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ney\Desktop\"/>
    </mc:Choice>
  </mc:AlternateContent>
  <xr:revisionPtr revIDLastSave="0" documentId="13_ncr:1_{C1EC15C0-FFBE-45BF-BEB2-44C133914FA9}" xr6:coauthVersionLast="36" xr6:coauthVersionMax="36" xr10:uidLastSave="{00000000-0000-0000-0000-000000000000}"/>
  <bookViews>
    <workbookView xWindow="0" yWindow="0" windowWidth="16140" windowHeight="11145" activeTab="2" xr2:uid="{00000000-000D-0000-FFFF-FFFF00000000}"/>
  </bookViews>
  <sheets>
    <sheet name="Classe1" sheetId="2" r:id="rId1"/>
    <sheet name="Classe2" sheetId="5" r:id="rId2"/>
    <sheet name="Classe3" sheetId="7" r:id="rId3"/>
    <sheet name="Classe4" sheetId="8" r:id="rId4"/>
    <sheet name="Classe5" sheetId="9" r:id="rId5"/>
    <sheet name="Classe6" sheetId="10" r:id="rId6"/>
    <sheet name="Lignes modèles" sheetId="6" r:id="rId7"/>
  </sheets>
  <definedNames>
    <definedName name="LignesModèles">'Lignes modèles'!$1:$7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C35" i="10" l="1"/>
  <c r="AB35" i="10"/>
  <c r="AA35" i="10"/>
  <c r="Z35" i="10"/>
  <c r="Y35" i="10"/>
  <c r="X35" i="10"/>
  <c r="W35" i="10"/>
  <c r="AC34" i="10"/>
  <c r="AB34" i="10"/>
  <c r="AA34" i="10"/>
  <c r="Z34" i="10"/>
  <c r="Y34" i="10"/>
  <c r="X34" i="10"/>
  <c r="W34" i="10"/>
  <c r="AF27" i="9"/>
  <c r="AE27" i="9"/>
  <c r="AD27" i="9"/>
  <c r="AC27" i="9"/>
  <c r="AB27" i="9"/>
  <c r="AA27" i="9"/>
  <c r="Z27" i="9"/>
  <c r="Y27" i="9"/>
  <c r="X27" i="9"/>
  <c r="W27" i="9"/>
  <c r="AF26" i="9"/>
  <c r="AE26" i="9"/>
  <c r="AD26" i="9"/>
  <c r="AC26" i="9"/>
  <c r="AB26" i="9"/>
  <c r="AA26" i="9"/>
  <c r="Z26" i="9"/>
  <c r="Y26" i="9"/>
  <c r="X26" i="9"/>
  <c r="W26" i="9"/>
  <c r="AE35" i="10"/>
  <c r="AD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I35" i="10"/>
  <c r="G35" i="10"/>
  <c r="AE34" i="10"/>
  <c r="AD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I34" i="10"/>
  <c r="G34" i="10"/>
  <c r="AH27" i="9"/>
  <c r="AG27" i="9"/>
  <c r="V27" i="9"/>
  <c r="U27" i="9"/>
  <c r="T27" i="9"/>
  <c r="S27" i="9"/>
  <c r="R27" i="9"/>
  <c r="Q27" i="9"/>
  <c r="P27" i="9"/>
  <c r="O27" i="9"/>
  <c r="N27" i="9"/>
  <c r="M27" i="9"/>
  <c r="L27" i="9"/>
  <c r="K27" i="9"/>
  <c r="I27" i="9"/>
  <c r="G27" i="9"/>
  <c r="AH26" i="9"/>
  <c r="AG26" i="9"/>
  <c r="V26" i="9"/>
  <c r="U26" i="9"/>
  <c r="T26" i="9"/>
  <c r="S26" i="9"/>
  <c r="R26" i="9"/>
  <c r="Q26" i="9"/>
  <c r="P26" i="9"/>
  <c r="O26" i="9"/>
  <c r="N26" i="9"/>
  <c r="M26" i="9"/>
  <c r="L26" i="9"/>
  <c r="K26" i="9"/>
  <c r="I26" i="9"/>
  <c r="G26" i="9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I21" i="8"/>
  <c r="G21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I20" i="8"/>
  <c r="G20" i="8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I24" i="7"/>
  <c r="G24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I23" i="7"/>
  <c r="G23" i="7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AF6" i="6"/>
  <c r="AE6" i="6"/>
  <c r="AD6" i="6"/>
  <c r="AC6" i="6"/>
  <c r="AB6" i="6"/>
  <c r="AA6" i="6"/>
  <c r="Z6" i="6"/>
  <c r="Y6" i="6"/>
  <c r="X6" i="6"/>
  <c r="W6" i="6"/>
  <c r="V6" i="6"/>
  <c r="U6" i="6"/>
  <c r="T6" i="6"/>
  <c r="S6" i="6"/>
  <c r="R6" i="6"/>
  <c r="Q6" i="6"/>
  <c r="P6" i="6"/>
  <c r="O6" i="6"/>
  <c r="N6" i="6"/>
  <c r="M6" i="6"/>
  <c r="L6" i="6"/>
  <c r="AZ4" i="6"/>
  <c r="AY4" i="6"/>
  <c r="AX4" i="6"/>
  <c r="AW4" i="6"/>
  <c r="AV4" i="6"/>
  <c r="AU4" i="6"/>
  <c r="AT4" i="6"/>
  <c r="AT7" i="6" s="1"/>
  <c r="AS4" i="6"/>
  <c r="AR4" i="6"/>
  <c r="AQ4" i="6"/>
  <c r="AP4" i="6"/>
  <c r="AO4" i="6"/>
  <c r="AN4" i="6"/>
  <c r="AM4" i="6"/>
  <c r="AL4" i="6"/>
  <c r="AL7" i="6" s="1"/>
  <c r="AK4" i="6"/>
  <c r="AJ4" i="6"/>
  <c r="AI4" i="6"/>
  <c r="AH4" i="6"/>
  <c r="AG4" i="6"/>
  <c r="AF4" i="6"/>
  <c r="AE4" i="6"/>
  <c r="AD4" i="6"/>
  <c r="AD7" i="6" s="1"/>
  <c r="AC4" i="6"/>
  <c r="AB4" i="6"/>
  <c r="AA4" i="6"/>
  <c r="Z4" i="6"/>
  <c r="Y4" i="6"/>
  <c r="Y7" i="6" s="1"/>
  <c r="X4" i="6"/>
  <c r="X7" i="6" s="1"/>
  <c r="W4" i="6"/>
  <c r="V4" i="6"/>
  <c r="U4" i="6"/>
  <c r="T4" i="6"/>
  <c r="S4" i="6"/>
  <c r="R4" i="6"/>
  <c r="Q4" i="6"/>
  <c r="Q7" i="6" s="1"/>
  <c r="P4" i="6"/>
  <c r="P7" i="6" s="1"/>
  <c r="O4" i="6"/>
  <c r="N4" i="6"/>
  <c r="M4" i="6"/>
  <c r="L4" i="6"/>
  <c r="AZ3" i="6"/>
  <c r="AY3" i="6"/>
  <c r="AX3" i="6"/>
  <c r="AW3" i="6"/>
  <c r="AV3" i="6"/>
  <c r="AU3" i="6"/>
  <c r="AT3" i="6"/>
  <c r="AS3" i="6"/>
  <c r="AR3" i="6"/>
  <c r="AQ3" i="6"/>
  <c r="AP3" i="6"/>
  <c r="AO3" i="6"/>
  <c r="AN3" i="6"/>
  <c r="AM3" i="6"/>
  <c r="AL3" i="6"/>
  <c r="AK3" i="6"/>
  <c r="AJ3" i="6"/>
  <c r="AI3" i="6"/>
  <c r="AH3" i="6"/>
  <c r="AG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AZ2" i="6"/>
  <c r="AY2" i="6"/>
  <c r="AX2" i="6"/>
  <c r="AW2" i="6"/>
  <c r="AV2" i="6"/>
  <c r="AU2" i="6"/>
  <c r="AT2" i="6"/>
  <c r="AS2" i="6"/>
  <c r="AR2" i="6"/>
  <c r="AQ2" i="6"/>
  <c r="AP2" i="6"/>
  <c r="AO2" i="6"/>
  <c r="AN2" i="6"/>
  <c r="AM2" i="6"/>
  <c r="AL2" i="6"/>
  <c r="AK2" i="6"/>
  <c r="AJ2" i="6"/>
  <c r="AI2" i="6"/>
  <c r="AH2" i="6"/>
  <c r="AG2" i="6"/>
  <c r="AF2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AZ1" i="6"/>
  <c r="AY1" i="6"/>
  <c r="AX1" i="6"/>
  <c r="AW1" i="6"/>
  <c r="AV1" i="6"/>
  <c r="AU1" i="6"/>
  <c r="AT1" i="6"/>
  <c r="AS1" i="6"/>
  <c r="AR1" i="6"/>
  <c r="AQ1" i="6"/>
  <c r="AP1" i="6"/>
  <c r="AO1" i="6"/>
  <c r="AN1" i="6"/>
  <c r="AM1" i="6"/>
  <c r="AL1" i="6"/>
  <c r="AK1" i="6"/>
  <c r="AJ1" i="6"/>
  <c r="AI1" i="6"/>
  <c r="AH1" i="6"/>
  <c r="AG1" i="6"/>
  <c r="AF1" i="6"/>
  <c r="AE1" i="6"/>
  <c r="AD1" i="6"/>
  <c r="AC1" i="6"/>
  <c r="AB1" i="6"/>
  <c r="AA1" i="6"/>
  <c r="Z1" i="6"/>
  <c r="Y1" i="6"/>
  <c r="X1" i="6"/>
  <c r="W1" i="6"/>
  <c r="V1" i="6"/>
  <c r="U1" i="6"/>
  <c r="T1" i="6"/>
  <c r="S1" i="6"/>
  <c r="R1" i="6"/>
  <c r="Q1" i="6"/>
  <c r="P1" i="6"/>
  <c r="O1" i="6"/>
  <c r="N1" i="6"/>
  <c r="M1" i="6"/>
  <c r="L1" i="6"/>
  <c r="AT33" i="5"/>
  <c r="AS33" i="5"/>
  <c r="AR33" i="5"/>
  <c r="AQ33" i="5"/>
  <c r="AP33" i="5"/>
  <c r="AO33" i="5"/>
  <c r="AN33" i="5"/>
  <c r="AM33" i="5"/>
  <c r="AL33" i="5"/>
  <c r="AK33" i="5"/>
  <c r="AJ33" i="5"/>
  <c r="AI33" i="5"/>
  <c r="AH33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AT31" i="5"/>
  <c r="AS31" i="5"/>
  <c r="AR31" i="5"/>
  <c r="AR34" i="5" s="1"/>
  <c r="AQ31" i="5"/>
  <c r="AQ34" i="5" s="1"/>
  <c r="AP31" i="5"/>
  <c r="AO31" i="5"/>
  <c r="AN31" i="5"/>
  <c r="AN34" i="5" s="1"/>
  <c r="AM31" i="5"/>
  <c r="AL31" i="5"/>
  <c r="AK31" i="5"/>
  <c r="AJ31" i="5"/>
  <c r="AJ34" i="5" s="1"/>
  <c r="AI31" i="5"/>
  <c r="AI34" i="5" s="1"/>
  <c r="AH31" i="5"/>
  <c r="AG31" i="5"/>
  <c r="AF31" i="5"/>
  <c r="AE31" i="5"/>
  <c r="AD31" i="5"/>
  <c r="AC31" i="5"/>
  <c r="AC34" i="5" s="1"/>
  <c r="AB31" i="5"/>
  <c r="AA31" i="5"/>
  <c r="Z31" i="5"/>
  <c r="Y31" i="5"/>
  <c r="X31" i="5"/>
  <c r="W31" i="5"/>
  <c r="V31" i="5"/>
  <c r="U31" i="5"/>
  <c r="U34" i="5" s="1"/>
  <c r="T31" i="5"/>
  <c r="S31" i="5"/>
  <c r="S34" i="5" s="1"/>
  <c r="R31" i="5"/>
  <c r="Q31" i="5"/>
  <c r="P31" i="5"/>
  <c r="P34" i="5" s="1"/>
  <c r="O31" i="5"/>
  <c r="N31" i="5"/>
  <c r="M31" i="5"/>
  <c r="L31" i="5"/>
  <c r="AT30" i="5"/>
  <c r="AS30" i="5"/>
  <c r="AR30" i="5"/>
  <c r="AQ30" i="5"/>
  <c r="AP30" i="5"/>
  <c r="AO30" i="5"/>
  <c r="AN30" i="5"/>
  <c r="AM30" i="5"/>
  <c r="AL30" i="5"/>
  <c r="AK30" i="5"/>
  <c r="AJ30" i="5"/>
  <c r="AI30" i="5"/>
  <c r="AH30" i="5"/>
  <c r="AG30" i="5"/>
  <c r="AF30" i="5"/>
  <c r="AE30" i="5"/>
  <c r="AD30" i="5"/>
  <c r="AC30" i="5"/>
  <c r="AB30" i="5"/>
  <c r="AA30" i="5"/>
  <c r="Z30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N28" i="5"/>
  <c r="M28" i="5"/>
  <c r="L28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I27" i="5"/>
  <c r="G27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I26" i="5"/>
  <c r="G26" i="5"/>
  <c r="AE7" i="6" l="1"/>
  <c r="AM7" i="6"/>
  <c r="AU7" i="6"/>
  <c r="V34" i="5"/>
  <c r="AD34" i="5"/>
  <c r="AM34" i="5"/>
  <c r="T34" i="5"/>
  <c r="N34" i="5"/>
  <c r="L34" i="5"/>
  <c r="O34" i="5"/>
  <c r="AF34" i="5"/>
  <c r="AL34" i="5"/>
  <c r="AT34" i="5"/>
  <c r="Y34" i="5"/>
  <c r="Z34" i="5"/>
  <c r="M34" i="5"/>
  <c r="AE34" i="5"/>
  <c r="AK34" i="5"/>
  <c r="AS34" i="5"/>
  <c r="R34" i="5"/>
  <c r="X34" i="5"/>
  <c r="AB34" i="5"/>
  <c r="AH34" i="5"/>
  <c r="AP34" i="5"/>
  <c r="Q34" i="5"/>
  <c r="W34" i="5"/>
  <c r="AA34" i="5"/>
  <c r="AG34" i="5"/>
  <c r="AO34" i="5"/>
  <c r="O7" i="6"/>
  <c r="W7" i="6"/>
  <c r="AC7" i="6"/>
  <c r="AK7" i="6"/>
  <c r="AS7" i="6"/>
  <c r="N7" i="6"/>
  <c r="V7" i="6"/>
  <c r="AB7" i="6"/>
  <c r="AJ7" i="6"/>
  <c r="AR7" i="6"/>
  <c r="AZ7" i="6"/>
  <c r="S7" i="6"/>
  <c r="AG7" i="6"/>
  <c r="AO7" i="6"/>
  <c r="AW7" i="6"/>
  <c r="L7" i="6"/>
  <c r="T7" i="6"/>
  <c r="Z7" i="6"/>
  <c r="AH7" i="6"/>
  <c r="AP7" i="6"/>
  <c r="AX7" i="6"/>
  <c r="M7" i="6"/>
  <c r="U7" i="6"/>
  <c r="AA7" i="6"/>
  <c r="AI7" i="6"/>
  <c r="AQ7" i="6"/>
  <c r="AY7" i="6"/>
  <c r="R7" i="6"/>
  <c r="AF7" i="6"/>
  <c r="AN7" i="6"/>
  <c r="AV7" i="6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A43" i="2" s="1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Q43" i="2" s="1"/>
  <c r="AR40" i="2"/>
  <c r="AS40" i="2"/>
  <c r="AT40" i="2"/>
  <c r="AU40" i="2"/>
  <c r="AV40" i="2"/>
  <c r="AW40" i="2"/>
  <c r="AX40" i="2"/>
  <c r="AY40" i="2"/>
  <c r="AY43" i="2" s="1"/>
  <c r="AZ40" i="2"/>
  <c r="M42" i="2"/>
  <c r="M43" i="2" s="1"/>
  <c r="N42" i="2"/>
  <c r="O42" i="2"/>
  <c r="P42" i="2"/>
  <c r="Q42" i="2"/>
  <c r="R42" i="2"/>
  <c r="S42" i="2"/>
  <c r="T42" i="2"/>
  <c r="T43" i="2" s="1"/>
  <c r="U42" i="2"/>
  <c r="U43" i="2" s="1"/>
  <c r="V42" i="2"/>
  <c r="W42" i="2"/>
  <c r="W43" i="2" s="1"/>
  <c r="X42" i="2"/>
  <c r="Y42" i="2"/>
  <c r="Z42" i="2"/>
  <c r="Z43" i="2" s="1"/>
  <c r="AA42" i="2"/>
  <c r="AB42" i="2"/>
  <c r="AB43" i="2" s="1"/>
  <c r="AC42" i="2"/>
  <c r="AC43" i="2" s="1"/>
  <c r="AD42" i="2"/>
  <c r="AE42" i="2"/>
  <c r="AF42" i="2"/>
  <c r="AG42" i="2"/>
  <c r="AH42" i="2"/>
  <c r="AH43" i="2" s="1"/>
  <c r="AI42" i="2"/>
  <c r="AJ42" i="2"/>
  <c r="AK42" i="2"/>
  <c r="AK43" i="2" s="1"/>
  <c r="AL42" i="2"/>
  <c r="AM42" i="2"/>
  <c r="AN42" i="2"/>
  <c r="AO42" i="2"/>
  <c r="AP42" i="2"/>
  <c r="AQ42" i="2"/>
  <c r="AR42" i="2"/>
  <c r="AS42" i="2"/>
  <c r="AS43" i="2" s="1"/>
  <c r="AT42" i="2"/>
  <c r="AU42" i="2"/>
  <c r="AV42" i="2"/>
  <c r="AW42" i="2"/>
  <c r="AX42" i="2"/>
  <c r="AY42" i="2"/>
  <c r="AZ42" i="2"/>
  <c r="O43" i="2"/>
  <c r="R43" i="2"/>
  <c r="S43" i="2"/>
  <c r="AI43" i="2"/>
  <c r="AR43" i="2"/>
  <c r="AZ43" i="2" l="1"/>
  <c r="AJ43" i="2"/>
  <c r="AX43" i="2"/>
  <c r="AP43" i="2"/>
  <c r="AT43" i="2"/>
  <c r="AL43" i="2"/>
  <c r="AD43" i="2"/>
  <c r="V43" i="2"/>
  <c r="N43" i="2"/>
  <c r="AW43" i="2"/>
  <c r="AO43" i="2"/>
  <c r="AG43" i="2"/>
  <c r="Y43" i="2"/>
  <c r="Q43" i="2"/>
  <c r="AF43" i="2"/>
  <c r="X43" i="2"/>
  <c r="P43" i="2"/>
  <c r="AV43" i="2"/>
  <c r="AN43" i="2"/>
  <c r="AU43" i="2"/>
  <c r="AM43" i="2"/>
  <c r="AE43" i="2"/>
  <c r="L42" i="2"/>
  <c r="L40" i="2" l="1"/>
  <c r="L39" i="2"/>
  <c r="L38" i="2"/>
  <c r="L37" i="2"/>
  <c r="L43" i="2" l="1"/>
  <c r="AH36" i="2" l="1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I36" i="2"/>
  <c r="G36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I35" i="2"/>
  <c r="G35" i="2"/>
  <c r="K36" i="2" l="1"/>
  <c r="K35" i="2"/>
</calcChain>
</file>

<file path=xl/sharedStrings.xml><?xml version="1.0" encoding="utf-8"?>
<sst xmlns="http://schemas.openxmlformats.org/spreadsheetml/2006/main" count="487" uniqueCount="47">
  <si>
    <t>Av.</t>
  </si>
  <si>
    <t>Cr.</t>
  </si>
  <si>
    <t>CR</t>
  </si>
  <si>
    <t>DG</t>
  </si>
  <si>
    <t>I</t>
  </si>
  <si>
    <t>Validation des notes par groupe</t>
  </si>
  <si>
    <t>Année 2019</t>
  </si>
  <si>
    <t>Numéro</t>
  </si>
  <si>
    <t>Nom Prénom</t>
  </si>
  <si>
    <t>Programme</t>
  </si>
  <si>
    <t>F1</t>
  </si>
  <si>
    <t>F2</t>
  </si>
  <si>
    <t>DD</t>
  </si>
  <si>
    <t>DDAv</t>
  </si>
  <si>
    <t>DDCr</t>
  </si>
  <si>
    <t>Totaux</t>
  </si>
  <si>
    <t>Moyenne par cours</t>
  </si>
  <si>
    <t>Déviation standard</t>
  </si>
  <si>
    <t>Echecs</t>
  </si>
  <si>
    <t>Modération</t>
  </si>
  <si>
    <t>Nb par cours</t>
  </si>
  <si>
    <t>Taux échec</t>
  </si>
  <si>
    <t>Cours 1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</si>
  <si>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</si>
  <si>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</si>
  <si>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</si>
  <si>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</si>
  <si>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</si>
  <si>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</si>
  <si>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</si>
  <si>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</si>
  <si>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</si>
  <si>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</si>
  <si>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</si>
  <si>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</si>
  <si>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</si>
  <si>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</si>
  <si>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</si>
  <si>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</si>
  <si>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</si>
  <si>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</si>
  <si>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</si>
  <si>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</si>
  <si>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</si>
  <si>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Cours 23</t>
  </si>
  <si>
    <t>Nom du cours</t>
  </si>
  <si>
    <t>Moyenne des semestres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</si>
</sst>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0"/>
      <name val="Arial"/>
      <family val="2"/>
    </font>
    <font>
      <sz val="7"/>
      <color theme="0"/>
      <name val="Arial"/>
      <family val="2"/>
    </font>
    <font>
      <b/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2" fontId="6" fillId="0" borderId="0" xfId="0" applyNumberFormat="1" applyFont="1"/>
    <xf numFmtId="1" fontId="5" fillId="0" borderId="0" xfId="0" applyNumberFormat="1" applyFont="1"/>
    <xf numFmtId="2" fontId="5" fillId="0" borderId="0" xfId="0" applyNumberFormat="1" applyFont="1"/>
    <xf numFmtId="0" fontId="8" fillId="0" borderId="0" xfId="0" applyFont="1" applyAlignment="1">
      <alignment horizontal="center" textRotation="90" wrapText="1"/>
    </xf>
    <xf numFmtId="2" fontId="9" fillId="0" borderId="0" xfId="0" applyNumberFormat="1" applyFont="1" applyAlignment="1">
      <alignment horizontal="center" textRotation="90" wrapText="1"/>
    </xf>
    <xf numFmtId="0" fontId="11" fillId="4" borderId="6" xfId="0" applyFont="1" applyFill="1" applyBorder="1" applyAlignment="1">
      <alignment horizontal="left"/>
    </xf>
    <xf numFmtId="0" fontId="13" fillId="5" borderId="6" xfId="0" applyFont="1" applyFill="1" applyBorder="1" applyAlignment="1">
      <alignment horizontal="left"/>
    </xf>
    <xf numFmtId="0" fontId="11" fillId="2" borderId="6" xfId="0" applyFont="1" applyFill="1" applyBorder="1" applyAlignment="1">
      <alignment horizontal="left"/>
    </xf>
    <xf numFmtId="0" fontId="10" fillId="0" borderId="6" xfId="0" applyFont="1" applyBorder="1"/>
    <xf numFmtId="1" fontId="10" fillId="0" borderId="6" xfId="0" applyNumberFormat="1" applyFont="1" applyBorder="1"/>
    <xf numFmtId="0" fontId="10" fillId="0" borderId="18" xfId="0" applyFont="1" applyBorder="1"/>
    <xf numFmtId="0" fontId="6" fillId="0" borderId="33" xfId="0" applyFont="1" applyBorder="1"/>
    <xf numFmtId="0" fontId="11" fillId="3" borderId="10" xfId="0" applyFont="1" applyFill="1" applyBorder="1" applyAlignment="1">
      <alignment horizontal="left"/>
    </xf>
    <xf numFmtId="0" fontId="10" fillId="0" borderId="3" xfId="0" applyFont="1" applyBorder="1"/>
    <xf numFmtId="0" fontId="10" fillId="0" borderId="19" xfId="0" applyFont="1" applyBorder="1"/>
    <xf numFmtId="1" fontId="10" fillId="0" borderId="25" xfId="0" applyNumberFormat="1" applyFont="1" applyBorder="1"/>
    <xf numFmtId="1" fontId="10" fillId="0" borderId="29" xfId="0" applyNumberFormat="1" applyFont="1" applyBorder="1"/>
    <xf numFmtId="0" fontId="6" fillId="0" borderId="32" xfId="0" applyFont="1" applyBorder="1"/>
    <xf numFmtId="1" fontId="10" fillId="0" borderId="3" xfId="0" applyNumberFormat="1" applyFont="1" applyBorder="1"/>
    <xf numFmtId="0" fontId="10" fillId="0" borderId="36" xfId="0" applyFont="1" applyBorder="1"/>
    <xf numFmtId="1" fontId="10" fillId="0" borderId="9" xfId="0" applyNumberFormat="1" applyFont="1" applyBorder="1"/>
    <xf numFmtId="1" fontId="10" fillId="0" borderId="1" xfId="0" applyNumberFormat="1" applyFont="1" applyBorder="1"/>
    <xf numFmtId="0" fontId="6" fillId="0" borderId="37" xfId="0" applyFont="1" applyBorder="1"/>
    <xf numFmtId="0" fontId="11" fillId="7" borderId="6" xfId="0" applyFont="1" applyFill="1" applyBorder="1" applyAlignment="1">
      <alignment horizontal="left"/>
    </xf>
    <xf numFmtId="0" fontId="11" fillId="0" borderId="6" xfId="0" applyFont="1" applyFill="1" applyBorder="1" applyAlignment="1">
      <alignment horizontal="left" wrapText="1"/>
    </xf>
    <xf numFmtId="9" fontId="12" fillId="6" borderId="27" xfId="1" applyNumberFormat="1" applyFont="1" applyFill="1" applyBorder="1" applyAlignment="1">
      <alignment horizontal="left"/>
    </xf>
    <xf numFmtId="0" fontId="5" fillId="0" borderId="0" xfId="0" applyFont="1" applyFill="1"/>
    <xf numFmtId="0" fontId="8" fillId="0" borderId="0" xfId="0" applyFont="1" applyAlignment="1">
      <alignment horizontal="center" wrapText="1"/>
    </xf>
    <xf numFmtId="0" fontId="7" fillId="0" borderId="0" xfId="0" applyFont="1"/>
    <xf numFmtId="2" fontId="9" fillId="0" borderId="0" xfId="0" applyNumberFormat="1" applyFont="1" applyAlignment="1">
      <alignment horizontal="center" wrapText="1"/>
    </xf>
    <xf numFmtId="2" fontId="9" fillId="0" borderId="0" xfId="0" applyNumberFormat="1" applyFont="1"/>
    <xf numFmtId="2" fontId="8" fillId="3" borderId="39" xfId="0" applyNumberFormat="1" applyFont="1" applyFill="1" applyBorder="1"/>
    <xf numFmtId="2" fontId="8" fillId="3" borderId="40" xfId="0" applyNumberFormat="1" applyFont="1" applyFill="1" applyBorder="1"/>
    <xf numFmtId="2" fontId="8" fillId="3" borderId="41" xfId="0" applyNumberFormat="1" applyFont="1" applyFill="1" applyBorder="1"/>
    <xf numFmtId="2" fontId="8" fillId="4" borderId="42" xfId="0" applyNumberFormat="1" applyFont="1" applyFill="1" applyBorder="1"/>
    <xf numFmtId="2" fontId="8" fillId="4" borderId="24" xfId="0" applyNumberFormat="1" applyFont="1" applyFill="1" applyBorder="1"/>
    <xf numFmtId="2" fontId="8" fillId="4" borderId="17" xfId="0" applyNumberFormat="1" applyFont="1" applyFill="1" applyBorder="1"/>
    <xf numFmtId="2" fontId="8" fillId="5" borderId="42" xfId="0" applyNumberFormat="1" applyFont="1" applyFill="1" applyBorder="1"/>
    <xf numFmtId="2" fontId="8" fillId="5" borderId="24" xfId="0" applyNumberFormat="1" applyFont="1" applyFill="1" applyBorder="1"/>
    <xf numFmtId="2" fontId="8" fillId="5" borderId="17" xfId="0" applyNumberFormat="1" applyFont="1" applyFill="1" applyBorder="1"/>
    <xf numFmtId="2" fontId="8" fillId="2" borderId="42" xfId="0" applyNumberFormat="1" applyFont="1" applyFill="1" applyBorder="1"/>
    <xf numFmtId="2" fontId="8" fillId="2" borderId="24" xfId="0" applyNumberFormat="1" applyFont="1" applyFill="1" applyBorder="1"/>
    <xf numFmtId="2" fontId="8" fillId="2" borderId="17" xfId="0" applyNumberFormat="1" applyFont="1" applyFill="1" applyBorder="1"/>
    <xf numFmtId="2" fontId="8" fillId="7" borderId="42" xfId="0" applyNumberFormat="1" applyFont="1" applyFill="1" applyBorder="1"/>
    <xf numFmtId="2" fontId="8" fillId="7" borderId="24" xfId="0" applyNumberFormat="1" applyFont="1" applyFill="1" applyBorder="1"/>
    <xf numFmtId="2" fontId="8" fillId="7" borderId="17" xfId="0" applyNumberFormat="1" applyFont="1" applyFill="1" applyBorder="1"/>
    <xf numFmtId="2" fontId="8" fillId="0" borderId="42" xfId="0" applyNumberFormat="1" applyFont="1" applyFill="1" applyBorder="1" applyAlignment="1">
      <alignment wrapText="1"/>
    </xf>
    <xf numFmtId="2" fontId="8" fillId="0" borderId="24" xfId="0" applyNumberFormat="1" applyFont="1" applyFill="1" applyBorder="1" applyAlignment="1">
      <alignment wrapText="1"/>
    </xf>
    <xf numFmtId="2" fontId="8" fillId="0" borderId="17" xfId="0" applyNumberFormat="1" applyFont="1" applyFill="1" applyBorder="1" applyAlignment="1">
      <alignment wrapText="1"/>
    </xf>
    <xf numFmtId="0" fontId="7" fillId="6" borderId="43" xfId="0" applyFont="1" applyFill="1" applyBorder="1"/>
    <xf numFmtId="0" fontId="7" fillId="6" borderId="44" xfId="0" applyFont="1" applyFill="1" applyBorder="1"/>
    <xf numFmtId="0" fontId="7" fillId="6" borderId="45" xfId="0" applyFont="1" applyFill="1" applyBorder="1"/>
    <xf numFmtId="0" fontId="0" fillId="0" borderId="0" xfId="0" applyFill="1"/>
    <xf numFmtId="1" fontId="5" fillId="0" borderId="0" xfId="0" applyNumberFormat="1" applyFont="1" applyFill="1"/>
    <xf numFmtId="2" fontId="6" fillId="9" borderId="5" xfId="0" applyNumberFormat="1" applyFont="1" applyFill="1" applyBorder="1"/>
    <xf numFmtId="164" fontId="6" fillId="9" borderId="21" xfId="0" applyNumberFormat="1" applyFont="1" applyFill="1" applyBorder="1"/>
    <xf numFmtId="2" fontId="6" fillId="9" borderId="8" xfId="0" applyNumberFormat="1" applyFont="1" applyFill="1" applyBorder="1"/>
    <xf numFmtId="164" fontId="6" fillId="9" borderId="4" xfId="0" applyNumberFormat="1" applyFont="1" applyFill="1" applyBorder="1"/>
    <xf numFmtId="2" fontId="6" fillId="9" borderId="35" xfId="0" applyNumberFormat="1" applyFont="1" applyFill="1" applyBorder="1" applyAlignment="1">
      <alignment horizontal="right"/>
    </xf>
    <xf numFmtId="2" fontId="6" fillId="9" borderId="24" xfId="0" applyNumberFormat="1" applyFont="1" applyFill="1" applyBorder="1"/>
    <xf numFmtId="164" fontId="6" fillId="9" borderId="22" xfId="0" applyNumberFormat="1" applyFont="1" applyFill="1" applyBorder="1"/>
    <xf numFmtId="2" fontId="6" fillId="9" borderId="17" xfId="0" applyNumberFormat="1" applyFont="1" applyFill="1" applyBorder="1"/>
    <xf numFmtId="164" fontId="6" fillId="9" borderId="3" xfId="0" applyNumberFormat="1" applyFont="1" applyFill="1" applyBorder="1"/>
    <xf numFmtId="2" fontId="6" fillId="9" borderId="33" xfId="0" applyNumberFormat="1" applyFont="1" applyFill="1" applyBorder="1" applyAlignment="1">
      <alignment horizontal="right"/>
    </xf>
    <xf numFmtId="2" fontId="6" fillId="9" borderId="2" xfId="0" applyNumberFormat="1" applyFont="1" applyFill="1" applyBorder="1"/>
    <xf numFmtId="164" fontId="6" fillId="9" borderId="38" xfId="0" applyNumberFormat="1" applyFont="1" applyFill="1" applyBorder="1"/>
    <xf numFmtId="2" fontId="6" fillId="9" borderId="7" xfId="0" applyNumberFormat="1" applyFont="1" applyFill="1" applyBorder="1"/>
    <xf numFmtId="164" fontId="6" fillId="9" borderId="1" xfId="0" applyNumberFormat="1" applyFont="1" applyFill="1" applyBorder="1"/>
    <xf numFmtId="2" fontId="6" fillId="9" borderId="37" xfId="0" applyNumberFormat="1" applyFont="1" applyFill="1" applyBorder="1" applyAlignment="1">
      <alignment horizontal="right"/>
    </xf>
    <xf numFmtId="0" fontId="14" fillId="8" borderId="19" xfId="0" applyFont="1" applyFill="1" applyBorder="1"/>
    <xf numFmtId="0" fontId="15" fillId="8" borderId="25" xfId="0" applyFont="1" applyFill="1" applyBorder="1"/>
    <xf numFmtId="1" fontId="16" fillId="8" borderId="25" xfId="0" applyNumberFormat="1" applyFont="1" applyFill="1" applyBorder="1"/>
    <xf numFmtId="0" fontId="16" fillId="8" borderId="25" xfId="0" applyFont="1" applyFill="1" applyBorder="1"/>
    <xf numFmtId="2" fontId="16" fillId="8" borderId="25" xfId="0" applyNumberFormat="1" applyFont="1" applyFill="1" applyBorder="1"/>
    <xf numFmtId="164" fontId="16" fillId="8" borderId="25" xfId="0" applyNumberFormat="1" applyFont="1" applyFill="1" applyBorder="1"/>
    <xf numFmtId="2" fontId="16" fillId="8" borderId="28" xfId="0" applyNumberFormat="1" applyFont="1" applyFill="1" applyBorder="1"/>
    <xf numFmtId="0" fontId="14" fillId="8" borderId="26" xfId="0" applyFont="1" applyFill="1" applyBorder="1"/>
    <xf numFmtId="0" fontId="15" fillId="8" borderId="27" xfId="0" applyFont="1" applyFill="1" applyBorder="1"/>
    <xf numFmtId="1" fontId="16" fillId="8" borderId="27" xfId="0" applyNumberFormat="1" applyFont="1" applyFill="1" applyBorder="1"/>
    <xf numFmtId="0" fontId="16" fillId="8" borderId="27" xfId="0" applyFont="1" applyFill="1" applyBorder="1"/>
    <xf numFmtId="2" fontId="16" fillId="8" borderId="27" xfId="0" applyNumberFormat="1" applyFont="1" applyFill="1" applyBorder="1"/>
    <xf numFmtId="164" fontId="16" fillId="8" borderId="27" xfId="0" applyNumberFormat="1" applyFont="1" applyFill="1" applyBorder="1"/>
    <xf numFmtId="2" fontId="16" fillId="8" borderId="23" xfId="0" applyNumberFormat="1" applyFont="1" applyFill="1" applyBorder="1"/>
    <xf numFmtId="0" fontId="17" fillId="8" borderId="12" xfId="0" applyFont="1" applyFill="1" applyBorder="1"/>
    <xf numFmtId="0" fontId="17" fillId="8" borderId="13" xfId="0" applyFont="1" applyFill="1" applyBorder="1"/>
    <xf numFmtId="1" fontId="18" fillId="8" borderId="13" xfId="0" applyNumberFormat="1" applyFont="1" applyFill="1" applyBorder="1" applyAlignment="1">
      <alignment horizontal="center" textRotation="90" wrapText="1"/>
    </xf>
    <xf numFmtId="0" fontId="18" fillId="8" borderId="30" xfId="0" applyFont="1" applyFill="1" applyBorder="1" applyAlignment="1">
      <alignment horizontal="center" wrapText="1"/>
    </xf>
    <xf numFmtId="0" fontId="18" fillId="8" borderId="13" xfId="0" applyFont="1" applyFill="1" applyBorder="1" applyAlignment="1">
      <alignment horizontal="center" wrapText="1"/>
    </xf>
    <xf numFmtId="0" fontId="18" fillId="8" borderId="15" xfId="0" applyFont="1" applyFill="1" applyBorder="1" applyAlignment="1">
      <alignment horizontal="center" wrapText="1"/>
    </xf>
    <xf numFmtId="0" fontId="18" fillId="8" borderId="30" xfId="0" applyFont="1" applyFill="1" applyBorder="1" applyAlignment="1">
      <alignment horizontal="center" textRotation="90" wrapText="1"/>
    </xf>
    <xf numFmtId="0" fontId="19" fillId="8" borderId="13" xfId="0" applyFont="1" applyFill="1" applyBorder="1" applyAlignment="1">
      <alignment horizontal="center" textRotation="90" wrapText="1"/>
    </xf>
    <xf numFmtId="0" fontId="19" fillId="8" borderId="15" xfId="0" applyFont="1" applyFill="1" applyBorder="1" applyAlignment="1">
      <alignment horizontal="center" textRotation="90" wrapText="1"/>
    </xf>
    <xf numFmtId="0" fontId="15" fillId="8" borderId="11" xfId="0" applyFont="1" applyFill="1" applyBorder="1"/>
    <xf numFmtId="0" fontId="15" fillId="8" borderId="0" xfId="0" applyFont="1" applyFill="1" applyBorder="1"/>
    <xf numFmtId="0" fontId="20" fillId="8" borderId="0" xfId="0" applyFont="1" applyFill="1" applyBorder="1"/>
    <xf numFmtId="1" fontId="20" fillId="8" borderId="0" xfId="0" applyNumberFormat="1" applyFont="1" applyFill="1" applyBorder="1" applyAlignment="1">
      <alignment horizontal="center" textRotation="90" wrapText="1"/>
    </xf>
    <xf numFmtId="0" fontId="20" fillId="8" borderId="31" xfId="0" applyFont="1" applyFill="1" applyBorder="1" applyAlignment="1">
      <alignment horizontal="center" wrapText="1"/>
    </xf>
    <xf numFmtId="0" fontId="20" fillId="8" borderId="14" xfId="0" applyFont="1" applyFill="1" applyBorder="1" applyAlignment="1">
      <alignment horizontal="center" wrapText="1"/>
    </xf>
    <xf numFmtId="0" fontId="20" fillId="8" borderId="20" xfId="0" applyFont="1" applyFill="1" applyBorder="1" applyAlignment="1">
      <alignment horizontal="center" wrapText="1"/>
    </xf>
    <xf numFmtId="2" fontId="21" fillId="8" borderId="34" xfId="0" applyNumberFormat="1" applyFont="1" applyFill="1" applyBorder="1" applyAlignment="1">
      <alignment horizontal="center" textRotation="90" wrapText="1"/>
    </xf>
    <xf numFmtId="2" fontId="20" fillId="8" borderId="14" xfId="0" applyNumberFormat="1" applyFont="1" applyFill="1" applyBorder="1" applyAlignment="1">
      <alignment horizontal="center" textRotation="90" wrapText="1"/>
    </xf>
    <xf numFmtId="2" fontId="20" fillId="8" borderId="16" xfId="0" applyNumberFormat="1" applyFont="1" applyFill="1" applyBorder="1" applyAlignment="1">
      <alignment horizontal="center" textRotation="90" wrapText="1"/>
    </xf>
    <xf numFmtId="0" fontId="10" fillId="9" borderId="6" xfId="0" applyFont="1" applyFill="1" applyBorder="1"/>
    <xf numFmtId="0" fontId="10" fillId="9" borderId="3" xfId="0" applyFont="1" applyFill="1" applyBorder="1"/>
    <xf numFmtId="0" fontId="10" fillId="9" borderId="19" xfId="0" applyFont="1" applyFill="1" applyBorder="1"/>
    <xf numFmtId="1" fontId="10" fillId="9" borderId="25" xfId="0" applyNumberFormat="1" applyFont="1" applyFill="1" applyBorder="1"/>
    <xf numFmtId="1" fontId="10" fillId="9" borderId="29" xfId="0" applyNumberFormat="1" applyFont="1" applyFill="1" applyBorder="1"/>
    <xf numFmtId="0" fontId="6" fillId="9" borderId="32" xfId="0" applyFont="1" applyFill="1" applyBorder="1"/>
    <xf numFmtId="0" fontId="10" fillId="9" borderId="18" xfId="0" applyFont="1" applyFill="1" applyBorder="1"/>
    <xf numFmtId="1" fontId="10" fillId="9" borderId="6" xfId="0" applyNumberFormat="1" applyFont="1" applyFill="1" applyBorder="1"/>
    <xf numFmtId="1" fontId="10" fillId="9" borderId="3" xfId="0" applyNumberFormat="1" applyFont="1" applyFill="1" applyBorder="1"/>
    <xf numFmtId="0" fontId="6" fillId="9" borderId="33" xfId="0" applyFont="1" applyFill="1" applyBorder="1"/>
    <xf numFmtId="0" fontId="10" fillId="9" borderId="36" xfId="0" applyFont="1" applyFill="1" applyBorder="1"/>
    <xf numFmtId="1" fontId="10" fillId="9" borderId="9" xfId="0" applyNumberFormat="1" applyFont="1" applyFill="1" applyBorder="1"/>
    <xf numFmtId="1" fontId="10" fillId="9" borderId="1" xfId="0" applyNumberFormat="1" applyFont="1" applyFill="1" applyBorder="1"/>
    <xf numFmtId="0" fontId="6" fillId="9" borderId="37" xfId="0" applyFont="1" applyFill="1" applyBorder="1"/>
    <xf numFmtId="2" fontId="6" fillId="10" borderId="8" xfId="0" applyNumberFormat="1" applyFont="1" applyFill="1" applyBorder="1" applyAlignment="1">
      <alignment horizontal="right"/>
    </xf>
    <xf numFmtId="2" fontId="6" fillId="10" borderId="10" xfId="0" applyNumberFormat="1" applyFont="1" applyFill="1" applyBorder="1" applyAlignment="1">
      <alignment horizontal="right"/>
    </xf>
    <xf numFmtId="2" fontId="6" fillId="10" borderId="17" xfId="0" applyNumberFormat="1" applyFont="1" applyFill="1" applyBorder="1" applyAlignment="1">
      <alignment horizontal="right"/>
    </xf>
    <xf numFmtId="2" fontId="6" fillId="10" borderId="6" xfId="0" applyNumberFormat="1" applyFont="1" applyFill="1" applyBorder="1" applyAlignment="1">
      <alignment horizontal="right"/>
    </xf>
    <xf numFmtId="2" fontId="6" fillId="10" borderId="7" xfId="0" applyNumberFormat="1" applyFont="1" applyFill="1" applyBorder="1" applyAlignment="1">
      <alignment horizontal="right"/>
    </xf>
    <xf numFmtId="2" fontId="6" fillId="10" borderId="9" xfId="0" applyNumberFormat="1" applyFont="1" applyFill="1" applyBorder="1" applyAlignment="1">
      <alignment horizontal="right"/>
    </xf>
    <xf numFmtId="0" fontId="10" fillId="0" borderId="6" xfId="0" applyFont="1" applyFill="1" applyBorder="1"/>
    <xf numFmtId="0" fontId="10" fillId="0" borderId="3" xfId="0" applyFont="1" applyFill="1" applyBorder="1"/>
    <xf numFmtId="0" fontId="10" fillId="0" borderId="18" xfId="0" applyFont="1" applyFill="1" applyBorder="1"/>
    <xf numFmtId="1" fontId="10" fillId="0" borderId="6" xfId="0" applyNumberFormat="1" applyFont="1" applyFill="1" applyBorder="1"/>
    <xf numFmtId="1" fontId="10" fillId="0" borderId="3" xfId="0" applyNumberFormat="1" applyFont="1" applyFill="1" applyBorder="1"/>
    <xf numFmtId="0" fontId="6" fillId="0" borderId="33" xfId="0" applyFont="1" applyFill="1" applyBorder="1"/>
    <xf numFmtId="2" fontId="6" fillId="0" borderId="24" xfId="0" applyNumberFormat="1" applyFont="1" applyFill="1" applyBorder="1"/>
    <xf numFmtId="164" fontId="6" fillId="0" borderId="22" xfId="0" applyNumberFormat="1" applyFont="1" applyFill="1" applyBorder="1"/>
    <xf numFmtId="2" fontId="6" fillId="0" borderId="17" xfId="0" applyNumberFormat="1" applyFont="1" applyFill="1" applyBorder="1"/>
    <xf numFmtId="164" fontId="6" fillId="0" borderId="3" xfId="0" applyNumberFormat="1" applyFont="1" applyFill="1" applyBorder="1"/>
    <xf numFmtId="2" fontId="6" fillId="0" borderId="33" xfId="0" applyNumberFormat="1" applyFont="1" applyFill="1" applyBorder="1" applyAlignment="1">
      <alignment horizontal="right"/>
    </xf>
    <xf numFmtId="0" fontId="10" fillId="0" borderId="36" xfId="0" applyFont="1" applyFill="1" applyBorder="1"/>
    <xf numFmtId="1" fontId="10" fillId="0" borderId="9" xfId="0" applyNumberFormat="1" applyFont="1" applyFill="1" applyBorder="1"/>
    <xf numFmtId="1" fontId="10" fillId="0" borderId="1" xfId="0" applyNumberFormat="1" applyFont="1" applyFill="1" applyBorder="1"/>
    <xf numFmtId="0" fontId="6" fillId="0" borderId="37" xfId="0" applyFont="1" applyFill="1" applyBorder="1"/>
    <xf numFmtId="2" fontId="6" fillId="0" borderId="2" xfId="0" applyNumberFormat="1" applyFont="1" applyFill="1" applyBorder="1"/>
    <xf numFmtId="164" fontId="6" fillId="0" borderId="38" xfId="0" applyNumberFormat="1" applyFont="1" applyFill="1" applyBorder="1"/>
    <xf numFmtId="2" fontId="6" fillId="0" borderId="7" xfId="0" applyNumberFormat="1" applyFont="1" applyFill="1" applyBorder="1"/>
    <xf numFmtId="164" fontId="6" fillId="0" borderId="1" xfId="0" applyNumberFormat="1" applyFont="1" applyFill="1" applyBorder="1"/>
    <xf numFmtId="2" fontId="6" fillId="0" borderId="37" xfId="0" applyNumberFormat="1" applyFont="1" applyFill="1" applyBorder="1" applyAlignment="1">
      <alignment horizontal="right"/>
    </xf>
  </cellXfs>
  <cellStyles count="2">
    <cellStyle name="Normal" xfId="0" builtinId="0"/>
    <cellStyle name="Percent" xfId="1" builtinId="5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DCE52-0CB7-4A4B-80D2-DC9BBDDE7BDD}">
  <sheetPr codeName="Sheet1"/>
  <dimension ref="A1:BC43"/>
  <sheetViews>
    <sheetView topLeftCell="A7" workbookViewId="0">
      <selection activeCell="L37" sqref="L37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140625" style="31" bestFit="1" customWidth="1"/>
    <col min="12" max="12" width="4.28515625" style="31" customWidth="1"/>
    <col min="13" max="14" width="5.140625" style="31" bestFit="1" customWidth="1"/>
    <col min="15" max="15" width="4.85546875" style="31" customWidth="1"/>
    <col min="16" max="16" width="5.140625" style="31" bestFit="1" customWidth="1"/>
    <col min="17" max="17" width="4.85546875" style="31" customWidth="1"/>
    <col min="18" max="18" width="5.140625" style="31" bestFit="1" customWidth="1"/>
    <col min="19" max="19" width="3" style="31" customWidth="1"/>
    <col min="20" max="20" width="4.85546875" style="31" customWidth="1"/>
    <col min="21" max="21" width="5.140625" style="31" bestFit="1" customWidth="1"/>
    <col min="22" max="23" width="4.85546875" style="31" customWidth="1"/>
    <col min="24" max="24" width="5.140625" style="31" bestFit="1" customWidth="1"/>
    <col min="25" max="25" width="4.85546875" style="31" customWidth="1"/>
    <col min="26" max="26" width="5.140625" style="31" bestFit="1" customWidth="1"/>
    <col min="27" max="28" width="4.85546875" style="31" customWidth="1"/>
    <col min="29" max="29" width="5.140625" style="31" bestFit="1" customWidth="1"/>
    <col min="30" max="30" width="4.85546875" style="31" customWidth="1"/>
    <col min="31" max="31" width="6" style="31" bestFit="1" customWidth="1"/>
    <col min="32" max="32" width="4.85546875" style="31" customWidth="1"/>
    <col min="33" max="33" width="5.140625" style="31" bestFit="1" customWidth="1"/>
    <col min="34" max="34" width="3" style="31" customWidth="1"/>
    <col min="35" max="55" width="7" style="31" customWidth="1"/>
    <col min="56" max="16384" width="9.140625" style="57"/>
  </cols>
  <sheetData>
    <row r="1" spans="1:55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</row>
    <row r="3" spans="1:55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</row>
    <row r="4" spans="1:55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92"/>
      <c r="H4" s="93"/>
      <c r="I4" s="92" t="s">
        <v>15</v>
      </c>
      <c r="J4" s="92"/>
      <c r="K4" s="94"/>
      <c r="L4" s="95" t="s">
        <v>22</v>
      </c>
      <c r="M4" s="95" t="s">
        <v>23</v>
      </c>
      <c r="N4" s="95" t="s">
        <v>24</v>
      </c>
      <c r="O4" s="95" t="s">
        <v>25</v>
      </c>
      <c r="P4" s="95" t="s">
        <v>26</v>
      </c>
      <c r="Q4" s="95" t="s">
        <v>27</v>
      </c>
      <c r="R4" s="95" t="s">
        <v>28</v>
      </c>
      <c r="S4" s="95" t="s">
        <v>29</v>
      </c>
      <c r="T4" s="95" t="s">
        <v>30</v>
      </c>
      <c r="U4" s="95" t="s">
        <v>31</v>
      </c>
      <c r="V4" s="95" t="s">
        <v>32</v>
      </c>
      <c r="W4" s="95" t="s">
        <v>33</v>
      </c>
      <c r="X4" s="95" t="s">
        <v>34</v>
      </c>
      <c r="Y4" s="95" t="s">
        <v>35</v>
      </c>
      <c r="Z4" s="95" t="s">
        <v>36</v>
      </c>
      <c r="AA4" s="95" t="s">
        <v>37</v>
      </c>
      <c r="AB4" s="95" t="s">
        <v>38</v>
      </c>
      <c r="AC4" s="95" t="s">
        <v>39</v>
      </c>
      <c r="AD4" s="95" t="s">
        <v>40</v>
      </c>
      <c r="AE4" s="95" t="s">
        <v>41</v>
      </c>
      <c r="AF4" s="95" t="s">
        <v>42</v>
      </c>
      <c r="AG4" s="95" t="s">
        <v>43</v>
      </c>
      <c r="AH4" s="96" t="s">
        <v>44</v>
      </c>
      <c r="AI4" s="8"/>
      <c r="AJ4" s="8"/>
      <c r="AK4" s="8"/>
      <c r="AL4" s="8"/>
      <c r="AM4" s="32"/>
      <c r="AN4" s="32"/>
      <c r="AO4" s="32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</row>
    <row r="5" spans="1:55" customFormat="1" ht="110.65" customHeight="1" thickBot="1" x14ac:dyDescent="0.3">
      <c r="A5" s="97"/>
      <c r="B5" s="98"/>
      <c r="C5" s="99" t="s">
        <v>9</v>
      </c>
      <c r="D5" s="100" t="s">
        <v>10</v>
      </c>
      <c r="E5" s="100" t="s">
        <v>11</v>
      </c>
      <c r="F5" s="101" t="s">
        <v>12</v>
      </c>
      <c r="G5" s="102" t="s">
        <v>13</v>
      </c>
      <c r="H5" s="103" t="s">
        <v>14</v>
      </c>
      <c r="I5" s="102" t="s">
        <v>0</v>
      </c>
      <c r="J5" s="102" t="s">
        <v>1</v>
      </c>
      <c r="K5" s="104" t="s">
        <v>46</v>
      </c>
      <c r="L5" s="105" t="s">
        <v>45</v>
      </c>
      <c r="M5" s="105" t="s">
        <v>45</v>
      </c>
      <c r="N5" s="105" t="s">
        <v>45</v>
      </c>
      <c r="O5" s="105" t="s">
        <v>45</v>
      </c>
      <c r="P5" s="105" t="s">
        <v>45</v>
      </c>
      <c r="Q5" s="105" t="s">
        <v>45</v>
      </c>
      <c r="R5" s="105" t="s">
        <v>45</v>
      </c>
      <c r="S5" s="105" t="s">
        <v>45</v>
      </c>
      <c r="T5" s="105" t="s">
        <v>45</v>
      </c>
      <c r="U5" s="105" t="s">
        <v>45</v>
      </c>
      <c r="V5" s="105" t="s">
        <v>45</v>
      </c>
      <c r="W5" s="105" t="s">
        <v>45</v>
      </c>
      <c r="X5" s="105" t="s">
        <v>45</v>
      </c>
      <c r="Y5" s="105" t="s">
        <v>45</v>
      </c>
      <c r="Z5" s="105" t="s">
        <v>45</v>
      </c>
      <c r="AA5" s="105" t="s">
        <v>45</v>
      </c>
      <c r="AB5" s="105" t="s">
        <v>45</v>
      </c>
      <c r="AC5" s="105" t="s">
        <v>45</v>
      </c>
      <c r="AD5" s="105" t="s">
        <v>45</v>
      </c>
      <c r="AE5" s="105" t="s">
        <v>45</v>
      </c>
      <c r="AF5" s="105" t="s">
        <v>45</v>
      </c>
      <c r="AG5" s="105" t="s">
        <v>45</v>
      </c>
      <c r="AH5" s="106" t="s">
        <v>45</v>
      </c>
      <c r="AI5" s="9"/>
      <c r="AJ5" s="9"/>
      <c r="AK5" s="9"/>
      <c r="AL5" s="9"/>
      <c r="AM5" s="34"/>
      <c r="AN5" s="34"/>
      <c r="AO5" s="34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</row>
    <row r="6" spans="1:55" customFormat="1" x14ac:dyDescent="0.25">
      <c r="A6" s="107">
        <v>100001</v>
      </c>
      <c r="B6" s="108" t="s">
        <v>8</v>
      </c>
      <c r="C6" s="109"/>
      <c r="D6" s="110"/>
      <c r="E6" s="111"/>
      <c r="F6" s="112"/>
      <c r="G6" s="59"/>
      <c r="H6" s="60"/>
      <c r="I6" s="61"/>
      <c r="J6" s="62"/>
      <c r="K6" s="63"/>
      <c r="L6" s="121"/>
      <c r="M6" s="122">
        <v>0</v>
      </c>
      <c r="N6" s="122"/>
      <c r="O6" s="122">
        <v>66</v>
      </c>
      <c r="P6" s="122"/>
      <c r="Q6" s="122">
        <v>22.35</v>
      </c>
      <c r="R6" s="122"/>
      <c r="S6" s="122"/>
      <c r="T6" s="122"/>
      <c r="U6" s="122"/>
      <c r="V6" s="122"/>
      <c r="W6" s="122">
        <v>56.4</v>
      </c>
      <c r="X6" s="122"/>
      <c r="Y6" s="122">
        <v>62.8</v>
      </c>
      <c r="Z6" s="122"/>
      <c r="AA6" s="122"/>
      <c r="AB6" s="122">
        <v>1</v>
      </c>
      <c r="AC6" s="122"/>
      <c r="AD6" s="122">
        <v>19.600000000000001</v>
      </c>
      <c r="AE6" s="122"/>
      <c r="AF6" s="122">
        <v>46.2</v>
      </c>
      <c r="AG6" s="122"/>
      <c r="AH6" s="122"/>
      <c r="AI6" s="5"/>
      <c r="AJ6" s="5"/>
      <c r="AK6" s="5"/>
      <c r="AL6" s="5"/>
      <c r="AM6" s="5"/>
      <c r="AN6" s="5"/>
      <c r="AO6" s="5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</row>
    <row r="7" spans="1:55" customFormat="1" ht="16.5" customHeight="1" x14ac:dyDescent="0.25">
      <c r="A7" s="107">
        <v>100002</v>
      </c>
      <c r="B7" s="108" t="s">
        <v>8</v>
      </c>
      <c r="C7" s="113"/>
      <c r="D7" s="114"/>
      <c r="E7" s="115"/>
      <c r="F7" s="116"/>
      <c r="G7" s="64"/>
      <c r="H7" s="65"/>
      <c r="I7" s="66"/>
      <c r="J7" s="67"/>
      <c r="K7" s="68"/>
      <c r="L7" s="123"/>
      <c r="M7" s="124"/>
      <c r="N7" s="124"/>
      <c r="O7" s="124">
        <v>88</v>
      </c>
      <c r="P7" s="124"/>
      <c r="Q7" s="124">
        <v>84.05</v>
      </c>
      <c r="R7" s="124"/>
      <c r="S7" s="124"/>
      <c r="T7" s="124">
        <v>94.2</v>
      </c>
      <c r="U7" s="124"/>
      <c r="V7" s="124"/>
      <c r="W7" s="124">
        <v>84</v>
      </c>
      <c r="X7" s="124"/>
      <c r="Y7" s="124"/>
      <c r="Z7" s="124"/>
      <c r="AA7" s="124"/>
      <c r="AB7" s="124">
        <v>80.849999999999994</v>
      </c>
      <c r="AC7" s="124"/>
      <c r="AD7" s="124">
        <v>85.4</v>
      </c>
      <c r="AE7" s="124"/>
      <c r="AF7" s="124">
        <v>74.599999999999994</v>
      </c>
      <c r="AG7" s="124"/>
      <c r="AH7" s="124"/>
      <c r="AI7" s="5"/>
      <c r="AJ7" s="5"/>
      <c r="AK7" s="5"/>
      <c r="AL7" s="5"/>
      <c r="AM7" s="5"/>
      <c r="AN7" s="5"/>
      <c r="AO7" s="5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</row>
    <row r="8" spans="1:55" customFormat="1" x14ac:dyDescent="0.25">
      <c r="A8" s="107">
        <v>100003</v>
      </c>
      <c r="B8" s="108" t="s">
        <v>8</v>
      </c>
      <c r="C8" s="113"/>
      <c r="D8" s="114"/>
      <c r="E8" s="115"/>
      <c r="F8" s="116"/>
      <c r="G8" s="64"/>
      <c r="H8" s="65"/>
      <c r="I8" s="66"/>
      <c r="J8" s="67"/>
      <c r="K8" s="68"/>
      <c r="L8" s="123"/>
      <c r="M8" s="124"/>
      <c r="N8" s="124"/>
      <c r="O8" s="124" t="s">
        <v>2</v>
      </c>
      <c r="P8" s="124"/>
      <c r="Q8" s="124">
        <v>78.05</v>
      </c>
      <c r="R8" s="124"/>
      <c r="S8" s="124"/>
      <c r="T8" s="124"/>
      <c r="U8" s="124"/>
      <c r="V8" s="124">
        <v>76.8</v>
      </c>
      <c r="W8" s="124">
        <v>82.8</v>
      </c>
      <c r="X8" s="124"/>
      <c r="Y8" s="124"/>
      <c r="Z8" s="124"/>
      <c r="AA8" s="124"/>
      <c r="AB8" s="124">
        <v>79.849999999999994</v>
      </c>
      <c r="AC8" s="124"/>
      <c r="AD8" s="124">
        <v>74</v>
      </c>
      <c r="AE8" s="124"/>
      <c r="AF8" s="124">
        <v>73.8</v>
      </c>
      <c r="AG8" s="124"/>
      <c r="AH8" s="124"/>
      <c r="AI8" s="5"/>
      <c r="AJ8" s="5"/>
      <c r="AK8" s="5"/>
      <c r="AL8" s="5"/>
      <c r="AM8" s="5"/>
      <c r="AN8" s="5"/>
      <c r="AO8" s="5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1:55" customFormat="1" x14ac:dyDescent="0.25">
      <c r="A9" s="107">
        <v>100004</v>
      </c>
      <c r="B9" s="108" t="s">
        <v>8</v>
      </c>
      <c r="C9" s="113"/>
      <c r="D9" s="114"/>
      <c r="E9" s="115"/>
      <c r="F9" s="116"/>
      <c r="G9" s="64"/>
      <c r="H9" s="65"/>
      <c r="I9" s="66"/>
      <c r="J9" s="67"/>
      <c r="K9" s="68"/>
      <c r="L9" s="123"/>
      <c r="M9" s="124"/>
      <c r="N9" s="124"/>
      <c r="O9" s="124">
        <v>89.5</v>
      </c>
      <c r="P9" s="124"/>
      <c r="Q9" s="124">
        <v>93.8</v>
      </c>
      <c r="R9" s="124"/>
      <c r="S9" s="124"/>
      <c r="T9" s="124"/>
      <c r="U9" s="124"/>
      <c r="V9" s="124">
        <v>70</v>
      </c>
      <c r="W9" s="124">
        <v>80.8</v>
      </c>
      <c r="X9" s="124"/>
      <c r="Y9" s="124"/>
      <c r="Z9" s="124"/>
      <c r="AA9" s="124"/>
      <c r="AB9" s="124">
        <v>82</v>
      </c>
      <c r="AC9" s="124"/>
      <c r="AD9" s="124">
        <v>87.2</v>
      </c>
      <c r="AE9" s="124"/>
      <c r="AF9" s="124">
        <v>64.2</v>
      </c>
      <c r="AG9" s="124"/>
      <c r="AH9" s="124"/>
      <c r="AI9" s="5"/>
      <c r="AJ9" s="5"/>
      <c r="AK9" s="5"/>
      <c r="AL9" s="5"/>
      <c r="AM9" s="5"/>
      <c r="AN9" s="5"/>
      <c r="AO9" s="5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</row>
    <row r="10" spans="1:55" customFormat="1" x14ac:dyDescent="0.25">
      <c r="A10" s="107">
        <v>100005</v>
      </c>
      <c r="B10" s="108" t="s">
        <v>8</v>
      </c>
      <c r="C10" s="113"/>
      <c r="D10" s="114"/>
      <c r="E10" s="115"/>
      <c r="F10" s="116"/>
      <c r="G10" s="64"/>
      <c r="H10" s="65"/>
      <c r="I10" s="66"/>
      <c r="J10" s="67"/>
      <c r="K10" s="68"/>
      <c r="L10" s="123"/>
      <c r="M10" s="124"/>
      <c r="N10" s="124"/>
      <c r="O10" s="124">
        <v>89.5</v>
      </c>
      <c r="P10" s="124"/>
      <c r="Q10" s="124">
        <v>87.9</v>
      </c>
      <c r="R10" s="124"/>
      <c r="S10" s="124"/>
      <c r="T10" s="124"/>
      <c r="U10" s="124"/>
      <c r="V10" s="124"/>
      <c r="W10" s="124">
        <v>84</v>
      </c>
      <c r="X10" s="124"/>
      <c r="Y10" s="124"/>
      <c r="Z10" s="124"/>
      <c r="AA10" s="124">
        <v>88</v>
      </c>
      <c r="AB10" s="124">
        <v>83.1</v>
      </c>
      <c r="AC10" s="124"/>
      <c r="AD10" s="124">
        <v>69</v>
      </c>
      <c r="AE10" s="124"/>
      <c r="AF10" s="124">
        <v>74.599999999999994</v>
      </c>
      <c r="AG10" s="124"/>
      <c r="AH10" s="124"/>
      <c r="AI10" s="5"/>
      <c r="AJ10" s="5"/>
      <c r="AK10" s="5"/>
      <c r="AL10" s="5"/>
      <c r="AM10" s="5"/>
      <c r="AN10" s="5"/>
      <c r="AO10" s="5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</row>
    <row r="11" spans="1:55" customFormat="1" x14ac:dyDescent="0.25">
      <c r="A11" s="107">
        <v>100006</v>
      </c>
      <c r="B11" s="108" t="s">
        <v>8</v>
      </c>
      <c r="C11" s="113"/>
      <c r="D11" s="114"/>
      <c r="E11" s="115"/>
      <c r="F11" s="116"/>
      <c r="G11" s="64"/>
      <c r="H11" s="65"/>
      <c r="I11" s="66"/>
      <c r="J11" s="67"/>
      <c r="K11" s="68"/>
      <c r="L11" s="123"/>
      <c r="M11" s="124">
        <v>0</v>
      </c>
      <c r="N11" s="124"/>
      <c r="O11" s="124"/>
      <c r="P11" s="124"/>
      <c r="Q11" s="124"/>
      <c r="R11" s="124">
        <v>58.25</v>
      </c>
      <c r="S11" s="124"/>
      <c r="T11" s="124"/>
      <c r="U11" s="124"/>
      <c r="V11" s="124"/>
      <c r="W11" s="124"/>
      <c r="X11" s="124">
        <v>71.400000000000006</v>
      </c>
      <c r="Y11" s="124"/>
      <c r="Z11" s="124">
        <v>77.8</v>
      </c>
      <c r="AA11" s="124"/>
      <c r="AB11" s="124"/>
      <c r="AC11" s="124"/>
      <c r="AD11" s="124"/>
      <c r="AE11" s="124">
        <v>59.6</v>
      </c>
      <c r="AF11" s="124"/>
      <c r="AG11" s="124"/>
      <c r="AH11" s="124"/>
      <c r="AI11" s="5"/>
      <c r="AJ11" s="5"/>
      <c r="AK11" s="5"/>
      <c r="AL11" s="5"/>
      <c r="AM11" s="5"/>
      <c r="AN11" s="5"/>
      <c r="AO11" s="5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</row>
    <row r="12" spans="1:55" customFormat="1" x14ac:dyDescent="0.25">
      <c r="A12" s="107">
        <v>100007</v>
      </c>
      <c r="B12" s="108" t="s">
        <v>8</v>
      </c>
      <c r="C12" s="113"/>
      <c r="D12" s="114"/>
      <c r="E12" s="115"/>
      <c r="F12" s="116"/>
      <c r="G12" s="64"/>
      <c r="H12" s="65"/>
      <c r="I12" s="66"/>
      <c r="J12" s="67"/>
      <c r="K12" s="68"/>
      <c r="L12" s="123"/>
      <c r="M12" s="124">
        <v>0</v>
      </c>
      <c r="N12" s="124"/>
      <c r="O12" s="124">
        <v>72</v>
      </c>
      <c r="P12" s="124"/>
      <c r="Q12" s="124">
        <v>58.3</v>
      </c>
      <c r="R12" s="124"/>
      <c r="S12" s="124"/>
      <c r="T12" s="124"/>
      <c r="U12" s="124"/>
      <c r="V12" s="124"/>
      <c r="W12" s="124">
        <v>78.2</v>
      </c>
      <c r="X12" s="124"/>
      <c r="Y12" s="124">
        <v>96.4</v>
      </c>
      <c r="Z12" s="124"/>
      <c r="AA12" s="124"/>
      <c r="AB12" s="124">
        <v>78.150000000000006</v>
      </c>
      <c r="AC12" s="124"/>
      <c r="AD12" s="124">
        <v>66</v>
      </c>
      <c r="AE12" s="124"/>
      <c r="AF12" s="124">
        <v>65.400000000000006</v>
      </c>
      <c r="AG12" s="124"/>
      <c r="AH12" s="124"/>
      <c r="AI12" s="5"/>
      <c r="AJ12" s="5"/>
      <c r="AK12" s="5"/>
      <c r="AL12" s="5"/>
      <c r="AM12" s="5"/>
      <c r="AN12" s="5"/>
      <c r="AO12" s="5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1:55" customFormat="1" x14ac:dyDescent="0.25">
      <c r="A13" s="107">
        <v>100008</v>
      </c>
      <c r="B13" s="108" t="s">
        <v>8</v>
      </c>
      <c r="C13" s="113"/>
      <c r="D13" s="114"/>
      <c r="E13" s="115"/>
      <c r="F13" s="116"/>
      <c r="G13" s="64"/>
      <c r="H13" s="65"/>
      <c r="I13" s="66"/>
      <c r="J13" s="67"/>
      <c r="K13" s="68"/>
      <c r="L13" s="123"/>
      <c r="M13" s="124"/>
      <c r="N13" s="124"/>
      <c r="O13" s="124">
        <v>76</v>
      </c>
      <c r="P13" s="124"/>
      <c r="Q13" s="124">
        <v>81.7</v>
      </c>
      <c r="R13" s="124"/>
      <c r="S13" s="124"/>
      <c r="T13" s="124">
        <v>81.2</v>
      </c>
      <c r="U13" s="124"/>
      <c r="V13" s="124"/>
      <c r="W13" s="124">
        <v>78.599999999999994</v>
      </c>
      <c r="X13" s="124"/>
      <c r="Y13" s="124"/>
      <c r="Z13" s="124"/>
      <c r="AA13" s="124"/>
      <c r="AB13" s="124">
        <v>64.55</v>
      </c>
      <c r="AC13" s="124"/>
      <c r="AD13" s="124">
        <v>70.8</v>
      </c>
      <c r="AE13" s="124"/>
      <c r="AF13" s="124">
        <v>52.6</v>
      </c>
      <c r="AG13" s="124"/>
      <c r="AH13" s="124"/>
      <c r="AI13" s="5"/>
      <c r="AJ13" s="5"/>
      <c r="AK13" s="5"/>
      <c r="AL13" s="5"/>
      <c r="AM13" s="5"/>
      <c r="AN13" s="5"/>
      <c r="AO13" s="5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1:55" customFormat="1" x14ac:dyDescent="0.25">
      <c r="A14" s="107">
        <v>100009</v>
      </c>
      <c r="B14" s="108" t="s">
        <v>8</v>
      </c>
      <c r="C14" s="113"/>
      <c r="D14" s="114"/>
      <c r="E14" s="115"/>
      <c r="F14" s="116"/>
      <c r="G14" s="64"/>
      <c r="H14" s="65"/>
      <c r="I14" s="66"/>
      <c r="J14" s="67"/>
      <c r="K14" s="68"/>
      <c r="L14" s="123"/>
      <c r="M14" s="124"/>
      <c r="N14" s="124"/>
      <c r="O14" s="124">
        <v>67.5</v>
      </c>
      <c r="P14" s="124"/>
      <c r="Q14" s="124">
        <v>79.25</v>
      </c>
      <c r="R14" s="124"/>
      <c r="S14" s="124"/>
      <c r="T14" s="124">
        <v>70</v>
      </c>
      <c r="U14" s="124"/>
      <c r="V14" s="124"/>
      <c r="W14" s="124">
        <v>81.400000000000006</v>
      </c>
      <c r="X14" s="124"/>
      <c r="Y14" s="124"/>
      <c r="Z14" s="124"/>
      <c r="AA14" s="124"/>
      <c r="AB14" s="124">
        <v>65.150000000000006</v>
      </c>
      <c r="AC14" s="124"/>
      <c r="AD14" s="124">
        <v>74.8</v>
      </c>
      <c r="AE14" s="124"/>
      <c r="AF14" s="124">
        <v>59.2</v>
      </c>
      <c r="AG14" s="124"/>
      <c r="AH14" s="124"/>
      <c r="AI14" s="5"/>
      <c r="AJ14" s="5"/>
      <c r="AK14" s="5"/>
      <c r="AL14" s="5"/>
      <c r="AM14" s="5"/>
      <c r="AN14" s="5"/>
      <c r="AO14" s="5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1:55" customFormat="1" x14ac:dyDescent="0.25">
      <c r="A15" s="107">
        <v>100010</v>
      </c>
      <c r="B15" s="108" t="s">
        <v>8</v>
      </c>
      <c r="C15" s="113"/>
      <c r="D15" s="114"/>
      <c r="E15" s="115"/>
      <c r="F15" s="116"/>
      <c r="G15" s="64"/>
      <c r="H15" s="65"/>
      <c r="I15" s="66"/>
      <c r="J15" s="67"/>
      <c r="K15" s="68"/>
      <c r="L15" s="123"/>
      <c r="M15" s="124">
        <v>0</v>
      </c>
      <c r="N15" s="124"/>
      <c r="O15" s="124">
        <v>83</v>
      </c>
      <c r="P15" s="124"/>
      <c r="Q15" s="124">
        <v>76.400000000000006</v>
      </c>
      <c r="R15" s="124"/>
      <c r="S15" s="124"/>
      <c r="T15" s="124"/>
      <c r="U15" s="124"/>
      <c r="V15" s="124"/>
      <c r="W15" s="124">
        <v>81.8</v>
      </c>
      <c r="X15" s="124"/>
      <c r="Y15" s="124">
        <v>82.2</v>
      </c>
      <c r="Z15" s="124"/>
      <c r="AA15" s="124"/>
      <c r="AB15" s="124">
        <v>71.75</v>
      </c>
      <c r="AC15" s="124"/>
      <c r="AD15" s="124">
        <v>69.2</v>
      </c>
      <c r="AE15" s="124"/>
      <c r="AF15" s="124">
        <v>80</v>
      </c>
      <c r="AG15" s="124"/>
      <c r="AH15" s="124"/>
      <c r="AI15" s="5"/>
      <c r="AJ15" s="5"/>
      <c r="AK15" s="5"/>
      <c r="AL15" s="5"/>
      <c r="AM15" s="5"/>
      <c r="AN15" s="5"/>
      <c r="AO15" s="5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1:55" customFormat="1" x14ac:dyDescent="0.25">
      <c r="A16" s="107">
        <v>100011</v>
      </c>
      <c r="B16" s="108" t="s">
        <v>8</v>
      </c>
      <c r="C16" s="113"/>
      <c r="D16" s="114"/>
      <c r="E16" s="115"/>
      <c r="F16" s="116"/>
      <c r="G16" s="64"/>
      <c r="H16" s="65"/>
      <c r="I16" s="66"/>
      <c r="J16" s="67"/>
      <c r="K16" s="68"/>
      <c r="L16" s="123"/>
      <c r="M16" s="124">
        <v>0</v>
      </c>
      <c r="N16" s="124"/>
      <c r="O16" s="124">
        <v>50.5</v>
      </c>
      <c r="P16" s="124"/>
      <c r="Q16" s="124">
        <v>25</v>
      </c>
      <c r="R16" s="124"/>
      <c r="S16" s="124"/>
      <c r="T16" s="124"/>
      <c r="U16" s="124"/>
      <c r="V16" s="124"/>
      <c r="W16" s="124">
        <v>63.6</v>
      </c>
      <c r="X16" s="124"/>
      <c r="Y16" s="124">
        <v>62.6</v>
      </c>
      <c r="Z16" s="124"/>
      <c r="AA16" s="124"/>
      <c r="AB16" s="124">
        <v>61.05</v>
      </c>
      <c r="AC16" s="124"/>
      <c r="AD16" s="124">
        <v>36.6</v>
      </c>
      <c r="AE16" s="124"/>
      <c r="AF16" s="124">
        <v>1</v>
      </c>
      <c r="AG16" s="124"/>
      <c r="AH16" s="124"/>
      <c r="AI16" s="5"/>
      <c r="AJ16" s="5"/>
      <c r="AK16" s="5"/>
      <c r="AL16" s="5"/>
      <c r="AM16" s="5"/>
      <c r="AN16" s="5"/>
      <c r="AO16" s="5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1:55" customFormat="1" x14ac:dyDescent="0.25">
      <c r="A17" s="107">
        <v>100012</v>
      </c>
      <c r="B17" s="108" t="s">
        <v>8</v>
      </c>
      <c r="C17" s="113"/>
      <c r="D17" s="114"/>
      <c r="E17" s="115"/>
      <c r="F17" s="116"/>
      <c r="G17" s="64"/>
      <c r="H17" s="65"/>
      <c r="I17" s="66"/>
      <c r="J17" s="67"/>
      <c r="K17" s="68"/>
      <c r="L17" s="123"/>
      <c r="M17" s="124"/>
      <c r="N17" s="124"/>
      <c r="O17" s="124">
        <v>74.5</v>
      </c>
      <c r="P17" s="124"/>
      <c r="Q17" s="124">
        <v>66.599999999999994</v>
      </c>
      <c r="R17" s="124"/>
      <c r="S17" s="124"/>
      <c r="T17" s="124">
        <v>65</v>
      </c>
      <c r="U17" s="124"/>
      <c r="V17" s="124"/>
      <c r="W17" s="124">
        <v>75.8</v>
      </c>
      <c r="X17" s="124"/>
      <c r="Y17" s="124"/>
      <c r="Z17" s="124"/>
      <c r="AA17" s="124"/>
      <c r="AB17" s="124">
        <v>62.75</v>
      </c>
      <c r="AC17" s="124"/>
      <c r="AD17" s="124">
        <v>66.599999999999994</v>
      </c>
      <c r="AE17" s="124"/>
      <c r="AF17" s="124">
        <v>51.6</v>
      </c>
      <c r="AG17" s="124"/>
      <c r="AH17" s="124"/>
      <c r="AI17" s="5"/>
      <c r="AJ17" s="5"/>
      <c r="AK17" s="5"/>
      <c r="AL17" s="5"/>
      <c r="AM17" s="5"/>
      <c r="AN17" s="5"/>
      <c r="AO17" s="5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1:55" customFormat="1" x14ac:dyDescent="0.25">
      <c r="A18" s="107">
        <v>100013</v>
      </c>
      <c r="B18" s="108" t="s">
        <v>8</v>
      </c>
      <c r="C18" s="113"/>
      <c r="D18" s="114"/>
      <c r="E18" s="115"/>
      <c r="F18" s="116"/>
      <c r="G18" s="64"/>
      <c r="H18" s="65"/>
      <c r="I18" s="66"/>
      <c r="J18" s="67"/>
      <c r="K18" s="68"/>
      <c r="L18" s="123"/>
      <c r="M18" s="124"/>
      <c r="N18" s="124">
        <v>0</v>
      </c>
      <c r="O18" s="124"/>
      <c r="P18" s="124">
        <v>63.5</v>
      </c>
      <c r="Q18" s="124"/>
      <c r="R18" s="124">
        <v>51.25</v>
      </c>
      <c r="S18" s="124"/>
      <c r="T18" s="124"/>
      <c r="U18" s="124">
        <v>59.8</v>
      </c>
      <c r="V18" s="124"/>
      <c r="W18" s="124"/>
      <c r="X18" s="124">
        <v>75.599999999999994</v>
      </c>
      <c r="Y18" s="124"/>
      <c r="Z18" s="124"/>
      <c r="AA18" s="124"/>
      <c r="AB18" s="124"/>
      <c r="AC18" s="124">
        <v>60.2</v>
      </c>
      <c r="AD18" s="124"/>
      <c r="AE18" s="124">
        <v>56.6</v>
      </c>
      <c r="AF18" s="124"/>
      <c r="AG18" s="124">
        <v>52</v>
      </c>
      <c r="AH18" s="124"/>
      <c r="AI18" s="5"/>
      <c r="AJ18" s="5"/>
      <c r="AK18" s="5"/>
      <c r="AL18" s="5"/>
      <c r="AM18" s="5"/>
      <c r="AN18" s="5"/>
      <c r="AO18" s="5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1:55" customFormat="1" x14ac:dyDescent="0.25">
      <c r="A19" s="107">
        <v>100014</v>
      </c>
      <c r="B19" s="108" t="s">
        <v>8</v>
      </c>
      <c r="C19" s="113"/>
      <c r="D19" s="114"/>
      <c r="E19" s="115"/>
      <c r="F19" s="116"/>
      <c r="G19" s="64"/>
      <c r="H19" s="65"/>
      <c r="I19" s="66"/>
      <c r="J19" s="67"/>
      <c r="K19" s="68"/>
      <c r="L19" s="123"/>
      <c r="M19" s="124"/>
      <c r="N19" s="124"/>
      <c r="O19" s="124">
        <v>85.5</v>
      </c>
      <c r="P19" s="124"/>
      <c r="Q19" s="124">
        <v>91.4</v>
      </c>
      <c r="R19" s="124"/>
      <c r="S19" s="124" t="s">
        <v>2</v>
      </c>
      <c r="T19" s="124"/>
      <c r="U19" s="124"/>
      <c r="V19" s="124"/>
      <c r="W19" s="124">
        <v>83.6</v>
      </c>
      <c r="X19" s="124"/>
      <c r="Y19" s="124"/>
      <c r="Z19" s="124"/>
      <c r="AA19" s="124"/>
      <c r="AB19" s="124">
        <v>81.2</v>
      </c>
      <c r="AC19" s="124"/>
      <c r="AD19" s="124">
        <v>78.8</v>
      </c>
      <c r="AE19" s="124"/>
      <c r="AF19" s="124">
        <v>78</v>
      </c>
      <c r="AG19" s="124"/>
      <c r="AH19" s="124"/>
      <c r="AI19" s="5"/>
      <c r="AJ19" s="5"/>
      <c r="AK19" s="5"/>
      <c r="AL19" s="5"/>
      <c r="AM19" s="5"/>
      <c r="AN19" s="5"/>
      <c r="AO19" s="5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1:55" customFormat="1" x14ac:dyDescent="0.25">
      <c r="A20" s="107">
        <v>100015</v>
      </c>
      <c r="B20" s="108" t="s">
        <v>8</v>
      </c>
      <c r="C20" s="113"/>
      <c r="D20" s="114"/>
      <c r="E20" s="115"/>
      <c r="F20" s="116"/>
      <c r="G20" s="64"/>
      <c r="H20" s="65"/>
      <c r="I20" s="66"/>
      <c r="J20" s="67"/>
      <c r="K20" s="68"/>
      <c r="L20" s="123"/>
      <c r="M20" s="124"/>
      <c r="N20" s="124"/>
      <c r="O20" s="124">
        <v>75.5</v>
      </c>
      <c r="P20" s="124"/>
      <c r="Q20" s="124">
        <v>72.55</v>
      </c>
      <c r="R20" s="124"/>
      <c r="S20" s="124"/>
      <c r="T20" s="124"/>
      <c r="U20" s="124"/>
      <c r="V20" s="124"/>
      <c r="W20" s="124">
        <v>79</v>
      </c>
      <c r="X20" s="124"/>
      <c r="Y20" s="124">
        <v>63</v>
      </c>
      <c r="Z20" s="124"/>
      <c r="AA20" s="124"/>
      <c r="AB20" s="124">
        <v>90.1</v>
      </c>
      <c r="AC20" s="124"/>
      <c r="AD20" s="124">
        <v>72.8</v>
      </c>
      <c r="AE20" s="124"/>
      <c r="AF20" s="124">
        <v>69.2</v>
      </c>
      <c r="AG20" s="124"/>
      <c r="AH20" s="124"/>
      <c r="AI20" s="5"/>
      <c r="AJ20" s="5"/>
      <c r="AK20" s="5"/>
      <c r="AL20" s="5"/>
      <c r="AM20" s="5"/>
      <c r="AN20" s="5"/>
      <c r="AO20" s="5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1:55" customFormat="1" x14ac:dyDescent="0.25">
      <c r="A21" s="107">
        <v>100016</v>
      </c>
      <c r="B21" s="108" t="s">
        <v>8</v>
      </c>
      <c r="C21" s="113"/>
      <c r="D21" s="114"/>
      <c r="E21" s="115"/>
      <c r="F21" s="116"/>
      <c r="G21" s="64"/>
      <c r="H21" s="65"/>
      <c r="I21" s="66"/>
      <c r="J21" s="67"/>
      <c r="K21" s="68"/>
      <c r="L21" s="123"/>
      <c r="M21" s="124"/>
      <c r="N21" s="124"/>
      <c r="O21" s="124">
        <v>82</v>
      </c>
      <c r="P21" s="124"/>
      <c r="Q21" s="124">
        <v>79</v>
      </c>
      <c r="R21" s="124"/>
      <c r="S21" s="124"/>
      <c r="T21" s="124"/>
      <c r="U21" s="124"/>
      <c r="V21" s="124"/>
      <c r="W21" s="124">
        <v>88.6</v>
      </c>
      <c r="X21" s="124"/>
      <c r="Y21" s="124">
        <v>95.4</v>
      </c>
      <c r="Z21" s="124"/>
      <c r="AA21" s="124"/>
      <c r="AB21" s="124">
        <v>78.05</v>
      </c>
      <c r="AC21" s="124"/>
      <c r="AD21" s="124">
        <v>76.2</v>
      </c>
      <c r="AE21" s="124"/>
      <c r="AF21" s="124">
        <v>80</v>
      </c>
      <c r="AG21" s="124"/>
      <c r="AH21" s="124"/>
      <c r="AI21" s="5"/>
      <c r="AJ21" s="5"/>
      <c r="AK21" s="5"/>
      <c r="AL21" s="5"/>
      <c r="AM21" s="5"/>
      <c r="AN21" s="5"/>
      <c r="AO21" s="5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1:55" customFormat="1" x14ac:dyDescent="0.25">
      <c r="A22" s="107">
        <v>100017</v>
      </c>
      <c r="B22" s="108" t="s">
        <v>8</v>
      </c>
      <c r="C22" s="113"/>
      <c r="D22" s="114"/>
      <c r="E22" s="115"/>
      <c r="F22" s="116"/>
      <c r="G22" s="64"/>
      <c r="H22" s="65"/>
      <c r="I22" s="66"/>
      <c r="J22" s="67"/>
      <c r="K22" s="68"/>
      <c r="L22" s="123"/>
      <c r="M22" s="124"/>
      <c r="N22" s="124"/>
      <c r="O22" s="124">
        <v>69</v>
      </c>
      <c r="P22" s="124"/>
      <c r="Q22" s="124">
        <v>67.95</v>
      </c>
      <c r="R22" s="124"/>
      <c r="S22" s="124"/>
      <c r="T22" s="124"/>
      <c r="U22" s="124"/>
      <c r="V22" s="124"/>
      <c r="W22" s="124">
        <v>72.8</v>
      </c>
      <c r="X22" s="124"/>
      <c r="Y22" s="124">
        <v>91.4</v>
      </c>
      <c r="Z22" s="124"/>
      <c r="AA22" s="124"/>
      <c r="AB22" s="124">
        <v>87.4</v>
      </c>
      <c r="AC22" s="124"/>
      <c r="AD22" s="124">
        <v>58.2</v>
      </c>
      <c r="AE22" s="124"/>
      <c r="AF22" s="124">
        <v>71.2</v>
      </c>
      <c r="AG22" s="124"/>
      <c r="AH22" s="124"/>
      <c r="AI22" s="5"/>
      <c r="AJ22" s="5"/>
      <c r="AK22" s="5"/>
      <c r="AL22" s="5"/>
      <c r="AM22" s="5"/>
      <c r="AN22" s="5"/>
      <c r="AO22" s="5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1:55" customFormat="1" x14ac:dyDescent="0.25">
      <c r="A23" s="107">
        <v>100018</v>
      </c>
      <c r="B23" s="108" t="s">
        <v>8</v>
      </c>
      <c r="C23" s="113"/>
      <c r="D23" s="114"/>
      <c r="E23" s="115"/>
      <c r="F23" s="116"/>
      <c r="G23" s="64"/>
      <c r="H23" s="65"/>
      <c r="I23" s="66"/>
      <c r="J23" s="67"/>
      <c r="K23" s="68"/>
      <c r="L23" s="123" t="s">
        <v>2</v>
      </c>
      <c r="M23" s="124"/>
      <c r="N23" s="124"/>
      <c r="O23" s="124">
        <v>84.5</v>
      </c>
      <c r="P23" s="124"/>
      <c r="Q23" s="124">
        <v>84.35</v>
      </c>
      <c r="R23" s="124"/>
      <c r="S23" s="124"/>
      <c r="T23" s="124">
        <v>99.6</v>
      </c>
      <c r="U23" s="124"/>
      <c r="V23" s="124"/>
      <c r="W23" s="124">
        <v>81.2</v>
      </c>
      <c r="X23" s="124"/>
      <c r="Y23" s="124"/>
      <c r="Z23" s="124"/>
      <c r="AA23" s="124"/>
      <c r="AB23" s="124">
        <v>77.150000000000006</v>
      </c>
      <c r="AC23" s="124"/>
      <c r="AD23" s="124">
        <v>91.6</v>
      </c>
      <c r="AE23" s="124"/>
      <c r="AF23" s="124">
        <v>79.599999999999994</v>
      </c>
      <c r="AG23" s="124"/>
      <c r="AH23" s="124" t="s">
        <v>2</v>
      </c>
      <c r="AI23" s="5"/>
      <c r="AJ23" s="5"/>
      <c r="AK23" s="5"/>
      <c r="AL23" s="5"/>
      <c r="AM23" s="5"/>
      <c r="AN23" s="5"/>
      <c r="AO23" s="5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1:55" customFormat="1" x14ac:dyDescent="0.25">
      <c r="A24" s="107">
        <v>100019</v>
      </c>
      <c r="B24" s="108" t="s">
        <v>8</v>
      </c>
      <c r="C24" s="113"/>
      <c r="D24" s="114"/>
      <c r="E24" s="115"/>
      <c r="F24" s="116"/>
      <c r="G24" s="64"/>
      <c r="H24" s="65"/>
      <c r="I24" s="66"/>
      <c r="J24" s="67"/>
      <c r="K24" s="68"/>
      <c r="L24" s="123"/>
      <c r="M24" s="124"/>
      <c r="N24" s="124"/>
      <c r="O24" s="124">
        <v>76</v>
      </c>
      <c r="P24" s="124"/>
      <c r="Q24" s="124">
        <v>66.400000000000006</v>
      </c>
      <c r="R24" s="124"/>
      <c r="S24" s="124"/>
      <c r="T24" s="124">
        <v>92.2</v>
      </c>
      <c r="U24" s="124"/>
      <c r="V24" s="124"/>
      <c r="W24" s="124">
        <v>84.2</v>
      </c>
      <c r="X24" s="124"/>
      <c r="Y24" s="124"/>
      <c r="Z24" s="124"/>
      <c r="AA24" s="124"/>
      <c r="AB24" s="124">
        <v>75.8</v>
      </c>
      <c r="AC24" s="124"/>
      <c r="AD24" s="124">
        <v>80.599999999999994</v>
      </c>
      <c r="AE24" s="124"/>
      <c r="AF24" s="124">
        <v>60</v>
      </c>
      <c r="AG24" s="124"/>
      <c r="AH24" s="124"/>
      <c r="AI24" s="5"/>
      <c r="AJ24" s="5"/>
      <c r="AK24" s="5"/>
      <c r="AL24" s="5"/>
      <c r="AM24" s="5"/>
      <c r="AN24" s="5"/>
      <c r="AO24" s="5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1:55" customFormat="1" x14ac:dyDescent="0.25">
      <c r="A25" s="107">
        <v>100020</v>
      </c>
      <c r="B25" s="108" t="s">
        <v>8</v>
      </c>
      <c r="C25" s="113"/>
      <c r="D25" s="114"/>
      <c r="E25" s="115"/>
      <c r="F25" s="116"/>
      <c r="G25" s="64"/>
      <c r="H25" s="65"/>
      <c r="I25" s="66"/>
      <c r="J25" s="67"/>
      <c r="K25" s="68"/>
      <c r="L25" s="123"/>
      <c r="M25" s="124"/>
      <c r="N25" s="124"/>
      <c r="O25" s="124">
        <v>86</v>
      </c>
      <c r="P25" s="124"/>
      <c r="Q25" s="124">
        <v>87.7</v>
      </c>
      <c r="R25" s="124"/>
      <c r="S25" s="124"/>
      <c r="T25" s="124"/>
      <c r="U25" s="124"/>
      <c r="V25" s="124"/>
      <c r="W25" s="124">
        <v>81.400000000000006</v>
      </c>
      <c r="X25" s="124"/>
      <c r="Y25" s="124"/>
      <c r="Z25" s="124"/>
      <c r="AA25" s="124">
        <v>80.2</v>
      </c>
      <c r="AB25" s="124">
        <v>86.3</v>
      </c>
      <c r="AC25" s="124"/>
      <c r="AD25" s="124">
        <v>55.6</v>
      </c>
      <c r="AE25" s="124"/>
      <c r="AF25" s="124">
        <v>60</v>
      </c>
      <c r="AG25" s="124"/>
      <c r="AH25" s="124"/>
      <c r="AI25" s="5"/>
      <c r="AJ25" s="5"/>
      <c r="AK25" s="5"/>
      <c r="AL25" s="5"/>
      <c r="AM25" s="5"/>
      <c r="AN25" s="5"/>
      <c r="AO25" s="5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1:55" customFormat="1" x14ac:dyDescent="0.25">
      <c r="A26" s="107">
        <v>100021</v>
      </c>
      <c r="B26" s="108" t="s">
        <v>8</v>
      </c>
      <c r="C26" s="113"/>
      <c r="D26" s="114"/>
      <c r="E26" s="115"/>
      <c r="F26" s="116"/>
      <c r="G26" s="64"/>
      <c r="H26" s="65"/>
      <c r="I26" s="66"/>
      <c r="J26" s="67"/>
      <c r="K26" s="68"/>
      <c r="L26" s="123"/>
      <c r="M26" s="124"/>
      <c r="N26" s="124"/>
      <c r="O26" s="124">
        <v>80.5</v>
      </c>
      <c r="P26" s="124"/>
      <c r="Q26" s="124">
        <v>75.8</v>
      </c>
      <c r="R26" s="124"/>
      <c r="S26" s="124"/>
      <c r="T26" s="124">
        <v>93.6</v>
      </c>
      <c r="U26" s="124"/>
      <c r="V26" s="124"/>
      <c r="W26" s="124">
        <v>84.8</v>
      </c>
      <c r="X26" s="124"/>
      <c r="Y26" s="124"/>
      <c r="Z26" s="124"/>
      <c r="AA26" s="124"/>
      <c r="AB26" s="124">
        <v>88.75</v>
      </c>
      <c r="AC26" s="124"/>
      <c r="AD26" s="124">
        <v>85.2</v>
      </c>
      <c r="AE26" s="124"/>
      <c r="AF26" s="124">
        <v>85.2</v>
      </c>
      <c r="AG26" s="124"/>
      <c r="AH26" s="124"/>
      <c r="AI26" s="5"/>
      <c r="AJ26" s="5"/>
      <c r="AK26" s="5"/>
      <c r="AL26" s="5"/>
      <c r="AM26" s="5"/>
      <c r="AN26" s="5"/>
      <c r="AO26" s="5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1:55" customFormat="1" x14ac:dyDescent="0.25">
      <c r="A27" s="107">
        <v>100022</v>
      </c>
      <c r="B27" s="108" t="s">
        <v>8</v>
      </c>
      <c r="C27" s="113"/>
      <c r="D27" s="114"/>
      <c r="E27" s="115"/>
      <c r="F27" s="116"/>
      <c r="G27" s="64"/>
      <c r="H27" s="65"/>
      <c r="I27" s="66"/>
      <c r="J27" s="67"/>
      <c r="K27" s="68"/>
      <c r="L27" s="123"/>
      <c r="M27" s="124"/>
      <c r="N27" s="124"/>
      <c r="O27" s="124">
        <v>73.5</v>
      </c>
      <c r="P27" s="124"/>
      <c r="Q27" s="124">
        <v>96.8</v>
      </c>
      <c r="R27" s="124"/>
      <c r="S27" s="124"/>
      <c r="T27" s="124"/>
      <c r="U27" s="124"/>
      <c r="V27" s="124">
        <v>85</v>
      </c>
      <c r="W27" s="124">
        <v>91.8</v>
      </c>
      <c r="X27" s="124"/>
      <c r="Y27" s="124"/>
      <c r="Z27" s="124"/>
      <c r="AA27" s="124"/>
      <c r="AB27" s="124">
        <v>85.4</v>
      </c>
      <c r="AC27" s="124"/>
      <c r="AD27" s="124">
        <v>93.4</v>
      </c>
      <c r="AE27" s="124"/>
      <c r="AF27" s="124">
        <v>78</v>
      </c>
      <c r="AG27" s="124"/>
      <c r="AH27" s="124"/>
      <c r="AI27" s="5"/>
      <c r="AJ27" s="5"/>
      <c r="AK27" s="5"/>
      <c r="AL27" s="5"/>
      <c r="AM27" s="5"/>
      <c r="AN27" s="5"/>
      <c r="AO27" s="5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1:55" customFormat="1" x14ac:dyDescent="0.25">
      <c r="A28" s="107">
        <v>100023</v>
      </c>
      <c r="B28" s="108" t="s">
        <v>8</v>
      </c>
      <c r="C28" s="113"/>
      <c r="D28" s="114"/>
      <c r="E28" s="115"/>
      <c r="F28" s="116"/>
      <c r="G28" s="64"/>
      <c r="H28" s="65"/>
      <c r="I28" s="66"/>
      <c r="J28" s="67"/>
      <c r="K28" s="68"/>
      <c r="L28" s="123"/>
      <c r="M28" s="124"/>
      <c r="N28" s="124"/>
      <c r="O28" s="124">
        <v>67</v>
      </c>
      <c r="P28" s="124"/>
      <c r="Q28" s="124">
        <v>54.15</v>
      </c>
      <c r="R28" s="124"/>
      <c r="S28" s="124"/>
      <c r="T28" s="124">
        <v>62.8</v>
      </c>
      <c r="U28" s="124"/>
      <c r="V28" s="124"/>
      <c r="W28" s="124">
        <v>74.2</v>
      </c>
      <c r="X28" s="124"/>
      <c r="Y28" s="124"/>
      <c r="Z28" s="124"/>
      <c r="AA28" s="124"/>
      <c r="AB28" s="124">
        <v>66.900000000000006</v>
      </c>
      <c r="AC28" s="124"/>
      <c r="AD28" s="124">
        <v>60</v>
      </c>
      <c r="AE28" s="124"/>
      <c r="AF28" s="124">
        <v>50</v>
      </c>
      <c r="AG28" s="124"/>
      <c r="AH28" s="124"/>
      <c r="AI28" s="5"/>
      <c r="AJ28" s="5"/>
      <c r="AK28" s="5"/>
      <c r="AL28" s="5"/>
      <c r="AM28" s="5"/>
      <c r="AN28" s="5"/>
      <c r="AO28" s="5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1:55" customFormat="1" x14ac:dyDescent="0.25">
      <c r="A29" s="107">
        <v>100024</v>
      </c>
      <c r="B29" s="108" t="s">
        <v>8</v>
      </c>
      <c r="C29" s="113"/>
      <c r="D29" s="114"/>
      <c r="E29" s="115"/>
      <c r="F29" s="116"/>
      <c r="G29" s="64"/>
      <c r="H29" s="65"/>
      <c r="I29" s="66"/>
      <c r="J29" s="67"/>
      <c r="K29" s="68"/>
      <c r="L29" s="123"/>
      <c r="M29" s="124"/>
      <c r="N29" s="124"/>
      <c r="O29" s="124">
        <v>77</v>
      </c>
      <c r="P29" s="124"/>
      <c r="Q29" s="124">
        <v>20.2</v>
      </c>
      <c r="R29" s="124"/>
      <c r="S29" s="124"/>
      <c r="T29" s="124"/>
      <c r="U29" s="124"/>
      <c r="V29" s="124"/>
      <c r="W29" s="124">
        <v>76.8</v>
      </c>
      <c r="X29" s="124"/>
      <c r="Y29" s="124">
        <v>77.2</v>
      </c>
      <c r="Z29" s="124"/>
      <c r="AA29" s="124"/>
      <c r="AB29" s="124">
        <v>79.5</v>
      </c>
      <c r="AC29" s="124"/>
      <c r="AD29" s="124">
        <v>56.2</v>
      </c>
      <c r="AE29" s="124"/>
      <c r="AF29" s="124">
        <v>64.599999999999994</v>
      </c>
      <c r="AG29" s="124"/>
      <c r="AH29" s="124"/>
      <c r="AI29" s="5"/>
      <c r="AJ29" s="5"/>
      <c r="AK29" s="5"/>
      <c r="AL29" s="5"/>
      <c r="AM29" s="5"/>
      <c r="AN29" s="5"/>
      <c r="AO29" s="5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1:55" customFormat="1" x14ac:dyDescent="0.25">
      <c r="A30" s="107">
        <v>100025</v>
      </c>
      <c r="B30" s="108" t="s">
        <v>8</v>
      </c>
      <c r="C30" s="113"/>
      <c r="D30" s="114"/>
      <c r="E30" s="115"/>
      <c r="F30" s="116"/>
      <c r="G30" s="64"/>
      <c r="H30" s="65"/>
      <c r="I30" s="66"/>
      <c r="J30" s="67"/>
      <c r="K30" s="68"/>
      <c r="L30" s="123"/>
      <c r="M30" s="124"/>
      <c r="N30" s="124"/>
      <c r="O30" s="124">
        <v>81</v>
      </c>
      <c r="P30" s="124"/>
      <c r="Q30" s="124">
        <v>94.7</v>
      </c>
      <c r="R30" s="124"/>
      <c r="S30" s="124" t="s">
        <v>2</v>
      </c>
      <c r="T30" s="124"/>
      <c r="U30" s="124"/>
      <c r="V30" s="124"/>
      <c r="W30" s="124">
        <v>86.6</v>
      </c>
      <c r="X30" s="124"/>
      <c r="Y30" s="124"/>
      <c r="Z30" s="124"/>
      <c r="AA30" s="124"/>
      <c r="AB30" s="124">
        <v>83.6</v>
      </c>
      <c r="AC30" s="124"/>
      <c r="AD30" s="124">
        <v>66.8</v>
      </c>
      <c r="AE30" s="124"/>
      <c r="AF30" s="124">
        <v>66.8</v>
      </c>
      <c r="AG30" s="124"/>
      <c r="AH30" s="124"/>
      <c r="AI30" s="5"/>
      <c r="AJ30" s="5"/>
      <c r="AK30" s="5"/>
      <c r="AL30" s="5"/>
      <c r="AM30" s="5"/>
      <c r="AN30" s="5"/>
      <c r="AO30" s="5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1:55" customFormat="1" x14ac:dyDescent="0.25">
      <c r="A31" s="107">
        <v>100026</v>
      </c>
      <c r="B31" s="108" t="s">
        <v>8</v>
      </c>
      <c r="C31" s="113"/>
      <c r="D31" s="114"/>
      <c r="E31" s="115"/>
      <c r="F31" s="116"/>
      <c r="G31" s="64"/>
      <c r="H31" s="65"/>
      <c r="I31" s="66"/>
      <c r="J31" s="67"/>
      <c r="K31" s="68"/>
      <c r="L31" s="123"/>
      <c r="M31" s="124"/>
      <c r="N31" s="124"/>
      <c r="O31" s="124">
        <v>79</v>
      </c>
      <c r="P31" s="124"/>
      <c r="Q31" s="124">
        <v>73.900000000000006</v>
      </c>
      <c r="R31" s="124"/>
      <c r="S31" s="124"/>
      <c r="T31" s="124">
        <v>74</v>
      </c>
      <c r="U31" s="124"/>
      <c r="V31" s="124"/>
      <c r="W31" s="124">
        <v>75.400000000000006</v>
      </c>
      <c r="X31" s="124"/>
      <c r="Y31" s="124"/>
      <c r="Z31" s="124"/>
      <c r="AA31" s="124"/>
      <c r="AB31" s="124">
        <v>70.099999999999994</v>
      </c>
      <c r="AC31" s="124"/>
      <c r="AD31" s="124">
        <v>80.2</v>
      </c>
      <c r="AE31" s="124"/>
      <c r="AF31" s="124">
        <v>67.599999999999994</v>
      </c>
      <c r="AG31" s="124"/>
      <c r="AH31" s="124"/>
      <c r="AI31" s="5"/>
      <c r="AJ31" s="5"/>
      <c r="AK31" s="5"/>
      <c r="AL31" s="5"/>
      <c r="AM31" s="5"/>
      <c r="AN31" s="5"/>
      <c r="AO31" s="5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</row>
    <row r="32" spans="1:55" customFormat="1" x14ac:dyDescent="0.25">
      <c r="A32" s="107">
        <v>100027</v>
      </c>
      <c r="B32" s="108" t="s">
        <v>8</v>
      </c>
      <c r="C32" s="113"/>
      <c r="D32" s="114"/>
      <c r="E32" s="115"/>
      <c r="F32" s="116"/>
      <c r="G32" s="64"/>
      <c r="H32" s="65"/>
      <c r="I32" s="66"/>
      <c r="J32" s="67"/>
      <c r="K32" s="68"/>
      <c r="L32" s="123"/>
      <c r="M32" s="124"/>
      <c r="N32" s="124"/>
      <c r="O32" s="124">
        <v>75.5</v>
      </c>
      <c r="P32" s="124"/>
      <c r="Q32" s="124">
        <v>70.95</v>
      </c>
      <c r="R32" s="124"/>
      <c r="S32" s="124"/>
      <c r="T32" s="124">
        <v>76.400000000000006</v>
      </c>
      <c r="U32" s="124"/>
      <c r="V32" s="124"/>
      <c r="W32" s="124">
        <v>75.599999999999994</v>
      </c>
      <c r="X32" s="124"/>
      <c r="Y32" s="124"/>
      <c r="Z32" s="124"/>
      <c r="AA32" s="124"/>
      <c r="AB32" s="124">
        <v>65</v>
      </c>
      <c r="AC32" s="124"/>
      <c r="AD32" s="124">
        <v>68.2</v>
      </c>
      <c r="AE32" s="124"/>
      <c r="AF32" s="124">
        <v>50</v>
      </c>
      <c r="AG32" s="124"/>
      <c r="AH32" s="124"/>
      <c r="AI32" s="5"/>
      <c r="AJ32" s="5"/>
      <c r="AK32" s="5"/>
      <c r="AL32" s="5"/>
      <c r="AM32" s="5"/>
      <c r="AN32" s="5"/>
      <c r="AO32" s="5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</row>
    <row r="33" spans="1:55" customFormat="1" x14ac:dyDescent="0.25">
      <c r="A33" s="107">
        <v>100028</v>
      </c>
      <c r="B33" s="108" t="s">
        <v>8</v>
      </c>
      <c r="C33" s="113"/>
      <c r="D33" s="114"/>
      <c r="E33" s="115"/>
      <c r="F33" s="116"/>
      <c r="G33" s="64"/>
      <c r="H33" s="65"/>
      <c r="I33" s="66"/>
      <c r="J33" s="67"/>
      <c r="K33" s="68"/>
      <c r="L33" s="123"/>
      <c r="M33" s="124"/>
      <c r="N33" s="124"/>
      <c r="O33" s="124">
        <v>80.5</v>
      </c>
      <c r="P33" s="124"/>
      <c r="Q33" s="124">
        <v>61</v>
      </c>
      <c r="R33" s="124"/>
      <c r="S33" s="124"/>
      <c r="T33" s="124"/>
      <c r="U33" s="124"/>
      <c r="V33" s="124"/>
      <c r="W33" s="124">
        <v>77</v>
      </c>
      <c r="X33" s="124"/>
      <c r="Y33" s="124">
        <v>84.2</v>
      </c>
      <c r="Z33" s="124"/>
      <c r="AA33" s="124"/>
      <c r="AB33" s="124">
        <v>78.05</v>
      </c>
      <c r="AC33" s="124"/>
      <c r="AD33" s="124">
        <v>62</v>
      </c>
      <c r="AE33" s="124"/>
      <c r="AF33" s="124">
        <v>70.8</v>
      </c>
      <c r="AG33" s="124"/>
      <c r="AH33" s="124"/>
      <c r="AI33" s="5"/>
      <c r="AJ33" s="5"/>
      <c r="AK33" s="5"/>
      <c r="AL33" s="5"/>
      <c r="AM33" s="5"/>
      <c r="AN33" s="5"/>
      <c r="AO33" s="5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</row>
    <row r="34" spans="1:55" customFormat="1" ht="15.75" thickBot="1" x14ac:dyDescent="0.3">
      <c r="A34" s="107">
        <v>100029</v>
      </c>
      <c r="B34" s="108" t="s">
        <v>8</v>
      </c>
      <c r="C34" s="117"/>
      <c r="D34" s="118"/>
      <c r="E34" s="119"/>
      <c r="F34" s="120"/>
      <c r="G34" s="69"/>
      <c r="H34" s="70"/>
      <c r="I34" s="71"/>
      <c r="J34" s="72"/>
      <c r="K34" s="73"/>
      <c r="L34" s="125"/>
      <c r="M34" s="126"/>
      <c r="N34" s="126"/>
      <c r="O34" s="126">
        <v>63</v>
      </c>
      <c r="P34" s="126"/>
      <c r="Q34" s="126">
        <v>34.299999999999997</v>
      </c>
      <c r="R34" s="126"/>
      <c r="S34" s="126"/>
      <c r="T34" s="126">
        <v>55.2</v>
      </c>
      <c r="U34" s="126"/>
      <c r="V34" s="126"/>
      <c r="W34" s="126">
        <v>67.599999999999994</v>
      </c>
      <c r="X34" s="126"/>
      <c r="Y34" s="126"/>
      <c r="Z34" s="126"/>
      <c r="AA34" s="126"/>
      <c r="AB34" s="126">
        <v>62.45</v>
      </c>
      <c r="AC34" s="126"/>
      <c r="AD34" s="126">
        <v>56.2</v>
      </c>
      <c r="AE34" s="126"/>
      <c r="AF34" s="126">
        <v>60</v>
      </c>
      <c r="AG34" s="126"/>
      <c r="AH34" s="126"/>
      <c r="AI34" s="5"/>
      <c r="AJ34" s="5"/>
      <c r="AK34" s="5"/>
      <c r="AL34" s="5"/>
      <c r="AM34" s="5"/>
      <c r="AN34" s="5"/>
      <c r="AO34" s="5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1:55" customFormat="1" x14ac:dyDescent="0.25">
      <c r="A35" s="74" t="s">
        <v>16</v>
      </c>
      <c r="B35" s="75"/>
      <c r="C35" s="75"/>
      <c r="D35" s="76"/>
      <c r="E35" s="76"/>
      <c r="F35" s="77"/>
      <c r="G35" s="78" t="e">
        <f>SUM(G6:G34) / COUNTA(G6:G34)</f>
        <v>#DIV/0!</v>
      </c>
      <c r="H35" s="79"/>
      <c r="I35" s="78" t="e">
        <f>SUM(I6:I34) / COUNTA(I6:I34)</f>
        <v>#DIV/0!</v>
      </c>
      <c r="J35" s="79"/>
      <c r="K35" s="78" t="e">
        <f t="shared" ref="K35:AH35" si="0">SUM(K6:K34) / COUNTA(K6:K34)</f>
        <v>#DIV/0!</v>
      </c>
      <c r="L35" s="78">
        <f t="shared" si="0"/>
        <v>0</v>
      </c>
      <c r="M35" s="78">
        <f t="shared" si="0"/>
        <v>0</v>
      </c>
      <c r="N35" s="78">
        <f t="shared" si="0"/>
        <v>0</v>
      </c>
      <c r="O35" s="78">
        <f t="shared" si="0"/>
        <v>73.777777777777771</v>
      </c>
      <c r="P35" s="78">
        <f t="shared" si="0"/>
        <v>63.5</v>
      </c>
      <c r="Q35" s="78">
        <f t="shared" si="0"/>
        <v>69.798148148148158</v>
      </c>
      <c r="R35" s="78">
        <f t="shared" si="0"/>
        <v>54.75</v>
      </c>
      <c r="S35" s="78">
        <f t="shared" si="0"/>
        <v>0</v>
      </c>
      <c r="T35" s="78">
        <f t="shared" si="0"/>
        <v>78.563636363636363</v>
      </c>
      <c r="U35" s="78">
        <f t="shared" si="0"/>
        <v>59.8</v>
      </c>
      <c r="V35" s="78">
        <f t="shared" si="0"/>
        <v>77.266666666666666</v>
      </c>
      <c r="W35" s="78">
        <f t="shared" si="0"/>
        <v>78.814814814814795</v>
      </c>
      <c r="X35" s="78">
        <f t="shared" si="0"/>
        <v>73.5</v>
      </c>
      <c r="Y35" s="78">
        <f t="shared" si="0"/>
        <v>79.466666666666669</v>
      </c>
      <c r="Z35" s="78">
        <f t="shared" si="0"/>
        <v>77.8</v>
      </c>
      <c r="AA35" s="78">
        <f t="shared" si="0"/>
        <v>84.1</v>
      </c>
      <c r="AB35" s="78">
        <f t="shared" si="0"/>
        <v>73.553703703703704</v>
      </c>
      <c r="AC35" s="78">
        <f t="shared" si="0"/>
        <v>60.2</v>
      </c>
      <c r="AD35" s="78">
        <f t="shared" si="0"/>
        <v>68.933333333333337</v>
      </c>
      <c r="AE35" s="78">
        <f t="shared" si="0"/>
        <v>58.1</v>
      </c>
      <c r="AF35" s="78">
        <f t="shared" si="0"/>
        <v>64.229629629629628</v>
      </c>
      <c r="AG35" s="78">
        <f t="shared" si="0"/>
        <v>52</v>
      </c>
      <c r="AH35" s="80">
        <f t="shared" si="0"/>
        <v>0</v>
      </c>
      <c r="AI35" s="5"/>
      <c r="AJ35" s="5"/>
      <c r="AK35" s="5"/>
      <c r="AL35" s="5"/>
      <c r="AM35" s="5"/>
      <c r="AN35" s="5"/>
      <c r="AO35" s="5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</row>
    <row r="36" spans="1:55" customFormat="1" ht="15.75" thickBot="1" x14ac:dyDescent="0.3">
      <c r="A36" s="81" t="s">
        <v>17</v>
      </c>
      <c r="B36" s="82"/>
      <c r="C36" s="82"/>
      <c r="D36" s="83"/>
      <c r="E36" s="83"/>
      <c r="F36" s="84"/>
      <c r="G36" s="85" t="e">
        <f>STDEVP(G6:G34)</f>
        <v>#DIV/0!</v>
      </c>
      <c r="H36" s="86"/>
      <c r="I36" s="85" t="e">
        <f>STDEVP(I6:I34)</f>
        <v>#DIV/0!</v>
      </c>
      <c r="J36" s="86"/>
      <c r="K36" s="85" t="e">
        <f t="shared" ref="K36:AH36" si="1">STDEVP(K6:K34)</f>
        <v>#DIV/0!</v>
      </c>
      <c r="L36" s="85" t="e">
        <f t="shared" si="1"/>
        <v>#DIV/0!</v>
      </c>
      <c r="M36" s="85">
        <f t="shared" si="1"/>
        <v>0</v>
      </c>
      <c r="N36" s="85">
        <f t="shared" si="1"/>
        <v>0</v>
      </c>
      <c r="O36" s="85">
        <f t="shared" si="1"/>
        <v>8.9187655366774194</v>
      </c>
      <c r="P36" s="85">
        <f t="shared" si="1"/>
        <v>0</v>
      </c>
      <c r="Q36" s="85">
        <f t="shared" si="1"/>
        <v>21.432073928272544</v>
      </c>
      <c r="R36" s="85">
        <f t="shared" si="1"/>
        <v>3.5</v>
      </c>
      <c r="S36" s="85" t="e">
        <f t="shared" si="1"/>
        <v>#DIV/0!</v>
      </c>
      <c r="T36" s="85">
        <f t="shared" si="1"/>
        <v>14.08798796701211</v>
      </c>
      <c r="U36" s="85">
        <f t="shared" si="1"/>
        <v>0</v>
      </c>
      <c r="V36" s="85">
        <f t="shared" si="1"/>
        <v>6.1326086528400685</v>
      </c>
      <c r="W36" s="85">
        <f t="shared" si="1"/>
        <v>7.3794360772052423</v>
      </c>
      <c r="X36" s="85">
        <f t="shared" si="1"/>
        <v>2.0999999999999943</v>
      </c>
      <c r="Y36" s="85">
        <f t="shared" si="1"/>
        <v>13.129441047593069</v>
      </c>
      <c r="Z36" s="85">
        <f t="shared" si="1"/>
        <v>0</v>
      </c>
      <c r="AA36" s="85">
        <f t="shared" si="1"/>
        <v>3.8999999999999986</v>
      </c>
      <c r="AB36" s="85">
        <f t="shared" si="1"/>
        <v>16.637279235399394</v>
      </c>
      <c r="AC36" s="85">
        <f t="shared" si="1"/>
        <v>0</v>
      </c>
      <c r="AD36" s="85">
        <f t="shared" si="1"/>
        <v>15.772831775626821</v>
      </c>
      <c r="AE36" s="85">
        <f t="shared" si="1"/>
        <v>1.5</v>
      </c>
      <c r="AF36" s="85">
        <f t="shared" si="1"/>
        <v>16.21272510771653</v>
      </c>
      <c r="AG36" s="85">
        <f t="shared" si="1"/>
        <v>0</v>
      </c>
      <c r="AH36" s="87" t="e">
        <f t="shared" si="1"/>
        <v>#DIV/0!</v>
      </c>
      <c r="AI36" s="5"/>
      <c r="AJ36" s="5"/>
      <c r="AK36" s="5"/>
      <c r="AL36" s="5"/>
      <c r="AM36" s="5"/>
      <c r="AN36" s="5"/>
      <c r="AO36" s="5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</row>
    <row r="37" spans="1:55" customFormat="1" ht="15" customHeight="1" x14ac:dyDescent="0.25">
      <c r="A37" s="36" t="s">
        <v>3</v>
      </c>
      <c r="B37" s="37"/>
      <c r="C37" s="37"/>
      <c r="D37" s="37"/>
      <c r="E37" s="37"/>
      <c r="F37" s="37"/>
      <c r="G37" s="37"/>
      <c r="H37" s="37"/>
      <c r="I37" s="37"/>
      <c r="J37" s="37"/>
      <c r="K37" s="38"/>
      <c r="L37" s="17">
        <f>COUNTIF(L6:L34,"DG")</f>
        <v>0</v>
      </c>
      <c r="M37" s="17">
        <f t="shared" ref="M37:AZ37" si="2">COUNTIF(M6:M34,"DG")</f>
        <v>0</v>
      </c>
      <c r="N37" s="17">
        <f t="shared" si="2"/>
        <v>0</v>
      </c>
      <c r="O37" s="17">
        <f t="shared" si="2"/>
        <v>0</v>
      </c>
      <c r="P37" s="17">
        <f t="shared" si="2"/>
        <v>0</v>
      </c>
      <c r="Q37" s="17">
        <f t="shared" si="2"/>
        <v>0</v>
      </c>
      <c r="R37" s="17">
        <f t="shared" si="2"/>
        <v>0</v>
      </c>
      <c r="S37" s="17">
        <f t="shared" si="2"/>
        <v>0</v>
      </c>
      <c r="T37" s="17">
        <f t="shared" si="2"/>
        <v>0</v>
      </c>
      <c r="U37" s="17">
        <f t="shared" si="2"/>
        <v>0</v>
      </c>
      <c r="V37" s="17">
        <f t="shared" si="2"/>
        <v>0</v>
      </c>
      <c r="W37" s="17">
        <f t="shared" si="2"/>
        <v>0</v>
      </c>
      <c r="X37" s="17">
        <f t="shared" si="2"/>
        <v>0</v>
      </c>
      <c r="Y37" s="17">
        <f t="shared" si="2"/>
        <v>0</v>
      </c>
      <c r="Z37" s="17">
        <f t="shared" si="2"/>
        <v>0</v>
      </c>
      <c r="AA37" s="17">
        <f t="shared" si="2"/>
        <v>0</v>
      </c>
      <c r="AB37" s="17">
        <f t="shared" si="2"/>
        <v>0</v>
      </c>
      <c r="AC37" s="17">
        <f t="shared" si="2"/>
        <v>0</v>
      </c>
      <c r="AD37" s="17">
        <f t="shared" si="2"/>
        <v>0</v>
      </c>
      <c r="AE37" s="17">
        <f t="shared" si="2"/>
        <v>0</v>
      </c>
      <c r="AF37" s="17">
        <f t="shared" si="2"/>
        <v>0</v>
      </c>
      <c r="AG37" s="17">
        <f t="shared" si="2"/>
        <v>0</v>
      </c>
      <c r="AH37" s="17">
        <f t="shared" si="2"/>
        <v>0</v>
      </c>
      <c r="AI37" s="17">
        <f t="shared" si="2"/>
        <v>0</v>
      </c>
      <c r="AJ37" s="17">
        <f t="shared" si="2"/>
        <v>0</v>
      </c>
      <c r="AK37" s="17">
        <f t="shared" si="2"/>
        <v>0</v>
      </c>
      <c r="AL37" s="17">
        <f t="shared" si="2"/>
        <v>0</v>
      </c>
      <c r="AM37" s="17">
        <f t="shared" si="2"/>
        <v>0</v>
      </c>
      <c r="AN37" s="17">
        <f t="shared" si="2"/>
        <v>0</v>
      </c>
      <c r="AO37" s="17">
        <f t="shared" si="2"/>
        <v>0</v>
      </c>
      <c r="AP37" s="17">
        <f t="shared" si="2"/>
        <v>0</v>
      </c>
      <c r="AQ37" s="17">
        <f t="shared" si="2"/>
        <v>0</v>
      </c>
      <c r="AR37" s="17">
        <f t="shared" si="2"/>
        <v>0</v>
      </c>
      <c r="AS37" s="17">
        <f t="shared" si="2"/>
        <v>0</v>
      </c>
      <c r="AT37" s="17">
        <f t="shared" si="2"/>
        <v>0</v>
      </c>
      <c r="AU37" s="17">
        <f t="shared" si="2"/>
        <v>0</v>
      </c>
      <c r="AV37" s="17">
        <f t="shared" si="2"/>
        <v>0</v>
      </c>
      <c r="AW37" s="17">
        <f t="shared" si="2"/>
        <v>0</v>
      </c>
      <c r="AX37" s="17">
        <f t="shared" si="2"/>
        <v>0</v>
      </c>
      <c r="AY37" s="17">
        <f t="shared" si="2"/>
        <v>0</v>
      </c>
      <c r="AZ37" s="17">
        <f t="shared" si="2"/>
        <v>0</v>
      </c>
      <c r="BA37" s="7"/>
      <c r="BB37" s="7"/>
      <c r="BC37" s="7"/>
    </row>
    <row r="38" spans="1:55" customFormat="1" ht="15" customHeight="1" x14ac:dyDescent="0.25">
      <c r="A38" s="39" t="s">
        <v>2</v>
      </c>
      <c r="B38" s="40"/>
      <c r="C38" s="40"/>
      <c r="D38" s="40"/>
      <c r="E38" s="40"/>
      <c r="F38" s="40"/>
      <c r="G38" s="40"/>
      <c r="H38" s="40"/>
      <c r="I38" s="40"/>
      <c r="J38" s="40"/>
      <c r="K38" s="41"/>
      <c r="L38" s="10">
        <f>COUNTIF(L6:L34,"CR")</f>
        <v>1</v>
      </c>
      <c r="M38" s="10">
        <f t="shared" ref="M38:AZ38" si="3">COUNTIF(M6:M34,"CR")</f>
        <v>0</v>
      </c>
      <c r="N38" s="10">
        <f t="shared" si="3"/>
        <v>0</v>
      </c>
      <c r="O38" s="10">
        <f t="shared" si="3"/>
        <v>1</v>
      </c>
      <c r="P38" s="10">
        <f t="shared" si="3"/>
        <v>0</v>
      </c>
      <c r="Q38" s="10">
        <f t="shared" si="3"/>
        <v>0</v>
      </c>
      <c r="R38" s="10">
        <f t="shared" si="3"/>
        <v>0</v>
      </c>
      <c r="S38" s="10">
        <f t="shared" si="3"/>
        <v>2</v>
      </c>
      <c r="T38" s="10">
        <f t="shared" si="3"/>
        <v>0</v>
      </c>
      <c r="U38" s="10">
        <f t="shared" si="3"/>
        <v>0</v>
      </c>
      <c r="V38" s="10">
        <f t="shared" si="3"/>
        <v>0</v>
      </c>
      <c r="W38" s="10">
        <f t="shared" si="3"/>
        <v>0</v>
      </c>
      <c r="X38" s="10">
        <f t="shared" si="3"/>
        <v>0</v>
      </c>
      <c r="Y38" s="10">
        <f t="shared" si="3"/>
        <v>0</v>
      </c>
      <c r="Z38" s="10">
        <f t="shared" si="3"/>
        <v>0</v>
      </c>
      <c r="AA38" s="10">
        <f t="shared" si="3"/>
        <v>0</v>
      </c>
      <c r="AB38" s="10">
        <f t="shared" si="3"/>
        <v>0</v>
      </c>
      <c r="AC38" s="10">
        <f t="shared" si="3"/>
        <v>0</v>
      </c>
      <c r="AD38" s="10">
        <f t="shared" si="3"/>
        <v>0</v>
      </c>
      <c r="AE38" s="10">
        <f t="shared" si="3"/>
        <v>0</v>
      </c>
      <c r="AF38" s="10">
        <f t="shared" si="3"/>
        <v>0</v>
      </c>
      <c r="AG38" s="10">
        <f t="shared" si="3"/>
        <v>0</v>
      </c>
      <c r="AH38" s="10">
        <f t="shared" si="3"/>
        <v>1</v>
      </c>
      <c r="AI38" s="10">
        <f t="shared" si="3"/>
        <v>0</v>
      </c>
      <c r="AJ38" s="10">
        <f t="shared" si="3"/>
        <v>0</v>
      </c>
      <c r="AK38" s="10">
        <f t="shared" si="3"/>
        <v>0</v>
      </c>
      <c r="AL38" s="10">
        <f t="shared" si="3"/>
        <v>0</v>
      </c>
      <c r="AM38" s="10">
        <f t="shared" si="3"/>
        <v>0</v>
      </c>
      <c r="AN38" s="10">
        <f t="shared" si="3"/>
        <v>0</v>
      </c>
      <c r="AO38" s="10">
        <f t="shared" si="3"/>
        <v>0</v>
      </c>
      <c r="AP38" s="10">
        <f t="shared" si="3"/>
        <v>0</v>
      </c>
      <c r="AQ38" s="10">
        <f t="shared" si="3"/>
        <v>0</v>
      </c>
      <c r="AR38" s="10">
        <f t="shared" si="3"/>
        <v>0</v>
      </c>
      <c r="AS38" s="10">
        <f t="shared" si="3"/>
        <v>0</v>
      </c>
      <c r="AT38" s="10">
        <f t="shared" si="3"/>
        <v>0</v>
      </c>
      <c r="AU38" s="10">
        <f t="shared" si="3"/>
        <v>0</v>
      </c>
      <c r="AV38" s="10">
        <f t="shared" si="3"/>
        <v>0</v>
      </c>
      <c r="AW38" s="10">
        <f t="shared" si="3"/>
        <v>0</v>
      </c>
      <c r="AX38" s="10">
        <f t="shared" si="3"/>
        <v>0</v>
      </c>
      <c r="AY38" s="10">
        <f t="shared" si="3"/>
        <v>0</v>
      </c>
      <c r="AZ38" s="10">
        <f t="shared" si="3"/>
        <v>0</v>
      </c>
      <c r="BA38" s="7"/>
      <c r="BB38" s="7"/>
      <c r="BC38" s="7"/>
    </row>
    <row r="39" spans="1:55" customFormat="1" ht="15" customHeight="1" x14ac:dyDescent="0.25">
      <c r="A39" s="42" t="s">
        <v>4</v>
      </c>
      <c r="B39" s="43"/>
      <c r="C39" s="43"/>
      <c r="D39" s="43"/>
      <c r="E39" s="43"/>
      <c r="F39" s="43"/>
      <c r="G39" s="43"/>
      <c r="H39" s="43"/>
      <c r="I39" s="43"/>
      <c r="J39" s="43"/>
      <c r="K39" s="44"/>
      <c r="L39" s="11">
        <f>COUNTIF(L6:L34,"I")</f>
        <v>0</v>
      </c>
      <c r="M39" s="11">
        <f t="shared" ref="M39:AZ39" si="4">COUNTIF(M6:M34,"I")</f>
        <v>0</v>
      </c>
      <c r="N39" s="11">
        <f t="shared" si="4"/>
        <v>0</v>
      </c>
      <c r="O39" s="11">
        <f t="shared" si="4"/>
        <v>0</v>
      </c>
      <c r="P39" s="11">
        <f t="shared" si="4"/>
        <v>0</v>
      </c>
      <c r="Q39" s="11">
        <f t="shared" si="4"/>
        <v>0</v>
      </c>
      <c r="R39" s="11">
        <f t="shared" si="4"/>
        <v>0</v>
      </c>
      <c r="S39" s="11">
        <f t="shared" si="4"/>
        <v>0</v>
      </c>
      <c r="T39" s="11">
        <f t="shared" si="4"/>
        <v>0</v>
      </c>
      <c r="U39" s="11">
        <f t="shared" si="4"/>
        <v>0</v>
      </c>
      <c r="V39" s="11">
        <f t="shared" si="4"/>
        <v>0</v>
      </c>
      <c r="W39" s="11">
        <f t="shared" si="4"/>
        <v>0</v>
      </c>
      <c r="X39" s="11">
        <f t="shared" si="4"/>
        <v>0</v>
      </c>
      <c r="Y39" s="11">
        <f t="shared" si="4"/>
        <v>0</v>
      </c>
      <c r="Z39" s="11">
        <f t="shared" si="4"/>
        <v>0</v>
      </c>
      <c r="AA39" s="11">
        <f t="shared" si="4"/>
        <v>0</v>
      </c>
      <c r="AB39" s="11">
        <f t="shared" si="4"/>
        <v>0</v>
      </c>
      <c r="AC39" s="11">
        <f t="shared" si="4"/>
        <v>0</v>
      </c>
      <c r="AD39" s="11">
        <f t="shared" si="4"/>
        <v>0</v>
      </c>
      <c r="AE39" s="11">
        <f t="shared" si="4"/>
        <v>0</v>
      </c>
      <c r="AF39" s="11">
        <f t="shared" si="4"/>
        <v>0</v>
      </c>
      <c r="AG39" s="11">
        <f t="shared" si="4"/>
        <v>0</v>
      </c>
      <c r="AH39" s="11">
        <f t="shared" si="4"/>
        <v>0</v>
      </c>
      <c r="AI39" s="11">
        <f t="shared" si="4"/>
        <v>0</v>
      </c>
      <c r="AJ39" s="11">
        <f t="shared" si="4"/>
        <v>0</v>
      </c>
      <c r="AK39" s="11">
        <f t="shared" si="4"/>
        <v>0</v>
      </c>
      <c r="AL39" s="11">
        <f t="shared" si="4"/>
        <v>0</v>
      </c>
      <c r="AM39" s="11">
        <f t="shared" si="4"/>
        <v>0</v>
      </c>
      <c r="AN39" s="11">
        <f t="shared" si="4"/>
        <v>0</v>
      </c>
      <c r="AO39" s="11">
        <f t="shared" si="4"/>
        <v>0</v>
      </c>
      <c r="AP39" s="11">
        <f t="shared" si="4"/>
        <v>0</v>
      </c>
      <c r="AQ39" s="11">
        <f t="shared" si="4"/>
        <v>0</v>
      </c>
      <c r="AR39" s="11">
        <f t="shared" si="4"/>
        <v>0</v>
      </c>
      <c r="AS39" s="11">
        <f t="shared" si="4"/>
        <v>0</v>
      </c>
      <c r="AT39" s="11">
        <f t="shared" si="4"/>
        <v>0</v>
      </c>
      <c r="AU39" s="11">
        <f t="shared" si="4"/>
        <v>0</v>
      </c>
      <c r="AV39" s="11">
        <f t="shared" si="4"/>
        <v>0</v>
      </c>
      <c r="AW39" s="11">
        <f t="shared" si="4"/>
        <v>0</v>
      </c>
      <c r="AX39" s="11">
        <f t="shared" si="4"/>
        <v>0</v>
      </c>
      <c r="AY39" s="11">
        <f t="shared" si="4"/>
        <v>0</v>
      </c>
      <c r="AZ39" s="11">
        <f t="shared" si="4"/>
        <v>0</v>
      </c>
      <c r="BA39" s="7"/>
      <c r="BB39" s="7"/>
      <c r="BC39" s="7"/>
    </row>
    <row r="40" spans="1:55" customFormat="1" ht="15" customHeight="1" x14ac:dyDescent="0.25">
      <c r="A40" s="45" t="s">
        <v>18</v>
      </c>
      <c r="B40" s="46"/>
      <c r="C40" s="46"/>
      <c r="D40" s="46"/>
      <c r="E40" s="46"/>
      <c r="F40" s="46"/>
      <c r="G40" s="46"/>
      <c r="H40" s="46"/>
      <c r="I40" s="46"/>
      <c r="J40" s="46"/>
      <c r="K40" s="47"/>
      <c r="L40" s="12">
        <f>COUNTIF(L6:L34,"&lt;50")</f>
        <v>0</v>
      </c>
      <c r="M40" s="12">
        <f t="shared" ref="M40:AZ40" si="5">COUNTIF(M6:M34,"&lt;50")</f>
        <v>5</v>
      </c>
      <c r="N40" s="12">
        <f t="shared" si="5"/>
        <v>1</v>
      </c>
      <c r="O40" s="12">
        <f t="shared" si="5"/>
        <v>0</v>
      </c>
      <c r="P40" s="12">
        <f t="shared" si="5"/>
        <v>0</v>
      </c>
      <c r="Q40" s="12">
        <f t="shared" si="5"/>
        <v>4</v>
      </c>
      <c r="R40" s="12">
        <f t="shared" si="5"/>
        <v>0</v>
      </c>
      <c r="S40" s="12">
        <f t="shared" si="5"/>
        <v>0</v>
      </c>
      <c r="T40" s="12">
        <f t="shared" si="5"/>
        <v>0</v>
      </c>
      <c r="U40" s="12">
        <f t="shared" si="5"/>
        <v>0</v>
      </c>
      <c r="V40" s="12">
        <f t="shared" si="5"/>
        <v>0</v>
      </c>
      <c r="W40" s="12">
        <f t="shared" si="5"/>
        <v>0</v>
      </c>
      <c r="X40" s="12">
        <f t="shared" si="5"/>
        <v>0</v>
      </c>
      <c r="Y40" s="12">
        <f t="shared" si="5"/>
        <v>0</v>
      </c>
      <c r="Z40" s="12">
        <f t="shared" si="5"/>
        <v>0</v>
      </c>
      <c r="AA40" s="12">
        <f t="shared" si="5"/>
        <v>0</v>
      </c>
      <c r="AB40" s="12">
        <f t="shared" si="5"/>
        <v>1</v>
      </c>
      <c r="AC40" s="12">
        <f t="shared" si="5"/>
        <v>0</v>
      </c>
      <c r="AD40" s="12">
        <f t="shared" si="5"/>
        <v>2</v>
      </c>
      <c r="AE40" s="12">
        <f t="shared" si="5"/>
        <v>0</v>
      </c>
      <c r="AF40" s="12">
        <f t="shared" si="5"/>
        <v>2</v>
      </c>
      <c r="AG40" s="12">
        <f t="shared" si="5"/>
        <v>0</v>
      </c>
      <c r="AH40" s="12">
        <f t="shared" si="5"/>
        <v>0</v>
      </c>
      <c r="AI40" s="12">
        <f t="shared" si="5"/>
        <v>0</v>
      </c>
      <c r="AJ40" s="12">
        <f t="shared" si="5"/>
        <v>0</v>
      </c>
      <c r="AK40" s="12">
        <f t="shared" si="5"/>
        <v>0</v>
      </c>
      <c r="AL40" s="12">
        <f t="shared" si="5"/>
        <v>0</v>
      </c>
      <c r="AM40" s="12">
        <f t="shared" si="5"/>
        <v>0</v>
      </c>
      <c r="AN40" s="12">
        <f t="shared" si="5"/>
        <v>0</v>
      </c>
      <c r="AO40" s="12">
        <f t="shared" si="5"/>
        <v>0</v>
      </c>
      <c r="AP40" s="12">
        <f t="shared" si="5"/>
        <v>0</v>
      </c>
      <c r="AQ40" s="12">
        <f t="shared" si="5"/>
        <v>0</v>
      </c>
      <c r="AR40" s="12">
        <f t="shared" si="5"/>
        <v>0</v>
      </c>
      <c r="AS40" s="12">
        <f t="shared" si="5"/>
        <v>0</v>
      </c>
      <c r="AT40" s="12">
        <f t="shared" si="5"/>
        <v>0</v>
      </c>
      <c r="AU40" s="12">
        <f t="shared" si="5"/>
        <v>0</v>
      </c>
      <c r="AV40" s="12">
        <f t="shared" si="5"/>
        <v>0</v>
      </c>
      <c r="AW40" s="12">
        <f t="shared" si="5"/>
        <v>0</v>
      </c>
      <c r="AX40" s="12">
        <f t="shared" si="5"/>
        <v>0</v>
      </c>
      <c r="AY40" s="12">
        <f t="shared" si="5"/>
        <v>0</v>
      </c>
      <c r="AZ40" s="12">
        <f t="shared" si="5"/>
        <v>0</v>
      </c>
      <c r="BA40" s="7"/>
      <c r="BB40" s="7"/>
      <c r="BC40" s="7"/>
    </row>
    <row r="41" spans="1:55" customFormat="1" ht="15" customHeight="1" x14ac:dyDescent="0.25">
      <c r="A41" s="48" t="s">
        <v>19</v>
      </c>
      <c r="B41" s="49"/>
      <c r="C41" s="49"/>
      <c r="D41" s="49"/>
      <c r="E41" s="49"/>
      <c r="F41" s="49"/>
      <c r="G41" s="49"/>
      <c r="H41" s="49"/>
      <c r="I41" s="49"/>
      <c r="J41" s="49"/>
      <c r="K41" s="50"/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  <c r="AM41" s="28">
        <v>0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0</v>
      </c>
      <c r="AW41" s="28">
        <v>0</v>
      </c>
      <c r="AX41" s="28">
        <v>0</v>
      </c>
      <c r="AY41" s="28">
        <v>0</v>
      </c>
      <c r="AZ41" s="28">
        <v>0</v>
      </c>
      <c r="BA41" s="7"/>
      <c r="BB41" s="7"/>
      <c r="BC41" s="7"/>
    </row>
    <row r="42" spans="1:55" customFormat="1" ht="15" customHeight="1" x14ac:dyDescent="0.25">
      <c r="A42" s="51" t="s">
        <v>20</v>
      </c>
      <c r="B42" s="52"/>
      <c r="C42" s="52"/>
      <c r="D42" s="52"/>
      <c r="E42" s="52"/>
      <c r="F42" s="52"/>
      <c r="G42" s="52"/>
      <c r="H42" s="52"/>
      <c r="I42" s="52"/>
      <c r="J42" s="52"/>
      <c r="K42" s="53"/>
      <c r="L42" s="29">
        <f>COUNT(L6:L34)</f>
        <v>0</v>
      </c>
      <c r="M42" s="29">
        <f t="shared" ref="M42:AZ42" si="6">COUNT(M6:M34)</f>
        <v>5</v>
      </c>
      <c r="N42" s="29">
        <f t="shared" si="6"/>
        <v>1</v>
      </c>
      <c r="O42" s="29">
        <f t="shared" si="6"/>
        <v>26</v>
      </c>
      <c r="P42" s="29">
        <f t="shared" si="6"/>
        <v>1</v>
      </c>
      <c r="Q42" s="29">
        <f t="shared" si="6"/>
        <v>27</v>
      </c>
      <c r="R42" s="29">
        <f t="shared" si="6"/>
        <v>2</v>
      </c>
      <c r="S42" s="29">
        <f t="shared" si="6"/>
        <v>0</v>
      </c>
      <c r="T42" s="29">
        <f t="shared" si="6"/>
        <v>11</v>
      </c>
      <c r="U42" s="29">
        <f t="shared" si="6"/>
        <v>1</v>
      </c>
      <c r="V42" s="29">
        <f t="shared" si="6"/>
        <v>3</v>
      </c>
      <c r="W42" s="29">
        <f t="shared" si="6"/>
        <v>27</v>
      </c>
      <c r="X42" s="29">
        <f t="shared" si="6"/>
        <v>2</v>
      </c>
      <c r="Y42" s="29">
        <f t="shared" si="6"/>
        <v>9</v>
      </c>
      <c r="Z42" s="29">
        <f t="shared" si="6"/>
        <v>1</v>
      </c>
      <c r="AA42" s="29">
        <f t="shared" si="6"/>
        <v>2</v>
      </c>
      <c r="AB42" s="29">
        <f t="shared" si="6"/>
        <v>27</v>
      </c>
      <c r="AC42" s="29">
        <f t="shared" si="6"/>
        <v>1</v>
      </c>
      <c r="AD42" s="29">
        <f t="shared" si="6"/>
        <v>27</v>
      </c>
      <c r="AE42" s="29">
        <f t="shared" si="6"/>
        <v>2</v>
      </c>
      <c r="AF42" s="29">
        <f t="shared" si="6"/>
        <v>27</v>
      </c>
      <c r="AG42" s="29">
        <f t="shared" si="6"/>
        <v>1</v>
      </c>
      <c r="AH42" s="29">
        <f t="shared" si="6"/>
        <v>0</v>
      </c>
      <c r="AI42" s="29">
        <f t="shared" si="6"/>
        <v>0</v>
      </c>
      <c r="AJ42" s="29">
        <f t="shared" si="6"/>
        <v>0</v>
      </c>
      <c r="AK42" s="29">
        <f t="shared" si="6"/>
        <v>0</v>
      </c>
      <c r="AL42" s="29">
        <f t="shared" si="6"/>
        <v>0</v>
      </c>
      <c r="AM42" s="29">
        <f t="shared" si="6"/>
        <v>0</v>
      </c>
      <c r="AN42" s="29">
        <f t="shared" si="6"/>
        <v>0</v>
      </c>
      <c r="AO42" s="29">
        <f t="shared" si="6"/>
        <v>0</v>
      </c>
      <c r="AP42" s="29">
        <f t="shared" si="6"/>
        <v>0</v>
      </c>
      <c r="AQ42" s="29">
        <f t="shared" si="6"/>
        <v>0</v>
      </c>
      <c r="AR42" s="29">
        <f t="shared" si="6"/>
        <v>0</v>
      </c>
      <c r="AS42" s="29">
        <f t="shared" si="6"/>
        <v>0</v>
      </c>
      <c r="AT42" s="29">
        <f t="shared" si="6"/>
        <v>0</v>
      </c>
      <c r="AU42" s="29">
        <f t="shared" si="6"/>
        <v>0</v>
      </c>
      <c r="AV42" s="29">
        <f t="shared" si="6"/>
        <v>0</v>
      </c>
      <c r="AW42" s="29">
        <f t="shared" si="6"/>
        <v>0</v>
      </c>
      <c r="AX42" s="29">
        <f t="shared" si="6"/>
        <v>0</v>
      </c>
      <c r="AY42" s="29">
        <f t="shared" si="6"/>
        <v>0</v>
      </c>
      <c r="AZ42" s="29">
        <f t="shared" si="6"/>
        <v>0</v>
      </c>
      <c r="BA42" s="7"/>
      <c r="BB42" s="7"/>
      <c r="BC42" s="7"/>
    </row>
    <row r="43" spans="1:55" customFormat="1" ht="15" customHeight="1" thickBot="1" x14ac:dyDescent="0.3">
      <c r="A43" s="54" t="s">
        <v>21</v>
      </c>
      <c r="B43" s="55"/>
      <c r="C43" s="55"/>
      <c r="D43" s="55"/>
      <c r="E43" s="55"/>
      <c r="F43" s="55"/>
      <c r="G43" s="55"/>
      <c r="H43" s="55"/>
      <c r="I43" s="55"/>
      <c r="J43" s="55"/>
      <c r="K43" s="56"/>
      <c r="L43" s="30" t="e">
        <f t="shared" ref="L43" si="7">L40/L42</f>
        <v>#DIV/0!</v>
      </c>
      <c r="M43" s="30">
        <f t="shared" ref="M43:AZ43" si="8">M40/M42</f>
        <v>1</v>
      </c>
      <c r="N43" s="30">
        <f t="shared" si="8"/>
        <v>1</v>
      </c>
      <c r="O43" s="30">
        <f t="shared" si="8"/>
        <v>0</v>
      </c>
      <c r="P43" s="30">
        <f t="shared" si="8"/>
        <v>0</v>
      </c>
      <c r="Q43" s="30">
        <f t="shared" si="8"/>
        <v>0.14814814814814814</v>
      </c>
      <c r="R43" s="30">
        <f t="shared" si="8"/>
        <v>0</v>
      </c>
      <c r="S43" s="30" t="e">
        <f t="shared" si="8"/>
        <v>#DIV/0!</v>
      </c>
      <c r="T43" s="30">
        <f t="shared" si="8"/>
        <v>0</v>
      </c>
      <c r="U43" s="30">
        <f t="shared" si="8"/>
        <v>0</v>
      </c>
      <c r="V43" s="30">
        <f t="shared" si="8"/>
        <v>0</v>
      </c>
      <c r="W43" s="30">
        <f t="shared" si="8"/>
        <v>0</v>
      </c>
      <c r="X43" s="30">
        <f t="shared" si="8"/>
        <v>0</v>
      </c>
      <c r="Y43" s="30">
        <f t="shared" si="8"/>
        <v>0</v>
      </c>
      <c r="Z43" s="30">
        <f t="shared" si="8"/>
        <v>0</v>
      </c>
      <c r="AA43" s="30">
        <f t="shared" si="8"/>
        <v>0</v>
      </c>
      <c r="AB43" s="30">
        <f t="shared" si="8"/>
        <v>3.7037037037037035E-2</v>
      </c>
      <c r="AC43" s="30">
        <f t="shared" si="8"/>
        <v>0</v>
      </c>
      <c r="AD43" s="30">
        <f t="shared" si="8"/>
        <v>7.407407407407407E-2</v>
      </c>
      <c r="AE43" s="30">
        <f t="shared" si="8"/>
        <v>0</v>
      </c>
      <c r="AF43" s="30">
        <f t="shared" si="8"/>
        <v>7.407407407407407E-2</v>
      </c>
      <c r="AG43" s="30">
        <f t="shared" si="8"/>
        <v>0</v>
      </c>
      <c r="AH43" s="30" t="e">
        <f t="shared" si="8"/>
        <v>#DIV/0!</v>
      </c>
      <c r="AI43" s="30" t="e">
        <f t="shared" si="8"/>
        <v>#DIV/0!</v>
      </c>
      <c r="AJ43" s="30" t="e">
        <f t="shared" si="8"/>
        <v>#DIV/0!</v>
      </c>
      <c r="AK43" s="30" t="e">
        <f t="shared" si="8"/>
        <v>#DIV/0!</v>
      </c>
      <c r="AL43" s="30" t="e">
        <f t="shared" si="8"/>
        <v>#DIV/0!</v>
      </c>
      <c r="AM43" s="30" t="e">
        <f t="shared" si="8"/>
        <v>#DIV/0!</v>
      </c>
      <c r="AN43" s="30" t="e">
        <f t="shared" si="8"/>
        <v>#DIV/0!</v>
      </c>
      <c r="AO43" s="30" t="e">
        <f t="shared" si="8"/>
        <v>#DIV/0!</v>
      </c>
      <c r="AP43" s="30" t="e">
        <f t="shared" si="8"/>
        <v>#DIV/0!</v>
      </c>
      <c r="AQ43" s="30" t="e">
        <f t="shared" si="8"/>
        <v>#DIV/0!</v>
      </c>
      <c r="AR43" s="30" t="e">
        <f t="shared" si="8"/>
        <v>#DIV/0!</v>
      </c>
      <c r="AS43" s="30" t="e">
        <f t="shared" si="8"/>
        <v>#DIV/0!</v>
      </c>
      <c r="AT43" s="30" t="e">
        <f t="shared" si="8"/>
        <v>#DIV/0!</v>
      </c>
      <c r="AU43" s="30" t="e">
        <f t="shared" si="8"/>
        <v>#DIV/0!</v>
      </c>
      <c r="AV43" s="30" t="e">
        <f t="shared" si="8"/>
        <v>#DIV/0!</v>
      </c>
      <c r="AW43" s="30" t="e">
        <f t="shared" si="8"/>
        <v>#DIV/0!</v>
      </c>
      <c r="AX43" s="30" t="e">
        <f t="shared" si="8"/>
        <v>#DIV/0!</v>
      </c>
      <c r="AY43" s="30" t="e">
        <f t="shared" si="8"/>
        <v>#DIV/0!</v>
      </c>
      <c r="AZ43" s="30" t="e">
        <f t="shared" si="8"/>
        <v>#DIV/0!</v>
      </c>
      <c r="BA43" s="7"/>
      <c r="BB43" s="7"/>
      <c r="BC43" s="7"/>
    </row>
  </sheetData>
  <mergeCells count="2">
    <mergeCell ref="G4:H4"/>
    <mergeCell ref="I4:J4"/>
  </mergeCells>
  <conditionalFormatting sqref="L6:AH34">
    <cfRule type="cellIs" dxfId="11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B11EE-7D83-4EED-8250-1DD227E165F5}">
  <sheetPr codeName="Sheet2"/>
  <dimension ref="A1:AW34"/>
  <sheetViews>
    <sheetView topLeftCell="A7" workbookViewId="0">
      <selection activeCell="AE14" sqref="AE14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140625" style="31" bestFit="1" customWidth="1"/>
    <col min="12" max="12" width="4.28515625" style="31" customWidth="1"/>
    <col min="13" max="14" width="5.140625" style="31" bestFit="1" customWidth="1"/>
    <col min="15" max="15" width="4.85546875" style="31" customWidth="1"/>
    <col min="16" max="16" width="5.140625" style="31" bestFit="1" customWidth="1"/>
    <col min="17" max="17" width="4.85546875" style="31" customWidth="1"/>
    <col min="18" max="18" width="5.140625" style="31" bestFit="1" customWidth="1"/>
    <col min="19" max="19" width="3" style="31" customWidth="1"/>
    <col min="20" max="21" width="4.85546875" style="31" customWidth="1"/>
    <col min="22" max="22" width="5.140625" style="31" bestFit="1" customWidth="1"/>
    <col min="23" max="23" width="4.85546875" style="31" customWidth="1"/>
    <col min="24" max="24" width="5.140625" style="31" bestFit="1" customWidth="1"/>
    <col min="25" max="25" width="4.85546875" style="31" customWidth="1"/>
    <col min="26" max="26" width="6" style="31" bestFit="1" customWidth="1"/>
    <col min="27" max="27" width="5.140625" style="31" bestFit="1" customWidth="1"/>
    <col min="28" max="28" width="3" style="31" customWidth="1"/>
    <col min="29" max="49" width="7" style="31" customWidth="1"/>
    <col min="50" max="16384" width="9.140625" style="57"/>
  </cols>
  <sheetData>
    <row r="1" spans="1:49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92"/>
      <c r="H4" s="93"/>
      <c r="I4" s="92" t="s">
        <v>15</v>
      </c>
      <c r="J4" s="92"/>
      <c r="K4" s="94"/>
      <c r="L4" s="95" t="s">
        <v>22</v>
      </c>
      <c r="M4" s="95" t="s">
        <v>23</v>
      </c>
      <c r="N4" s="95" t="s">
        <v>24</v>
      </c>
      <c r="O4" s="95" t="s">
        <v>25</v>
      </c>
      <c r="P4" s="95" t="s">
        <v>26</v>
      </c>
      <c r="Q4" s="95" t="s">
        <v>27</v>
      </c>
      <c r="R4" s="95" t="s">
        <v>28</v>
      </c>
      <c r="S4" s="95" t="s">
        <v>29</v>
      </c>
      <c r="T4" s="95" t="s">
        <v>32</v>
      </c>
      <c r="U4" s="95" t="s">
        <v>33</v>
      </c>
      <c r="V4" s="95" t="s">
        <v>34</v>
      </c>
      <c r="W4" s="95" t="s">
        <v>35</v>
      </c>
      <c r="X4" s="95" t="s">
        <v>36</v>
      </c>
      <c r="Y4" s="95" t="s">
        <v>40</v>
      </c>
      <c r="Z4" s="95" t="s">
        <v>41</v>
      </c>
      <c r="AA4" s="95" t="s">
        <v>43</v>
      </c>
      <c r="AB4" s="96" t="s">
        <v>44</v>
      </c>
      <c r="AC4" s="8"/>
      <c r="AD4" s="8"/>
      <c r="AE4" s="8"/>
      <c r="AF4" s="8"/>
      <c r="AG4" s="32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</row>
    <row r="5" spans="1:49" customFormat="1" ht="110.65" customHeight="1" thickBot="1" x14ac:dyDescent="0.3">
      <c r="A5" s="97"/>
      <c r="B5" s="98"/>
      <c r="C5" s="99" t="s">
        <v>9</v>
      </c>
      <c r="D5" s="100" t="s">
        <v>10</v>
      </c>
      <c r="E5" s="100" t="s">
        <v>11</v>
      </c>
      <c r="F5" s="101" t="s">
        <v>12</v>
      </c>
      <c r="G5" s="102" t="s">
        <v>13</v>
      </c>
      <c r="H5" s="103" t="s">
        <v>14</v>
      </c>
      <c r="I5" s="102" t="s">
        <v>0</v>
      </c>
      <c r="J5" s="102" t="s">
        <v>1</v>
      </c>
      <c r="K5" s="104" t="s">
        <v>46</v>
      </c>
      <c r="L5" s="105" t="s">
        <v>45</v>
      </c>
      <c r="M5" s="105" t="s">
        <v>45</v>
      </c>
      <c r="N5" s="105" t="s">
        <v>45</v>
      </c>
      <c r="O5" s="105" t="s">
        <v>45</v>
      </c>
      <c r="P5" s="105" t="s">
        <v>45</v>
      </c>
      <c r="Q5" s="105" t="s">
        <v>45</v>
      </c>
      <c r="R5" s="105" t="s">
        <v>45</v>
      </c>
      <c r="S5" s="105" t="s">
        <v>45</v>
      </c>
      <c r="T5" s="105" t="s">
        <v>45</v>
      </c>
      <c r="U5" s="105" t="s">
        <v>45</v>
      </c>
      <c r="V5" s="105" t="s">
        <v>45</v>
      </c>
      <c r="W5" s="105" t="s">
        <v>45</v>
      </c>
      <c r="X5" s="105" t="s">
        <v>45</v>
      </c>
      <c r="Y5" s="105" t="s">
        <v>45</v>
      </c>
      <c r="Z5" s="105" t="s">
        <v>45</v>
      </c>
      <c r="AA5" s="105" t="s">
        <v>45</v>
      </c>
      <c r="AB5" s="106" t="s">
        <v>45</v>
      </c>
      <c r="AC5" s="9"/>
      <c r="AD5" s="9"/>
      <c r="AE5" s="9"/>
      <c r="AF5" s="9"/>
      <c r="AG5" s="34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</row>
    <row r="6" spans="1:49" customFormat="1" x14ac:dyDescent="0.25">
      <c r="A6" s="13">
        <v>100001</v>
      </c>
      <c r="B6" s="18" t="s">
        <v>8</v>
      </c>
      <c r="C6" s="19"/>
      <c r="D6" s="20"/>
      <c r="E6" s="21"/>
      <c r="F6" s="22"/>
      <c r="G6" s="59"/>
      <c r="H6" s="60"/>
      <c r="I6" s="61"/>
      <c r="J6" s="62"/>
      <c r="K6" s="63"/>
      <c r="L6" s="121"/>
      <c r="M6" s="122">
        <v>0</v>
      </c>
      <c r="N6" s="122"/>
      <c r="O6" s="122">
        <v>66</v>
      </c>
      <c r="P6" s="122"/>
      <c r="Q6" s="122">
        <v>22.35</v>
      </c>
      <c r="R6" s="122"/>
      <c r="S6" s="122"/>
      <c r="T6" s="122"/>
      <c r="U6" s="122">
        <v>56.4</v>
      </c>
      <c r="V6" s="122"/>
      <c r="W6" s="122">
        <v>62.8</v>
      </c>
      <c r="X6" s="122"/>
      <c r="Y6" s="122">
        <v>19.600000000000001</v>
      </c>
      <c r="Z6" s="122"/>
      <c r="AA6" s="122"/>
      <c r="AB6" s="122"/>
      <c r="AC6" s="5"/>
      <c r="AD6" s="5"/>
      <c r="AE6" s="5"/>
      <c r="AF6" s="5"/>
      <c r="AG6" s="5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</row>
    <row r="7" spans="1:49" customFormat="1" ht="16.5" customHeight="1" x14ac:dyDescent="0.25">
      <c r="A7" s="13">
        <v>100002</v>
      </c>
      <c r="B7" s="18" t="s">
        <v>8</v>
      </c>
      <c r="C7" s="15"/>
      <c r="D7" s="14"/>
      <c r="E7" s="23"/>
      <c r="F7" s="16"/>
      <c r="G7" s="64"/>
      <c r="H7" s="65"/>
      <c r="I7" s="66"/>
      <c r="J7" s="67"/>
      <c r="K7" s="68"/>
      <c r="L7" s="123"/>
      <c r="M7" s="124"/>
      <c r="N7" s="124"/>
      <c r="O7" s="124">
        <v>88</v>
      </c>
      <c r="P7" s="124"/>
      <c r="Q7" s="124">
        <v>84.05</v>
      </c>
      <c r="R7" s="124"/>
      <c r="S7" s="124"/>
      <c r="T7" s="124"/>
      <c r="U7" s="124">
        <v>84</v>
      </c>
      <c r="V7" s="124"/>
      <c r="W7" s="124"/>
      <c r="X7" s="124"/>
      <c r="Y7" s="124">
        <v>85.4</v>
      </c>
      <c r="Z7" s="124"/>
      <c r="AA7" s="124"/>
      <c r="AB7" s="124"/>
      <c r="AC7" s="5"/>
      <c r="AD7" s="5"/>
      <c r="AE7" s="5"/>
      <c r="AF7" s="5"/>
      <c r="AG7" s="5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</row>
    <row r="8" spans="1:49" customFormat="1" x14ac:dyDescent="0.25">
      <c r="A8" s="13">
        <v>100003</v>
      </c>
      <c r="B8" s="18" t="s">
        <v>8</v>
      </c>
      <c r="C8" s="15"/>
      <c r="D8" s="14"/>
      <c r="E8" s="23"/>
      <c r="F8" s="16"/>
      <c r="G8" s="64"/>
      <c r="H8" s="65"/>
      <c r="I8" s="66"/>
      <c r="J8" s="67"/>
      <c r="K8" s="68"/>
      <c r="L8" s="123"/>
      <c r="M8" s="124"/>
      <c r="N8" s="124"/>
      <c r="O8" s="124" t="s">
        <v>2</v>
      </c>
      <c r="P8" s="124"/>
      <c r="Q8" s="124">
        <v>78.05</v>
      </c>
      <c r="R8" s="124"/>
      <c r="S8" s="124"/>
      <c r="T8" s="124">
        <v>76.8</v>
      </c>
      <c r="U8" s="124">
        <v>82.8</v>
      </c>
      <c r="V8" s="124"/>
      <c r="W8" s="124"/>
      <c r="X8" s="124"/>
      <c r="Y8" s="124">
        <v>74</v>
      </c>
      <c r="Z8" s="124"/>
      <c r="AA8" s="124"/>
      <c r="AB8" s="124"/>
      <c r="AC8" s="5"/>
      <c r="AD8" s="5"/>
      <c r="AE8" s="5"/>
      <c r="AF8" s="5"/>
      <c r="AG8" s="5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</row>
    <row r="9" spans="1:49" customFormat="1" x14ac:dyDescent="0.25">
      <c r="A9" s="13">
        <v>100004</v>
      </c>
      <c r="B9" s="18" t="s">
        <v>8</v>
      </c>
      <c r="C9" s="15"/>
      <c r="D9" s="14"/>
      <c r="E9" s="23"/>
      <c r="F9" s="16"/>
      <c r="G9" s="64"/>
      <c r="H9" s="65"/>
      <c r="I9" s="66"/>
      <c r="J9" s="67"/>
      <c r="K9" s="68"/>
      <c r="L9" s="123"/>
      <c r="M9" s="124"/>
      <c r="N9" s="124"/>
      <c r="O9" s="124">
        <v>89.5</v>
      </c>
      <c r="P9" s="124"/>
      <c r="Q9" s="124">
        <v>93.8</v>
      </c>
      <c r="R9" s="124"/>
      <c r="S9" s="124"/>
      <c r="T9" s="124">
        <v>70</v>
      </c>
      <c r="U9" s="124">
        <v>80.8</v>
      </c>
      <c r="V9" s="124"/>
      <c r="W9" s="124"/>
      <c r="X9" s="124"/>
      <c r="Y9" s="124">
        <v>87.2</v>
      </c>
      <c r="Z9" s="124"/>
      <c r="AA9" s="124"/>
      <c r="AB9" s="124"/>
      <c r="AC9" s="5"/>
      <c r="AD9" s="5"/>
      <c r="AE9" s="5"/>
      <c r="AF9" s="5"/>
      <c r="AG9" s="5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</row>
    <row r="10" spans="1:49" customFormat="1" x14ac:dyDescent="0.25">
      <c r="A10" s="13">
        <v>100005</v>
      </c>
      <c r="B10" s="18" t="s">
        <v>8</v>
      </c>
      <c r="C10" s="15"/>
      <c r="D10" s="14"/>
      <c r="E10" s="23"/>
      <c r="F10" s="16"/>
      <c r="G10" s="64"/>
      <c r="H10" s="65"/>
      <c r="I10" s="66"/>
      <c r="J10" s="67"/>
      <c r="K10" s="68"/>
      <c r="L10" s="123"/>
      <c r="M10" s="124"/>
      <c r="N10" s="124"/>
      <c r="O10" s="124">
        <v>89.5</v>
      </c>
      <c r="P10" s="124"/>
      <c r="Q10" s="124">
        <v>87.9</v>
      </c>
      <c r="R10" s="124"/>
      <c r="S10" s="124"/>
      <c r="T10" s="124"/>
      <c r="U10" s="124">
        <v>84</v>
      </c>
      <c r="V10" s="124"/>
      <c r="W10" s="124"/>
      <c r="X10" s="124"/>
      <c r="Y10" s="124">
        <v>69</v>
      </c>
      <c r="Z10" s="124"/>
      <c r="AA10" s="124"/>
      <c r="AB10" s="124"/>
      <c r="AC10" s="5"/>
      <c r="AD10" s="5"/>
      <c r="AE10" s="5"/>
      <c r="AF10" s="5"/>
      <c r="AG10" s="5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</row>
    <row r="11" spans="1:49" customFormat="1" x14ac:dyDescent="0.25">
      <c r="A11" s="13">
        <v>100006</v>
      </c>
      <c r="B11" s="18" t="s">
        <v>8</v>
      </c>
      <c r="C11" s="15"/>
      <c r="D11" s="14"/>
      <c r="E11" s="23"/>
      <c r="F11" s="16"/>
      <c r="G11" s="64"/>
      <c r="H11" s="65"/>
      <c r="I11" s="66"/>
      <c r="J11" s="67"/>
      <c r="K11" s="68"/>
      <c r="L11" s="123"/>
      <c r="M11" s="124">
        <v>0</v>
      </c>
      <c r="N11" s="124"/>
      <c r="O11" s="124"/>
      <c r="P11" s="124"/>
      <c r="Q11" s="124"/>
      <c r="R11" s="124">
        <v>58.25</v>
      </c>
      <c r="S11" s="124"/>
      <c r="T11" s="124"/>
      <c r="U11" s="124"/>
      <c r="V11" s="124">
        <v>71.400000000000006</v>
      </c>
      <c r="W11" s="124"/>
      <c r="X11" s="124">
        <v>77.8</v>
      </c>
      <c r="Y11" s="124"/>
      <c r="Z11" s="124">
        <v>59.6</v>
      </c>
      <c r="AA11" s="124"/>
      <c r="AB11" s="124"/>
      <c r="AC11" s="5"/>
      <c r="AD11" s="5"/>
      <c r="AE11" s="5"/>
      <c r="AF11" s="5"/>
      <c r="AG11" s="5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</row>
    <row r="12" spans="1:49" customFormat="1" x14ac:dyDescent="0.25">
      <c r="A12" s="13">
        <v>100007</v>
      </c>
      <c r="B12" s="18" t="s">
        <v>8</v>
      </c>
      <c r="C12" s="15"/>
      <c r="D12" s="14"/>
      <c r="E12" s="23"/>
      <c r="F12" s="16"/>
      <c r="G12" s="64"/>
      <c r="H12" s="65"/>
      <c r="I12" s="66"/>
      <c r="J12" s="67"/>
      <c r="K12" s="68"/>
      <c r="L12" s="123"/>
      <c r="M12" s="124">
        <v>0</v>
      </c>
      <c r="N12" s="124"/>
      <c r="O12" s="124">
        <v>72</v>
      </c>
      <c r="P12" s="124"/>
      <c r="Q12" s="124">
        <v>58.3</v>
      </c>
      <c r="R12" s="124"/>
      <c r="S12" s="124"/>
      <c r="T12" s="124"/>
      <c r="U12" s="124">
        <v>78.2</v>
      </c>
      <c r="V12" s="124"/>
      <c r="W12" s="124">
        <v>96.4</v>
      </c>
      <c r="X12" s="124"/>
      <c r="Y12" s="124">
        <v>66</v>
      </c>
      <c r="Z12" s="124"/>
      <c r="AA12" s="124"/>
      <c r="AB12" s="124"/>
      <c r="AC12" s="5"/>
      <c r="AD12" s="5"/>
      <c r="AE12" s="5"/>
      <c r="AF12" s="5"/>
      <c r="AG12" s="5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</row>
    <row r="13" spans="1:49" customFormat="1" x14ac:dyDescent="0.25">
      <c r="A13" s="13">
        <v>100008</v>
      </c>
      <c r="B13" s="18" t="s">
        <v>8</v>
      </c>
      <c r="C13" s="15"/>
      <c r="D13" s="14"/>
      <c r="E13" s="23"/>
      <c r="F13" s="16"/>
      <c r="G13" s="64"/>
      <c r="H13" s="65"/>
      <c r="I13" s="66"/>
      <c r="J13" s="67"/>
      <c r="K13" s="68"/>
      <c r="L13" s="123"/>
      <c r="M13" s="124"/>
      <c r="N13" s="124"/>
      <c r="O13" s="124">
        <v>76</v>
      </c>
      <c r="P13" s="124"/>
      <c r="Q13" s="124">
        <v>81.7</v>
      </c>
      <c r="R13" s="124"/>
      <c r="S13" s="124"/>
      <c r="T13" s="124"/>
      <c r="U13" s="124">
        <v>78.599999999999994</v>
      </c>
      <c r="V13" s="124"/>
      <c r="W13" s="124"/>
      <c r="X13" s="124"/>
      <c r="Y13" s="124">
        <v>70.8</v>
      </c>
      <c r="Z13" s="124"/>
      <c r="AA13" s="124"/>
      <c r="AB13" s="124"/>
      <c r="AC13" s="5"/>
      <c r="AD13" s="5"/>
      <c r="AE13" s="5"/>
      <c r="AF13" s="5"/>
      <c r="AG13" s="5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</row>
    <row r="14" spans="1:49" customFormat="1" x14ac:dyDescent="0.25">
      <c r="A14" s="13">
        <v>100009</v>
      </c>
      <c r="B14" s="18" t="s">
        <v>8</v>
      </c>
      <c r="C14" s="15"/>
      <c r="D14" s="14"/>
      <c r="E14" s="23"/>
      <c r="F14" s="16"/>
      <c r="G14" s="64"/>
      <c r="H14" s="65"/>
      <c r="I14" s="66"/>
      <c r="J14" s="67"/>
      <c r="K14" s="68"/>
      <c r="L14" s="123"/>
      <c r="M14" s="124"/>
      <c r="N14" s="124"/>
      <c r="O14" s="124">
        <v>67.5</v>
      </c>
      <c r="P14" s="124"/>
      <c r="Q14" s="124">
        <v>79.25</v>
      </c>
      <c r="R14" s="124"/>
      <c r="S14" s="124"/>
      <c r="T14" s="124"/>
      <c r="U14" s="124">
        <v>81.400000000000006</v>
      </c>
      <c r="V14" s="124"/>
      <c r="W14" s="124"/>
      <c r="X14" s="124"/>
      <c r="Y14" s="124">
        <v>74.8</v>
      </c>
      <c r="Z14" s="124"/>
      <c r="AA14" s="124"/>
      <c r="AB14" s="124"/>
      <c r="AC14" s="5"/>
      <c r="AD14" s="5"/>
      <c r="AE14" s="5"/>
      <c r="AF14" s="5"/>
      <c r="AG14" s="5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</row>
    <row r="15" spans="1:49" customFormat="1" x14ac:dyDescent="0.25">
      <c r="A15" s="13">
        <v>100010</v>
      </c>
      <c r="B15" s="18" t="s">
        <v>8</v>
      </c>
      <c r="C15" s="15"/>
      <c r="D15" s="14"/>
      <c r="E15" s="23"/>
      <c r="F15" s="16"/>
      <c r="G15" s="64"/>
      <c r="H15" s="65"/>
      <c r="I15" s="66"/>
      <c r="J15" s="67"/>
      <c r="K15" s="68"/>
      <c r="L15" s="123"/>
      <c r="M15" s="124">
        <v>0</v>
      </c>
      <c r="N15" s="124"/>
      <c r="O15" s="124">
        <v>83</v>
      </c>
      <c r="P15" s="124"/>
      <c r="Q15" s="124">
        <v>76.400000000000006</v>
      </c>
      <c r="R15" s="124"/>
      <c r="S15" s="124"/>
      <c r="T15" s="124"/>
      <c r="U15" s="124">
        <v>81.8</v>
      </c>
      <c r="V15" s="124"/>
      <c r="W15" s="124">
        <v>82.2</v>
      </c>
      <c r="X15" s="124"/>
      <c r="Y15" s="124">
        <v>69.2</v>
      </c>
      <c r="Z15" s="124"/>
      <c r="AA15" s="124"/>
      <c r="AB15" s="124"/>
      <c r="AC15" s="5"/>
      <c r="AD15" s="5"/>
      <c r="AE15" s="5"/>
      <c r="AF15" s="5"/>
      <c r="AG15" s="5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</row>
    <row r="16" spans="1:49" customFormat="1" x14ac:dyDescent="0.25">
      <c r="A16" s="13">
        <v>100011</v>
      </c>
      <c r="B16" s="18" t="s">
        <v>8</v>
      </c>
      <c r="C16" s="15"/>
      <c r="D16" s="14"/>
      <c r="E16" s="23"/>
      <c r="F16" s="16"/>
      <c r="G16" s="64"/>
      <c r="H16" s="65"/>
      <c r="I16" s="66"/>
      <c r="J16" s="67"/>
      <c r="K16" s="68"/>
      <c r="L16" s="123"/>
      <c r="M16" s="124">
        <v>0</v>
      </c>
      <c r="N16" s="124"/>
      <c r="O16" s="124">
        <v>50.5</v>
      </c>
      <c r="P16" s="124"/>
      <c r="Q16" s="124">
        <v>25</v>
      </c>
      <c r="R16" s="124"/>
      <c r="S16" s="124"/>
      <c r="T16" s="124"/>
      <c r="U16" s="124">
        <v>63.6</v>
      </c>
      <c r="V16" s="124"/>
      <c r="W16" s="124">
        <v>62.6</v>
      </c>
      <c r="X16" s="124"/>
      <c r="Y16" s="124">
        <v>36.6</v>
      </c>
      <c r="Z16" s="124"/>
      <c r="AA16" s="124"/>
      <c r="AB16" s="124"/>
      <c r="AC16" s="5"/>
      <c r="AD16" s="5"/>
      <c r="AE16" s="5"/>
      <c r="AF16" s="5"/>
      <c r="AG16" s="5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</row>
    <row r="17" spans="1:49" customFormat="1" x14ac:dyDescent="0.25">
      <c r="A17" s="13">
        <v>100012</v>
      </c>
      <c r="B17" s="18" t="s">
        <v>8</v>
      </c>
      <c r="C17" s="15"/>
      <c r="D17" s="14"/>
      <c r="E17" s="23"/>
      <c r="F17" s="16"/>
      <c r="G17" s="64"/>
      <c r="H17" s="65"/>
      <c r="I17" s="66"/>
      <c r="J17" s="67"/>
      <c r="K17" s="68"/>
      <c r="L17" s="123"/>
      <c r="M17" s="124"/>
      <c r="N17" s="124"/>
      <c r="O17" s="124">
        <v>74.5</v>
      </c>
      <c r="P17" s="124"/>
      <c r="Q17" s="124">
        <v>66.599999999999994</v>
      </c>
      <c r="R17" s="124"/>
      <c r="S17" s="124"/>
      <c r="T17" s="124"/>
      <c r="U17" s="124">
        <v>75.8</v>
      </c>
      <c r="V17" s="124"/>
      <c r="W17" s="124"/>
      <c r="X17" s="124"/>
      <c r="Y17" s="124">
        <v>66.599999999999994</v>
      </c>
      <c r="Z17" s="124"/>
      <c r="AA17" s="124"/>
      <c r="AB17" s="124"/>
      <c r="AC17" s="5"/>
      <c r="AD17" s="5"/>
      <c r="AE17" s="5"/>
      <c r="AF17" s="5"/>
      <c r="AG17" s="5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</row>
    <row r="18" spans="1:49" customFormat="1" x14ac:dyDescent="0.25">
      <c r="A18" s="13">
        <v>100013</v>
      </c>
      <c r="B18" s="18" t="s">
        <v>8</v>
      </c>
      <c r="C18" s="15"/>
      <c r="D18" s="14"/>
      <c r="E18" s="23"/>
      <c r="F18" s="16"/>
      <c r="G18" s="64"/>
      <c r="H18" s="65"/>
      <c r="I18" s="66"/>
      <c r="J18" s="67"/>
      <c r="K18" s="68"/>
      <c r="L18" s="123"/>
      <c r="M18" s="124"/>
      <c r="N18" s="124">
        <v>0</v>
      </c>
      <c r="O18" s="124"/>
      <c r="P18" s="124">
        <v>63.5</v>
      </c>
      <c r="Q18" s="124"/>
      <c r="R18" s="124">
        <v>51.25</v>
      </c>
      <c r="S18" s="124"/>
      <c r="T18" s="124"/>
      <c r="U18" s="124"/>
      <c r="V18" s="124">
        <v>75.599999999999994</v>
      </c>
      <c r="W18" s="124"/>
      <c r="X18" s="124"/>
      <c r="Y18" s="124"/>
      <c r="Z18" s="124">
        <v>56.6</v>
      </c>
      <c r="AA18" s="124">
        <v>52</v>
      </c>
      <c r="AB18" s="124"/>
      <c r="AC18" s="5"/>
      <c r="AD18" s="5"/>
      <c r="AE18" s="5"/>
      <c r="AF18" s="5"/>
      <c r="AG18" s="5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</row>
    <row r="19" spans="1:49" customFormat="1" x14ac:dyDescent="0.25">
      <c r="A19" s="13">
        <v>100014</v>
      </c>
      <c r="B19" s="18" t="s">
        <v>8</v>
      </c>
      <c r="C19" s="15"/>
      <c r="D19" s="14"/>
      <c r="E19" s="23"/>
      <c r="F19" s="16"/>
      <c r="G19" s="64"/>
      <c r="H19" s="65"/>
      <c r="I19" s="66"/>
      <c r="J19" s="67"/>
      <c r="K19" s="68"/>
      <c r="L19" s="123"/>
      <c r="M19" s="124"/>
      <c r="N19" s="124"/>
      <c r="O19" s="124">
        <v>85.5</v>
      </c>
      <c r="P19" s="124"/>
      <c r="Q19" s="124">
        <v>91.4</v>
      </c>
      <c r="R19" s="124"/>
      <c r="S19" s="124" t="s">
        <v>2</v>
      </c>
      <c r="T19" s="124"/>
      <c r="U19" s="124">
        <v>83.6</v>
      </c>
      <c r="V19" s="124"/>
      <c r="W19" s="124"/>
      <c r="X19" s="124"/>
      <c r="Y19" s="124">
        <v>78.8</v>
      </c>
      <c r="Z19" s="124"/>
      <c r="AA19" s="124"/>
      <c r="AB19" s="124"/>
      <c r="AC19" s="5"/>
      <c r="AD19" s="5"/>
      <c r="AE19" s="5"/>
      <c r="AF19" s="5"/>
      <c r="AG19" s="5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</row>
    <row r="20" spans="1:49" customFormat="1" x14ac:dyDescent="0.25">
      <c r="A20" s="13">
        <v>100015</v>
      </c>
      <c r="B20" s="18" t="s">
        <v>8</v>
      </c>
      <c r="C20" s="15"/>
      <c r="D20" s="14"/>
      <c r="E20" s="23"/>
      <c r="F20" s="16"/>
      <c r="G20" s="64"/>
      <c r="H20" s="65"/>
      <c r="I20" s="66"/>
      <c r="J20" s="67"/>
      <c r="K20" s="68"/>
      <c r="L20" s="123"/>
      <c r="M20" s="124"/>
      <c r="N20" s="124"/>
      <c r="O20" s="124">
        <v>75.5</v>
      </c>
      <c r="P20" s="124"/>
      <c r="Q20" s="124">
        <v>72.55</v>
      </c>
      <c r="R20" s="124"/>
      <c r="S20" s="124"/>
      <c r="T20" s="124"/>
      <c r="U20" s="124">
        <v>79</v>
      </c>
      <c r="V20" s="124"/>
      <c r="W20" s="124">
        <v>63</v>
      </c>
      <c r="X20" s="124"/>
      <c r="Y20" s="124">
        <v>72.8</v>
      </c>
      <c r="Z20" s="124"/>
      <c r="AA20" s="124"/>
      <c r="AB20" s="124"/>
      <c r="AC20" s="5"/>
      <c r="AD20" s="5"/>
      <c r="AE20" s="5"/>
      <c r="AF20" s="5"/>
      <c r="AG20" s="5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</row>
    <row r="21" spans="1:49" customFormat="1" x14ac:dyDescent="0.25">
      <c r="A21" s="13">
        <v>100025</v>
      </c>
      <c r="B21" s="18" t="s">
        <v>8</v>
      </c>
      <c r="C21" s="15"/>
      <c r="D21" s="14"/>
      <c r="E21" s="23"/>
      <c r="F21" s="16"/>
      <c r="G21" s="64"/>
      <c r="H21" s="65"/>
      <c r="I21" s="66"/>
      <c r="J21" s="67"/>
      <c r="K21" s="68"/>
      <c r="L21" s="123"/>
      <c r="M21" s="124"/>
      <c r="N21" s="124"/>
      <c r="O21" s="124">
        <v>81</v>
      </c>
      <c r="P21" s="124"/>
      <c r="Q21" s="124">
        <v>94.7</v>
      </c>
      <c r="R21" s="124"/>
      <c r="S21" s="124" t="s">
        <v>2</v>
      </c>
      <c r="T21" s="124"/>
      <c r="U21" s="124">
        <v>86.6</v>
      </c>
      <c r="V21" s="124"/>
      <c r="W21" s="124"/>
      <c r="X21" s="124"/>
      <c r="Y21" s="124">
        <v>66.8</v>
      </c>
      <c r="Z21" s="124"/>
      <c r="AA21" s="124"/>
      <c r="AB21" s="124"/>
      <c r="AC21" s="5"/>
      <c r="AD21" s="5"/>
      <c r="AE21" s="5"/>
      <c r="AF21" s="5"/>
      <c r="AG21" s="5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</row>
    <row r="22" spans="1:49" customFormat="1" x14ac:dyDescent="0.25">
      <c r="A22" s="13">
        <v>100026</v>
      </c>
      <c r="B22" s="18" t="s">
        <v>8</v>
      </c>
      <c r="C22" s="15"/>
      <c r="D22" s="14"/>
      <c r="E22" s="23"/>
      <c r="F22" s="16"/>
      <c r="G22" s="64"/>
      <c r="H22" s="65"/>
      <c r="I22" s="66"/>
      <c r="J22" s="67"/>
      <c r="K22" s="68"/>
      <c r="L22" s="123"/>
      <c r="M22" s="124"/>
      <c r="N22" s="124"/>
      <c r="O22" s="124">
        <v>79</v>
      </c>
      <c r="P22" s="124"/>
      <c r="Q22" s="124">
        <v>73.900000000000006</v>
      </c>
      <c r="R22" s="124"/>
      <c r="S22" s="124"/>
      <c r="T22" s="124"/>
      <c r="U22" s="124">
        <v>75.400000000000006</v>
      </c>
      <c r="V22" s="124"/>
      <c r="W22" s="124"/>
      <c r="X22" s="124"/>
      <c r="Y22" s="124">
        <v>80.2</v>
      </c>
      <c r="Z22" s="124"/>
      <c r="AA22" s="124"/>
      <c r="AB22" s="124"/>
      <c r="AC22" s="5"/>
      <c r="AD22" s="5"/>
      <c r="AE22" s="5"/>
      <c r="AF22" s="5"/>
      <c r="AG22" s="5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</row>
    <row r="23" spans="1:49" customFormat="1" x14ac:dyDescent="0.25">
      <c r="A23" s="13">
        <v>100027</v>
      </c>
      <c r="B23" s="18" t="s">
        <v>8</v>
      </c>
      <c r="C23" s="15"/>
      <c r="D23" s="14"/>
      <c r="E23" s="23"/>
      <c r="F23" s="16"/>
      <c r="G23" s="64"/>
      <c r="H23" s="65"/>
      <c r="I23" s="66"/>
      <c r="J23" s="67"/>
      <c r="K23" s="68"/>
      <c r="L23" s="123"/>
      <c r="M23" s="124"/>
      <c r="N23" s="124"/>
      <c r="O23" s="124">
        <v>75.5</v>
      </c>
      <c r="P23" s="124"/>
      <c r="Q23" s="124">
        <v>70.95</v>
      </c>
      <c r="R23" s="124"/>
      <c r="S23" s="124"/>
      <c r="T23" s="124"/>
      <c r="U23" s="124">
        <v>75.599999999999994</v>
      </c>
      <c r="V23" s="124"/>
      <c r="W23" s="124"/>
      <c r="X23" s="124"/>
      <c r="Y23" s="124">
        <v>68.2</v>
      </c>
      <c r="Z23" s="124"/>
      <c r="AA23" s="124"/>
      <c r="AB23" s="124"/>
      <c r="AC23" s="5"/>
      <c r="AD23" s="5"/>
      <c r="AE23" s="5"/>
      <c r="AF23" s="5"/>
      <c r="AG23" s="5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</row>
    <row r="24" spans="1:49" customFormat="1" x14ac:dyDescent="0.25">
      <c r="A24" s="13">
        <v>100028</v>
      </c>
      <c r="B24" s="18" t="s">
        <v>8</v>
      </c>
      <c r="C24" s="15"/>
      <c r="D24" s="14"/>
      <c r="E24" s="23"/>
      <c r="F24" s="16"/>
      <c r="G24" s="64"/>
      <c r="H24" s="65"/>
      <c r="I24" s="66"/>
      <c r="J24" s="67"/>
      <c r="K24" s="68"/>
      <c r="L24" s="123"/>
      <c r="M24" s="124"/>
      <c r="N24" s="124"/>
      <c r="O24" s="124">
        <v>80.5</v>
      </c>
      <c r="P24" s="124"/>
      <c r="Q24" s="124">
        <v>61</v>
      </c>
      <c r="R24" s="124"/>
      <c r="S24" s="124"/>
      <c r="T24" s="124"/>
      <c r="U24" s="124">
        <v>77</v>
      </c>
      <c r="V24" s="124"/>
      <c r="W24" s="124">
        <v>84.2</v>
      </c>
      <c r="X24" s="124"/>
      <c r="Y24" s="124">
        <v>62</v>
      </c>
      <c r="Z24" s="124"/>
      <c r="AA24" s="124"/>
      <c r="AB24" s="124"/>
      <c r="AC24" s="5"/>
      <c r="AD24" s="5"/>
      <c r="AE24" s="5"/>
      <c r="AF24" s="5"/>
      <c r="AG24" s="5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</row>
    <row r="25" spans="1:49" customFormat="1" ht="15.75" thickBot="1" x14ac:dyDescent="0.3">
      <c r="A25" s="13">
        <v>100029</v>
      </c>
      <c r="B25" s="18" t="s">
        <v>8</v>
      </c>
      <c r="C25" s="24"/>
      <c r="D25" s="25"/>
      <c r="E25" s="26"/>
      <c r="F25" s="27"/>
      <c r="G25" s="69"/>
      <c r="H25" s="70"/>
      <c r="I25" s="71"/>
      <c r="J25" s="72"/>
      <c r="K25" s="73"/>
      <c r="L25" s="125"/>
      <c r="M25" s="126"/>
      <c r="N25" s="126"/>
      <c r="O25" s="126">
        <v>63</v>
      </c>
      <c r="P25" s="126"/>
      <c r="Q25" s="126">
        <v>34.299999999999997</v>
      </c>
      <c r="R25" s="126"/>
      <c r="S25" s="126"/>
      <c r="T25" s="126"/>
      <c r="U25" s="126">
        <v>67.599999999999994</v>
      </c>
      <c r="V25" s="126"/>
      <c r="W25" s="126"/>
      <c r="X25" s="126"/>
      <c r="Y25" s="126">
        <v>56.2</v>
      </c>
      <c r="Z25" s="126"/>
      <c r="AA25" s="126"/>
      <c r="AB25" s="126"/>
      <c r="AC25" s="5"/>
      <c r="AD25" s="5"/>
      <c r="AE25" s="5"/>
      <c r="AF25" s="5"/>
      <c r="AG25" s="5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</row>
    <row r="26" spans="1:49" customFormat="1" x14ac:dyDescent="0.25">
      <c r="A26" s="74" t="s">
        <v>16</v>
      </c>
      <c r="B26" s="75"/>
      <c r="C26" s="75"/>
      <c r="D26" s="76"/>
      <c r="E26" s="76"/>
      <c r="F26" s="77"/>
      <c r="G26" s="78" t="e">
        <f>SUM(G6:G25) / COUNTA(G6:G25)</f>
        <v>#DIV/0!</v>
      </c>
      <c r="H26" s="79"/>
      <c r="I26" s="78" t="e">
        <f>SUM(I6:I25) / COUNTA(I6:I25)</f>
        <v>#DIV/0!</v>
      </c>
      <c r="J26" s="79"/>
      <c r="K26" s="78" t="e">
        <f>SUM(K6:K25) / COUNTA(K6:K25)</f>
        <v>#DIV/0!</v>
      </c>
      <c r="L26" s="78" t="e">
        <f>SUM(L6:L25) / COUNTA(L6:L25)</f>
        <v>#DIV/0!</v>
      </c>
      <c r="M26" s="78">
        <f>SUM(M6:M25) / COUNTA(M6:M25)</f>
        <v>0</v>
      </c>
      <c r="N26" s="78">
        <f>SUM(N6:N25) / COUNTA(N6:N25)</f>
        <v>0</v>
      </c>
      <c r="O26" s="78">
        <f>SUM(O6:O25) / COUNTA(O6:O25)</f>
        <v>72.027777777777771</v>
      </c>
      <c r="P26" s="78">
        <f>SUM(P6:P25) / COUNTA(P6:P25)</f>
        <v>63.5</v>
      </c>
      <c r="Q26" s="78">
        <f>SUM(Q6:Q25) / COUNTA(Q6:Q25)</f>
        <v>69.566666666666663</v>
      </c>
      <c r="R26" s="78">
        <f>SUM(R6:R25) / COUNTA(R6:R25)</f>
        <v>54.75</v>
      </c>
      <c r="S26" s="78">
        <f>SUM(S6:S25) / COUNTA(S6:S25)</f>
        <v>0</v>
      </c>
      <c r="T26" s="78">
        <f>SUM(T6:T25) / COUNTA(T6:T25)</f>
        <v>73.400000000000006</v>
      </c>
      <c r="U26" s="78">
        <f>SUM(U6:U25) / COUNTA(U6:U25)</f>
        <v>77.344444444444434</v>
      </c>
      <c r="V26" s="78">
        <f>SUM(V6:V25) / COUNTA(V6:V25)</f>
        <v>73.5</v>
      </c>
      <c r="W26" s="78">
        <f>SUM(W6:W25) / COUNTA(W6:W25)</f>
        <v>75.2</v>
      </c>
      <c r="X26" s="78">
        <f>SUM(X6:X25) / COUNTA(X6:X25)</f>
        <v>77.8</v>
      </c>
      <c r="Y26" s="78">
        <f>SUM(Y6:Y25) / COUNTA(Y6:Y25)</f>
        <v>66.900000000000006</v>
      </c>
      <c r="Z26" s="78">
        <f>SUM(Z6:Z25) / COUNTA(Z6:Z25)</f>
        <v>58.1</v>
      </c>
      <c r="AA26" s="78">
        <f>SUM(AA6:AA25) / COUNTA(AA6:AA25)</f>
        <v>52</v>
      </c>
      <c r="AB26" s="80" t="e">
        <f>SUM(AB6:AB25) / COUNTA(AB6:AB25)</f>
        <v>#DIV/0!</v>
      </c>
      <c r="AC26" s="5"/>
      <c r="AD26" s="5"/>
      <c r="AE26" s="5"/>
      <c r="AF26" s="5"/>
      <c r="AG26" s="5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</row>
    <row r="27" spans="1:49" customFormat="1" ht="15.75" thickBot="1" x14ac:dyDescent="0.3">
      <c r="A27" s="81" t="s">
        <v>17</v>
      </c>
      <c r="B27" s="82"/>
      <c r="C27" s="82"/>
      <c r="D27" s="83"/>
      <c r="E27" s="83"/>
      <c r="F27" s="84"/>
      <c r="G27" s="85" t="e">
        <f>STDEVP(G6:G25)</f>
        <v>#DIV/0!</v>
      </c>
      <c r="H27" s="86"/>
      <c r="I27" s="85" t="e">
        <f>STDEVP(I6:I25)</f>
        <v>#DIV/0!</v>
      </c>
      <c r="J27" s="86"/>
      <c r="K27" s="85" t="e">
        <f>STDEVP(K6:K25)</f>
        <v>#DIV/0!</v>
      </c>
      <c r="L27" s="85" t="e">
        <f>STDEVP(L6:L25)</f>
        <v>#DIV/0!</v>
      </c>
      <c r="M27" s="85">
        <f>STDEVP(M6:M25)</f>
        <v>0</v>
      </c>
      <c r="N27" s="85">
        <f>STDEVP(N6:N25)</f>
        <v>0</v>
      </c>
      <c r="O27" s="85">
        <f>STDEVP(O6:O25)</f>
        <v>10.032473226036632</v>
      </c>
      <c r="P27" s="85">
        <f>STDEVP(P6:P25)</f>
        <v>0</v>
      </c>
      <c r="Q27" s="85">
        <f>STDEVP(Q6:Q25)</f>
        <v>21.47248239025939</v>
      </c>
      <c r="R27" s="85">
        <f>STDEVP(R6:R25)</f>
        <v>3.5</v>
      </c>
      <c r="S27" s="85" t="e">
        <f>STDEVP(S6:S25)</f>
        <v>#DIV/0!</v>
      </c>
      <c r="T27" s="85">
        <f>STDEVP(T6:T25)</f>
        <v>3.3999999999999986</v>
      </c>
      <c r="U27" s="85">
        <f>STDEVP(U6:U25)</f>
        <v>7.5583083220624188</v>
      </c>
      <c r="V27" s="85">
        <f>STDEVP(V6:V25)</f>
        <v>2.0999999999999943</v>
      </c>
      <c r="W27" s="85">
        <f>STDEVP(W6:W25)</f>
        <v>13.170674495509573</v>
      </c>
      <c r="X27" s="85">
        <f>STDEVP(X6:X25)</f>
        <v>0</v>
      </c>
      <c r="Y27" s="85">
        <f>STDEVP(Y6:Y25)</f>
        <v>15.884758592926602</v>
      </c>
      <c r="Z27" s="85">
        <f>STDEVP(Z6:Z25)</f>
        <v>1.5</v>
      </c>
      <c r="AA27" s="85">
        <f>STDEVP(AA6:AA25)</f>
        <v>0</v>
      </c>
      <c r="AB27" s="87" t="e">
        <f>STDEVP(AB6:AB25)</f>
        <v>#DIV/0!</v>
      </c>
      <c r="AC27" s="5"/>
      <c r="AD27" s="5"/>
      <c r="AE27" s="5"/>
      <c r="AF27" s="5"/>
      <c r="AG27" s="5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</row>
    <row r="28" spans="1:49" customFormat="1" ht="15" customHeight="1" x14ac:dyDescent="0.25">
      <c r="A28" s="36" t="s">
        <v>3</v>
      </c>
      <c r="B28" s="37"/>
      <c r="C28" s="37"/>
      <c r="D28" s="37"/>
      <c r="E28" s="37"/>
      <c r="F28" s="37"/>
      <c r="G28" s="37"/>
      <c r="H28" s="37"/>
      <c r="I28" s="37"/>
      <c r="J28" s="37"/>
      <c r="K28" s="38"/>
      <c r="L28" s="17">
        <f>COUNTIF(L6:L25,"DG")</f>
        <v>0</v>
      </c>
      <c r="M28" s="17">
        <f>COUNTIF(M6:M25,"DG")</f>
        <v>0</v>
      </c>
      <c r="N28" s="17">
        <f>COUNTIF(N6:N25,"DG")</f>
        <v>0</v>
      </c>
      <c r="O28" s="17">
        <f>COUNTIF(O6:O25,"DG")</f>
        <v>0</v>
      </c>
      <c r="P28" s="17">
        <f>COUNTIF(P6:P25,"DG")</f>
        <v>0</v>
      </c>
      <c r="Q28" s="17">
        <f>COUNTIF(Q6:Q25,"DG")</f>
        <v>0</v>
      </c>
      <c r="R28" s="17">
        <f>COUNTIF(R6:R25,"DG")</f>
        <v>0</v>
      </c>
      <c r="S28" s="17">
        <f>COUNTIF(S6:S25,"DG")</f>
        <v>0</v>
      </c>
      <c r="T28" s="17">
        <f>COUNTIF(T6:T25,"DG")</f>
        <v>0</v>
      </c>
      <c r="U28" s="17">
        <f>COUNTIF(U6:U25,"DG")</f>
        <v>0</v>
      </c>
      <c r="V28" s="17">
        <f>COUNTIF(V6:V25,"DG")</f>
        <v>0</v>
      </c>
      <c r="W28" s="17">
        <f>COUNTIF(W6:W25,"DG")</f>
        <v>0</v>
      </c>
      <c r="X28" s="17">
        <f>COUNTIF(X6:X25,"DG")</f>
        <v>0</v>
      </c>
      <c r="Y28" s="17">
        <f>COUNTIF(Y6:Y25,"DG")</f>
        <v>0</v>
      </c>
      <c r="Z28" s="17">
        <f>COUNTIF(Z6:Z25,"DG")</f>
        <v>0</v>
      </c>
      <c r="AA28" s="17">
        <f>COUNTIF(AA6:AA25,"DG")</f>
        <v>0</v>
      </c>
      <c r="AB28" s="17">
        <f>COUNTIF(AB6:AB25,"DG")</f>
        <v>0</v>
      </c>
      <c r="AC28" s="17">
        <f>COUNTIF(AC6:AC25,"DG")</f>
        <v>0</v>
      </c>
      <c r="AD28" s="17">
        <f>COUNTIF(AD6:AD25,"DG")</f>
        <v>0</v>
      </c>
      <c r="AE28" s="17">
        <f>COUNTIF(AE6:AE25,"DG")</f>
        <v>0</v>
      </c>
      <c r="AF28" s="17">
        <f>COUNTIF(AF6:AF25,"DG")</f>
        <v>0</v>
      </c>
      <c r="AG28" s="17">
        <f>COUNTIF(AG6:AG25,"DG")</f>
        <v>0</v>
      </c>
      <c r="AH28" s="17">
        <f>COUNTIF(AH6:AH25,"DG")</f>
        <v>0</v>
      </c>
      <c r="AI28" s="17">
        <f>COUNTIF(AI6:AI25,"DG")</f>
        <v>0</v>
      </c>
      <c r="AJ28" s="17">
        <f>COUNTIF(AJ6:AJ25,"DG")</f>
        <v>0</v>
      </c>
      <c r="AK28" s="17">
        <f>COUNTIF(AK6:AK25,"DG")</f>
        <v>0</v>
      </c>
      <c r="AL28" s="17">
        <f>COUNTIF(AL6:AL25,"DG")</f>
        <v>0</v>
      </c>
      <c r="AM28" s="17">
        <f>COUNTIF(AM6:AM25,"DG")</f>
        <v>0</v>
      </c>
      <c r="AN28" s="17">
        <f>COUNTIF(AN6:AN25,"DG")</f>
        <v>0</v>
      </c>
      <c r="AO28" s="17">
        <f>COUNTIF(AO6:AO25,"DG")</f>
        <v>0</v>
      </c>
      <c r="AP28" s="17">
        <f>COUNTIF(AP6:AP25,"DG")</f>
        <v>0</v>
      </c>
      <c r="AQ28" s="17">
        <f>COUNTIF(AQ6:AQ25,"DG")</f>
        <v>0</v>
      </c>
      <c r="AR28" s="17">
        <f>COUNTIF(AR6:AR25,"DG")</f>
        <v>0</v>
      </c>
      <c r="AS28" s="17">
        <f>COUNTIF(AS6:AS25,"DG")</f>
        <v>0</v>
      </c>
      <c r="AT28" s="17">
        <f>COUNTIF(AT6:AT25,"DG")</f>
        <v>0</v>
      </c>
      <c r="AU28" s="7"/>
      <c r="AV28" s="7"/>
      <c r="AW28" s="7"/>
    </row>
    <row r="29" spans="1:49" customFormat="1" ht="15" customHeight="1" x14ac:dyDescent="0.25">
      <c r="A29" s="39" t="s">
        <v>2</v>
      </c>
      <c r="B29" s="40"/>
      <c r="C29" s="40"/>
      <c r="D29" s="40"/>
      <c r="E29" s="40"/>
      <c r="F29" s="40"/>
      <c r="G29" s="40"/>
      <c r="H29" s="40"/>
      <c r="I29" s="40"/>
      <c r="J29" s="40"/>
      <c r="K29" s="41"/>
      <c r="L29" s="10">
        <f>COUNTIF(L6:L25,"CR")</f>
        <v>0</v>
      </c>
      <c r="M29" s="10">
        <f>COUNTIF(M6:M25,"CR")</f>
        <v>0</v>
      </c>
      <c r="N29" s="10">
        <f>COUNTIF(N6:N25,"CR")</f>
        <v>0</v>
      </c>
      <c r="O29" s="10">
        <f>COUNTIF(O6:O25,"CR")</f>
        <v>1</v>
      </c>
      <c r="P29" s="10">
        <f>COUNTIF(P6:P25,"CR")</f>
        <v>0</v>
      </c>
      <c r="Q29" s="10">
        <f>COUNTIF(Q6:Q25,"CR")</f>
        <v>0</v>
      </c>
      <c r="R29" s="10">
        <f>COUNTIF(R6:R25,"CR")</f>
        <v>0</v>
      </c>
      <c r="S29" s="10">
        <f>COUNTIF(S6:S25,"CR")</f>
        <v>2</v>
      </c>
      <c r="T29" s="10">
        <f>COUNTIF(T6:T25,"CR")</f>
        <v>0</v>
      </c>
      <c r="U29" s="10">
        <f>COUNTIF(U6:U25,"CR")</f>
        <v>0</v>
      </c>
      <c r="V29" s="10">
        <f>COUNTIF(V6:V25,"CR")</f>
        <v>0</v>
      </c>
      <c r="W29" s="10">
        <f>COUNTIF(W6:W25,"CR")</f>
        <v>0</v>
      </c>
      <c r="X29" s="10">
        <f>COUNTIF(X6:X25,"CR")</f>
        <v>0</v>
      </c>
      <c r="Y29" s="10">
        <f>COUNTIF(Y6:Y25,"CR")</f>
        <v>0</v>
      </c>
      <c r="Z29" s="10">
        <f>COUNTIF(Z6:Z25,"CR")</f>
        <v>0</v>
      </c>
      <c r="AA29" s="10">
        <f>COUNTIF(AA6:AA25,"CR")</f>
        <v>0</v>
      </c>
      <c r="AB29" s="10">
        <f>COUNTIF(AB6:AB25,"CR")</f>
        <v>0</v>
      </c>
      <c r="AC29" s="10">
        <f>COUNTIF(AC6:AC25,"CR")</f>
        <v>0</v>
      </c>
      <c r="AD29" s="10">
        <f>COUNTIF(AD6:AD25,"CR")</f>
        <v>0</v>
      </c>
      <c r="AE29" s="10">
        <f>COUNTIF(AE6:AE25,"CR")</f>
        <v>0</v>
      </c>
      <c r="AF29" s="10">
        <f>COUNTIF(AF6:AF25,"CR")</f>
        <v>0</v>
      </c>
      <c r="AG29" s="10">
        <f>COUNTIF(AG6:AG25,"CR")</f>
        <v>0</v>
      </c>
      <c r="AH29" s="10">
        <f>COUNTIF(AH6:AH25,"CR")</f>
        <v>0</v>
      </c>
      <c r="AI29" s="10">
        <f>COUNTIF(AI6:AI25,"CR")</f>
        <v>0</v>
      </c>
      <c r="AJ29" s="10">
        <f>COUNTIF(AJ6:AJ25,"CR")</f>
        <v>0</v>
      </c>
      <c r="AK29" s="10">
        <f>COUNTIF(AK6:AK25,"CR")</f>
        <v>0</v>
      </c>
      <c r="AL29" s="10">
        <f>COUNTIF(AL6:AL25,"CR")</f>
        <v>0</v>
      </c>
      <c r="AM29" s="10">
        <f>COUNTIF(AM6:AM25,"CR")</f>
        <v>0</v>
      </c>
      <c r="AN29" s="10">
        <f>COUNTIF(AN6:AN25,"CR")</f>
        <v>0</v>
      </c>
      <c r="AO29" s="10">
        <f>COUNTIF(AO6:AO25,"CR")</f>
        <v>0</v>
      </c>
      <c r="AP29" s="10">
        <f>COUNTIF(AP6:AP25,"CR")</f>
        <v>0</v>
      </c>
      <c r="AQ29" s="10">
        <f>COUNTIF(AQ6:AQ25,"CR")</f>
        <v>0</v>
      </c>
      <c r="AR29" s="10">
        <f>COUNTIF(AR6:AR25,"CR")</f>
        <v>0</v>
      </c>
      <c r="AS29" s="10">
        <f>COUNTIF(AS6:AS25,"CR")</f>
        <v>0</v>
      </c>
      <c r="AT29" s="10">
        <f>COUNTIF(AT6:AT25,"CR")</f>
        <v>0</v>
      </c>
      <c r="AU29" s="7"/>
      <c r="AV29" s="7"/>
      <c r="AW29" s="7"/>
    </row>
    <row r="30" spans="1:49" customFormat="1" ht="15" customHeight="1" x14ac:dyDescent="0.25">
      <c r="A30" s="42" t="s">
        <v>4</v>
      </c>
      <c r="B30" s="43"/>
      <c r="C30" s="43"/>
      <c r="D30" s="43"/>
      <c r="E30" s="43"/>
      <c r="F30" s="43"/>
      <c r="G30" s="43"/>
      <c r="H30" s="43"/>
      <c r="I30" s="43"/>
      <c r="J30" s="43"/>
      <c r="K30" s="44"/>
      <c r="L30" s="11">
        <f>COUNTIF(L6:L25,"I")</f>
        <v>0</v>
      </c>
      <c r="M30" s="11">
        <f>COUNTIF(M6:M25,"I")</f>
        <v>0</v>
      </c>
      <c r="N30" s="11">
        <f>COUNTIF(N6:N25,"I")</f>
        <v>0</v>
      </c>
      <c r="O30" s="11">
        <f>COUNTIF(O6:O25,"I")</f>
        <v>0</v>
      </c>
      <c r="P30" s="11">
        <f>COUNTIF(P6:P25,"I")</f>
        <v>0</v>
      </c>
      <c r="Q30" s="11">
        <f>COUNTIF(Q6:Q25,"I")</f>
        <v>0</v>
      </c>
      <c r="R30" s="11">
        <f>COUNTIF(R6:R25,"I")</f>
        <v>0</v>
      </c>
      <c r="S30" s="11">
        <f>COUNTIF(S6:S25,"I")</f>
        <v>0</v>
      </c>
      <c r="T30" s="11">
        <f>COUNTIF(T6:T25,"I")</f>
        <v>0</v>
      </c>
      <c r="U30" s="11">
        <f>COUNTIF(U6:U25,"I")</f>
        <v>0</v>
      </c>
      <c r="V30" s="11">
        <f>COUNTIF(V6:V25,"I")</f>
        <v>0</v>
      </c>
      <c r="W30" s="11">
        <f>COUNTIF(W6:W25,"I")</f>
        <v>0</v>
      </c>
      <c r="X30" s="11">
        <f>COUNTIF(X6:X25,"I")</f>
        <v>0</v>
      </c>
      <c r="Y30" s="11">
        <f>COUNTIF(Y6:Y25,"I")</f>
        <v>0</v>
      </c>
      <c r="Z30" s="11">
        <f>COUNTIF(Z6:Z25,"I")</f>
        <v>0</v>
      </c>
      <c r="AA30" s="11">
        <f>COUNTIF(AA6:AA25,"I")</f>
        <v>0</v>
      </c>
      <c r="AB30" s="11">
        <f>COUNTIF(AB6:AB25,"I")</f>
        <v>0</v>
      </c>
      <c r="AC30" s="11">
        <f>COUNTIF(AC6:AC25,"I")</f>
        <v>0</v>
      </c>
      <c r="AD30" s="11">
        <f>COUNTIF(AD6:AD25,"I")</f>
        <v>0</v>
      </c>
      <c r="AE30" s="11">
        <f>COUNTIF(AE6:AE25,"I")</f>
        <v>0</v>
      </c>
      <c r="AF30" s="11">
        <f>COUNTIF(AF6:AF25,"I")</f>
        <v>0</v>
      </c>
      <c r="AG30" s="11">
        <f>COUNTIF(AG6:AG25,"I")</f>
        <v>0</v>
      </c>
      <c r="AH30" s="11">
        <f>COUNTIF(AH6:AH25,"I")</f>
        <v>0</v>
      </c>
      <c r="AI30" s="11">
        <f>COUNTIF(AI6:AI25,"I")</f>
        <v>0</v>
      </c>
      <c r="AJ30" s="11">
        <f>COUNTIF(AJ6:AJ25,"I")</f>
        <v>0</v>
      </c>
      <c r="AK30" s="11">
        <f>COUNTIF(AK6:AK25,"I")</f>
        <v>0</v>
      </c>
      <c r="AL30" s="11">
        <f>COUNTIF(AL6:AL25,"I")</f>
        <v>0</v>
      </c>
      <c r="AM30" s="11">
        <f>COUNTIF(AM6:AM25,"I")</f>
        <v>0</v>
      </c>
      <c r="AN30" s="11">
        <f>COUNTIF(AN6:AN25,"I")</f>
        <v>0</v>
      </c>
      <c r="AO30" s="11">
        <f>COUNTIF(AO6:AO25,"I")</f>
        <v>0</v>
      </c>
      <c r="AP30" s="11">
        <f>COUNTIF(AP6:AP25,"I")</f>
        <v>0</v>
      </c>
      <c r="AQ30" s="11">
        <f>COUNTIF(AQ6:AQ25,"I")</f>
        <v>0</v>
      </c>
      <c r="AR30" s="11">
        <f>COUNTIF(AR6:AR25,"I")</f>
        <v>0</v>
      </c>
      <c r="AS30" s="11">
        <f>COUNTIF(AS6:AS25,"I")</f>
        <v>0</v>
      </c>
      <c r="AT30" s="11">
        <f>COUNTIF(AT6:AT25,"I")</f>
        <v>0</v>
      </c>
      <c r="AU30" s="7"/>
      <c r="AV30" s="7"/>
      <c r="AW30" s="7"/>
    </row>
    <row r="31" spans="1:49" customFormat="1" ht="15" customHeight="1" x14ac:dyDescent="0.25">
      <c r="A31" s="45" t="s">
        <v>18</v>
      </c>
      <c r="B31" s="46"/>
      <c r="C31" s="46"/>
      <c r="D31" s="46"/>
      <c r="E31" s="46"/>
      <c r="F31" s="46"/>
      <c r="G31" s="46"/>
      <c r="H31" s="46"/>
      <c r="I31" s="46"/>
      <c r="J31" s="46"/>
      <c r="K31" s="47"/>
      <c r="L31" s="12">
        <f>COUNTIF(L6:L25,"&lt;50")</f>
        <v>0</v>
      </c>
      <c r="M31" s="12">
        <f>COUNTIF(M6:M25,"&lt;50")</f>
        <v>5</v>
      </c>
      <c r="N31" s="12">
        <f>COUNTIF(N6:N25,"&lt;50")</f>
        <v>1</v>
      </c>
      <c r="O31" s="12">
        <f>COUNTIF(O6:O25,"&lt;50")</f>
        <v>0</v>
      </c>
      <c r="P31" s="12">
        <f>COUNTIF(P6:P25,"&lt;50")</f>
        <v>0</v>
      </c>
      <c r="Q31" s="12">
        <f>COUNTIF(Q6:Q25,"&lt;50")</f>
        <v>3</v>
      </c>
      <c r="R31" s="12">
        <f>COUNTIF(R6:R25,"&lt;50")</f>
        <v>0</v>
      </c>
      <c r="S31" s="12">
        <f>COUNTIF(S6:S25,"&lt;50")</f>
        <v>0</v>
      </c>
      <c r="T31" s="12">
        <f>COUNTIF(T6:T25,"&lt;50")</f>
        <v>0</v>
      </c>
      <c r="U31" s="12">
        <f>COUNTIF(U6:U25,"&lt;50")</f>
        <v>0</v>
      </c>
      <c r="V31" s="12">
        <f>COUNTIF(V6:V25,"&lt;50")</f>
        <v>0</v>
      </c>
      <c r="W31" s="12">
        <f>COUNTIF(W6:W25,"&lt;50")</f>
        <v>0</v>
      </c>
      <c r="X31" s="12">
        <f>COUNTIF(X6:X25,"&lt;50")</f>
        <v>0</v>
      </c>
      <c r="Y31" s="12">
        <f>COUNTIF(Y6:Y25,"&lt;50")</f>
        <v>2</v>
      </c>
      <c r="Z31" s="12">
        <f>COUNTIF(Z6:Z25,"&lt;50")</f>
        <v>0</v>
      </c>
      <c r="AA31" s="12">
        <f>COUNTIF(AA6:AA25,"&lt;50")</f>
        <v>0</v>
      </c>
      <c r="AB31" s="12">
        <f>COUNTIF(AB6:AB25,"&lt;50")</f>
        <v>0</v>
      </c>
      <c r="AC31" s="12">
        <f>COUNTIF(AC6:AC25,"&lt;50")</f>
        <v>0</v>
      </c>
      <c r="AD31" s="12">
        <f>COUNTIF(AD6:AD25,"&lt;50")</f>
        <v>0</v>
      </c>
      <c r="AE31" s="12">
        <f>COUNTIF(AE6:AE25,"&lt;50")</f>
        <v>0</v>
      </c>
      <c r="AF31" s="12">
        <f>COUNTIF(AF6:AF25,"&lt;50")</f>
        <v>0</v>
      </c>
      <c r="AG31" s="12">
        <f>COUNTIF(AG6:AG25,"&lt;50")</f>
        <v>0</v>
      </c>
      <c r="AH31" s="12">
        <f>COUNTIF(AH6:AH25,"&lt;50")</f>
        <v>0</v>
      </c>
      <c r="AI31" s="12">
        <f>COUNTIF(AI6:AI25,"&lt;50")</f>
        <v>0</v>
      </c>
      <c r="AJ31" s="12">
        <f>COUNTIF(AJ6:AJ25,"&lt;50")</f>
        <v>0</v>
      </c>
      <c r="AK31" s="12">
        <f>COUNTIF(AK6:AK25,"&lt;50")</f>
        <v>0</v>
      </c>
      <c r="AL31" s="12">
        <f>COUNTIF(AL6:AL25,"&lt;50")</f>
        <v>0</v>
      </c>
      <c r="AM31" s="12">
        <f>COUNTIF(AM6:AM25,"&lt;50")</f>
        <v>0</v>
      </c>
      <c r="AN31" s="12">
        <f>COUNTIF(AN6:AN25,"&lt;50")</f>
        <v>0</v>
      </c>
      <c r="AO31" s="12">
        <f>COUNTIF(AO6:AO25,"&lt;50")</f>
        <v>0</v>
      </c>
      <c r="AP31" s="12">
        <f>COUNTIF(AP6:AP25,"&lt;50")</f>
        <v>0</v>
      </c>
      <c r="AQ31" s="12">
        <f>COUNTIF(AQ6:AQ25,"&lt;50")</f>
        <v>0</v>
      </c>
      <c r="AR31" s="12">
        <f>COUNTIF(AR6:AR25,"&lt;50")</f>
        <v>0</v>
      </c>
      <c r="AS31" s="12">
        <f>COUNTIF(AS6:AS25,"&lt;50")</f>
        <v>0</v>
      </c>
      <c r="AT31" s="12">
        <f>COUNTIF(AT6:AT25,"&lt;50")</f>
        <v>0</v>
      </c>
      <c r="AU31" s="7"/>
      <c r="AV31" s="7"/>
      <c r="AW31" s="7"/>
    </row>
    <row r="32" spans="1:49" customFormat="1" ht="15" customHeight="1" x14ac:dyDescent="0.25">
      <c r="A32" s="48" t="s">
        <v>19</v>
      </c>
      <c r="B32" s="49"/>
      <c r="C32" s="49"/>
      <c r="D32" s="49"/>
      <c r="E32" s="49"/>
      <c r="F32" s="49"/>
      <c r="G32" s="49"/>
      <c r="H32" s="49"/>
      <c r="I32" s="49"/>
      <c r="J32" s="49"/>
      <c r="K32" s="50"/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7"/>
      <c r="AV32" s="7"/>
      <c r="AW32" s="7"/>
    </row>
    <row r="33" spans="1:49" customFormat="1" ht="15" customHeight="1" x14ac:dyDescent="0.25">
      <c r="A33" s="51" t="s">
        <v>20</v>
      </c>
      <c r="B33" s="52"/>
      <c r="C33" s="52"/>
      <c r="D33" s="52"/>
      <c r="E33" s="52"/>
      <c r="F33" s="52"/>
      <c r="G33" s="52"/>
      <c r="H33" s="52"/>
      <c r="I33" s="52"/>
      <c r="J33" s="52"/>
      <c r="K33" s="53"/>
      <c r="L33" s="29">
        <f>COUNT(L6:L25)</f>
        <v>0</v>
      </c>
      <c r="M33" s="29">
        <f>COUNT(M6:M25)</f>
        <v>5</v>
      </c>
      <c r="N33" s="29">
        <f>COUNT(N6:N25)</f>
        <v>1</v>
      </c>
      <c r="O33" s="29">
        <f>COUNT(O6:O25)</f>
        <v>17</v>
      </c>
      <c r="P33" s="29">
        <f>COUNT(P6:P25)</f>
        <v>1</v>
      </c>
      <c r="Q33" s="29">
        <f>COUNT(Q6:Q25)</f>
        <v>18</v>
      </c>
      <c r="R33" s="29">
        <f>COUNT(R6:R25)</f>
        <v>2</v>
      </c>
      <c r="S33" s="29">
        <f>COUNT(S6:S25)</f>
        <v>0</v>
      </c>
      <c r="T33" s="29">
        <f>COUNT(T6:T25)</f>
        <v>2</v>
      </c>
      <c r="U33" s="29">
        <f>COUNT(U6:U25)</f>
        <v>18</v>
      </c>
      <c r="V33" s="29">
        <f>COUNT(V6:V25)</f>
        <v>2</v>
      </c>
      <c r="W33" s="29">
        <f>COUNT(W6:W25)</f>
        <v>6</v>
      </c>
      <c r="X33" s="29">
        <f>COUNT(X6:X25)</f>
        <v>1</v>
      </c>
      <c r="Y33" s="29">
        <f>COUNT(Y6:Y25)</f>
        <v>18</v>
      </c>
      <c r="Z33" s="29">
        <f>COUNT(Z6:Z25)</f>
        <v>2</v>
      </c>
      <c r="AA33" s="29">
        <f>COUNT(AA6:AA25)</f>
        <v>1</v>
      </c>
      <c r="AB33" s="29">
        <f>COUNT(AB6:AB25)</f>
        <v>0</v>
      </c>
      <c r="AC33" s="29">
        <f>COUNT(AC6:AC25)</f>
        <v>0</v>
      </c>
      <c r="AD33" s="29">
        <f>COUNT(AD6:AD25)</f>
        <v>0</v>
      </c>
      <c r="AE33" s="29">
        <f>COUNT(AE6:AE25)</f>
        <v>0</v>
      </c>
      <c r="AF33" s="29">
        <f>COUNT(AF6:AF25)</f>
        <v>0</v>
      </c>
      <c r="AG33" s="29">
        <f>COUNT(AG6:AG25)</f>
        <v>0</v>
      </c>
      <c r="AH33" s="29">
        <f>COUNT(AH6:AH25)</f>
        <v>0</v>
      </c>
      <c r="AI33" s="29">
        <f>COUNT(AI6:AI25)</f>
        <v>0</v>
      </c>
      <c r="AJ33" s="29">
        <f>COUNT(AJ6:AJ25)</f>
        <v>0</v>
      </c>
      <c r="AK33" s="29">
        <f>COUNT(AK6:AK25)</f>
        <v>0</v>
      </c>
      <c r="AL33" s="29">
        <f>COUNT(AL6:AL25)</f>
        <v>0</v>
      </c>
      <c r="AM33" s="29">
        <f>COUNT(AM6:AM25)</f>
        <v>0</v>
      </c>
      <c r="AN33" s="29">
        <f>COUNT(AN6:AN25)</f>
        <v>0</v>
      </c>
      <c r="AO33" s="29">
        <f>COUNT(AO6:AO25)</f>
        <v>0</v>
      </c>
      <c r="AP33" s="29">
        <f>COUNT(AP6:AP25)</f>
        <v>0</v>
      </c>
      <c r="AQ33" s="29">
        <f>COUNT(AQ6:AQ25)</f>
        <v>0</v>
      </c>
      <c r="AR33" s="29">
        <f>COUNT(AR6:AR25)</f>
        <v>0</v>
      </c>
      <c r="AS33" s="29">
        <f>COUNT(AS6:AS25)</f>
        <v>0</v>
      </c>
      <c r="AT33" s="29">
        <f>COUNT(AT6:AT25)</f>
        <v>0</v>
      </c>
      <c r="AU33" s="7"/>
      <c r="AV33" s="7"/>
      <c r="AW33" s="7"/>
    </row>
    <row r="34" spans="1:49" customFormat="1" ht="15" customHeight="1" thickBot="1" x14ac:dyDescent="0.3">
      <c r="A34" s="54" t="s">
        <v>21</v>
      </c>
      <c r="B34" s="55"/>
      <c r="C34" s="55"/>
      <c r="D34" s="55"/>
      <c r="E34" s="55"/>
      <c r="F34" s="55"/>
      <c r="G34" s="55"/>
      <c r="H34" s="55"/>
      <c r="I34" s="55"/>
      <c r="J34" s="55"/>
      <c r="K34" s="56"/>
      <c r="L34" s="30" t="e">
        <f t="shared" ref="L34:AT34" si="0">L31/L33</f>
        <v>#DIV/0!</v>
      </c>
      <c r="M34" s="30">
        <f t="shared" si="0"/>
        <v>1</v>
      </c>
      <c r="N34" s="30">
        <f t="shared" si="0"/>
        <v>1</v>
      </c>
      <c r="O34" s="30">
        <f t="shared" si="0"/>
        <v>0</v>
      </c>
      <c r="P34" s="30">
        <f t="shared" si="0"/>
        <v>0</v>
      </c>
      <c r="Q34" s="30">
        <f t="shared" si="0"/>
        <v>0.16666666666666666</v>
      </c>
      <c r="R34" s="30">
        <f t="shared" si="0"/>
        <v>0</v>
      </c>
      <c r="S34" s="30" t="e">
        <f t="shared" si="0"/>
        <v>#DIV/0!</v>
      </c>
      <c r="T34" s="30">
        <f t="shared" si="0"/>
        <v>0</v>
      </c>
      <c r="U34" s="30">
        <f t="shared" si="0"/>
        <v>0</v>
      </c>
      <c r="V34" s="30">
        <f t="shared" si="0"/>
        <v>0</v>
      </c>
      <c r="W34" s="30">
        <f t="shared" si="0"/>
        <v>0</v>
      </c>
      <c r="X34" s="30">
        <f t="shared" si="0"/>
        <v>0</v>
      </c>
      <c r="Y34" s="30">
        <f t="shared" si="0"/>
        <v>0.1111111111111111</v>
      </c>
      <c r="Z34" s="30">
        <f t="shared" si="0"/>
        <v>0</v>
      </c>
      <c r="AA34" s="30">
        <f t="shared" si="0"/>
        <v>0</v>
      </c>
      <c r="AB34" s="30" t="e">
        <f t="shared" si="0"/>
        <v>#DIV/0!</v>
      </c>
      <c r="AC34" s="30" t="e">
        <f t="shared" si="0"/>
        <v>#DIV/0!</v>
      </c>
      <c r="AD34" s="30" t="e">
        <f t="shared" si="0"/>
        <v>#DIV/0!</v>
      </c>
      <c r="AE34" s="30" t="e">
        <f t="shared" si="0"/>
        <v>#DIV/0!</v>
      </c>
      <c r="AF34" s="30" t="e">
        <f t="shared" si="0"/>
        <v>#DIV/0!</v>
      </c>
      <c r="AG34" s="30" t="e">
        <f t="shared" si="0"/>
        <v>#DIV/0!</v>
      </c>
      <c r="AH34" s="30" t="e">
        <f t="shared" si="0"/>
        <v>#DIV/0!</v>
      </c>
      <c r="AI34" s="30" t="e">
        <f t="shared" si="0"/>
        <v>#DIV/0!</v>
      </c>
      <c r="AJ34" s="30" t="e">
        <f t="shared" si="0"/>
        <v>#DIV/0!</v>
      </c>
      <c r="AK34" s="30" t="e">
        <f t="shared" si="0"/>
        <v>#DIV/0!</v>
      </c>
      <c r="AL34" s="30" t="e">
        <f t="shared" si="0"/>
        <v>#DIV/0!</v>
      </c>
      <c r="AM34" s="30" t="e">
        <f t="shared" si="0"/>
        <v>#DIV/0!</v>
      </c>
      <c r="AN34" s="30" t="e">
        <f t="shared" si="0"/>
        <v>#DIV/0!</v>
      </c>
      <c r="AO34" s="30" t="e">
        <f t="shared" si="0"/>
        <v>#DIV/0!</v>
      </c>
      <c r="AP34" s="30" t="e">
        <f t="shared" si="0"/>
        <v>#DIV/0!</v>
      </c>
      <c r="AQ34" s="30" t="e">
        <f t="shared" si="0"/>
        <v>#DIV/0!</v>
      </c>
      <c r="AR34" s="30" t="e">
        <f t="shared" si="0"/>
        <v>#DIV/0!</v>
      </c>
      <c r="AS34" s="30" t="e">
        <f t="shared" si="0"/>
        <v>#DIV/0!</v>
      </c>
      <c r="AT34" s="30" t="e">
        <f t="shared" si="0"/>
        <v>#DIV/0!</v>
      </c>
      <c r="AU34" s="7"/>
      <c r="AV34" s="7"/>
      <c r="AW34" s="7"/>
    </row>
  </sheetData>
  <mergeCells count="2">
    <mergeCell ref="G4:H4"/>
    <mergeCell ref="I4:J4"/>
  </mergeCells>
  <conditionalFormatting sqref="L6:AB25">
    <cfRule type="cellIs" dxfId="10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3494-FC68-411F-BD83-92CC0FF17992}">
  <sheetPr codeName="Sheet3"/>
  <dimension ref="A1:AU24"/>
  <sheetViews>
    <sheetView tabSelected="1" workbookViewId="0">
      <selection activeCell="A25" sqref="A25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28515625" style="31" bestFit="1" customWidth="1"/>
    <col min="12" max="12" width="5.28515625" style="31" bestFit="1" customWidth="1"/>
    <col min="13" max="13" width="3" style="31" customWidth="1"/>
    <col min="14" max="14" width="4.85546875" style="31" customWidth="1"/>
    <col min="15" max="15" width="5.28515625" style="31" bestFit="1" customWidth="1"/>
    <col min="16" max="16" width="4.85546875" style="31" customWidth="1"/>
    <col min="17" max="17" width="5.85546875" style="31" bestFit="1" customWidth="1"/>
    <col min="18" max="19" width="4.85546875" style="31" customWidth="1"/>
    <col min="20" max="20" width="5.28515625" style="31" bestFit="1" customWidth="1"/>
    <col min="21" max="22" width="4.85546875" style="31" customWidth="1"/>
    <col min="23" max="23" width="5.28515625" style="31" bestFit="1" customWidth="1"/>
    <col min="24" max="24" width="3" style="31" customWidth="1"/>
    <col min="25" max="47" width="7" style="31" customWidth="1"/>
    <col min="48" max="16384" width="9.140625" style="57"/>
  </cols>
  <sheetData>
    <row r="1" spans="1:47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92"/>
      <c r="H4" s="93"/>
      <c r="I4" s="92" t="s">
        <v>15</v>
      </c>
      <c r="J4" s="92"/>
      <c r="K4" s="94"/>
      <c r="L4" s="95" t="s">
        <v>28</v>
      </c>
      <c r="M4" s="95" t="s">
        <v>29</v>
      </c>
      <c r="N4" s="95" t="s">
        <v>30</v>
      </c>
      <c r="O4" s="95" t="s">
        <v>31</v>
      </c>
      <c r="P4" s="95" t="s">
        <v>32</v>
      </c>
      <c r="Q4" s="95" t="s">
        <v>36</v>
      </c>
      <c r="R4" s="95" t="s">
        <v>37</v>
      </c>
      <c r="S4" s="95" t="s">
        <v>38</v>
      </c>
      <c r="T4" s="95" t="s">
        <v>39</v>
      </c>
      <c r="U4" s="95" t="s">
        <v>40</v>
      </c>
      <c r="V4" s="95" t="s">
        <v>42</v>
      </c>
      <c r="W4" s="95" t="s">
        <v>43</v>
      </c>
      <c r="X4" s="96" t="s">
        <v>44</v>
      </c>
      <c r="Y4" s="8"/>
      <c r="Z4" s="8"/>
      <c r="AA4" s="8"/>
      <c r="AB4" s="8"/>
      <c r="AC4" s="32"/>
      <c r="AD4" s="32"/>
      <c r="AE4" s="32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</row>
    <row r="5" spans="1:47" customFormat="1" ht="110.65" customHeight="1" thickBot="1" x14ac:dyDescent="0.3">
      <c r="A5" s="97"/>
      <c r="B5" s="98"/>
      <c r="C5" s="99" t="s">
        <v>9</v>
      </c>
      <c r="D5" s="100" t="s">
        <v>10</v>
      </c>
      <c r="E5" s="100" t="s">
        <v>11</v>
      </c>
      <c r="F5" s="101" t="s">
        <v>12</v>
      </c>
      <c r="G5" s="102" t="s">
        <v>13</v>
      </c>
      <c r="H5" s="103" t="s">
        <v>14</v>
      </c>
      <c r="I5" s="102" t="s">
        <v>0</v>
      </c>
      <c r="J5" s="102" t="s">
        <v>1</v>
      </c>
      <c r="K5" s="104" t="s">
        <v>46</v>
      </c>
      <c r="L5" s="105" t="s">
        <v>45</v>
      </c>
      <c r="M5" s="105" t="s">
        <v>45</v>
      </c>
      <c r="N5" s="105" t="s">
        <v>45</v>
      </c>
      <c r="O5" s="105" t="s">
        <v>45</v>
      </c>
      <c r="P5" s="105" t="s">
        <v>45</v>
      </c>
      <c r="Q5" s="105" t="s">
        <v>45</v>
      </c>
      <c r="R5" s="105" t="s">
        <v>45</v>
      </c>
      <c r="S5" s="105" t="s">
        <v>45</v>
      </c>
      <c r="T5" s="105" t="s">
        <v>45</v>
      </c>
      <c r="U5" s="105" t="s">
        <v>45</v>
      </c>
      <c r="V5" s="105" t="s">
        <v>45</v>
      </c>
      <c r="W5" s="105" t="s">
        <v>45</v>
      </c>
      <c r="X5" s="106" t="s">
        <v>45</v>
      </c>
      <c r="Y5" s="9"/>
      <c r="Z5" s="9"/>
      <c r="AA5" s="9"/>
      <c r="AB5" s="9"/>
      <c r="AC5" s="34"/>
      <c r="AD5" s="34"/>
      <c r="AE5" s="34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</row>
    <row r="6" spans="1:47" customFormat="1" x14ac:dyDescent="0.25">
      <c r="A6" s="127">
        <v>100013</v>
      </c>
      <c r="B6" s="128" t="s">
        <v>8</v>
      </c>
      <c r="C6" s="129"/>
      <c r="D6" s="130"/>
      <c r="E6" s="131"/>
      <c r="F6" s="132"/>
      <c r="G6" s="133"/>
      <c r="H6" s="134"/>
      <c r="I6" s="135"/>
      <c r="J6" s="136"/>
      <c r="K6" s="137"/>
      <c r="L6" s="124">
        <v>51.25</v>
      </c>
      <c r="M6" s="124"/>
      <c r="N6" s="124"/>
      <c r="O6" s="124">
        <v>59.8</v>
      </c>
      <c r="P6" s="124"/>
      <c r="Q6" s="124"/>
      <c r="R6" s="124"/>
      <c r="S6" s="124"/>
      <c r="T6" s="124">
        <v>60.2</v>
      </c>
      <c r="U6" s="124"/>
      <c r="V6" s="124"/>
      <c r="W6" s="124">
        <v>52</v>
      </c>
      <c r="X6" s="124"/>
      <c r="Y6" s="5"/>
      <c r="Z6" s="5"/>
      <c r="AA6" s="5"/>
      <c r="AB6" s="5"/>
      <c r="AC6" s="5"/>
      <c r="AD6" s="5"/>
      <c r="AE6" s="5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customFormat="1" x14ac:dyDescent="0.25">
      <c r="A7" s="127">
        <v>100014</v>
      </c>
      <c r="B7" s="128" t="s">
        <v>8</v>
      </c>
      <c r="C7" s="129"/>
      <c r="D7" s="130"/>
      <c r="E7" s="131"/>
      <c r="F7" s="132"/>
      <c r="G7" s="133"/>
      <c r="H7" s="134"/>
      <c r="I7" s="135"/>
      <c r="J7" s="136"/>
      <c r="K7" s="137"/>
      <c r="L7" s="124"/>
      <c r="M7" s="124" t="s">
        <v>2</v>
      </c>
      <c r="N7" s="124"/>
      <c r="O7" s="124"/>
      <c r="P7" s="124"/>
      <c r="Q7" s="124"/>
      <c r="R7" s="124"/>
      <c r="S7" s="124">
        <v>81.2</v>
      </c>
      <c r="T7" s="124"/>
      <c r="U7" s="124">
        <v>78.8</v>
      </c>
      <c r="V7" s="124">
        <v>78</v>
      </c>
      <c r="W7" s="124"/>
      <c r="X7" s="124"/>
      <c r="Y7" s="5"/>
      <c r="Z7" s="5"/>
      <c r="AA7" s="5"/>
      <c r="AB7" s="5"/>
      <c r="AC7" s="5"/>
      <c r="AD7" s="5"/>
      <c r="AE7" s="5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customFormat="1" x14ac:dyDescent="0.25">
      <c r="A8" s="127">
        <v>100015</v>
      </c>
      <c r="B8" s="128" t="s">
        <v>8</v>
      </c>
      <c r="C8" s="129"/>
      <c r="D8" s="130"/>
      <c r="E8" s="131"/>
      <c r="F8" s="132"/>
      <c r="G8" s="133"/>
      <c r="H8" s="134"/>
      <c r="I8" s="135"/>
      <c r="J8" s="136"/>
      <c r="K8" s="137"/>
      <c r="L8" s="124"/>
      <c r="M8" s="124"/>
      <c r="N8" s="124"/>
      <c r="O8" s="124"/>
      <c r="P8" s="124"/>
      <c r="Q8" s="124"/>
      <c r="R8" s="124"/>
      <c r="S8" s="124">
        <v>90.1</v>
      </c>
      <c r="T8" s="124"/>
      <c r="U8" s="124">
        <v>72.8</v>
      </c>
      <c r="V8" s="124">
        <v>69.2</v>
      </c>
      <c r="W8" s="124"/>
      <c r="X8" s="124"/>
      <c r="Y8" s="5"/>
      <c r="Z8" s="5"/>
      <c r="AA8" s="5"/>
      <c r="AB8" s="5"/>
      <c r="AC8" s="5"/>
      <c r="AD8" s="5"/>
      <c r="AE8" s="5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customFormat="1" x14ac:dyDescent="0.25">
      <c r="A9" s="127">
        <v>100016</v>
      </c>
      <c r="B9" s="128" t="s">
        <v>8</v>
      </c>
      <c r="C9" s="129"/>
      <c r="D9" s="130"/>
      <c r="E9" s="131"/>
      <c r="F9" s="132"/>
      <c r="G9" s="133"/>
      <c r="H9" s="134"/>
      <c r="I9" s="135"/>
      <c r="J9" s="136"/>
      <c r="K9" s="137"/>
      <c r="L9" s="124"/>
      <c r="M9" s="124"/>
      <c r="N9" s="124"/>
      <c r="O9" s="124"/>
      <c r="P9" s="124"/>
      <c r="Q9" s="124"/>
      <c r="R9" s="124"/>
      <c r="S9" s="124">
        <v>78.05</v>
      </c>
      <c r="T9" s="124"/>
      <c r="U9" s="124">
        <v>76.2</v>
      </c>
      <c r="V9" s="124">
        <v>80</v>
      </c>
      <c r="W9" s="124"/>
      <c r="X9" s="124"/>
      <c r="Y9" s="5"/>
      <c r="Z9" s="5"/>
      <c r="AA9" s="5"/>
      <c r="AB9" s="5"/>
      <c r="AC9" s="5"/>
      <c r="AD9" s="5"/>
      <c r="AE9" s="5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</row>
    <row r="10" spans="1:47" customFormat="1" x14ac:dyDescent="0.25">
      <c r="A10" s="127">
        <v>100017</v>
      </c>
      <c r="B10" s="128" t="s">
        <v>8</v>
      </c>
      <c r="C10" s="129"/>
      <c r="D10" s="130"/>
      <c r="E10" s="131"/>
      <c r="F10" s="132"/>
      <c r="G10" s="133"/>
      <c r="H10" s="134"/>
      <c r="I10" s="135"/>
      <c r="J10" s="136"/>
      <c r="K10" s="137"/>
      <c r="L10" s="124"/>
      <c r="M10" s="124"/>
      <c r="N10" s="124"/>
      <c r="O10" s="124"/>
      <c r="P10" s="124"/>
      <c r="Q10" s="124"/>
      <c r="R10" s="124"/>
      <c r="S10" s="124">
        <v>87.4</v>
      </c>
      <c r="T10" s="124"/>
      <c r="U10" s="124">
        <v>58.2</v>
      </c>
      <c r="V10" s="124">
        <v>71.2</v>
      </c>
      <c r="W10" s="124"/>
      <c r="X10" s="124"/>
      <c r="Y10" s="5"/>
      <c r="Z10" s="5"/>
      <c r="AA10" s="5"/>
      <c r="AB10" s="5"/>
      <c r="AC10" s="5"/>
      <c r="AD10" s="5"/>
      <c r="AE10" s="5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</row>
    <row r="11" spans="1:47" customFormat="1" x14ac:dyDescent="0.25">
      <c r="A11" s="127">
        <v>100018</v>
      </c>
      <c r="B11" s="128" t="s">
        <v>8</v>
      </c>
      <c r="C11" s="129"/>
      <c r="D11" s="130"/>
      <c r="E11" s="131"/>
      <c r="F11" s="132"/>
      <c r="G11" s="133"/>
      <c r="H11" s="134"/>
      <c r="I11" s="135"/>
      <c r="J11" s="136"/>
      <c r="K11" s="137"/>
      <c r="L11" s="124"/>
      <c r="M11" s="124"/>
      <c r="N11" s="124">
        <v>99.6</v>
      </c>
      <c r="O11" s="124"/>
      <c r="P11" s="124"/>
      <c r="Q11" s="124"/>
      <c r="R11" s="124"/>
      <c r="S11" s="124">
        <v>77.150000000000006</v>
      </c>
      <c r="T11" s="124"/>
      <c r="U11" s="124">
        <v>91.6</v>
      </c>
      <c r="V11" s="124">
        <v>79.599999999999994</v>
      </c>
      <c r="W11" s="124"/>
      <c r="X11" s="124" t="s">
        <v>2</v>
      </c>
      <c r="Y11" s="5"/>
      <c r="Z11" s="5"/>
      <c r="AA11" s="5"/>
      <c r="AB11" s="5"/>
      <c r="AC11" s="5"/>
      <c r="AD11" s="5"/>
      <c r="AE11" s="5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</row>
    <row r="12" spans="1:47" customFormat="1" x14ac:dyDescent="0.25">
      <c r="A12" s="127">
        <v>100019</v>
      </c>
      <c r="B12" s="128" t="s">
        <v>8</v>
      </c>
      <c r="C12" s="129"/>
      <c r="D12" s="130"/>
      <c r="E12" s="131"/>
      <c r="F12" s="132"/>
      <c r="G12" s="133"/>
      <c r="H12" s="134"/>
      <c r="I12" s="135"/>
      <c r="J12" s="136"/>
      <c r="K12" s="137"/>
      <c r="L12" s="124"/>
      <c r="M12" s="124"/>
      <c r="N12" s="124">
        <v>92.2</v>
      </c>
      <c r="O12" s="124"/>
      <c r="P12" s="124"/>
      <c r="Q12" s="124"/>
      <c r="R12" s="124"/>
      <c r="S12" s="124">
        <v>75.8</v>
      </c>
      <c r="T12" s="124"/>
      <c r="U12" s="124">
        <v>80.599999999999994</v>
      </c>
      <c r="V12" s="124">
        <v>60</v>
      </c>
      <c r="W12" s="124"/>
      <c r="X12" s="124"/>
      <c r="Y12" s="5"/>
      <c r="Z12" s="5"/>
      <c r="AA12" s="5"/>
      <c r="AB12" s="5"/>
      <c r="AC12" s="5"/>
      <c r="AD12" s="5"/>
      <c r="AE12" s="5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</row>
    <row r="13" spans="1:47" customFormat="1" x14ac:dyDescent="0.25">
      <c r="A13" s="127">
        <v>100020</v>
      </c>
      <c r="B13" s="128" t="s">
        <v>8</v>
      </c>
      <c r="C13" s="129"/>
      <c r="D13" s="130"/>
      <c r="E13" s="131"/>
      <c r="F13" s="132"/>
      <c r="G13" s="133"/>
      <c r="H13" s="134"/>
      <c r="I13" s="135"/>
      <c r="J13" s="136"/>
      <c r="K13" s="137"/>
      <c r="L13" s="124"/>
      <c r="M13" s="124"/>
      <c r="N13" s="124"/>
      <c r="O13" s="124"/>
      <c r="P13" s="124"/>
      <c r="Q13" s="124"/>
      <c r="R13" s="124">
        <v>80.2</v>
      </c>
      <c r="S13" s="124">
        <v>86.3</v>
      </c>
      <c r="T13" s="124"/>
      <c r="U13" s="124">
        <v>55.6</v>
      </c>
      <c r="V13" s="124">
        <v>60</v>
      </c>
      <c r="W13" s="124"/>
      <c r="X13" s="124"/>
      <c r="Y13" s="5"/>
      <c r="Z13" s="5"/>
      <c r="AA13" s="5"/>
      <c r="AB13" s="5"/>
      <c r="AC13" s="5"/>
      <c r="AD13" s="5"/>
      <c r="AE13" s="5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</row>
    <row r="14" spans="1:47" customFormat="1" x14ac:dyDescent="0.25">
      <c r="A14" s="127">
        <v>100021</v>
      </c>
      <c r="B14" s="128" t="s">
        <v>8</v>
      </c>
      <c r="C14" s="129"/>
      <c r="D14" s="130"/>
      <c r="E14" s="131"/>
      <c r="F14" s="132"/>
      <c r="G14" s="133"/>
      <c r="H14" s="134"/>
      <c r="I14" s="135"/>
      <c r="J14" s="136"/>
      <c r="K14" s="137"/>
      <c r="L14" s="124"/>
      <c r="M14" s="124"/>
      <c r="N14" s="124">
        <v>93.6</v>
      </c>
      <c r="O14" s="124"/>
      <c r="P14" s="124"/>
      <c r="Q14" s="124"/>
      <c r="R14" s="124"/>
      <c r="S14" s="124">
        <v>88.75</v>
      </c>
      <c r="T14" s="124"/>
      <c r="U14" s="124">
        <v>85.2</v>
      </c>
      <c r="V14" s="124">
        <v>85.2</v>
      </c>
      <c r="W14" s="124"/>
      <c r="X14" s="124"/>
      <c r="Y14" s="5"/>
      <c r="Z14" s="5"/>
      <c r="AA14" s="5"/>
      <c r="AB14" s="5"/>
      <c r="AC14" s="5"/>
      <c r="AD14" s="5"/>
      <c r="AE14" s="5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</row>
    <row r="15" spans="1:47" customFormat="1" x14ac:dyDescent="0.25">
      <c r="A15" s="127">
        <v>100022</v>
      </c>
      <c r="B15" s="128" t="s">
        <v>8</v>
      </c>
      <c r="C15" s="129"/>
      <c r="D15" s="130"/>
      <c r="E15" s="131"/>
      <c r="F15" s="132"/>
      <c r="G15" s="133"/>
      <c r="H15" s="134"/>
      <c r="I15" s="135"/>
      <c r="J15" s="136"/>
      <c r="K15" s="137"/>
      <c r="L15" s="124"/>
      <c r="M15" s="124"/>
      <c r="N15" s="124"/>
      <c r="O15" s="124"/>
      <c r="P15" s="124">
        <v>85</v>
      </c>
      <c r="Q15" s="124"/>
      <c r="R15" s="124"/>
      <c r="S15" s="124">
        <v>85.4</v>
      </c>
      <c r="T15" s="124"/>
      <c r="U15" s="124">
        <v>93.4</v>
      </c>
      <c r="V15" s="124">
        <v>78</v>
      </c>
      <c r="W15" s="124"/>
      <c r="X15" s="124"/>
      <c r="Y15" s="5"/>
      <c r="Z15" s="5"/>
      <c r="AA15" s="5"/>
      <c r="AB15" s="5"/>
      <c r="AC15" s="5"/>
      <c r="AD15" s="5"/>
      <c r="AE15" s="5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</row>
    <row r="16" spans="1:47" customFormat="1" x14ac:dyDescent="0.25">
      <c r="A16" s="127">
        <v>100023</v>
      </c>
      <c r="B16" s="128" t="s">
        <v>8</v>
      </c>
      <c r="C16" s="129"/>
      <c r="D16" s="130"/>
      <c r="E16" s="131"/>
      <c r="F16" s="132"/>
      <c r="G16" s="133"/>
      <c r="H16" s="134"/>
      <c r="I16" s="135"/>
      <c r="J16" s="136"/>
      <c r="K16" s="137"/>
      <c r="L16" s="124"/>
      <c r="M16" s="124"/>
      <c r="N16" s="124">
        <v>62.8</v>
      </c>
      <c r="O16" s="124"/>
      <c r="P16" s="124"/>
      <c r="Q16" s="124"/>
      <c r="R16" s="124"/>
      <c r="S16" s="124">
        <v>66.900000000000006</v>
      </c>
      <c r="T16" s="124"/>
      <c r="U16" s="124">
        <v>60</v>
      </c>
      <c r="V16" s="124">
        <v>50</v>
      </c>
      <c r="W16" s="124"/>
      <c r="X16" s="124"/>
      <c r="Y16" s="5"/>
      <c r="Z16" s="5"/>
      <c r="AA16" s="5"/>
      <c r="AB16" s="5"/>
      <c r="AC16" s="5"/>
      <c r="AD16" s="5"/>
      <c r="AE16" s="5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</row>
    <row r="17" spans="1:47" customFormat="1" x14ac:dyDescent="0.25">
      <c r="A17" s="127">
        <v>100024</v>
      </c>
      <c r="B17" s="128" t="s">
        <v>8</v>
      </c>
      <c r="C17" s="129"/>
      <c r="D17" s="130"/>
      <c r="E17" s="131"/>
      <c r="F17" s="132"/>
      <c r="G17" s="133"/>
      <c r="H17" s="134"/>
      <c r="I17" s="135"/>
      <c r="J17" s="136"/>
      <c r="K17" s="137"/>
      <c r="L17" s="124"/>
      <c r="M17" s="124"/>
      <c r="N17" s="124"/>
      <c r="O17" s="124"/>
      <c r="P17" s="124"/>
      <c r="Q17" s="124"/>
      <c r="R17" s="124"/>
      <c r="S17" s="124">
        <v>79.5</v>
      </c>
      <c r="T17" s="124"/>
      <c r="U17" s="124">
        <v>56.2</v>
      </c>
      <c r="V17" s="124">
        <v>64.599999999999994</v>
      </c>
      <c r="W17" s="124"/>
      <c r="X17" s="124"/>
      <c r="Y17" s="5"/>
      <c r="Z17" s="5"/>
      <c r="AA17" s="5"/>
      <c r="AB17" s="5"/>
      <c r="AC17" s="5"/>
      <c r="AD17" s="5"/>
      <c r="AE17" s="5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</row>
    <row r="18" spans="1:47" customFormat="1" x14ac:dyDescent="0.25">
      <c r="A18" s="127">
        <v>100025</v>
      </c>
      <c r="B18" s="128" t="s">
        <v>8</v>
      </c>
      <c r="C18" s="129"/>
      <c r="D18" s="130"/>
      <c r="E18" s="131"/>
      <c r="F18" s="132"/>
      <c r="G18" s="133"/>
      <c r="H18" s="134"/>
      <c r="I18" s="135"/>
      <c r="J18" s="136"/>
      <c r="K18" s="137"/>
      <c r="L18" s="124"/>
      <c r="M18" s="124" t="s">
        <v>2</v>
      </c>
      <c r="N18" s="124"/>
      <c r="O18" s="124"/>
      <c r="P18" s="124"/>
      <c r="Q18" s="124"/>
      <c r="R18" s="124"/>
      <c r="S18" s="124">
        <v>83.6</v>
      </c>
      <c r="T18" s="124"/>
      <c r="U18" s="124">
        <v>66.8</v>
      </c>
      <c r="V18" s="124">
        <v>66.8</v>
      </c>
      <c r="W18" s="124"/>
      <c r="X18" s="124"/>
      <c r="Y18" s="5"/>
      <c r="Z18" s="5"/>
      <c r="AA18" s="5"/>
      <c r="AB18" s="5"/>
      <c r="AC18" s="5"/>
      <c r="AD18" s="5"/>
      <c r="AE18" s="5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</row>
    <row r="19" spans="1:47" customFormat="1" x14ac:dyDescent="0.25">
      <c r="A19" s="127">
        <v>100026</v>
      </c>
      <c r="B19" s="128" t="s">
        <v>8</v>
      </c>
      <c r="C19" s="129"/>
      <c r="D19" s="130"/>
      <c r="E19" s="131"/>
      <c r="F19" s="132"/>
      <c r="G19" s="133"/>
      <c r="H19" s="134"/>
      <c r="I19" s="135"/>
      <c r="J19" s="136"/>
      <c r="K19" s="137"/>
      <c r="L19" s="124"/>
      <c r="M19" s="124"/>
      <c r="N19" s="124">
        <v>74</v>
      </c>
      <c r="O19" s="124"/>
      <c r="P19" s="124"/>
      <c r="Q19" s="124"/>
      <c r="R19" s="124"/>
      <c r="S19" s="124">
        <v>70.099999999999994</v>
      </c>
      <c r="T19" s="124"/>
      <c r="U19" s="124">
        <v>80.2</v>
      </c>
      <c r="V19" s="124">
        <v>67.599999999999994</v>
      </c>
      <c r="W19" s="124"/>
      <c r="X19" s="124"/>
      <c r="Y19" s="5"/>
      <c r="Z19" s="5"/>
      <c r="AA19" s="5"/>
      <c r="AB19" s="5"/>
      <c r="AC19" s="5"/>
      <c r="AD19" s="5"/>
      <c r="AE19" s="5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</row>
    <row r="20" spans="1:47" customFormat="1" x14ac:dyDescent="0.25">
      <c r="A20" s="127">
        <v>100027</v>
      </c>
      <c r="B20" s="128" t="s">
        <v>8</v>
      </c>
      <c r="C20" s="129"/>
      <c r="D20" s="130"/>
      <c r="E20" s="131"/>
      <c r="F20" s="132"/>
      <c r="G20" s="133"/>
      <c r="H20" s="134"/>
      <c r="I20" s="135"/>
      <c r="J20" s="136"/>
      <c r="K20" s="137"/>
      <c r="L20" s="124"/>
      <c r="M20" s="124"/>
      <c r="N20" s="124">
        <v>76.400000000000006</v>
      </c>
      <c r="O20" s="124"/>
      <c r="P20" s="124"/>
      <c r="Q20" s="124"/>
      <c r="R20" s="124"/>
      <c r="S20" s="124">
        <v>65</v>
      </c>
      <c r="T20" s="124"/>
      <c r="U20" s="124">
        <v>68.2</v>
      </c>
      <c r="V20" s="124">
        <v>50</v>
      </c>
      <c r="W20" s="124"/>
      <c r="X20" s="124"/>
      <c r="Y20" s="5"/>
      <c r="Z20" s="5"/>
      <c r="AA20" s="5"/>
      <c r="AB20" s="5"/>
      <c r="AC20" s="5"/>
      <c r="AD20" s="5"/>
      <c r="AE20" s="5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</row>
    <row r="21" spans="1:47" customFormat="1" x14ac:dyDescent="0.25">
      <c r="A21" s="127">
        <v>100028</v>
      </c>
      <c r="B21" s="128" t="s">
        <v>8</v>
      </c>
      <c r="C21" s="129"/>
      <c r="D21" s="130"/>
      <c r="E21" s="131"/>
      <c r="F21" s="132"/>
      <c r="G21" s="133"/>
      <c r="H21" s="134"/>
      <c r="I21" s="135"/>
      <c r="J21" s="136"/>
      <c r="K21" s="137"/>
      <c r="L21" s="124"/>
      <c r="M21" s="124"/>
      <c r="N21" s="124"/>
      <c r="O21" s="124"/>
      <c r="P21" s="124"/>
      <c r="Q21" s="124"/>
      <c r="R21" s="124"/>
      <c r="S21" s="124">
        <v>78.05</v>
      </c>
      <c r="T21" s="124"/>
      <c r="U21" s="124">
        <v>62</v>
      </c>
      <c r="V21" s="124">
        <v>70.8</v>
      </c>
      <c r="W21" s="124"/>
      <c r="X21" s="124"/>
      <c r="Y21" s="5"/>
      <c r="Z21" s="5"/>
      <c r="AA21" s="5"/>
      <c r="AB21" s="5"/>
      <c r="AC21" s="5"/>
      <c r="AD21" s="5"/>
      <c r="AE21" s="5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</row>
    <row r="22" spans="1:47" customFormat="1" ht="15.75" thickBot="1" x14ac:dyDescent="0.3">
      <c r="A22" s="127">
        <v>100029</v>
      </c>
      <c r="B22" s="128" t="s">
        <v>8</v>
      </c>
      <c r="C22" s="138"/>
      <c r="D22" s="139"/>
      <c r="E22" s="140"/>
      <c r="F22" s="141"/>
      <c r="G22" s="142"/>
      <c r="H22" s="143"/>
      <c r="I22" s="144"/>
      <c r="J22" s="145"/>
      <c r="K22" s="146"/>
      <c r="L22" s="126"/>
      <c r="M22" s="126"/>
      <c r="N22" s="126">
        <v>55.2</v>
      </c>
      <c r="O22" s="126"/>
      <c r="P22" s="126"/>
      <c r="Q22" s="126"/>
      <c r="R22" s="126"/>
      <c r="S22" s="126">
        <v>62.45</v>
      </c>
      <c r="T22" s="126"/>
      <c r="U22" s="126">
        <v>56.2</v>
      </c>
      <c r="V22" s="126">
        <v>60</v>
      </c>
      <c r="W22" s="126"/>
      <c r="X22" s="126"/>
      <c r="Y22" s="5"/>
      <c r="Z22" s="5"/>
      <c r="AA22" s="5"/>
      <c r="AB22" s="5"/>
      <c r="AC22" s="5"/>
      <c r="AD22" s="5"/>
      <c r="AE22" s="5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</row>
    <row r="23" spans="1:47" customFormat="1" x14ac:dyDescent="0.25">
      <c r="A23" s="74" t="s">
        <v>16</v>
      </c>
      <c r="B23" s="75"/>
      <c r="C23" s="75"/>
      <c r="D23" s="76"/>
      <c r="E23" s="76"/>
      <c r="F23" s="77"/>
      <c r="G23" s="78" t="e">
        <f>SUM(G6:G22) / COUNTA(G6:G22)</f>
        <v>#DIV/0!</v>
      </c>
      <c r="H23" s="79"/>
      <c r="I23" s="78" t="e">
        <f>SUM(I6:I22) / COUNTA(I6:I22)</f>
        <v>#DIV/0!</v>
      </c>
      <c r="J23" s="79"/>
      <c r="K23" s="78" t="e">
        <f>SUM(K6:K22) / COUNTA(K6:K22)</f>
        <v>#DIV/0!</v>
      </c>
      <c r="L23" s="78">
        <f>SUM(L6:L22) / COUNTA(L6:L22)</f>
        <v>51.25</v>
      </c>
      <c r="M23" s="78">
        <f>SUM(M6:M22) / COUNTA(M6:M22)</f>
        <v>0</v>
      </c>
      <c r="N23" s="78">
        <f>SUM(N6:N22) / COUNTA(N6:N22)</f>
        <v>79.114285714285728</v>
      </c>
      <c r="O23" s="78">
        <f>SUM(O6:O22) / COUNTA(O6:O22)</f>
        <v>59.8</v>
      </c>
      <c r="P23" s="78">
        <f>SUM(P6:P22) / COUNTA(P6:P22)</f>
        <v>85</v>
      </c>
      <c r="Q23" s="78" t="e">
        <f>SUM(Q6:Q22) / COUNTA(Q6:Q22)</f>
        <v>#DIV/0!</v>
      </c>
      <c r="R23" s="78">
        <f>SUM(R6:R22) / COUNTA(R6:R22)</f>
        <v>80.2</v>
      </c>
      <c r="S23" s="78">
        <f>SUM(S6:S22) / COUNTA(S6:S22)</f>
        <v>78.484375</v>
      </c>
      <c r="T23" s="78">
        <f>SUM(T6:T22) / COUNTA(T6:T22)</f>
        <v>60.2</v>
      </c>
      <c r="U23" s="78">
        <f>SUM(U6:U22) / COUNTA(U6:U22)</f>
        <v>71.375000000000014</v>
      </c>
      <c r="V23" s="78">
        <f>SUM(V6:V22) / COUNTA(V6:V22)</f>
        <v>68.1875</v>
      </c>
      <c r="W23" s="78">
        <f>SUM(W6:W22) / COUNTA(W6:W22)</f>
        <v>52</v>
      </c>
      <c r="X23" s="80">
        <f>SUM(X6:X22) / COUNTA(X6:X22)</f>
        <v>0</v>
      </c>
      <c r="Y23" s="5"/>
      <c r="Z23" s="5"/>
      <c r="AA23" s="5"/>
      <c r="AB23" s="5"/>
      <c r="AC23" s="5"/>
      <c r="AD23" s="5"/>
      <c r="AE23" s="5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</row>
    <row r="24" spans="1:47" customFormat="1" ht="15.75" thickBot="1" x14ac:dyDescent="0.3">
      <c r="A24" s="81" t="s">
        <v>17</v>
      </c>
      <c r="B24" s="82"/>
      <c r="C24" s="82"/>
      <c r="D24" s="83"/>
      <c r="E24" s="83"/>
      <c r="F24" s="84"/>
      <c r="G24" s="85" t="e">
        <f>STDEVP(G6:G22)</f>
        <v>#DIV/0!</v>
      </c>
      <c r="H24" s="86"/>
      <c r="I24" s="85" t="e">
        <f>STDEVP(I6:I22)</f>
        <v>#DIV/0!</v>
      </c>
      <c r="J24" s="86"/>
      <c r="K24" s="85" t="e">
        <f>STDEVP(K6:K22)</f>
        <v>#DIV/0!</v>
      </c>
      <c r="L24" s="85">
        <f>STDEVP(L6:L22)</f>
        <v>0</v>
      </c>
      <c r="M24" s="85" t="e">
        <f>STDEVP(M6:M22)</f>
        <v>#DIV/0!</v>
      </c>
      <c r="N24" s="85">
        <f>STDEVP(N6:N22)</f>
        <v>15.456429875291235</v>
      </c>
      <c r="O24" s="85">
        <f>STDEVP(O6:O22)</f>
        <v>0</v>
      </c>
      <c r="P24" s="85">
        <f>STDEVP(P6:P22)</f>
        <v>0</v>
      </c>
      <c r="Q24" s="85" t="e">
        <f>STDEVP(Q6:Q22)</f>
        <v>#DIV/0!</v>
      </c>
      <c r="R24" s="85">
        <f>STDEVP(R6:R22)</f>
        <v>0</v>
      </c>
      <c r="S24" s="85">
        <f>STDEVP(S6:S22)</f>
        <v>8.3519032028260227</v>
      </c>
      <c r="T24" s="85">
        <f>STDEVP(T6:T22)</f>
        <v>0</v>
      </c>
      <c r="U24" s="85">
        <f>STDEVP(U6:U22)</f>
        <v>12.39957156517919</v>
      </c>
      <c r="V24" s="85">
        <f>STDEVP(V6:V22)</f>
        <v>10.144325692228149</v>
      </c>
      <c r="W24" s="85">
        <f>STDEVP(W6:W22)</f>
        <v>0</v>
      </c>
      <c r="X24" s="87" t="e">
        <f>STDEVP(X6:X22)</f>
        <v>#DIV/0!</v>
      </c>
      <c r="Y24" s="5"/>
      <c r="Z24" s="5"/>
      <c r="AA24" s="5"/>
      <c r="AB24" s="5"/>
      <c r="AC24" s="5"/>
      <c r="AD24" s="5"/>
      <c r="AE24" s="5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</row>
  </sheetData>
  <mergeCells count="2">
    <mergeCell ref="G4:H4"/>
    <mergeCell ref="I4:J4"/>
  </mergeCells>
  <conditionalFormatting sqref="L6:X22">
    <cfRule type="cellIs" dxfId="9" priority="2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68162-378E-468E-8B08-C5DCFB3C74B6}">
  <sheetPr codeName="Sheet5"/>
  <dimension ref="A1:AU21"/>
  <sheetViews>
    <sheetView topLeftCell="A7" workbookViewId="0">
      <selection activeCell="K24" sqref="K24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28515625" style="31" bestFit="1" customWidth="1"/>
    <col min="12" max="12" width="5.28515625" style="31" bestFit="1" customWidth="1"/>
    <col min="13" max="13" width="3" style="31" customWidth="1"/>
    <col min="14" max="14" width="4.85546875" style="31" customWidth="1"/>
    <col min="15" max="15" width="5.28515625" style="31" bestFit="1" customWidth="1"/>
    <col min="16" max="16" width="4.85546875" style="31" customWidth="1"/>
    <col min="17" max="17" width="5.85546875" style="31" bestFit="1" customWidth="1"/>
    <col min="18" max="19" width="4.85546875" style="31" customWidth="1"/>
    <col min="20" max="20" width="5.28515625" style="31" bestFit="1" customWidth="1"/>
    <col min="21" max="22" width="4.85546875" style="31" customWidth="1"/>
    <col min="23" max="23" width="5.28515625" style="31" bestFit="1" customWidth="1"/>
    <col min="24" max="24" width="3" style="31" customWidth="1"/>
    <col min="25" max="47" width="7" style="31" customWidth="1"/>
    <col min="48" max="16384" width="9.140625" style="57"/>
  </cols>
  <sheetData>
    <row r="1" spans="1:47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</row>
    <row r="2" spans="1:47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47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47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92"/>
      <c r="H4" s="93"/>
      <c r="I4" s="92" t="s">
        <v>15</v>
      </c>
      <c r="J4" s="92"/>
      <c r="K4" s="94"/>
      <c r="L4" s="95" t="s">
        <v>28</v>
      </c>
      <c r="M4" s="95" t="s">
        <v>29</v>
      </c>
      <c r="N4" s="95" t="s">
        <v>30</v>
      </c>
      <c r="O4" s="95" t="s">
        <v>31</v>
      </c>
      <c r="P4" s="95" t="s">
        <v>32</v>
      </c>
      <c r="Q4" s="95" t="s">
        <v>36</v>
      </c>
      <c r="R4" s="95" t="s">
        <v>37</v>
      </c>
      <c r="S4" s="95" t="s">
        <v>38</v>
      </c>
      <c r="T4" s="95" t="s">
        <v>39</v>
      </c>
      <c r="U4" s="95" t="s">
        <v>40</v>
      </c>
      <c r="V4" s="95" t="s">
        <v>42</v>
      </c>
      <c r="W4" s="95" t="s">
        <v>43</v>
      </c>
      <c r="X4" s="96" t="s">
        <v>44</v>
      </c>
      <c r="Y4" s="8"/>
      <c r="Z4" s="8"/>
      <c r="AA4" s="8"/>
      <c r="AB4" s="8"/>
      <c r="AC4" s="32"/>
      <c r="AD4" s="32"/>
      <c r="AE4" s="32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</row>
    <row r="5" spans="1:47" customFormat="1" ht="110.65" customHeight="1" thickBot="1" x14ac:dyDescent="0.3">
      <c r="A5" s="97"/>
      <c r="B5" s="98"/>
      <c r="C5" s="99" t="s">
        <v>9</v>
      </c>
      <c r="D5" s="100" t="s">
        <v>10</v>
      </c>
      <c r="E5" s="100" t="s">
        <v>11</v>
      </c>
      <c r="F5" s="101" t="s">
        <v>12</v>
      </c>
      <c r="G5" s="102" t="s">
        <v>13</v>
      </c>
      <c r="H5" s="103" t="s">
        <v>14</v>
      </c>
      <c r="I5" s="102" t="s">
        <v>0</v>
      </c>
      <c r="J5" s="102" t="s">
        <v>1</v>
      </c>
      <c r="K5" s="104" t="s">
        <v>46</v>
      </c>
      <c r="L5" s="105" t="s">
        <v>45</v>
      </c>
      <c r="M5" s="105" t="s">
        <v>45</v>
      </c>
      <c r="N5" s="105" t="s">
        <v>45</v>
      </c>
      <c r="O5" s="105" t="s">
        <v>45</v>
      </c>
      <c r="P5" s="105" t="s">
        <v>45</v>
      </c>
      <c r="Q5" s="105" t="s">
        <v>45</v>
      </c>
      <c r="R5" s="105" t="s">
        <v>45</v>
      </c>
      <c r="S5" s="105" t="s">
        <v>45</v>
      </c>
      <c r="T5" s="105" t="s">
        <v>45</v>
      </c>
      <c r="U5" s="105" t="s">
        <v>45</v>
      </c>
      <c r="V5" s="105" t="s">
        <v>45</v>
      </c>
      <c r="W5" s="105" t="s">
        <v>45</v>
      </c>
      <c r="X5" s="106" t="s">
        <v>45</v>
      </c>
      <c r="Y5" s="9"/>
      <c r="Z5" s="9"/>
      <c r="AA5" s="9"/>
      <c r="AB5" s="9"/>
      <c r="AC5" s="34"/>
      <c r="AD5" s="34"/>
      <c r="AE5" s="34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</row>
    <row r="6" spans="1:47" customFormat="1" x14ac:dyDescent="0.25">
      <c r="A6" s="127">
        <v>100013</v>
      </c>
      <c r="B6" s="128" t="s">
        <v>8</v>
      </c>
      <c r="C6" s="129"/>
      <c r="D6" s="130"/>
      <c r="E6" s="131"/>
      <c r="F6" s="132"/>
      <c r="G6" s="133"/>
      <c r="H6" s="134"/>
      <c r="I6" s="135"/>
      <c r="J6" s="136"/>
      <c r="K6" s="137"/>
      <c r="L6" s="124">
        <v>51.25</v>
      </c>
      <c r="M6" s="124"/>
      <c r="N6" s="124"/>
      <c r="O6" s="124">
        <v>59.8</v>
      </c>
      <c r="P6" s="124"/>
      <c r="Q6" s="124"/>
      <c r="R6" s="124"/>
      <c r="S6" s="124"/>
      <c r="T6" s="124">
        <v>60.2</v>
      </c>
      <c r="U6" s="124"/>
      <c r="V6" s="124"/>
      <c r="W6" s="124">
        <v>52</v>
      </c>
      <c r="X6" s="124"/>
      <c r="Y6" s="5"/>
      <c r="Z6" s="5"/>
      <c r="AA6" s="5"/>
      <c r="AB6" s="5"/>
      <c r="AC6" s="5"/>
      <c r="AD6" s="5"/>
      <c r="AE6" s="5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customFormat="1" x14ac:dyDescent="0.25">
      <c r="A7" s="127">
        <v>100014</v>
      </c>
      <c r="B7" s="128" t="s">
        <v>8</v>
      </c>
      <c r="C7" s="129"/>
      <c r="D7" s="130"/>
      <c r="E7" s="131"/>
      <c r="F7" s="132"/>
      <c r="G7" s="133"/>
      <c r="H7" s="134"/>
      <c r="I7" s="135"/>
      <c r="J7" s="136"/>
      <c r="K7" s="137"/>
      <c r="L7" s="124"/>
      <c r="M7" s="124" t="s">
        <v>2</v>
      </c>
      <c r="N7" s="124"/>
      <c r="O7" s="124"/>
      <c r="P7" s="124"/>
      <c r="Q7" s="124"/>
      <c r="R7" s="124"/>
      <c r="S7" s="124">
        <v>81.2</v>
      </c>
      <c r="T7" s="124"/>
      <c r="U7" s="124">
        <v>78.8</v>
      </c>
      <c r="V7" s="124">
        <v>78</v>
      </c>
      <c r="W7" s="124"/>
      <c r="X7" s="124"/>
      <c r="Y7" s="5"/>
      <c r="Z7" s="5"/>
      <c r="AA7" s="5"/>
      <c r="AB7" s="5"/>
      <c r="AC7" s="5"/>
      <c r="AD7" s="5"/>
      <c r="AE7" s="5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customFormat="1" x14ac:dyDescent="0.25">
      <c r="A8" s="127">
        <v>100015</v>
      </c>
      <c r="B8" s="128" t="s">
        <v>8</v>
      </c>
      <c r="C8" s="129"/>
      <c r="D8" s="130"/>
      <c r="E8" s="131"/>
      <c r="F8" s="132"/>
      <c r="G8" s="133"/>
      <c r="H8" s="134"/>
      <c r="I8" s="135"/>
      <c r="J8" s="136"/>
      <c r="K8" s="137"/>
      <c r="L8" s="124"/>
      <c r="M8" s="124"/>
      <c r="N8" s="124"/>
      <c r="O8" s="124"/>
      <c r="P8" s="124"/>
      <c r="Q8" s="124"/>
      <c r="R8" s="124"/>
      <c r="S8" s="124">
        <v>90.1</v>
      </c>
      <c r="T8" s="124"/>
      <c r="U8" s="124">
        <v>72.8</v>
      </c>
      <c r="V8" s="124">
        <v>69.2</v>
      </c>
      <c r="W8" s="124"/>
      <c r="X8" s="124"/>
      <c r="Y8" s="5"/>
      <c r="Z8" s="5"/>
      <c r="AA8" s="5"/>
      <c r="AB8" s="5"/>
      <c r="AC8" s="5"/>
      <c r="AD8" s="5"/>
      <c r="AE8" s="5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customFormat="1" x14ac:dyDescent="0.25">
      <c r="A9" s="127">
        <v>100016</v>
      </c>
      <c r="B9" s="128" t="s">
        <v>8</v>
      </c>
      <c r="C9" s="129"/>
      <c r="D9" s="130"/>
      <c r="E9" s="131"/>
      <c r="F9" s="132"/>
      <c r="G9" s="133"/>
      <c r="H9" s="134"/>
      <c r="I9" s="135"/>
      <c r="J9" s="136"/>
      <c r="K9" s="137"/>
      <c r="L9" s="124"/>
      <c r="M9" s="124"/>
      <c r="N9" s="124"/>
      <c r="O9" s="124"/>
      <c r="P9" s="124"/>
      <c r="Q9" s="124"/>
      <c r="R9" s="124"/>
      <c r="S9" s="124">
        <v>78.05</v>
      </c>
      <c r="T9" s="124"/>
      <c r="U9" s="124">
        <v>76.2</v>
      </c>
      <c r="V9" s="124">
        <v>80</v>
      </c>
      <c r="W9" s="124"/>
      <c r="X9" s="124"/>
      <c r="Y9" s="5"/>
      <c r="Z9" s="5"/>
      <c r="AA9" s="5"/>
      <c r="AB9" s="5"/>
      <c r="AC9" s="5"/>
      <c r="AD9" s="5"/>
      <c r="AE9" s="5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</row>
    <row r="10" spans="1:47" customFormat="1" x14ac:dyDescent="0.25">
      <c r="A10" s="127">
        <v>100017</v>
      </c>
      <c r="B10" s="128" t="s">
        <v>8</v>
      </c>
      <c r="C10" s="129"/>
      <c r="D10" s="130"/>
      <c r="E10" s="131"/>
      <c r="F10" s="132"/>
      <c r="G10" s="133"/>
      <c r="H10" s="134"/>
      <c r="I10" s="135"/>
      <c r="J10" s="136"/>
      <c r="K10" s="137"/>
      <c r="L10" s="124"/>
      <c r="M10" s="124"/>
      <c r="N10" s="124"/>
      <c r="O10" s="124"/>
      <c r="P10" s="124"/>
      <c r="Q10" s="124"/>
      <c r="R10" s="124"/>
      <c r="S10" s="124">
        <v>87.4</v>
      </c>
      <c r="T10" s="124"/>
      <c r="U10" s="124">
        <v>58.2</v>
      </c>
      <c r="V10" s="124">
        <v>71.2</v>
      </c>
      <c r="W10" s="124"/>
      <c r="X10" s="124"/>
      <c r="Y10" s="5"/>
      <c r="Z10" s="5"/>
      <c r="AA10" s="5"/>
      <c r="AB10" s="5"/>
      <c r="AC10" s="5"/>
      <c r="AD10" s="5"/>
      <c r="AE10" s="5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</row>
    <row r="11" spans="1:47" customFormat="1" x14ac:dyDescent="0.25">
      <c r="A11" s="127">
        <v>100018</v>
      </c>
      <c r="B11" s="128" t="s">
        <v>8</v>
      </c>
      <c r="C11" s="129"/>
      <c r="D11" s="130"/>
      <c r="E11" s="131"/>
      <c r="F11" s="132"/>
      <c r="G11" s="133"/>
      <c r="H11" s="134"/>
      <c r="I11" s="135"/>
      <c r="J11" s="136"/>
      <c r="K11" s="137"/>
      <c r="L11" s="124"/>
      <c r="M11" s="124"/>
      <c r="N11" s="124">
        <v>99.6</v>
      </c>
      <c r="O11" s="124"/>
      <c r="P11" s="124"/>
      <c r="Q11" s="124"/>
      <c r="R11" s="124"/>
      <c r="S11" s="124">
        <v>77.150000000000006</v>
      </c>
      <c r="T11" s="124"/>
      <c r="U11" s="124">
        <v>91.6</v>
      </c>
      <c r="V11" s="124">
        <v>79.599999999999994</v>
      </c>
      <c r="W11" s="124"/>
      <c r="X11" s="124" t="s">
        <v>2</v>
      </c>
      <c r="Y11" s="5"/>
      <c r="Z11" s="5"/>
      <c r="AA11" s="5"/>
      <c r="AB11" s="5"/>
      <c r="AC11" s="5"/>
      <c r="AD11" s="5"/>
      <c r="AE11" s="5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</row>
    <row r="12" spans="1:47" customFormat="1" x14ac:dyDescent="0.25">
      <c r="A12" s="127">
        <v>100022</v>
      </c>
      <c r="B12" s="128" t="s">
        <v>8</v>
      </c>
      <c r="C12" s="129"/>
      <c r="D12" s="130"/>
      <c r="E12" s="131"/>
      <c r="F12" s="132"/>
      <c r="G12" s="133"/>
      <c r="H12" s="134"/>
      <c r="I12" s="135"/>
      <c r="J12" s="136"/>
      <c r="K12" s="137"/>
      <c r="L12" s="124"/>
      <c r="M12" s="124"/>
      <c r="N12" s="124"/>
      <c r="O12" s="124"/>
      <c r="P12" s="124">
        <v>85</v>
      </c>
      <c r="Q12" s="124"/>
      <c r="R12" s="124"/>
      <c r="S12" s="124">
        <v>85.4</v>
      </c>
      <c r="T12" s="124"/>
      <c r="U12" s="124">
        <v>93.4</v>
      </c>
      <c r="V12" s="124">
        <v>78</v>
      </c>
      <c r="W12" s="124"/>
      <c r="X12" s="124"/>
      <c r="Y12" s="5"/>
      <c r="Z12" s="5"/>
      <c r="AA12" s="5"/>
      <c r="AB12" s="5"/>
      <c r="AC12" s="5"/>
      <c r="AD12" s="5"/>
      <c r="AE12" s="5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</row>
    <row r="13" spans="1:47" customFormat="1" x14ac:dyDescent="0.25">
      <c r="A13" s="127">
        <v>100023</v>
      </c>
      <c r="B13" s="128" t="s">
        <v>8</v>
      </c>
      <c r="C13" s="129"/>
      <c r="D13" s="130"/>
      <c r="E13" s="131"/>
      <c r="F13" s="132"/>
      <c r="G13" s="133"/>
      <c r="H13" s="134"/>
      <c r="I13" s="135"/>
      <c r="J13" s="136"/>
      <c r="K13" s="137"/>
      <c r="L13" s="124"/>
      <c r="M13" s="124"/>
      <c r="N13" s="124">
        <v>62.8</v>
      </c>
      <c r="O13" s="124"/>
      <c r="P13" s="124"/>
      <c r="Q13" s="124"/>
      <c r="R13" s="124"/>
      <c r="S13" s="124">
        <v>66.900000000000006</v>
      </c>
      <c r="T13" s="124"/>
      <c r="U13" s="124">
        <v>60</v>
      </c>
      <c r="V13" s="124">
        <v>50</v>
      </c>
      <c r="W13" s="124"/>
      <c r="X13" s="124"/>
      <c r="Y13" s="5"/>
      <c r="Z13" s="5"/>
      <c r="AA13" s="5"/>
      <c r="AB13" s="5"/>
      <c r="AC13" s="5"/>
      <c r="AD13" s="5"/>
      <c r="AE13" s="5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</row>
    <row r="14" spans="1:47" customFormat="1" x14ac:dyDescent="0.25">
      <c r="A14" s="127">
        <v>100024</v>
      </c>
      <c r="B14" s="128" t="s">
        <v>8</v>
      </c>
      <c r="C14" s="129"/>
      <c r="D14" s="130"/>
      <c r="E14" s="131"/>
      <c r="F14" s="132"/>
      <c r="G14" s="133"/>
      <c r="H14" s="134"/>
      <c r="I14" s="135"/>
      <c r="J14" s="136"/>
      <c r="K14" s="137"/>
      <c r="L14" s="124"/>
      <c r="M14" s="124"/>
      <c r="N14" s="124"/>
      <c r="O14" s="124"/>
      <c r="P14" s="124"/>
      <c r="Q14" s="124"/>
      <c r="R14" s="124"/>
      <c r="S14" s="124">
        <v>79.5</v>
      </c>
      <c r="T14" s="124"/>
      <c r="U14" s="124">
        <v>56.2</v>
      </c>
      <c r="V14" s="124">
        <v>64.599999999999994</v>
      </c>
      <c r="W14" s="124"/>
      <c r="X14" s="124"/>
      <c r="Y14" s="5"/>
      <c r="Z14" s="5"/>
      <c r="AA14" s="5"/>
      <c r="AB14" s="5"/>
      <c r="AC14" s="5"/>
      <c r="AD14" s="5"/>
      <c r="AE14" s="5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</row>
    <row r="15" spans="1:47" customFormat="1" x14ac:dyDescent="0.25">
      <c r="A15" s="127">
        <v>100025</v>
      </c>
      <c r="B15" s="128" t="s">
        <v>8</v>
      </c>
      <c r="C15" s="129"/>
      <c r="D15" s="130"/>
      <c r="E15" s="131"/>
      <c r="F15" s="132"/>
      <c r="G15" s="133"/>
      <c r="H15" s="134"/>
      <c r="I15" s="135"/>
      <c r="J15" s="136"/>
      <c r="K15" s="137"/>
      <c r="L15" s="124"/>
      <c r="M15" s="124" t="s">
        <v>2</v>
      </c>
      <c r="N15" s="124"/>
      <c r="O15" s="124"/>
      <c r="P15" s="124"/>
      <c r="Q15" s="124"/>
      <c r="R15" s="124"/>
      <c r="S15" s="124">
        <v>83.6</v>
      </c>
      <c r="T15" s="124"/>
      <c r="U15" s="124">
        <v>66.8</v>
      </c>
      <c r="V15" s="124">
        <v>66.8</v>
      </c>
      <c r="W15" s="124"/>
      <c r="X15" s="124"/>
      <c r="Y15" s="5"/>
      <c r="Z15" s="5"/>
      <c r="AA15" s="5"/>
      <c r="AB15" s="5"/>
      <c r="AC15" s="5"/>
      <c r="AD15" s="5"/>
      <c r="AE15" s="5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</row>
    <row r="16" spans="1:47" customFormat="1" x14ac:dyDescent="0.25">
      <c r="A16" s="127">
        <v>100026</v>
      </c>
      <c r="B16" s="128" t="s">
        <v>8</v>
      </c>
      <c r="C16" s="129"/>
      <c r="D16" s="130"/>
      <c r="E16" s="131"/>
      <c r="F16" s="132"/>
      <c r="G16" s="133"/>
      <c r="H16" s="134"/>
      <c r="I16" s="135"/>
      <c r="J16" s="136"/>
      <c r="K16" s="137"/>
      <c r="L16" s="124"/>
      <c r="M16" s="124"/>
      <c r="N16" s="124">
        <v>74</v>
      </c>
      <c r="O16" s="124"/>
      <c r="P16" s="124"/>
      <c r="Q16" s="124"/>
      <c r="R16" s="124"/>
      <c r="S16" s="124">
        <v>70.099999999999994</v>
      </c>
      <c r="T16" s="124"/>
      <c r="U16" s="124">
        <v>80.2</v>
      </c>
      <c r="V16" s="124">
        <v>67.599999999999994</v>
      </c>
      <c r="W16" s="124"/>
      <c r="X16" s="124"/>
      <c r="Y16" s="5"/>
      <c r="Z16" s="5"/>
      <c r="AA16" s="5"/>
      <c r="AB16" s="5"/>
      <c r="AC16" s="5"/>
      <c r="AD16" s="5"/>
      <c r="AE16" s="5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</row>
    <row r="17" spans="1:47" customFormat="1" x14ac:dyDescent="0.25">
      <c r="A17" s="127">
        <v>100027</v>
      </c>
      <c r="B17" s="128" t="s">
        <v>8</v>
      </c>
      <c r="C17" s="129"/>
      <c r="D17" s="130"/>
      <c r="E17" s="131"/>
      <c r="F17" s="132"/>
      <c r="G17" s="133"/>
      <c r="H17" s="134"/>
      <c r="I17" s="135"/>
      <c r="J17" s="136"/>
      <c r="K17" s="137"/>
      <c r="L17" s="124"/>
      <c r="M17" s="124"/>
      <c r="N17" s="124">
        <v>76.400000000000006</v>
      </c>
      <c r="O17" s="124"/>
      <c r="P17" s="124"/>
      <c r="Q17" s="124"/>
      <c r="R17" s="124"/>
      <c r="S17" s="124">
        <v>65</v>
      </c>
      <c r="T17" s="124"/>
      <c r="U17" s="124">
        <v>68.2</v>
      </c>
      <c r="V17" s="124">
        <v>50</v>
      </c>
      <c r="W17" s="124"/>
      <c r="X17" s="124"/>
      <c r="Y17" s="5"/>
      <c r="Z17" s="5"/>
      <c r="AA17" s="5"/>
      <c r="AB17" s="5"/>
      <c r="AC17" s="5"/>
      <c r="AD17" s="5"/>
      <c r="AE17" s="5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</row>
    <row r="18" spans="1:47" customFormat="1" x14ac:dyDescent="0.25">
      <c r="A18" s="127">
        <v>100028</v>
      </c>
      <c r="B18" s="128" t="s">
        <v>8</v>
      </c>
      <c r="C18" s="129"/>
      <c r="D18" s="130"/>
      <c r="E18" s="131"/>
      <c r="F18" s="132"/>
      <c r="G18" s="133"/>
      <c r="H18" s="134"/>
      <c r="I18" s="135"/>
      <c r="J18" s="136"/>
      <c r="K18" s="137"/>
      <c r="L18" s="124"/>
      <c r="M18" s="124"/>
      <c r="N18" s="124"/>
      <c r="O18" s="124"/>
      <c r="P18" s="124"/>
      <c r="Q18" s="124"/>
      <c r="R18" s="124"/>
      <c r="S18" s="124">
        <v>78.05</v>
      </c>
      <c r="T18" s="124"/>
      <c r="U18" s="124">
        <v>62</v>
      </c>
      <c r="V18" s="124">
        <v>70.8</v>
      </c>
      <c r="W18" s="124"/>
      <c r="X18" s="124"/>
      <c r="Y18" s="5"/>
      <c r="Z18" s="5"/>
      <c r="AA18" s="5"/>
      <c r="AB18" s="5"/>
      <c r="AC18" s="5"/>
      <c r="AD18" s="5"/>
      <c r="AE18" s="5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</row>
    <row r="19" spans="1:47" customFormat="1" ht="15.75" thickBot="1" x14ac:dyDescent="0.3">
      <c r="A19" s="127">
        <v>100029</v>
      </c>
      <c r="B19" s="128" t="s">
        <v>8</v>
      </c>
      <c r="C19" s="138"/>
      <c r="D19" s="139"/>
      <c r="E19" s="140"/>
      <c r="F19" s="141"/>
      <c r="G19" s="142"/>
      <c r="H19" s="143"/>
      <c r="I19" s="144"/>
      <c r="J19" s="145"/>
      <c r="K19" s="146"/>
      <c r="L19" s="126"/>
      <c r="M19" s="126"/>
      <c r="N19" s="126">
        <v>55.2</v>
      </c>
      <c r="O19" s="126"/>
      <c r="P19" s="126"/>
      <c r="Q19" s="126"/>
      <c r="R19" s="126"/>
      <c r="S19" s="126">
        <v>62.45</v>
      </c>
      <c r="T19" s="126"/>
      <c r="U19" s="126">
        <v>56.2</v>
      </c>
      <c r="V19" s="126">
        <v>60</v>
      </c>
      <c r="W19" s="126"/>
      <c r="X19" s="126"/>
      <c r="Y19" s="5"/>
      <c r="Z19" s="5"/>
      <c r="AA19" s="5"/>
      <c r="AB19" s="5"/>
      <c r="AC19" s="5"/>
      <c r="AD19" s="5"/>
      <c r="AE19" s="5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</row>
    <row r="20" spans="1:47" customFormat="1" x14ac:dyDescent="0.25">
      <c r="A20" s="74" t="s">
        <v>16</v>
      </c>
      <c r="B20" s="75"/>
      <c r="C20" s="75"/>
      <c r="D20" s="76"/>
      <c r="E20" s="76"/>
      <c r="F20" s="77"/>
      <c r="G20" s="78" t="e">
        <f>SUM(G6:G19) / COUNTA(G6:G19)</f>
        <v>#DIV/0!</v>
      </c>
      <c r="H20" s="79"/>
      <c r="I20" s="78" t="e">
        <f>SUM(I6:I19) / COUNTA(I6:I19)</f>
        <v>#DIV/0!</v>
      </c>
      <c r="J20" s="79"/>
      <c r="K20" s="78" t="e">
        <f>SUM(K6:K19) / COUNTA(K6:K19)</f>
        <v>#DIV/0!</v>
      </c>
      <c r="L20" s="78">
        <f>SUM(L6:L19) / COUNTA(L6:L19)</f>
        <v>51.25</v>
      </c>
      <c r="M20" s="78">
        <f>SUM(M6:M19) / COUNTA(M6:M19)</f>
        <v>0</v>
      </c>
      <c r="N20" s="78">
        <f>SUM(N6:N19) / COUNTA(N6:N19)</f>
        <v>73.599999999999994</v>
      </c>
      <c r="O20" s="78">
        <f>SUM(O6:O19) / COUNTA(O6:O19)</f>
        <v>59.8</v>
      </c>
      <c r="P20" s="78">
        <f>SUM(P6:P19) / COUNTA(P6:P19)</f>
        <v>85</v>
      </c>
      <c r="Q20" s="78" t="e">
        <f>SUM(Q6:Q19) / COUNTA(Q6:Q19)</f>
        <v>#DIV/0!</v>
      </c>
      <c r="R20" s="78" t="e">
        <f>SUM(R6:R19) / COUNTA(R6:R19)</f>
        <v>#DIV/0!</v>
      </c>
      <c r="S20" s="78">
        <f>SUM(S6:S19) / COUNTA(S6:S19)</f>
        <v>77.3</v>
      </c>
      <c r="T20" s="78">
        <f>SUM(T6:T19) / COUNTA(T6:T19)</f>
        <v>60.2</v>
      </c>
      <c r="U20" s="78">
        <f>SUM(U6:U19) / COUNTA(U6:U19)</f>
        <v>70.81538461538463</v>
      </c>
      <c r="V20" s="78">
        <f>SUM(V6:V19) / COUNTA(V6:V19)</f>
        <v>68.138461538461542</v>
      </c>
      <c r="W20" s="78">
        <f>SUM(W6:W19) / COUNTA(W6:W19)</f>
        <v>52</v>
      </c>
      <c r="X20" s="80">
        <f>SUM(X6:X19) / COUNTA(X6:X19)</f>
        <v>0</v>
      </c>
      <c r="Y20" s="5"/>
      <c r="Z20" s="5"/>
      <c r="AA20" s="5"/>
      <c r="AB20" s="5"/>
      <c r="AC20" s="5"/>
      <c r="AD20" s="5"/>
      <c r="AE20" s="5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</row>
    <row r="21" spans="1:47" customFormat="1" ht="15.75" thickBot="1" x14ac:dyDescent="0.3">
      <c r="A21" s="81" t="s">
        <v>17</v>
      </c>
      <c r="B21" s="82"/>
      <c r="C21" s="82"/>
      <c r="D21" s="83"/>
      <c r="E21" s="83"/>
      <c r="F21" s="84"/>
      <c r="G21" s="85" t="e">
        <f>STDEVP(G6:G19)</f>
        <v>#DIV/0!</v>
      </c>
      <c r="H21" s="86"/>
      <c r="I21" s="85" t="e">
        <f>STDEVP(I6:I19)</f>
        <v>#DIV/0!</v>
      </c>
      <c r="J21" s="86"/>
      <c r="K21" s="85" t="e">
        <f>STDEVP(K6:K19)</f>
        <v>#DIV/0!</v>
      </c>
      <c r="L21" s="85">
        <f>STDEVP(L6:L19)</f>
        <v>0</v>
      </c>
      <c r="M21" s="85" t="e">
        <f>STDEVP(M6:M19)</f>
        <v>#DIV/0!</v>
      </c>
      <c r="N21" s="85">
        <f>STDEVP(N6:N19)</f>
        <v>15.094369811290605</v>
      </c>
      <c r="O21" s="85">
        <f>STDEVP(O6:O19)</f>
        <v>0</v>
      </c>
      <c r="P21" s="85">
        <f>STDEVP(P6:P19)</f>
        <v>0</v>
      </c>
      <c r="Q21" s="85" t="e">
        <f>STDEVP(Q6:Q19)</f>
        <v>#DIV/0!</v>
      </c>
      <c r="R21" s="85" t="e">
        <f>STDEVP(R6:R19)</f>
        <v>#DIV/0!</v>
      </c>
      <c r="S21" s="85">
        <f>STDEVP(S6:S19)</f>
        <v>8.4314429826235902</v>
      </c>
      <c r="T21" s="85">
        <f>STDEVP(T6:T19)</f>
        <v>0</v>
      </c>
      <c r="U21" s="85">
        <f>STDEVP(U6:U19)</f>
        <v>12.187120954506112</v>
      </c>
      <c r="V21" s="85">
        <f>STDEVP(V6:V19)</f>
        <v>9.6992893047765207</v>
      </c>
      <c r="W21" s="85">
        <f>STDEVP(W6:W19)</f>
        <v>0</v>
      </c>
      <c r="X21" s="87" t="e">
        <f>STDEVP(X6:X19)</f>
        <v>#DIV/0!</v>
      </c>
      <c r="Y21" s="5"/>
      <c r="Z21" s="5"/>
      <c r="AA21" s="5"/>
      <c r="AB21" s="5"/>
      <c r="AC21" s="5"/>
      <c r="AD21" s="5"/>
      <c r="AE21" s="5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</row>
  </sheetData>
  <mergeCells count="2">
    <mergeCell ref="G4:H4"/>
    <mergeCell ref="I4:J4"/>
  </mergeCells>
  <conditionalFormatting sqref="L6:X19">
    <cfRule type="cellIs" dxfId="8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02597-016A-4918-86B9-5D8843740AFC}">
  <sheetPr codeName="Sheet6"/>
  <dimension ref="A1:BE27"/>
  <sheetViews>
    <sheetView workbookViewId="0">
      <selection activeCell="S7" sqref="S7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28515625" style="31" bestFit="1" customWidth="1"/>
    <col min="12" max="12" width="5.28515625" style="31" bestFit="1" customWidth="1"/>
    <col min="13" max="13" width="3" style="31" customWidth="1"/>
    <col min="14" max="14" width="4.85546875" style="31" customWidth="1"/>
    <col min="15" max="15" width="5.28515625" style="31" bestFit="1" customWidth="1"/>
    <col min="16" max="16" width="4.85546875" style="31" customWidth="1"/>
    <col min="17" max="17" width="5.85546875" style="31" bestFit="1" customWidth="1"/>
    <col min="18" max="19" width="4.85546875" style="31" customWidth="1"/>
    <col min="20" max="20" width="5.28515625" style="31" bestFit="1" customWidth="1"/>
    <col min="21" max="22" width="4.85546875" style="31" customWidth="1"/>
    <col min="23" max="23" width="3" style="31" customWidth="1"/>
    <col min="24" max="24" width="4.85546875" style="31" customWidth="1"/>
    <col min="25" max="25" width="5.28515625" style="31" bestFit="1" customWidth="1"/>
    <col min="26" max="26" width="4.85546875" style="31" customWidth="1"/>
    <col min="27" max="27" width="5.85546875" style="31" bestFit="1" customWidth="1"/>
    <col min="28" max="29" width="4.85546875" style="31" customWidth="1"/>
    <col min="30" max="30" width="5.28515625" style="31" bestFit="1" customWidth="1"/>
    <col min="31" max="32" width="4.85546875" style="31" customWidth="1"/>
    <col min="33" max="33" width="5.28515625" style="31" bestFit="1" customWidth="1"/>
    <col min="34" max="34" width="3" style="31" customWidth="1"/>
    <col min="35" max="57" width="7" style="31" customWidth="1"/>
    <col min="58" max="16384" width="9.140625" style="57"/>
  </cols>
  <sheetData>
    <row r="1" spans="1:57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</row>
    <row r="2" spans="1:57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</row>
    <row r="3" spans="1:57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</row>
    <row r="4" spans="1:57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92"/>
      <c r="H4" s="93"/>
      <c r="I4" s="92" t="s">
        <v>15</v>
      </c>
      <c r="J4" s="92"/>
      <c r="K4" s="94"/>
      <c r="L4" s="95" t="s">
        <v>28</v>
      </c>
      <c r="M4" s="95" t="s">
        <v>29</v>
      </c>
      <c r="N4" s="95" t="s">
        <v>30</v>
      </c>
      <c r="O4" s="95" t="s">
        <v>31</v>
      </c>
      <c r="P4" s="95" t="s">
        <v>32</v>
      </c>
      <c r="Q4" s="95" t="s">
        <v>36</v>
      </c>
      <c r="R4" s="95" t="s">
        <v>37</v>
      </c>
      <c r="S4" s="95" t="s">
        <v>38</v>
      </c>
      <c r="T4" s="95" t="s">
        <v>39</v>
      </c>
      <c r="U4" s="95" t="s">
        <v>40</v>
      </c>
      <c r="V4" s="95" t="s">
        <v>42</v>
      </c>
      <c r="W4" s="95" t="s">
        <v>29</v>
      </c>
      <c r="X4" s="95" t="s">
        <v>30</v>
      </c>
      <c r="Y4" s="95" t="s">
        <v>31</v>
      </c>
      <c r="Z4" s="95" t="s">
        <v>32</v>
      </c>
      <c r="AA4" s="95" t="s">
        <v>36</v>
      </c>
      <c r="AB4" s="95" t="s">
        <v>37</v>
      </c>
      <c r="AC4" s="95" t="s">
        <v>38</v>
      </c>
      <c r="AD4" s="95" t="s">
        <v>39</v>
      </c>
      <c r="AE4" s="95" t="s">
        <v>40</v>
      </c>
      <c r="AF4" s="95" t="s">
        <v>42</v>
      </c>
      <c r="AG4" s="95" t="s">
        <v>43</v>
      </c>
      <c r="AH4" s="96" t="s">
        <v>44</v>
      </c>
      <c r="AI4" s="8"/>
      <c r="AJ4" s="8"/>
      <c r="AK4" s="8"/>
      <c r="AL4" s="8"/>
      <c r="AM4" s="32"/>
      <c r="AN4" s="32"/>
      <c r="AO4" s="32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</row>
    <row r="5" spans="1:57" customFormat="1" ht="110.65" customHeight="1" thickBot="1" x14ac:dyDescent="0.3">
      <c r="A5" s="97"/>
      <c r="B5" s="98"/>
      <c r="C5" s="99" t="s">
        <v>9</v>
      </c>
      <c r="D5" s="100" t="s">
        <v>10</v>
      </c>
      <c r="E5" s="100" t="s">
        <v>11</v>
      </c>
      <c r="F5" s="101" t="s">
        <v>12</v>
      </c>
      <c r="G5" s="102" t="s">
        <v>13</v>
      </c>
      <c r="H5" s="103" t="s">
        <v>14</v>
      </c>
      <c r="I5" s="102" t="s">
        <v>0</v>
      </c>
      <c r="J5" s="102" t="s">
        <v>1</v>
      </c>
      <c r="K5" s="104" t="s">
        <v>46</v>
      </c>
      <c r="L5" s="105" t="s">
        <v>45</v>
      </c>
      <c r="M5" s="105" t="s">
        <v>45</v>
      </c>
      <c r="N5" s="105" t="s">
        <v>45</v>
      </c>
      <c r="O5" s="105" t="s">
        <v>45</v>
      </c>
      <c r="P5" s="105" t="s">
        <v>45</v>
      </c>
      <c r="Q5" s="105" t="s">
        <v>45</v>
      </c>
      <c r="R5" s="105" t="s">
        <v>45</v>
      </c>
      <c r="S5" s="105" t="s">
        <v>45</v>
      </c>
      <c r="T5" s="105" t="s">
        <v>45</v>
      </c>
      <c r="U5" s="105" t="s">
        <v>45</v>
      </c>
      <c r="V5" s="105" t="s">
        <v>45</v>
      </c>
      <c r="W5" s="105" t="s">
        <v>45</v>
      </c>
      <c r="X5" s="105" t="s">
        <v>45</v>
      </c>
      <c r="Y5" s="105" t="s">
        <v>45</v>
      </c>
      <c r="Z5" s="105" t="s">
        <v>45</v>
      </c>
      <c r="AA5" s="105" t="s">
        <v>45</v>
      </c>
      <c r="AB5" s="105" t="s">
        <v>45</v>
      </c>
      <c r="AC5" s="105" t="s">
        <v>45</v>
      </c>
      <c r="AD5" s="105" t="s">
        <v>45</v>
      </c>
      <c r="AE5" s="105" t="s">
        <v>45</v>
      </c>
      <c r="AF5" s="105" t="s">
        <v>45</v>
      </c>
      <c r="AG5" s="105" t="s">
        <v>45</v>
      </c>
      <c r="AH5" s="106" t="s">
        <v>45</v>
      </c>
      <c r="AI5" s="9"/>
      <c r="AJ5" s="9"/>
      <c r="AK5" s="9"/>
      <c r="AL5" s="9"/>
      <c r="AM5" s="34"/>
      <c r="AN5" s="34"/>
      <c r="AO5" s="34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</row>
    <row r="6" spans="1:57" customFormat="1" x14ac:dyDescent="0.25">
      <c r="A6" s="127">
        <v>100013</v>
      </c>
      <c r="B6" s="128" t="s">
        <v>8</v>
      </c>
      <c r="C6" s="129"/>
      <c r="D6" s="130"/>
      <c r="E6" s="131"/>
      <c r="F6" s="132"/>
      <c r="G6" s="133"/>
      <c r="H6" s="134"/>
      <c r="I6" s="135"/>
      <c r="J6" s="136"/>
      <c r="K6" s="137"/>
      <c r="L6" s="124">
        <v>51.25</v>
      </c>
      <c r="M6" s="124"/>
      <c r="N6" s="124"/>
      <c r="O6" s="124">
        <v>59.8</v>
      </c>
      <c r="P6" s="124"/>
      <c r="Q6" s="124"/>
      <c r="R6" s="124"/>
      <c r="S6" s="124"/>
      <c r="T6" s="124">
        <v>60.2</v>
      </c>
      <c r="U6" s="124"/>
      <c r="V6" s="124"/>
      <c r="W6" s="124"/>
      <c r="X6" s="124"/>
      <c r="Y6" s="124">
        <v>59.8</v>
      </c>
      <c r="Z6" s="124"/>
      <c r="AA6" s="124"/>
      <c r="AB6" s="124"/>
      <c r="AC6" s="124"/>
      <c r="AD6" s="124">
        <v>60.2</v>
      </c>
      <c r="AE6" s="124"/>
      <c r="AF6" s="124"/>
      <c r="AG6" s="124">
        <v>52</v>
      </c>
      <c r="AH6" s="124"/>
      <c r="AI6" s="5"/>
      <c r="AJ6" s="5"/>
      <c r="AK6" s="5"/>
      <c r="AL6" s="5"/>
      <c r="AM6" s="5"/>
      <c r="AN6" s="5"/>
      <c r="AO6" s="5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</row>
    <row r="7" spans="1:57" customFormat="1" x14ac:dyDescent="0.25">
      <c r="A7" s="127">
        <v>100014</v>
      </c>
      <c r="B7" s="128" t="s">
        <v>8</v>
      </c>
      <c r="C7" s="129"/>
      <c r="D7" s="130"/>
      <c r="E7" s="131"/>
      <c r="F7" s="132"/>
      <c r="G7" s="133"/>
      <c r="H7" s="134"/>
      <c r="I7" s="135"/>
      <c r="J7" s="136"/>
      <c r="K7" s="137"/>
      <c r="L7" s="124"/>
      <c r="M7" s="124" t="s">
        <v>2</v>
      </c>
      <c r="N7" s="124"/>
      <c r="O7" s="124"/>
      <c r="P7" s="124"/>
      <c r="Q7" s="124"/>
      <c r="R7" s="124"/>
      <c r="S7" s="124">
        <v>81.2</v>
      </c>
      <c r="T7" s="124"/>
      <c r="U7" s="124">
        <v>78.8</v>
      </c>
      <c r="V7" s="124">
        <v>78</v>
      </c>
      <c r="W7" s="124" t="s">
        <v>2</v>
      </c>
      <c r="X7" s="124"/>
      <c r="Y7" s="124"/>
      <c r="Z7" s="124"/>
      <c r="AA7" s="124"/>
      <c r="AB7" s="124"/>
      <c r="AC7" s="124">
        <v>81.2</v>
      </c>
      <c r="AD7" s="124"/>
      <c r="AE7" s="124">
        <v>78.8</v>
      </c>
      <c r="AF7" s="124">
        <v>78</v>
      </c>
      <c r="AG7" s="124"/>
      <c r="AH7" s="124"/>
      <c r="AI7" s="5"/>
      <c r="AJ7" s="5"/>
      <c r="AK7" s="5"/>
      <c r="AL7" s="5"/>
      <c r="AM7" s="5"/>
      <c r="AN7" s="5"/>
      <c r="AO7" s="5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</row>
    <row r="8" spans="1:57" customFormat="1" x14ac:dyDescent="0.25">
      <c r="A8" s="127">
        <v>100015</v>
      </c>
      <c r="B8" s="128" t="s">
        <v>8</v>
      </c>
      <c r="C8" s="129"/>
      <c r="D8" s="130"/>
      <c r="E8" s="131"/>
      <c r="F8" s="132"/>
      <c r="G8" s="133"/>
      <c r="H8" s="134"/>
      <c r="I8" s="135"/>
      <c r="J8" s="136"/>
      <c r="K8" s="137"/>
      <c r="L8" s="124"/>
      <c r="M8" s="124"/>
      <c r="N8" s="124"/>
      <c r="O8" s="124"/>
      <c r="P8" s="124"/>
      <c r="Q8" s="124"/>
      <c r="R8" s="124"/>
      <c r="S8" s="124">
        <v>90.1</v>
      </c>
      <c r="T8" s="124"/>
      <c r="U8" s="124">
        <v>72.8</v>
      </c>
      <c r="V8" s="124">
        <v>69.2</v>
      </c>
      <c r="W8" s="124"/>
      <c r="X8" s="124"/>
      <c r="Y8" s="124"/>
      <c r="Z8" s="124"/>
      <c r="AA8" s="124"/>
      <c r="AB8" s="124"/>
      <c r="AC8" s="124">
        <v>90.1</v>
      </c>
      <c r="AD8" s="124"/>
      <c r="AE8" s="124">
        <v>72.8</v>
      </c>
      <c r="AF8" s="124">
        <v>69.2</v>
      </c>
      <c r="AG8" s="124"/>
      <c r="AH8" s="124"/>
      <c r="AI8" s="5"/>
      <c r="AJ8" s="5"/>
      <c r="AK8" s="5"/>
      <c r="AL8" s="5"/>
      <c r="AM8" s="5"/>
      <c r="AN8" s="5"/>
      <c r="AO8" s="5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</row>
    <row r="9" spans="1:57" customFormat="1" x14ac:dyDescent="0.25">
      <c r="A9" s="127">
        <v>100016</v>
      </c>
      <c r="B9" s="128" t="s">
        <v>8</v>
      </c>
      <c r="C9" s="129"/>
      <c r="D9" s="130"/>
      <c r="E9" s="131"/>
      <c r="F9" s="132"/>
      <c r="G9" s="133"/>
      <c r="H9" s="134"/>
      <c r="I9" s="135"/>
      <c r="J9" s="136"/>
      <c r="K9" s="137"/>
      <c r="L9" s="124"/>
      <c r="M9" s="124"/>
      <c r="N9" s="124"/>
      <c r="O9" s="124"/>
      <c r="P9" s="124"/>
      <c r="Q9" s="124"/>
      <c r="R9" s="124"/>
      <c r="S9" s="124">
        <v>78.05</v>
      </c>
      <c r="T9" s="124"/>
      <c r="U9" s="124">
        <v>76.2</v>
      </c>
      <c r="V9" s="124">
        <v>80</v>
      </c>
      <c r="W9" s="124"/>
      <c r="X9" s="124"/>
      <c r="Y9" s="124"/>
      <c r="Z9" s="124"/>
      <c r="AA9" s="124"/>
      <c r="AB9" s="124"/>
      <c r="AC9" s="124">
        <v>78.05</v>
      </c>
      <c r="AD9" s="124"/>
      <c r="AE9" s="124">
        <v>76.2</v>
      </c>
      <c r="AF9" s="124">
        <v>80</v>
      </c>
      <c r="AG9" s="124"/>
      <c r="AH9" s="124"/>
      <c r="AI9" s="5"/>
      <c r="AJ9" s="5"/>
      <c r="AK9" s="5"/>
      <c r="AL9" s="5"/>
      <c r="AM9" s="5"/>
      <c r="AN9" s="5"/>
      <c r="AO9" s="5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</row>
    <row r="10" spans="1:57" customFormat="1" x14ac:dyDescent="0.25">
      <c r="A10" s="127">
        <v>100017</v>
      </c>
      <c r="B10" s="128" t="s">
        <v>8</v>
      </c>
      <c r="C10" s="129"/>
      <c r="D10" s="130"/>
      <c r="E10" s="131"/>
      <c r="F10" s="132"/>
      <c r="G10" s="133"/>
      <c r="H10" s="134"/>
      <c r="I10" s="135"/>
      <c r="J10" s="136"/>
      <c r="K10" s="137"/>
      <c r="L10" s="124"/>
      <c r="M10" s="124"/>
      <c r="N10" s="124"/>
      <c r="O10" s="124"/>
      <c r="P10" s="124"/>
      <c r="Q10" s="124"/>
      <c r="R10" s="124"/>
      <c r="S10" s="124">
        <v>87.4</v>
      </c>
      <c r="T10" s="124"/>
      <c r="U10" s="124">
        <v>58.2</v>
      </c>
      <c r="V10" s="124">
        <v>71.2</v>
      </c>
      <c r="W10" s="124"/>
      <c r="X10" s="124"/>
      <c r="Y10" s="124"/>
      <c r="Z10" s="124"/>
      <c r="AA10" s="124"/>
      <c r="AB10" s="124"/>
      <c r="AC10" s="124">
        <v>87.4</v>
      </c>
      <c r="AD10" s="124"/>
      <c r="AE10" s="124">
        <v>58.2</v>
      </c>
      <c r="AF10" s="124">
        <v>71.2</v>
      </c>
      <c r="AG10" s="124"/>
      <c r="AH10" s="124"/>
      <c r="AI10" s="5"/>
      <c r="AJ10" s="5"/>
      <c r="AK10" s="5"/>
      <c r="AL10" s="5"/>
      <c r="AM10" s="5"/>
      <c r="AN10" s="5"/>
      <c r="AO10" s="5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</row>
    <row r="11" spans="1:57" customFormat="1" x14ac:dyDescent="0.25">
      <c r="A11" s="127">
        <v>100018</v>
      </c>
      <c r="B11" s="128" t="s">
        <v>8</v>
      </c>
      <c r="C11" s="129"/>
      <c r="D11" s="130"/>
      <c r="E11" s="131"/>
      <c r="F11" s="132"/>
      <c r="G11" s="133"/>
      <c r="H11" s="134"/>
      <c r="I11" s="135"/>
      <c r="J11" s="136"/>
      <c r="K11" s="137"/>
      <c r="L11" s="124"/>
      <c r="M11" s="124"/>
      <c r="N11" s="124">
        <v>99.6</v>
      </c>
      <c r="O11" s="124"/>
      <c r="P11" s="124"/>
      <c r="Q11" s="124"/>
      <c r="R11" s="124"/>
      <c r="S11" s="124">
        <v>77.150000000000006</v>
      </c>
      <c r="T11" s="124"/>
      <c r="U11" s="124">
        <v>91.6</v>
      </c>
      <c r="V11" s="124">
        <v>79.599999999999994</v>
      </c>
      <c r="W11" s="124"/>
      <c r="X11" s="124">
        <v>99.6</v>
      </c>
      <c r="Y11" s="124"/>
      <c r="Z11" s="124"/>
      <c r="AA11" s="124"/>
      <c r="AB11" s="124"/>
      <c r="AC11" s="124">
        <v>77.150000000000006</v>
      </c>
      <c r="AD11" s="124"/>
      <c r="AE11" s="124">
        <v>91.6</v>
      </c>
      <c r="AF11" s="124">
        <v>79.599999999999994</v>
      </c>
      <c r="AG11" s="124"/>
      <c r="AH11" s="124" t="s">
        <v>2</v>
      </c>
      <c r="AI11" s="5"/>
      <c r="AJ11" s="5"/>
      <c r="AK11" s="5"/>
      <c r="AL11" s="5"/>
      <c r="AM11" s="5"/>
      <c r="AN11" s="5"/>
      <c r="AO11" s="5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</row>
    <row r="12" spans="1:57" customFormat="1" x14ac:dyDescent="0.25">
      <c r="A12" s="127">
        <v>100019</v>
      </c>
      <c r="B12" s="128" t="s">
        <v>8</v>
      </c>
      <c r="C12" s="129"/>
      <c r="D12" s="130"/>
      <c r="E12" s="131"/>
      <c r="F12" s="132"/>
      <c r="G12" s="133"/>
      <c r="H12" s="134"/>
      <c r="I12" s="135"/>
      <c r="J12" s="136"/>
      <c r="K12" s="137"/>
      <c r="L12" s="124"/>
      <c r="M12" s="124"/>
      <c r="N12" s="124">
        <v>92.2</v>
      </c>
      <c r="O12" s="124"/>
      <c r="P12" s="124"/>
      <c r="Q12" s="124"/>
      <c r="R12" s="124"/>
      <c r="S12" s="124">
        <v>75.8</v>
      </c>
      <c r="T12" s="124"/>
      <c r="U12" s="124">
        <v>80.599999999999994</v>
      </c>
      <c r="V12" s="124">
        <v>60</v>
      </c>
      <c r="W12" s="124"/>
      <c r="X12" s="124">
        <v>92.2</v>
      </c>
      <c r="Y12" s="124"/>
      <c r="Z12" s="124"/>
      <c r="AA12" s="124"/>
      <c r="AB12" s="124"/>
      <c r="AC12" s="124">
        <v>75.8</v>
      </c>
      <c r="AD12" s="124"/>
      <c r="AE12" s="124">
        <v>80.599999999999994</v>
      </c>
      <c r="AF12" s="124">
        <v>60</v>
      </c>
      <c r="AG12" s="124"/>
      <c r="AH12" s="124"/>
      <c r="AI12" s="5"/>
      <c r="AJ12" s="5"/>
      <c r="AK12" s="5"/>
      <c r="AL12" s="5"/>
      <c r="AM12" s="5"/>
      <c r="AN12" s="5"/>
      <c r="AO12" s="5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</row>
    <row r="13" spans="1:57" customFormat="1" x14ac:dyDescent="0.25">
      <c r="A13" s="127">
        <v>100020</v>
      </c>
      <c r="B13" s="128" t="s">
        <v>8</v>
      </c>
      <c r="C13" s="129"/>
      <c r="D13" s="130"/>
      <c r="E13" s="131"/>
      <c r="F13" s="132"/>
      <c r="G13" s="133"/>
      <c r="H13" s="134"/>
      <c r="I13" s="135"/>
      <c r="J13" s="136"/>
      <c r="K13" s="137"/>
      <c r="L13" s="124"/>
      <c r="M13" s="124"/>
      <c r="N13" s="124"/>
      <c r="O13" s="124"/>
      <c r="P13" s="124"/>
      <c r="Q13" s="124"/>
      <c r="R13" s="124">
        <v>80.2</v>
      </c>
      <c r="S13" s="124">
        <v>86.3</v>
      </c>
      <c r="T13" s="124"/>
      <c r="U13" s="124">
        <v>55.6</v>
      </c>
      <c r="V13" s="124">
        <v>60</v>
      </c>
      <c r="W13" s="124"/>
      <c r="X13" s="124"/>
      <c r="Y13" s="124"/>
      <c r="Z13" s="124"/>
      <c r="AA13" s="124"/>
      <c r="AB13" s="124">
        <v>80.2</v>
      </c>
      <c r="AC13" s="124">
        <v>86.3</v>
      </c>
      <c r="AD13" s="124"/>
      <c r="AE13" s="124">
        <v>55.6</v>
      </c>
      <c r="AF13" s="124">
        <v>60</v>
      </c>
      <c r="AG13" s="124"/>
      <c r="AH13" s="124"/>
      <c r="AI13" s="5"/>
      <c r="AJ13" s="5"/>
      <c r="AK13" s="5"/>
      <c r="AL13" s="5"/>
      <c r="AM13" s="5"/>
      <c r="AN13" s="5"/>
      <c r="AO13" s="5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</row>
    <row r="14" spans="1:57" customFormat="1" x14ac:dyDescent="0.25">
      <c r="A14" s="127">
        <v>100021</v>
      </c>
      <c r="B14" s="128" t="s">
        <v>8</v>
      </c>
      <c r="C14" s="129"/>
      <c r="D14" s="130"/>
      <c r="E14" s="131"/>
      <c r="F14" s="132"/>
      <c r="G14" s="133"/>
      <c r="H14" s="134"/>
      <c r="I14" s="135"/>
      <c r="J14" s="136"/>
      <c r="K14" s="137"/>
      <c r="L14" s="124"/>
      <c r="M14" s="124"/>
      <c r="N14" s="124">
        <v>93.6</v>
      </c>
      <c r="O14" s="124"/>
      <c r="P14" s="124"/>
      <c r="Q14" s="124"/>
      <c r="R14" s="124"/>
      <c r="S14" s="124">
        <v>88.75</v>
      </c>
      <c r="T14" s="124"/>
      <c r="U14" s="124">
        <v>85.2</v>
      </c>
      <c r="V14" s="124">
        <v>85.2</v>
      </c>
      <c r="W14" s="124"/>
      <c r="X14" s="124">
        <v>93.6</v>
      </c>
      <c r="Y14" s="124"/>
      <c r="Z14" s="124"/>
      <c r="AA14" s="124"/>
      <c r="AB14" s="124"/>
      <c r="AC14" s="124">
        <v>88.75</v>
      </c>
      <c r="AD14" s="124"/>
      <c r="AE14" s="124">
        <v>85.2</v>
      </c>
      <c r="AF14" s="124">
        <v>85.2</v>
      </c>
      <c r="AG14" s="124"/>
      <c r="AH14" s="124"/>
      <c r="AI14" s="5"/>
      <c r="AJ14" s="5"/>
      <c r="AK14" s="5"/>
      <c r="AL14" s="5"/>
      <c r="AM14" s="5"/>
      <c r="AN14" s="5"/>
      <c r="AO14" s="5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</row>
    <row r="15" spans="1:57" customFormat="1" x14ac:dyDescent="0.25">
      <c r="A15" s="127">
        <v>100019</v>
      </c>
      <c r="B15" s="128" t="s">
        <v>8</v>
      </c>
      <c r="C15" s="129"/>
      <c r="D15" s="130"/>
      <c r="E15" s="131"/>
      <c r="F15" s="132"/>
      <c r="G15" s="133"/>
      <c r="H15" s="134"/>
      <c r="I15" s="135"/>
      <c r="J15" s="136"/>
      <c r="K15" s="137"/>
      <c r="L15" s="124"/>
      <c r="M15" s="124"/>
      <c r="N15" s="124">
        <v>92.2</v>
      </c>
      <c r="O15" s="124"/>
      <c r="P15" s="124"/>
      <c r="Q15" s="124"/>
      <c r="R15" s="124"/>
      <c r="S15" s="124">
        <v>75.8</v>
      </c>
      <c r="T15" s="124"/>
      <c r="U15" s="124">
        <v>80.599999999999994</v>
      </c>
      <c r="V15" s="124">
        <v>60</v>
      </c>
      <c r="W15" s="124"/>
      <c r="X15" s="124">
        <v>92.2</v>
      </c>
      <c r="Y15" s="124"/>
      <c r="Z15" s="124"/>
      <c r="AA15" s="124"/>
      <c r="AB15" s="124"/>
      <c r="AC15" s="124">
        <v>75.8</v>
      </c>
      <c r="AD15" s="124"/>
      <c r="AE15" s="124">
        <v>80.599999999999994</v>
      </c>
      <c r="AF15" s="124">
        <v>60</v>
      </c>
      <c r="AG15" s="124"/>
      <c r="AH15" s="124"/>
      <c r="AI15" s="5"/>
      <c r="AJ15" s="5"/>
      <c r="AK15" s="5"/>
      <c r="AL15" s="5"/>
      <c r="AM15" s="5"/>
      <c r="AN15" s="5"/>
      <c r="AO15" s="5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</row>
    <row r="16" spans="1:57" customFormat="1" x14ac:dyDescent="0.25">
      <c r="A16" s="127">
        <v>100020</v>
      </c>
      <c r="B16" s="128" t="s">
        <v>8</v>
      </c>
      <c r="C16" s="129"/>
      <c r="D16" s="130"/>
      <c r="E16" s="131"/>
      <c r="F16" s="132"/>
      <c r="G16" s="133"/>
      <c r="H16" s="134"/>
      <c r="I16" s="135"/>
      <c r="J16" s="136"/>
      <c r="K16" s="137"/>
      <c r="L16" s="124"/>
      <c r="M16" s="124"/>
      <c r="N16" s="124"/>
      <c r="O16" s="124"/>
      <c r="P16" s="124"/>
      <c r="Q16" s="124"/>
      <c r="R16" s="124">
        <v>80.2</v>
      </c>
      <c r="S16" s="124">
        <v>86.3</v>
      </c>
      <c r="T16" s="124"/>
      <c r="U16" s="124">
        <v>55.6</v>
      </c>
      <c r="V16" s="124">
        <v>60</v>
      </c>
      <c r="W16" s="124"/>
      <c r="X16" s="124"/>
      <c r="Y16" s="124"/>
      <c r="Z16" s="124"/>
      <c r="AA16" s="124"/>
      <c r="AB16" s="124">
        <v>80.2</v>
      </c>
      <c r="AC16" s="124">
        <v>86.3</v>
      </c>
      <c r="AD16" s="124"/>
      <c r="AE16" s="124">
        <v>55.6</v>
      </c>
      <c r="AF16" s="124">
        <v>60</v>
      </c>
      <c r="AG16" s="124"/>
      <c r="AH16" s="124"/>
      <c r="AI16" s="5"/>
      <c r="AJ16" s="5"/>
      <c r="AK16" s="5"/>
      <c r="AL16" s="5"/>
      <c r="AM16" s="5"/>
      <c r="AN16" s="5"/>
      <c r="AO16" s="5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</row>
    <row r="17" spans="1:57" customFormat="1" x14ac:dyDescent="0.25">
      <c r="A17" s="127">
        <v>100021</v>
      </c>
      <c r="B17" s="128" t="s">
        <v>8</v>
      </c>
      <c r="C17" s="129"/>
      <c r="D17" s="130"/>
      <c r="E17" s="131"/>
      <c r="F17" s="132"/>
      <c r="G17" s="133"/>
      <c r="H17" s="134"/>
      <c r="I17" s="135"/>
      <c r="J17" s="136"/>
      <c r="K17" s="137"/>
      <c r="L17" s="124"/>
      <c r="M17" s="124"/>
      <c r="N17" s="124">
        <v>93.6</v>
      </c>
      <c r="O17" s="124"/>
      <c r="P17" s="124"/>
      <c r="Q17" s="124"/>
      <c r="R17" s="124"/>
      <c r="S17" s="124">
        <v>88.75</v>
      </c>
      <c r="T17" s="124"/>
      <c r="U17" s="124">
        <v>85.2</v>
      </c>
      <c r="V17" s="124">
        <v>85.2</v>
      </c>
      <c r="W17" s="124"/>
      <c r="X17" s="124">
        <v>93.6</v>
      </c>
      <c r="Y17" s="124"/>
      <c r="Z17" s="124"/>
      <c r="AA17" s="124"/>
      <c r="AB17" s="124"/>
      <c r="AC17" s="124">
        <v>88.75</v>
      </c>
      <c r="AD17" s="124"/>
      <c r="AE17" s="124">
        <v>85.2</v>
      </c>
      <c r="AF17" s="124">
        <v>85.2</v>
      </c>
      <c r="AG17" s="124"/>
      <c r="AH17" s="124"/>
      <c r="AI17" s="5"/>
      <c r="AJ17" s="5"/>
      <c r="AK17" s="5"/>
      <c r="AL17" s="5"/>
      <c r="AM17" s="5"/>
      <c r="AN17" s="5"/>
      <c r="AO17" s="5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</row>
    <row r="18" spans="1:57" customFormat="1" x14ac:dyDescent="0.25">
      <c r="A18" s="127">
        <v>100022</v>
      </c>
      <c r="B18" s="128" t="s">
        <v>8</v>
      </c>
      <c r="C18" s="129"/>
      <c r="D18" s="130"/>
      <c r="E18" s="131"/>
      <c r="F18" s="132"/>
      <c r="G18" s="133"/>
      <c r="H18" s="134"/>
      <c r="I18" s="135"/>
      <c r="J18" s="136"/>
      <c r="K18" s="137"/>
      <c r="L18" s="124"/>
      <c r="M18" s="124"/>
      <c r="N18" s="124"/>
      <c r="O18" s="124"/>
      <c r="P18" s="124">
        <v>85</v>
      </c>
      <c r="Q18" s="124"/>
      <c r="R18" s="124"/>
      <c r="S18" s="124">
        <v>85.4</v>
      </c>
      <c r="T18" s="124"/>
      <c r="U18" s="124">
        <v>93.4</v>
      </c>
      <c r="V18" s="124">
        <v>78</v>
      </c>
      <c r="W18" s="124"/>
      <c r="X18" s="124"/>
      <c r="Y18" s="124"/>
      <c r="Z18" s="124">
        <v>85</v>
      </c>
      <c r="AA18" s="124"/>
      <c r="AB18" s="124"/>
      <c r="AC18" s="124">
        <v>85.4</v>
      </c>
      <c r="AD18" s="124"/>
      <c r="AE18" s="124">
        <v>93.4</v>
      </c>
      <c r="AF18" s="124">
        <v>78</v>
      </c>
      <c r="AG18" s="124"/>
      <c r="AH18" s="124"/>
      <c r="AI18" s="5"/>
      <c r="AJ18" s="5"/>
      <c r="AK18" s="5"/>
      <c r="AL18" s="5"/>
      <c r="AM18" s="5"/>
      <c r="AN18" s="5"/>
      <c r="AO18" s="5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</row>
    <row r="19" spans="1:57" customFormat="1" x14ac:dyDescent="0.25">
      <c r="A19" s="127">
        <v>100023</v>
      </c>
      <c r="B19" s="128" t="s">
        <v>8</v>
      </c>
      <c r="C19" s="129"/>
      <c r="D19" s="130"/>
      <c r="E19" s="131"/>
      <c r="F19" s="132"/>
      <c r="G19" s="133"/>
      <c r="H19" s="134"/>
      <c r="I19" s="135"/>
      <c r="J19" s="136"/>
      <c r="K19" s="137"/>
      <c r="L19" s="124"/>
      <c r="M19" s="124"/>
      <c r="N19" s="124">
        <v>62.8</v>
      </c>
      <c r="O19" s="124"/>
      <c r="P19" s="124"/>
      <c r="Q19" s="124"/>
      <c r="R19" s="124"/>
      <c r="S19" s="124">
        <v>66.900000000000006</v>
      </c>
      <c r="T19" s="124"/>
      <c r="U19" s="124">
        <v>60</v>
      </c>
      <c r="V19" s="124">
        <v>50</v>
      </c>
      <c r="W19" s="124"/>
      <c r="X19" s="124">
        <v>62.8</v>
      </c>
      <c r="Y19" s="124"/>
      <c r="Z19" s="124"/>
      <c r="AA19" s="124"/>
      <c r="AB19" s="124"/>
      <c r="AC19" s="124">
        <v>66.900000000000006</v>
      </c>
      <c r="AD19" s="124"/>
      <c r="AE19" s="124">
        <v>60</v>
      </c>
      <c r="AF19" s="124">
        <v>50</v>
      </c>
      <c r="AG19" s="124"/>
      <c r="AH19" s="124"/>
      <c r="AI19" s="5"/>
      <c r="AJ19" s="5"/>
      <c r="AK19" s="5"/>
      <c r="AL19" s="5"/>
      <c r="AM19" s="5"/>
      <c r="AN19" s="5"/>
      <c r="AO19" s="5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</row>
    <row r="20" spans="1:57" customFormat="1" x14ac:dyDescent="0.25">
      <c r="A20" s="127">
        <v>100024</v>
      </c>
      <c r="B20" s="128" t="s">
        <v>8</v>
      </c>
      <c r="C20" s="129"/>
      <c r="D20" s="130"/>
      <c r="E20" s="131"/>
      <c r="F20" s="132"/>
      <c r="G20" s="133"/>
      <c r="H20" s="134"/>
      <c r="I20" s="135"/>
      <c r="J20" s="136"/>
      <c r="K20" s="137"/>
      <c r="L20" s="124"/>
      <c r="M20" s="124"/>
      <c r="N20" s="124"/>
      <c r="O20" s="124"/>
      <c r="P20" s="124"/>
      <c r="Q20" s="124"/>
      <c r="R20" s="124"/>
      <c r="S20" s="124">
        <v>79.5</v>
      </c>
      <c r="T20" s="124"/>
      <c r="U20" s="124">
        <v>56.2</v>
      </c>
      <c r="V20" s="124">
        <v>64.599999999999994</v>
      </c>
      <c r="W20" s="124"/>
      <c r="X20" s="124"/>
      <c r="Y20" s="124"/>
      <c r="Z20" s="124"/>
      <c r="AA20" s="124"/>
      <c r="AB20" s="124"/>
      <c r="AC20" s="124">
        <v>79.5</v>
      </c>
      <c r="AD20" s="124"/>
      <c r="AE20" s="124">
        <v>56.2</v>
      </c>
      <c r="AF20" s="124">
        <v>64.599999999999994</v>
      </c>
      <c r="AG20" s="124"/>
      <c r="AH20" s="124"/>
      <c r="AI20" s="5"/>
      <c r="AJ20" s="5"/>
      <c r="AK20" s="5"/>
      <c r="AL20" s="5"/>
      <c r="AM20" s="5"/>
      <c r="AN20" s="5"/>
      <c r="AO20" s="5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</row>
    <row r="21" spans="1:57" customFormat="1" x14ac:dyDescent="0.25">
      <c r="A21" s="127">
        <v>100025</v>
      </c>
      <c r="B21" s="128" t="s">
        <v>8</v>
      </c>
      <c r="C21" s="129"/>
      <c r="D21" s="130"/>
      <c r="E21" s="131"/>
      <c r="F21" s="132"/>
      <c r="G21" s="133"/>
      <c r="H21" s="134"/>
      <c r="I21" s="135"/>
      <c r="J21" s="136"/>
      <c r="K21" s="137"/>
      <c r="L21" s="124"/>
      <c r="M21" s="124" t="s">
        <v>2</v>
      </c>
      <c r="N21" s="124"/>
      <c r="O21" s="124"/>
      <c r="P21" s="124"/>
      <c r="Q21" s="124"/>
      <c r="R21" s="124"/>
      <c r="S21" s="124">
        <v>83.6</v>
      </c>
      <c r="T21" s="124"/>
      <c r="U21" s="124">
        <v>66.8</v>
      </c>
      <c r="V21" s="124">
        <v>66.8</v>
      </c>
      <c r="W21" s="124" t="s">
        <v>2</v>
      </c>
      <c r="X21" s="124"/>
      <c r="Y21" s="124"/>
      <c r="Z21" s="124"/>
      <c r="AA21" s="124"/>
      <c r="AB21" s="124"/>
      <c r="AC21" s="124">
        <v>83.6</v>
      </c>
      <c r="AD21" s="124"/>
      <c r="AE21" s="124">
        <v>66.8</v>
      </c>
      <c r="AF21" s="124">
        <v>66.8</v>
      </c>
      <c r="AG21" s="124"/>
      <c r="AH21" s="124"/>
      <c r="AI21" s="5"/>
      <c r="AJ21" s="5"/>
      <c r="AK21" s="5"/>
      <c r="AL21" s="5"/>
      <c r="AM21" s="5"/>
      <c r="AN21" s="5"/>
      <c r="AO21" s="5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</row>
    <row r="22" spans="1:57" customFormat="1" x14ac:dyDescent="0.25">
      <c r="A22" s="127">
        <v>100026</v>
      </c>
      <c r="B22" s="128" t="s">
        <v>8</v>
      </c>
      <c r="C22" s="129"/>
      <c r="D22" s="130"/>
      <c r="E22" s="131"/>
      <c r="F22" s="132"/>
      <c r="G22" s="133"/>
      <c r="H22" s="134"/>
      <c r="I22" s="135"/>
      <c r="J22" s="136"/>
      <c r="K22" s="137"/>
      <c r="L22" s="124"/>
      <c r="M22" s="124"/>
      <c r="N22" s="124">
        <v>74</v>
      </c>
      <c r="O22" s="124"/>
      <c r="P22" s="124"/>
      <c r="Q22" s="124"/>
      <c r="R22" s="124"/>
      <c r="S22" s="124">
        <v>70.099999999999994</v>
      </c>
      <c r="T22" s="124"/>
      <c r="U22" s="124">
        <v>80.2</v>
      </c>
      <c r="V22" s="124">
        <v>67.599999999999994</v>
      </c>
      <c r="W22" s="124"/>
      <c r="X22" s="124">
        <v>74</v>
      </c>
      <c r="Y22" s="124"/>
      <c r="Z22" s="124"/>
      <c r="AA22" s="124"/>
      <c r="AB22" s="124"/>
      <c r="AC22" s="124">
        <v>70.099999999999994</v>
      </c>
      <c r="AD22" s="124"/>
      <c r="AE22" s="124">
        <v>80.2</v>
      </c>
      <c r="AF22" s="124">
        <v>67.599999999999994</v>
      </c>
      <c r="AG22" s="124"/>
      <c r="AH22" s="124"/>
      <c r="AI22" s="5"/>
      <c r="AJ22" s="5"/>
      <c r="AK22" s="5"/>
      <c r="AL22" s="5"/>
      <c r="AM22" s="5"/>
      <c r="AN22" s="5"/>
      <c r="AO22" s="5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</row>
    <row r="23" spans="1:57" customFormat="1" x14ac:dyDescent="0.25">
      <c r="A23" s="127">
        <v>100027</v>
      </c>
      <c r="B23" s="128" t="s">
        <v>8</v>
      </c>
      <c r="C23" s="129"/>
      <c r="D23" s="130"/>
      <c r="E23" s="131"/>
      <c r="F23" s="132"/>
      <c r="G23" s="133"/>
      <c r="H23" s="134"/>
      <c r="I23" s="135"/>
      <c r="J23" s="136"/>
      <c r="K23" s="137"/>
      <c r="L23" s="124"/>
      <c r="M23" s="124"/>
      <c r="N23" s="124">
        <v>76.400000000000006</v>
      </c>
      <c r="O23" s="124"/>
      <c r="P23" s="124"/>
      <c r="Q23" s="124"/>
      <c r="R23" s="124"/>
      <c r="S23" s="124">
        <v>65</v>
      </c>
      <c r="T23" s="124"/>
      <c r="U23" s="124">
        <v>68.2</v>
      </c>
      <c r="V23" s="124">
        <v>50</v>
      </c>
      <c r="W23" s="124"/>
      <c r="X23" s="124">
        <v>76.400000000000006</v>
      </c>
      <c r="Y23" s="124"/>
      <c r="Z23" s="124"/>
      <c r="AA23" s="124"/>
      <c r="AB23" s="124"/>
      <c r="AC23" s="124">
        <v>65</v>
      </c>
      <c r="AD23" s="124"/>
      <c r="AE23" s="124">
        <v>68.2</v>
      </c>
      <c r="AF23" s="124">
        <v>50</v>
      </c>
      <c r="AG23" s="124"/>
      <c r="AH23" s="124"/>
      <c r="AI23" s="5"/>
      <c r="AJ23" s="5"/>
      <c r="AK23" s="5"/>
      <c r="AL23" s="5"/>
      <c r="AM23" s="5"/>
      <c r="AN23" s="5"/>
      <c r="AO23" s="5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</row>
    <row r="24" spans="1:57" customFormat="1" x14ac:dyDescent="0.25">
      <c r="A24" s="127">
        <v>100028</v>
      </c>
      <c r="B24" s="128" t="s">
        <v>8</v>
      </c>
      <c r="C24" s="129"/>
      <c r="D24" s="130"/>
      <c r="E24" s="131"/>
      <c r="F24" s="132"/>
      <c r="G24" s="133"/>
      <c r="H24" s="134"/>
      <c r="I24" s="135"/>
      <c r="J24" s="136"/>
      <c r="K24" s="137"/>
      <c r="L24" s="124"/>
      <c r="M24" s="124"/>
      <c r="N24" s="124"/>
      <c r="O24" s="124"/>
      <c r="P24" s="124"/>
      <c r="Q24" s="124"/>
      <c r="R24" s="124"/>
      <c r="S24" s="124">
        <v>78.05</v>
      </c>
      <c r="T24" s="124"/>
      <c r="U24" s="124">
        <v>62</v>
      </c>
      <c r="V24" s="124">
        <v>70.8</v>
      </c>
      <c r="W24" s="124"/>
      <c r="X24" s="124"/>
      <c r="Y24" s="124"/>
      <c r="Z24" s="124"/>
      <c r="AA24" s="124"/>
      <c r="AB24" s="124"/>
      <c r="AC24" s="124">
        <v>78.05</v>
      </c>
      <c r="AD24" s="124"/>
      <c r="AE24" s="124">
        <v>62</v>
      </c>
      <c r="AF24" s="124">
        <v>70.8</v>
      </c>
      <c r="AG24" s="124"/>
      <c r="AH24" s="124"/>
      <c r="AI24" s="5"/>
      <c r="AJ24" s="5"/>
      <c r="AK24" s="5"/>
      <c r="AL24" s="5"/>
      <c r="AM24" s="5"/>
      <c r="AN24" s="5"/>
      <c r="AO24" s="5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</row>
    <row r="25" spans="1:57" customFormat="1" ht="15.75" thickBot="1" x14ac:dyDescent="0.3">
      <c r="A25" s="127">
        <v>100029</v>
      </c>
      <c r="B25" s="128" t="s">
        <v>8</v>
      </c>
      <c r="C25" s="138"/>
      <c r="D25" s="139"/>
      <c r="E25" s="140"/>
      <c r="F25" s="141"/>
      <c r="G25" s="142"/>
      <c r="H25" s="143"/>
      <c r="I25" s="144"/>
      <c r="J25" s="145"/>
      <c r="K25" s="146"/>
      <c r="L25" s="126"/>
      <c r="M25" s="126"/>
      <c r="N25" s="126">
        <v>55.2</v>
      </c>
      <c r="O25" s="126"/>
      <c r="P25" s="126"/>
      <c r="Q25" s="126"/>
      <c r="R25" s="126"/>
      <c r="S25" s="126">
        <v>62.45</v>
      </c>
      <c r="T25" s="126"/>
      <c r="U25" s="126">
        <v>56.2</v>
      </c>
      <c r="V25" s="126">
        <v>60</v>
      </c>
      <c r="W25" s="126"/>
      <c r="X25" s="126">
        <v>55.2</v>
      </c>
      <c r="Y25" s="126"/>
      <c r="Z25" s="126"/>
      <c r="AA25" s="126"/>
      <c r="AB25" s="126"/>
      <c r="AC25" s="126">
        <v>62.45</v>
      </c>
      <c r="AD25" s="126"/>
      <c r="AE25" s="126">
        <v>56.2</v>
      </c>
      <c r="AF25" s="126">
        <v>60</v>
      </c>
      <c r="AG25" s="126"/>
      <c r="AH25" s="126"/>
      <c r="AI25" s="5"/>
      <c r="AJ25" s="5"/>
      <c r="AK25" s="5"/>
      <c r="AL25" s="5"/>
      <c r="AM25" s="5"/>
      <c r="AN25" s="5"/>
      <c r="AO25" s="5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</row>
    <row r="26" spans="1:57" customFormat="1" x14ac:dyDescent="0.25">
      <c r="A26" s="74" t="s">
        <v>16</v>
      </c>
      <c r="B26" s="75"/>
      <c r="C26" s="75"/>
      <c r="D26" s="76"/>
      <c r="E26" s="76"/>
      <c r="F26" s="77"/>
      <c r="G26" s="78" t="e">
        <f>SUM(G6:G25) / COUNTA(G6:G25)</f>
        <v>#DIV/0!</v>
      </c>
      <c r="H26" s="79"/>
      <c r="I26" s="78" t="e">
        <f>SUM(I6:I25) / COUNTA(I6:I25)</f>
        <v>#DIV/0!</v>
      </c>
      <c r="J26" s="79"/>
      <c r="K26" s="78" t="e">
        <f>SUM(K6:K25) / COUNTA(K6:K25)</f>
        <v>#DIV/0!</v>
      </c>
      <c r="L26" s="78">
        <f>SUM(L6:L25) / COUNTA(L6:L25)</f>
        <v>51.25</v>
      </c>
      <c r="M26" s="78">
        <f>SUM(M6:M25) / COUNTA(M6:M25)</f>
        <v>0</v>
      </c>
      <c r="N26" s="78">
        <f>SUM(N6:N25) / COUNTA(N6:N25)</f>
        <v>82.177777777777763</v>
      </c>
      <c r="O26" s="78">
        <f>SUM(O6:O25) / COUNTA(O6:O25)</f>
        <v>59.8</v>
      </c>
      <c r="P26" s="78">
        <f>SUM(P6:P25) / COUNTA(P6:P25)</f>
        <v>85</v>
      </c>
      <c r="Q26" s="78" t="e">
        <f>SUM(Q6:Q25) / COUNTA(Q6:Q25)</f>
        <v>#DIV/0!</v>
      </c>
      <c r="R26" s="78">
        <f>SUM(R6:R25) / COUNTA(R6:R25)</f>
        <v>80.2</v>
      </c>
      <c r="S26" s="78">
        <f>SUM(S6:S25) / COUNTA(S6:S25)</f>
        <v>79.294736842105252</v>
      </c>
      <c r="T26" s="78">
        <f>SUM(T6:T25) / COUNTA(T6:T25)</f>
        <v>60.2</v>
      </c>
      <c r="U26" s="78">
        <f>SUM(U6:U25) / COUNTA(U6:U25)</f>
        <v>71.757894736842118</v>
      </c>
      <c r="V26" s="78">
        <f>SUM(V6:V25) / COUNTA(V6:V25)</f>
        <v>68.221052631578956</v>
      </c>
      <c r="W26" s="78">
        <f>SUM(W6:W25) / COUNTA(W6:W25)</f>
        <v>0</v>
      </c>
      <c r="X26" s="78">
        <f>SUM(X6:X25) / COUNTA(X6:X25)</f>
        <v>82.177777777777763</v>
      </c>
      <c r="Y26" s="78">
        <f>SUM(Y6:Y25) / COUNTA(Y6:Y25)</f>
        <v>59.8</v>
      </c>
      <c r="Z26" s="78">
        <f>SUM(Z6:Z25) / COUNTA(Z6:Z25)</f>
        <v>85</v>
      </c>
      <c r="AA26" s="78" t="e">
        <f>SUM(AA6:AA25) / COUNTA(AA6:AA25)</f>
        <v>#DIV/0!</v>
      </c>
      <c r="AB26" s="78">
        <f>SUM(AB6:AB25) / COUNTA(AB6:AB25)</f>
        <v>80.2</v>
      </c>
      <c r="AC26" s="78">
        <f>SUM(AC6:AC25) / COUNTA(AC6:AC25)</f>
        <v>79.294736842105252</v>
      </c>
      <c r="AD26" s="78">
        <f>SUM(AD6:AD25) / COUNTA(AD6:AD25)</f>
        <v>60.2</v>
      </c>
      <c r="AE26" s="78">
        <f>SUM(AE6:AE25) / COUNTA(AE6:AE25)</f>
        <v>71.757894736842118</v>
      </c>
      <c r="AF26" s="78">
        <f>SUM(AF6:AF25) / COUNTA(AF6:AF25)</f>
        <v>68.221052631578956</v>
      </c>
      <c r="AG26" s="78">
        <f>SUM(AG6:AG25) / COUNTA(AG6:AG25)</f>
        <v>52</v>
      </c>
      <c r="AH26" s="80">
        <f>SUM(AH6:AH25) / COUNTA(AH6:AH25)</f>
        <v>0</v>
      </c>
      <c r="AI26" s="5"/>
      <c r="AJ26" s="5"/>
      <c r="AK26" s="5"/>
      <c r="AL26" s="5"/>
      <c r="AM26" s="5"/>
      <c r="AN26" s="5"/>
      <c r="AO26" s="5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</row>
    <row r="27" spans="1:57" customFormat="1" ht="15.75" thickBot="1" x14ac:dyDescent="0.3">
      <c r="A27" s="81" t="s">
        <v>17</v>
      </c>
      <c r="B27" s="82"/>
      <c r="C27" s="82"/>
      <c r="D27" s="83"/>
      <c r="E27" s="83"/>
      <c r="F27" s="84"/>
      <c r="G27" s="85" t="e">
        <f>STDEVP(G6:G25)</f>
        <v>#DIV/0!</v>
      </c>
      <c r="H27" s="86"/>
      <c r="I27" s="85" t="e">
        <f>STDEVP(I6:I25)</f>
        <v>#DIV/0!</v>
      </c>
      <c r="J27" s="86"/>
      <c r="K27" s="85" t="e">
        <f>STDEVP(K6:K25)</f>
        <v>#DIV/0!</v>
      </c>
      <c r="L27" s="85">
        <f>STDEVP(L6:L25)</f>
        <v>0</v>
      </c>
      <c r="M27" s="85" t="e">
        <f>STDEVP(M6:M25)</f>
        <v>#DIV/0!</v>
      </c>
      <c r="N27" s="85">
        <f>STDEVP(N6:N25)</f>
        <v>14.790821311263608</v>
      </c>
      <c r="O27" s="85">
        <f>STDEVP(O6:O25)</f>
        <v>0</v>
      </c>
      <c r="P27" s="85">
        <f>STDEVP(P6:P25)</f>
        <v>0</v>
      </c>
      <c r="Q27" s="85" t="e">
        <f>STDEVP(Q6:Q25)</f>
        <v>#DIV/0!</v>
      </c>
      <c r="R27" s="85">
        <f>STDEVP(R6:R25)</f>
        <v>0</v>
      </c>
      <c r="S27" s="85">
        <f>STDEVP(S6:S25)</f>
        <v>8.1990515294991972</v>
      </c>
      <c r="T27" s="85">
        <f>STDEVP(T6:T25)</f>
        <v>0</v>
      </c>
      <c r="U27" s="85">
        <f>STDEVP(U6:U25)</f>
        <v>12.528465096456499</v>
      </c>
      <c r="V27" s="85">
        <f>STDEVP(V6:V25)</f>
        <v>10.437764377861596</v>
      </c>
      <c r="W27" s="85" t="e">
        <f>STDEVP(W6:W25)</f>
        <v>#DIV/0!</v>
      </c>
      <c r="X27" s="85">
        <f>STDEVP(X6:X25)</f>
        <v>14.790821311263608</v>
      </c>
      <c r="Y27" s="85">
        <f>STDEVP(Y6:Y25)</f>
        <v>0</v>
      </c>
      <c r="Z27" s="85">
        <f>STDEVP(Z6:Z25)</f>
        <v>0</v>
      </c>
      <c r="AA27" s="85" t="e">
        <f>STDEVP(AA6:AA25)</f>
        <v>#DIV/0!</v>
      </c>
      <c r="AB27" s="85">
        <f>STDEVP(AB6:AB25)</f>
        <v>0</v>
      </c>
      <c r="AC27" s="85">
        <f>STDEVP(AC6:AC25)</f>
        <v>8.1990515294991972</v>
      </c>
      <c r="AD27" s="85">
        <f>STDEVP(AD6:AD25)</f>
        <v>0</v>
      </c>
      <c r="AE27" s="85">
        <f>STDEVP(AE6:AE25)</f>
        <v>12.528465096456499</v>
      </c>
      <c r="AF27" s="85">
        <f>STDEVP(AF6:AF25)</f>
        <v>10.437764377861596</v>
      </c>
      <c r="AG27" s="85">
        <f>STDEVP(AG6:AG25)</f>
        <v>0</v>
      </c>
      <c r="AH27" s="87" t="e">
        <f>STDEVP(AH6:AH25)</f>
        <v>#DIV/0!</v>
      </c>
      <c r="AI27" s="5"/>
      <c r="AJ27" s="5"/>
      <c r="AK27" s="5"/>
      <c r="AL27" s="5"/>
      <c r="AM27" s="5"/>
      <c r="AN27" s="5"/>
      <c r="AO27" s="5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</row>
  </sheetData>
  <mergeCells count="2">
    <mergeCell ref="G4:H4"/>
    <mergeCell ref="I4:J4"/>
  </mergeCells>
  <conditionalFormatting sqref="L6:V14 L18:V25 AG18:AH25 AG6:AH14">
    <cfRule type="cellIs" dxfId="7" priority="4" operator="between">
      <formula>0.01</formula>
      <formula>49.99</formula>
    </cfRule>
  </conditionalFormatting>
  <conditionalFormatting sqref="L15:V17 AG15:AH17">
    <cfRule type="cellIs" dxfId="6" priority="3" operator="between">
      <formula>0.01</formula>
      <formula>49.99</formula>
    </cfRule>
  </conditionalFormatting>
  <conditionalFormatting sqref="W6:AF14 W18:AF25">
    <cfRule type="cellIs" dxfId="5" priority="2" operator="between">
      <formula>0.01</formula>
      <formula>49.99</formula>
    </cfRule>
  </conditionalFormatting>
  <conditionalFormatting sqref="W15:AF17">
    <cfRule type="cellIs" dxfId="4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72215-9C43-4089-855A-EBE6F3BB1863}">
  <sheetPr codeName="Sheet7"/>
  <dimension ref="A1:BB35"/>
  <sheetViews>
    <sheetView workbookViewId="0">
      <selection activeCell="AG6" sqref="AG6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10" width="4.7109375" style="31" customWidth="1"/>
    <col min="11" max="11" width="7.28515625" style="31" bestFit="1" customWidth="1"/>
    <col min="12" max="12" width="5.28515625" style="31" bestFit="1" customWidth="1"/>
    <col min="13" max="13" width="3" style="31" customWidth="1"/>
    <col min="14" max="14" width="4.85546875" style="31" customWidth="1"/>
    <col min="15" max="15" width="5.28515625" style="31" bestFit="1" customWidth="1"/>
    <col min="16" max="16" width="4.85546875" style="31" customWidth="1"/>
    <col min="17" max="17" width="5.85546875" style="31" bestFit="1" customWidth="1"/>
    <col min="18" max="19" width="4.85546875" style="31" customWidth="1"/>
    <col min="20" max="20" width="5.28515625" style="31" bestFit="1" customWidth="1"/>
    <col min="21" max="23" width="4.85546875" style="31" customWidth="1"/>
    <col min="24" max="24" width="5.85546875" style="31" bestFit="1" customWidth="1"/>
    <col min="25" max="26" width="4.85546875" style="31" customWidth="1"/>
    <col min="27" max="27" width="5.28515625" style="31" bestFit="1" customWidth="1"/>
    <col min="28" max="29" width="4.85546875" style="31" customWidth="1"/>
    <col min="30" max="30" width="5.28515625" style="31" bestFit="1" customWidth="1"/>
    <col min="31" max="31" width="3" style="31" customWidth="1"/>
    <col min="32" max="54" width="7" style="31" customWidth="1"/>
    <col min="55" max="16384" width="9.140625" style="57"/>
  </cols>
  <sheetData>
    <row r="1" spans="1:54" customFormat="1" ht="18.75" x14ac:dyDescent="0.3">
      <c r="A1" s="2" t="s">
        <v>5</v>
      </c>
      <c r="D1" s="6"/>
      <c r="E1" s="6"/>
      <c r="F1" s="4"/>
      <c r="G1" s="4"/>
      <c r="H1" s="4"/>
      <c r="I1" s="4"/>
      <c r="J1" s="4"/>
      <c r="K1" s="4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</row>
    <row r="2" spans="1:54" customFormat="1" ht="15.75" x14ac:dyDescent="0.25">
      <c r="A2" s="3" t="s">
        <v>6</v>
      </c>
      <c r="D2" s="6"/>
      <c r="E2" s="6"/>
      <c r="F2" s="4"/>
      <c r="G2" s="4"/>
      <c r="H2" s="4"/>
      <c r="I2" s="4"/>
      <c r="J2" s="4"/>
      <c r="K2" s="4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customFormat="1" ht="15.75" thickBot="1" x14ac:dyDescent="0.3">
      <c r="D3" s="6"/>
      <c r="E3" s="6"/>
      <c r="F3" s="4"/>
      <c r="G3" s="4"/>
      <c r="H3" s="4"/>
      <c r="I3" s="4"/>
      <c r="J3" s="4"/>
      <c r="K3" s="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</row>
    <row r="4" spans="1:54" s="1" customFormat="1" ht="70.5" customHeight="1" x14ac:dyDescent="0.25">
      <c r="A4" s="88" t="s">
        <v>7</v>
      </c>
      <c r="B4" s="89" t="s">
        <v>8</v>
      </c>
      <c r="C4" s="89"/>
      <c r="D4" s="90"/>
      <c r="E4" s="90"/>
      <c r="F4" s="91"/>
      <c r="G4" s="92"/>
      <c r="H4" s="93"/>
      <c r="I4" s="92" t="s">
        <v>15</v>
      </c>
      <c r="J4" s="92"/>
      <c r="K4" s="94"/>
      <c r="L4" s="95" t="s">
        <v>28</v>
      </c>
      <c r="M4" s="95" t="s">
        <v>29</v>
      </c>
      <c r="N4" s="95" t="s">
        <v>30</v>
      </c>
      <c r="O4" s="95" t="s">
        <v>31</v>
      </c>
      <c r="P4" s="95" t="s">
        <v>32</v>
      </c>
      <c r="Q4" s="95" t="s">
        <v>36</v>
      </c>
      <c r="R4" s="95" t="s">
        <v>37</v>
      </c>
      <c r="S4" s="95" t="s">
        <v>38</v>
      </c>
      <c r="T4" s="95" t="s">
        <v>39</v>
      </c>
      <c r="U4" s="95" t="s">
        <v>40</v>
      </c>
      <c r="V4" s="95" t="s">
        <v>42</v>
      </c>
      <c r="W4" s="95" t="s">
        <v>32</v>
      </c>
      <c r="X4" s="95" t="s">
        <v>36</v>
      </c>
      <c r="Y4" s="95" t="s">
        <v>37</v>
      </c>
      <c r="Z4" s="95" t="s">
        <v>38</v>
      </c>
      <c r="AA4" s="95" t="s">
        <v>39</v>
      </c>
      <c r="AB4" s="95" t="s">
        <v>40</v>
      </c>
      <c r="AC4" s="95" t="s">
        <v>42</v>
      </c>
      <c r="AD4" s="95" t="s">
        <v>43</v>
      </c>
      <c r="AE4" s="96" t="s">
        <v>44</v>
      </c>
      <c r="AF4" s="8"/>
      <c r="AG4" s="8"/>
      <c r="AH4" s="8"/>
      <c r="AI4" s="8"/>
      <c r="AJ4" s="32"/>
      <c r="AK4" s="32"/>
      <c r="AL4" s="32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customFormat="1" ht="110.65" customHeight="1" thickBot="1" x14ac:dyDescent="0.3">
      <c r="A5" s="97"/>
      <c r="B5" s="98"/>
      <c r="C5" s="99" t="s">
        <v>9</v>
      </c>
      <c r="D5" s="100" t="s">
        <v>10</v>
      </c>
      <c r="E5" s="100" t="s">
        <v>11</v>
      </c>
      <c r="F5" s="101" t="s">
        <v>12</v>
      </c>
      <c r="G5" s="102" t="s">
        <v>13</v>
      </c>
      <c r="H5" s="103" t="s">
        <v>14</v>
      </c>
      <c r="I5" s="102" t="s">
        <v>0</v>
      </c>
      <c r="J5" s="102" t="s">
        <v>1</v>
      </c>
      <c r="K5" s="104" t="s">
        <v>46</v>
      </c>
      <c r="L5" s="105" t="s">
        <v>45</v>
      </c>
      <c r="M5" s="105" t="s">
        <v>45</v>
      </c>
      <c r="N5" s="105" t="s">
        <v>45</v>
      </c>
      <c r="O5" s="105" t="s">
        <v>45</v>
      </c>
      <c r="P5" s="105" t="s">
        <v>45</v>
      </c>
      <c r="Q5" s="105" t="s">
        <v>45</v>
      </c>
      <c r="R5" s="105" t="s">
        <v>45</v>
      </c>
      <c r="S5" s="105" t="s">
        <v>45</v>
      </c>
      <c r="T5" s="105" t="s">
        <v>45</v>
      </c>
      <c r="U5" s="105" t="s">
        <v>45</v>
      </c>
      <c r="V5" s="105" t="s">
        <v>45</v>
      </c>
      <c r="W5" s="105" t="s">
        <v>45</v>
      </c>
      <c r="X5" s="105" t="s">
        <v>45</v>
      </c>
      <c r="Y5" s="105" t="s">
        <v>45</v>
      </c>
      <c r="Z5" s="105" t="s">
        <v>45</v>
      </c>
      <c r="AA5" s="105" t="s">
        <v>45</v>
      </c>
      <c r="AB5" s="105" t="s">
        <v>45</v>
      </c>
      <c r="AC5" s="105" t="s">
        <v>45</v>
      </c>
      <c r="AD5" s="105" t="s">
        <v>45</v>
      </c>
      <c r="AE5" s="106" t="s">
        <v>45</v>
      </c>
      <c r="AF5" s="9"/>
      <c r="AG5" s="9"/>
      <c r="AH5" s="9"/>
      <c r="AI5" s="9"/>
      <c r="AJ5" s="34"/>
      <c r="AK5" s="34"/>
      <c r="AL5" s="34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</row>
    <row r="6" spans="1:54" customFormat="1" x14ac:dyDescent="0.25">
      <c r="A6" s="127">
        <v>100013</v>
      </c>
      <c r="B6" s="128" t="s">
        <v>8</v>
      </c>
      <c r="C6" s="129"/>
      <c r="D6" s="130"/>
      <c r="E6" s="131"/>
      <c r="F6" s="132"/>
      <c r="G6" s="133"/>
      <c r="H6" s="134"/>
      <c r="I6" s="135"/>
      <c r="J6" s="136"/>
      <c r="K6" s="137"/>
      <c r="L6" s="124">
        <v>51.25</v>
      </c>
      <c r="M6" s="124"/>
      <c r="N6" s="124"/>
      <c r="O6" s="124">
        <v>59.8</v>
      </c>
      <c r="P6" s="124"/>
      <c r="Q6" s="124"/>
      <c r="R6" s="124"/>
      <c r="S6" s="124"/>
      <c r="T6" s="124">
        <v>60.2</v>
      </c>
      <c r="U6" s="124"/>
      <c r="V6" s="124"/>
      <c r="W6" s="124"/>
      <c r="X6" s="124"/>
      <c r="Y6" s="124"/>
      <c r="Z6" s="124"/>
      <c r="AA6" s="124">
        <v>60.2</v>
      </c>
      <c r="AB6" s="124"/>
      <c r="AC6" s="124"/>
      <c r="AD6" s="124">
        <v>52</v>
      </c>
      <c r="AE6" s="124"/>
      <c r="AF6" s="5"/>
      <c r="AG6" s="5"/>
      <c r="AH6" s="5"/>
      <c r="AI6" s="5"/>
      <c r="AJ6" s="5"/>
      <c r="AK6" s="5"/>
      <c r="AL6" s="5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customFormat="1" x14ac:dyDescent="0.25">
      <c r="A7" s="127">
        <v>100014</v>
      </c>
      <c r="B7" s="128" t="s">
        <v>8</v>
      </c>
      <c r="C7" s="129"/>
      <c r="D7" s="130"/>
      <c r="E7" s="131"/>
      <c r="F7" s="132"/>
      <c r="G7" s="133"/>
      <c r="H7" s="134"/>
      <c r="I7" s="135"/>
      <c r="J7" s="136"/>
      <c r="K7" s="137"/>
      <c r="L7" s="124"/>
      <c r="M7" s="124" t="s">
        <v>2</v>
      </c>
      <c r="N7" s="124"/>
      <c r="O7" s="124"/>
      <c r="P7" s="124"/>
      <c r="Q7" s="124"/>
      <c r="R7" s="124"/>
      <c r="S7" s="124">
        <v>81.2</v>
      </c>
      <c r="T7" s="124"/>
      <c r="U7" s="124">
        <v>78.8</v>
      </c>
      <c r="V7" s="124">
        <v>78</v>
      </c>
      <c r="W7" s="124"/>
      <c r="X7" s="124"/>
      <c r="Y7" s="124"/>
      <c r="Z7" s="124">
        <v>81.2</v>
      </c>
      <c r="AA7" s="124"/>
      <c r="AB7" s="124">
        <v>78.8</v>
      </c>
      <c r="AC7" s="124">
        <v>78</v>
      </c>
      <c r="AD7" s="124"/>
      <c r="AE7" s="124"/>
      <c r="AF7" s="5"/>
      <c r="AG7" s="5"/>
      <c r="AH7" s="5"/>
      <c r="AI7" s="5"/>
      <c r="AJ7" s="5"/>
      <c r="AK7" s="5"/>
      <c r="AL7" s="5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customFormat="1" x14ac:dyDescent="0.25">
      <c r="A8" s="127">
        <v>100015</v>
      </c>
      <c r="B8" s="128" t="s">
        <v>8</v>
      </c>
      <c r="C8" s="129"/>
      <c r="D8" s="130"/>
      <c r="E8" s="131"/>
      <c r="F8" s="132"/>
      <c r="G8" s="133"/>
      <c r="H8" s="134"/>
      <c r="I8" s="135"/>
      <c r="J8" s="136"/>
      <c r="K8" s="137"/>
      <c r="L8" s="124"/>
      <c r="M8" s="124"/>
      <c r="N8" s="124"/>
      <c r="O8" s="124"/>
      <c r="P8" s="124"/>
      <c r="Q8" s="124"/>
      <c r="R8" s="124"/>
      <c r="S8" s="124">
        <v>90.1</v>
      </c>
      <c r="T8" s="124"/>
      <c r="U8" s="124">
        <v>72.8</v>
      </c>
      <c r="V8" s="124">
        <v>69.2</v>
      </c>
      <c r="W8" s="124"/>
      <c r="X8" s="124"/>
      <c r="Y8" s="124"/>
      <c r="Z8" s="124">
        <v>90.1</v>
      </c>
      <c r="AA8" s="124"/>
      <c r="AB8" s="124">
        <v>72.8</v>
      </c>
      <c r="AC8" s="124">
        <v>69.2</v>
      </c>
      <c r="AD8" s="124"/>
      <c r="AE8" s="124"/>
      <c r="AF8" s="5"/>
      <c r="AG8" s="5"/>
      <c r="AH8" s="5"/>
      <c r="AI8" s="5"/>
      <c r="AJ8" s="5"/>
      <c r="AK8" s="5"/>
      <c r="AL8" s="5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1:54" customFormat="1" x14ac:dyDescent="0.25">
      <c r="A9" s="127">
        <v>100016</v>
      </c>
      <c r="B9" s="128" t="s">
        <v>8</v>
      </c>
      <c r="C9" s="129"/>
      <c r="D9" s="130"/>
      <c r="E9" s="131"/>
      <c r="F9" s="132"/>
      <c r="G9" s="133"/>
      <c r="H9" s="134"/>
      <c r="I9" s="135"/>
      <c r="J9" s="136"/>
      <c r="K9" s="137"/>
      <c r="L9" s="124"/>
      <c r="M9" s="124"/>
      <c r="N9" s="124"/>
      <c r="O9" s="124"/>
      <c r="P9" s="124"/>
      <c r="Q9" s="124"/>
      <c r="R9" s="124"/>
      <c r="S9" s="124">
        <v>78.05</v>
      </c>
      <c r="T9" s="124"/>
      <c r="U9" s="124">
        <v>76.2</v>
      </c>
      <c r="V9" s="124">
        <v>80</v>
      </c>
      <c r="W9" s="124"/>
      <c r="X9" s="124"/>
      <c r="Y9" s="124"/>
      <c r="Z9" s="124">
        <v>78.05</v>
      </c>
      <c r="AA9" s="124"/>
      <c r="AB9" s="124">
        <v>76.2</v>
      </c>
      <c r="AC9" s="124">
        <v>80</v>
      </c>
      <c r="AD9" s="124"/>
      <c r="AE9" s="124"/>
      <c r="AF9" s="5"/>
      <c r="AG9" s="5"/>
      <c r="AH9" s="5"/>
      <c r="AI9" s="5"/>
      <c r="AJ9" s="5"/>
      <c r="AK9" s="5"/>
      <c r="AL9" s="5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customFormat="1" x14ac:dyDescent="0.25">
      <c r="A10" s="127">
        <v>100017</v>
      </c>
      <c r="B10" s="128" t="s">
        <v>8</v>
      </c>
      <c r="C10" s="129"/>
      <c r="D10" s="130"/>
      <c r="E10" s="131"/>
      <c r="F10" s="132"/>
      <c r="G10" s="133"/>
      <c r="H10" s="134"/>
      <c r="I10" s="135"/>
      <c r="J10" s="136"/>
      <c r="K10" s="137"/>
      <c r="L10" s="124"/>
      <c r="M10" s="124"/>
      <c r="N10" s="124"/>
      <c r="O10" s="124"/>
      <c r="P10" s="124"/>
      <c r="Q10" s="124"/>
      <c r="R10" s="124"/>
      <c r="S10" s="124">
        <v>87.4</v>
      </c>
      <c r="T10" s="124"/>
      <c r="U10" s="124">
        <v>58.2</v>
      </c>
      <c r="V10" s="124">
        <v>71.2</v>
      </c>
      <c r="W10" s="124"/>
      <c r="X10" s="124"/>
      <c r="Y10" s="124"/>
      <c r="Z10" s="124">
        <v>87.4</v>
      </c>
      <c r="AA10" s="124"/>
      <c r="AB10" s="124">
        <v>58.2</v>
      </c>
      <c r="AC10" s="124">
        <v>71.2</v>
      </c>
      <c r="AD10" s="124"/>
      <c r="AE10" s="124"/>
      <c r="AF10" s="5"/>
      <c r="AG10" s="5"/>
      <c r="AH10" s="5"/>
      <c r="AI10" s="5"/>
      <c r="AJ10" s="5"/>
      <c r="AK10" s="5"/>
      <c r="AL10" s="5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1:54" customFormat="1" x14ac:dyDescent="0.25">
      <c r="A11" s="127">
        <v>100018</v>
      </c>
      <c r="B11" s="128" t="s">
        <v>8</v>
      </c>
      <c r="C11" s="129"/>
      <c r="D11" s="130"/>
      <c r="E11" s="131"/>
      <c r="F11" s="132"/>
      <c r="G11" s="133"/>
      <c r="H11" s="134"/>
      <c r="I11" s="135"/>
      <c r="J11" s="136"/>
      <c r="K11" s="137"/>
      <c r="L11" s="124"/>
      <c r="M11" s="124"/>
      <c r="N11" s="124">
        <v>99.6</v>
      </c>
      <c r="O11" s="124"/>
      <c r="P11" s="124"/>
      <c r="Q11" s="124"/>
      <c r="R11" s="124"/>
      <c r="S11" s="124">
        <v>77.150000000000006</v>
      </c>
      <c r="T11" s="124"/>
      <c r="U11" s="124">
        <v>91.6</v>
      </c>
      <c r="V11" s="124">
        <v>79.599999999999994</v>
      </c>
      <c r="W11" s="124"/>
      <c r="X11" s="124"/>
      <c r="Y11" s="124"/>
      <c r="Z11" s="124">
        <v>77.150000000000006</v>
      </c>
      <c r="AA11" s="124"/>
      <c r="AB11" s="124">
        <v>91.6</v>
      </c>
      <c r="AC11" s="124">
        <v>79.599999999999994</v>
      </c>
      <c r="AD11" s="124"/>
      <c r="AE11" s="124" t="s">
        <v>2</v>
      </c>
      <c r="AF11" s="5"/>
      <c r="AG11" s="5"/>
      <c r="AH11" s="5"/>
      <c r="AI11" s="5"/>
      <c r="AJ11" s="5"/>
      <c r="AK11" s="5"/>
      <c r="AL11" s="5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1:54" customFormat="1" x14ac:dyDescent="0.25">
      <c r="A12" s="127">
        <v>100019</v>
      </c>
      <c r="B12" s="128" t="s">
        <v>8</v>
      </c>
      <c r="C12" s="129"/>
      <c r="D12" s="130"/>
      <c r="E12" s="131"/>
      <c r="F12" s="132"/>
      <c r="G12" s="133"/>
      <c r="H12" s="134"/>
      <c r="I12" s="135"/>
      <c r="J12" s="136"/>
      <c r="K12" s="137"/>
      <c r="L12" s="124"/>
      <c r="M12" s="124"/>
      <c r="N12" s="124">
        <v>92.2</v>
      </c>
      <c r="O12" s="124"/>
      <c r="P12" s="124"/>
      <c r="Q12" s="124"/>
      <c r="R12" s="124"/>
      <c r="S12" s="124">
        <v>75.8</v>
      </c>
      <c r="T12" s="124"/>
      <c r="U12" s="124">
        <v>80.599999999999994</v>
      </c>
      <c r="V12" s="124">
        <v>60</v>
      </c>
      <c r="W12" s="124"/>
      <c r="X12" s="124"/>
      <c r="Y12" s="124"/>
      <c r="Z12" s="124">
        <v>75.8</v>
      </c>
      <c r="AA12" s="124"/>
      <c r="AB12" s="124">
        <v>80.599999999999994</v>
      </c>
      <c r="AC12" s="124">
        <v>60</v>
      </c>
      <c r="AD12" s="124"/>
      <c r="AE12" s="124"/>
      <c r="AF12" s="5"/>
      <c r="AG12" s="5"/>
      <c r="AH12" s="5"/>
      <c r="AI12" s="5"/>
      <c r="AJ12" s="5"/>
      <c r="AK12" s="5"/>
      <c r="AL12" s="5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1:54" customFormat="1" x14ac:dyDescent="0.25">
      <c r="A13" s="127">
        <v>100020</v>
      </c>
      <c r="B13" s="128" t="s">
        <v>8</v>
      </c>
      <c r="C13" s="129"/>
      <c r="D13" s="130"/>
      <c r="E13" s="131"/>
      <c r="F13" s="132"/>
      <c r="G13" s="133"/>
      <c r="H13" s="134"/>
      <c r="I13" s="135"/>
      <c r="J13" s="136"/>
      <c r="K13" s="137"/>
      <c r="L13" s="124"/>
      <c r="M13" s="124"/>
      <c r="N13" s="124"/>
      <c r="O13" s="124"/>
      <c r="P13" s="124"/>
      <c r="Q13" s="124"/>
      <c r="R13" s="124">
        <v>80.2</v>
      </c>
      <c r="S13" s="124">
        <v>86.3</v>
      </c>
      <c r="T13" s="124"/>
      <c r="U13" s="124">
        <v>55.6</v>
      </c>
      <c r="V13" s="124">
        <v>60</v>
      </c>
      <c r="W13" s="124"/>
      <c r="X13" s="124"/>
      <c r="Y13" s="124">
        <v>80.2</v>
      </c>
      <c r="Z13" s="124">
        <v>86.3</v>
      </c>
      <c r="AA13" s="124"/>
      <c r="AB13" s="124">
        <v>55.6</v>
      </c>
      <c r="AC13" s="124">
        <v>60</v>
      </c>
      <c r="AD13" s="124"/>
      <c r="AE13" s="124"/>
      <c r="AF13" s="5"/>
      <c r="AG13" s="5"/>
      <c r="AH13" s="5"/>
      <c r="AI13" s="5"/>
      <c r="AJ13" s="5"/>
      <c r="AK13" s="5"/>
      <c r="AL13" s="5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1:54" customFormat="1" x14ac:dyDescent="0.25">
      <c r="A14" s="127">
        <v>100021</v>
      </c>
      <c r="B14" s="128" t="s">
        <v>8</v>
      </c>
      <c r="C14" s="129"/>
      <c r="D14" s="130"/>
      <c r="E14" s="131"/>
      <c r="F14" s="132"/>
      <c r="G14" s="133"/>
      <c r="H14" s="134"/>
      <c r="I14" s="135"/>
      <c r="J14" s="136"/>
      <c r="K14" s="137"/>
      <c r="L14" s="124"/>
      <c r="M14" s="124"/>
      <c r="N14" s="124">
        <v>93.6</v>
      </c>
      <c r="O14" s="124"/>
      <c r="P14" s="124"/>
      <c r="Q14" s="124"/>
      <c r="R14" s="124"/>
      <c r="S14" s="124">
        <v>88.75</v>
      </c>
      <c r="T14" s="124"/>
      <c r="U14" s="124">
        <v>85.2</v>
      </c>
      <c r="V14" s="124">
        <v>85.2</v>
      </c>
      <c r="W14" s="124"/>
      <c r="X14" s="124"/>
      <c r="Y14" s="124"/>
      <c r="Z14" s="124">
        <v>88.75</v>
      </c>
      <c r="AA14" s="124"/>
      <c r="AB14" s="124">
        <v>85.2</v>
      </c>
      <c r="AC14" s="124">
        <v>85.2</v>
      </c>
      <c r="AD14" s="124"/>
      <c r="AE14" s="124"/>
      <c r="AF14" s="5"/>
      <c r="AG14" s="5"/>
      <c r="AH14" s="5"/>
      <c r="AI14" s="5"/>
      <c r="AJ14" s="5"/>
      <c r="AK14" s="5"/>
      <c r="AL14" s="5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1:54" customFormat="1" x14ac:dyDescent="0.25">
      <c r="A15" s="127">
        <v>100022</v>
      </c>
      <c r="B15" s="128" t="s">
        <v>8</v>
      </c>
      <c r="C15" s="129"/>
      <c r="D15" s="130"/>
      <c r="E15" s="131"/>
      <c r="F15" s="132"/>
      <c r="G15" s="133"/>
      <c r="H15" s="134"/>
      <c r="I15" s="135"/>
      <c r="J15" s="136"/>
      <c r="K15" s="137"/>
      <c r="L15" s="124"/>
      <c r="M15" s="124"/>
      <c r="N15" s="124"/>
      <c r="O15" s="124"/>
      <c r="P15" s="124">
        <v>85</v>
      </c>
      <c r="Q15" s="124"/>
      <c r="R15" s="124"/>
      <c r="S15" s="124">
        <v>85.4</v>
      </c>
      <c r="T15" s="124"/>
      <c r="U15" s="124">
        <v>93.4</v>
      </c>
      <c r="V15" s="124">
        <v>78</v>
      </c>
      <c r="W15" s="124">
        <v>85</v>
      </c>
      <c r="X15" s="124"/>
      <c r="Y15" s="124"/>
      <c r="Z15" s="124">
        <v>85.4</v>
      </c>
      <c r="AA15" s="124"/>
      <c r="AB15" s="124">
        <v>93.4</v>
      </c>
      <c r="AC15" s="124">
        <v>78</v>
      </c>
      <c r="AD15" s="124"/>
      <c r="AE15" s="124"/>
      <c r="AF15" s="5"/>
      <c r="AG15" s="5"/>
      <c r="AH15" s="5"/>
      <c r="AI15" s="5"/>
      <c r="AJ15" s="5"/>
      <c r="AK15" s="5"/>
      <c r="AL15" s="5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1:54" customFormat="1" x14ac:dyDescent="0.25">
      <c r="A16" s="127">
        <v>100023</v>
      </c>
      <c r="B16" s="128" t="s">
        <v>8</v>
      </c>
      <c r="C16" s="129"/>
      <c r="D16" s="130"/>
      <c r="E16" s="131"/>
      <c r="F16" s="132"/>
      <c r="G16" s="133"/>
      <c r="H16" s="134"/>
      <c r="I16" s="135"/>
      <c r="J16" s="136"/>
      <c r="K16" s="137"/>
      <c r="L16" s="124"/>
      <c r="M16" s="124"/>
      <c r="N16" s="124">
        <v>62.8</v>
      </c>
      <c r="O16" s="124"/>
      <c r="P16" s="124"/>
      <c r="Q16" s="124"/>
      <c r="R16" s="124"/>
      <c r="S16" s="124">
        <v>66.900000000000006</v>
      </c>
      <c r="T16" s="124"/>
      <c r="U16" s="124">
        <v>60</v>
      </c>
      <c r="V16" s="124">
        <v>50</v>
      </c>
      <c r="W16" s="124"/>
      <c r="X16" s="124"/>
      <c r="Y16" s="124"/>
      <c r="Z16" s="124">
        <v>66.900000000000006</v>
      </c>
      <c r="AA16" s="124"/>
      <c r="AB16" s="124">
        <v>60</v>
      </c>
      <c r="AC16" s="124">
        <v>50</v>
      </c>
      <c r="AD16" s="124"/>
      <c r="AE16" s="124"/>
      <c r="AF16" s="5"/>
      <c r="AG16" s="5"/>
      <c r="AH16" s="5"/>
      <c r="AI16" s="5"/>
      <c r="AJ16" s="5"/>
      <c r="AK16" s="5"/>
      <c r="AL16" s="5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customFormat="1" x14ac:dyDescent="0.25">
      <c r="A17" s="127">
        <v>100024</v>
      </c>
      <c r="B17" s="128" t="s">
        <v>8</v>
      </c>
      <c r="C17" s="129"/>
      <c r="D17" s="130"/>
      <c r="E17" s="131"/>
      <c r="F17" s="132"/>
      <c r="G17" s="133"/>
      <c r="H17" s="134"/>
      <c r="I17" s="135"/>
      <c r="J17" s="136"/>
      <c r="K17" s="137"/>
      <c r="L17" s="124"/>
      <c r="M17" s="124"/>
      <c r="N17" s="124"/>
      <c r="O17" s="124"/>
      <c r="P17" s="124"/>
      <c r="Q17" s="124"/>
      <c r="R17" s="124"/>
      <c r="S17" s="124">
        <v>79.5</v>
      </c>
      <c r="T17" s="124"/>
      <c r="U17" s="124">
        <v>56.2</v>
      </c>
      <c r="V17" s="124">
        <v>64.599999999999994</v>
      </c>
      <c r="W17" s="124"/>
      <c r="X17" s="124"/>
      <c r="Y17" s="124"/>
      <c r="Z17" s="124">
        <v>79.5</v>
      </c>
      <c r="AA17" s="124"/>
      <c r="AB17" s="124">
        <v>56.2</v>
      </c>
      <c r="AC17" s="124">
        <v>64.599999999999994</v>
      </c>
      <c r="AD17" s="124"/>
      <c r="AE17" s="124"/>
      <c r="AF17" s="5"/>
      <c r="AG17" s="5"/>
      <c r="AH17" s="5"/>
      <c r="AI17" s="5"/>
      <c r="AJ17" s="5"/>
      <c r="AK17" s="5"/>
      <c r="AL17" s="5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 customFormat="1" x14ac:dyDescent="0.25">
      <c r="A18" s="127">
        <v>100014</v>
      </c>
      <c r="B18" s="128" t="s">
        <v>8</v>
      </c>
      <c r="C18" s="129"/>
      <c r="D18" s="130"/>
      <c r="E18" s="131"/>
      <c r="F18" s="132"/>
      <c r="G18" s="133"/>
      <c r="H18" s="134"/>
      <c r="I18" s="135"/>
      <c r="J18" s="136"/>
      <c r="K18" s="137"/>
      <c r="L18" s="124"/>
      <c r="M18" s="124" t="s">
        <v>2</v>
      </c>
      <c r="N18" s="124"/>
      <c r="O18" s="124"/>
      <c r="P18" s="124"/>
      <c r="Q18" s="124"/>
      <c r="R18" s="124"/>
      <c r="S18" s="124">
        <v>81.2</v>
      </c>
      <c r="T18" s="124"/>
      <c r="U18" s="124">
        <v>78.8</v>
      </c>
      <c r="V18" s="124">
        <v>78</v>
      </c>
      <c r="W18" s="124"/>
      <c r="X18" s="124"/>
      <c r="Y18" s="124"/>
      <c r="Z18" s="124">
        <v>81.2</v>
      </c>
      <c r="AA18" s="124"/>
      <c r="AB18" s="124">
        <v>78.8</v>
      </c>
      <c r="AC18" s="124">
        <v>78</v>
      </c>
      <c r="AD18" s="124"/>
      <c r="AE18" s="124"/>
      <c r="AF18" s="5"/>
      <c r="AG18" s="5"/>
      <c r="AH18" s="5"/>
      <c r="AI18" s="5"/>
      <c r="AJ18" s="5"/>
      <c r="AK18" s="5"/>
      <c r="AL18" s="5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1:54" customFormat="1" x14ac:dyDescent="0.25">
      <c r="A19" s="127">
        <v>100015</v>
      </c>
      <c r="B19" s="128" t="s">
        <v>8</v>
      </c>
      <c r="C19" s="129"/>
      <c r="D19" s="130"/>
      <c r="E19" s="131"/>
      <c r="F19" s="132"/>
      <c r="G19" s="133"/>
      <c r="H19" s="134"/>
      <c r="I19" s="135"/>
      <c r="J19" s="136"/>
      <c r="K19" s="137"/>
      <c r="L19" s="124"/>
      <c r="M19" s="124"/>
      <c r="N19" s="124"/>
      <c r="O19" s="124"/>
      <c r="P19" s="124"/>
      <c r="Q19" s="124"/>
      <c r="R19" s="124"/>
      <c r="S19" s="124">
        <v>90.1</v>
      </c>
      <c r="T19" s="124"/>
      <c r="U19" s="124">
        <v>72.8</v>
      </c>
      <c r="V19" s="124">
        <v>69.2</v>
      </c>
      <c r="W19" s="124"/>
      <c r="X19" s="124"/>
      <c r="Y19" s="124"/>
      <c r="Z19" s="124">
        <v>90.1</v>
      </c>
      <c r="AA19" s="124"/>
      <c r="AB19" s="124">
        <v>72.8</v>
      </c>
      <c r="AC19" s="124">
        <v>69.2</v>
      </c>
      <c r="AD19" s="124"/>
      <c r="AE19" s="124"/>
      <c r="AF19" s="5"/>
      <c r="AG19" s="5"/>
      <c r="AH19" s="5"/>
      <c r="AI19" s="5"/>
      <c r="AJ19" s="5"/>
      <c r="AK19" s="5"/>
      <c r="AL19" s="5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1:54" customFormat="1" x14ac:dyDescent="0.25">
      <c r="A20" s="127">
        <v>100016</v>
      </c>
      <c r="B20" s="128" t="s">
        <v>8</v>
      </c>
      <c r="C20" s="129"/>
      <c r="D20" s="130"/>
      <c r="E20" s="131"/>
      <c r="F20" s="132"/>
      <c r="G20" s="133"/>
      <c r="H20" s="134"/>
      <c r="I20" s="135"/>
      <c r="J20" s="136"/>
      <c r="K20" s="137"/>
      <c r="L20" s="124"/>
      <c r="M20" s="124"/>
      <c r="N20" s="124"/>
      <c r="O20" s="124"/>
      <c r="P20" s="124"/>
      <c r="Q20" s="124"/>
      <c r="R20" s="124"/>
      <c r="S20" s="124">
        <v>78.05</v>
      </c>
      <c r="T20" s="124"/>
      <c r="U20" s="124">
        <v>76.2</v>
      </c>
      <c r="V20" s="124">
        <v>80</v>
      </c>
      <c r="W20" s="124"/>
      <c r="X20" s="124"/>
      <c r="Y20" s="124"/>
      <c r="Z20" s="124">
        <v>78.05</v>
      </c>
      <c r="AA20" s="124"/>
      <c r="AB20" s="124">
        <v>76.2</v>
      </c>
      <c r="AC20" s="124">
        <v>80</v>
      </c>
      <c r="AD20" s="124"/>
      <c r="AE20" s="124"/>
      <c r="AF20" s="5"/>
      <c r="AG20" s="5"/>
      <c r="AH20" s="5"/>
      <c r="AI20" s="5"/>
      <c r="AJ20" s="5"/>
      <c r="AK20" s="5"/>
      <c r="AL20" s="5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1:54" customFormat="1" x14ac:dyDescent="0.25">
      <c r="A21" s="127">
        <v>100017</v>
      </c>
      <c r="B21" s="128" t="s">
        <v>8</v>
      </c>
      <c r="C21" s="129"/>
      <c r="D21" s="130"/>
      <c r="E21" s="131"/>
      <c r="F21" s="132"/>
      <c r="G21" s="133"/>
      <c r="H21" s="134"/>
      <c r="I21" s="135"/>
      <c r="J21" s="136"/>
      <c r="K21" s="137"/>
      <c r="L21" s="124"/>
      <c r="M21" s="124"/>
      <c r="N21" s="124"/>
      <c r="O21" s="124"/>
      <c r="P21" s="124"/>
      <c r="Q21" s="124"/>
      <c r="R21" s="124"/>
      <c r="S21" s="124">
        <v>87.4</v>
      </c>
      <c r="T21" s="124"/>
      <c r="U21" s="124">
        <v>58.2</v>
      </c>
      <c r="V21" s="124">
        <v>71.2</v>
      </c>
      <c r="W21" s="124"/>
      <c r="X21" s="124"/>
      <c r="Y21" s="124"/>
      <c r="Z21" s="124">
        <v>87.4</v>
      </c>
      <c r="AA21" s="124"/>
      <c r="AB21" s="124">
        <v>58.2</v>
      </c>
      <c r="AC21" s="124">
        <v>71.2</v>
      </c>
      <c r="AD21" s="124"/>
      <c r="AE21" s="124"/>
      <c r="AF21" s="5"/>
      <c r="AG21" s="5"/>
      <c r="AH21" s="5"/>
      <c r="AI21" s="5"/>
      <c r="AJ21" s="5"/>
      <c r="AK21" s="5"/>
      <c r="AL21" s="5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1:54" customFormat="1" x14ac:dyDescent="0.25">
      <c r="A22" s="127">
        <v>100018</v>
      </c>
      <c r="B22" s="128" t="s">
        <v>8</v>
      </c>
      <c r="C22" s="129"/>
      <c r="D22" s="130"/>
      <c r="E22" s="131"/>
      <c r="F22" s="132"/>
      <c r="G22" s="133"/>
      <c r="H22" s="134"/>
      <c r="I22" s="135"/>
      <c r="J22" s="136"/>
      <c r="K22" s="137"/>
      <c r="L22" s="124"/>
      <c r="M22" s="124"/>
      <c r="N22" s="124">
        <v>99.6</v>
      </c>
      <c r="O22" s="124"/>
      <c r="P22" s="124"/>
      <c r="Q22" s="124"/>
      <c r="R22" s="124"/>
      <c r="S22" s="124">
        <v>77.150000000000006</v>
      </c>
      <c r="T22" s="124"/>
      <c r="U22" s="124">
        <v>91.6</v>
      </c>
      <c r="V22" s="124">
        <v>79.599999999999994</v>
      </c>
      <c r="W22" s="124"/>
      <c r="X22" s="124"/>
      <c r="Y22" s="124"/>
      <c r="Z22" s="124">
        <v>77.150000000000006</v>
      </c>
      <c r="AA22" s="124"/>
      <c r="AB22" s="124">
        <v>91.6</v>
      </c>
      <c r="AC22" s="124">
        <v>79.599999999999994</v>
      </c>
      <c r="AD22" s="124"/>
      <c r="AE22" s="124" t="s">
        <v>2</v>
      </c>
      <c r="AF22" s="5"/>
      <c r="AG22" s="5"/>
      <c r="AH22" s="5"/>
      <c r="AI22" s="5"/>
      <c r="AJ22" s="5"/>
      <c r="AK22" s="5"/>
      <c r="AL22" s="5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1:54" customFormat="1" x14ac:dyDescent="0.25">
      <c r="A23" s="127">
        <v>100019</v>
      </c>
      <c r="B23" s="128" t="s">
        <v>8</v>
      </c>
      <c r="C23" s="129"/>
      <c r="D23" s="130"/>
      <c r="E23" s="131"/>
      <c r="F23" s="132"/>
      <c r="G23" s="133"/>
      <c r="H23" s="134"/>
      <c r="I23" s="135"/>
      <c r="J23" s="136"/>
      <c r="K23" s="137"/>
      <c r="L23" s="124"/>
      <c r="M23" s="124"/>
      <c r="N23" s="124">
        <v>92.2</v>
      </c>
      <c r="O23" s="124"/>
      <c r="P23" s="124"/>
      <c r="Q23" s="124"/>
      <c r="R23" s="124"/>
      <c r="S23" s="124">
        <v>75.8</v>
      </c>
      <c r="T23" s="124"/>
      <c r="U23" s="124">
        <v>80.599999999999994</v>
      </c>
      <c r="V23" s="124">
        <v>60</v>
      </c>
      <c r="W23" s="124"/>
      <c r="X23" s="124"/>
      <c r="Y23" s="124"/>
      <c r="Z23" s="124">
        <v>75.8</v>
      </c>
      <c r="AA23" s="124"/>
      <c r="AB23" s="124">
        <v>80.599999999999994</v>
      </c>
      <c r="AC23" s="124">
        <v>60</v>
      </c>
      <c r="AD23" s="124"/>
      <c r="AE23" s="124"/>
      <c r="AF23" s="5"/>
      <c r="AG23" s="5"/>
      <c r="AH23" s="5"/>
      <c r="AI23" s="5"/>
      <c r="AJ23" s="5"/>
      <c r="AK23" s="5"/>
      <c r="AL23" s="5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1:54" customFormat="1" x14ac:dyDescent="0.25">
      <c r="A24" s="127">
        <v>100020</v>
      </c>
      <c r="B24" s="128" t="s">
        <v>8</v>
      </c>
      <c r="C24" s="129"/>
      <c r="D24" s="130"/>
      <c r="E24" s="131"/>
      <c r="F24" s="132"/>
      <c r="G24" s="133"/>
      <c r="H24" s="134"/>
      <c r="I24" s="135"/>
      <c r="J24" s="136"/>
      <c r="K24" s="137"/>
      <c r="L24" s="124"/>
      <c r="M24" s="124"/>
      <c r="N24" s="124"/>
      <c r="O24" s="124"/>
      <c r="P24" s="124"/>
      <c r="Q24" s="124"/>
      <c r="R24" s="124">
        <v>80.2</v>
      </c>
      <c r="S24" s="124">
        <v>86.3</v>
      </c>
      <c r="T24" s="124"/>
      <c r="U24" s="124">
        <v>55.6</v>
      </c>
      <c r="V24" s="124">
        <v>60</v>
      </c>
      <c r="W24" s="124"/>
      <c r="X24" s="124"/>
      <c r="Y24" s="124">
        <v>80.2</v>
      </c>
      <c r="Z24" s="124">
        <v>86.3</v>
      </c>
      <c r="AA24" s="124"/>
      <c r="AB24" s="124">
        <v>55.6</v>
      </c>
      <c r="AC24" s="124">
        <v>60</v>
      </c>
      <c r="AD24" s="124"/>
      <c r="AE24" s="124"/>
      <c r="AF24" s="5"/>
      <c r="AG24" s="5"/>
      <c r="AH24" s="5"/>
      <c r="AI24" s="5"/>
      <c r="AJ24" s="5"/>
      <c r="AK24" s="5"/>
      <c r="AL24" s="5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1:54" customFormat="1" x14ac:dyDescent="0.25">
      <c r="A25" s="127">
        <v>100021</v>
      </c>
      <c r="B25" s="128" t="s">
        <v>8</v>
      </c>
      <c r="C25" s="129"/>
      <c r="D25" s="130"/>
      <c r="E25" s="131"/>
      <c r="F25" s="132"/>
      <c r="G25" s="133"/>
      <c r="H25" s="134"/>
      <c r="I25" s="135"/>
      <c r="J25" s="136"/>
      <c r="K25" s="137"/>
      <c r="L25" s="124"/>
      <c r="M25" s="124"/>
      <c r="N25" s="124">
        <v>93.6</v>
      </c>
      <c r="O25" s="124"/>
      <c r="P25" s="124"/>
      <c r="Q25" s="124"/>
      <c r="R25" s="124"/>
      <c r="S25" s="124">
        <v>88.75</v>
      </c>
      <c r="T25" s="124"/>
      <c r="U25" s="124">
        <v>85.2</v>
      </c>
      <c r="V25" s="124">
        <v>85.2</v>
      </c>
      <c r="W25" s="124"/>
      <c r="X25" s="124"/>
      <c r="Y25" s="124"/>
      <c r="Z25" s="124">
        <v>88.75</v>
      </c>
      <c r="AA25" s="124"/>
      <c r="AB25" s="124">
        <v>85.2</v>
      </c>
      <c r="AC25" s="124">
        <v>85.2</v>
      </c>
      <c r="AD25" s="124"/>
      <c r="AE25" s="124"/>
      <c r="AF25" s="5"/>
      <c r="AG25" s="5"/>
      <c r="AH25" s="5"/>
      <c r="AI25" s="5"/>
      <c r="AJ25" s="5"/>
      <c r="AK25" s="5"/>
      <c r="AL25" s="5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1:54" customFormat="1" x14ac:dyDescent="0.25">
      <c r="A26" s="127">
        <v>100022</v>
      </c>
      <c r="B26" s="128" t="s">
        <v>8</v>
      </c>
      <c r="C26" s="129"/>
      <c r="D26" s="130"/>
      <c r="E26" s="131"/>
      <c r="F26" s="132"/>
      <c r="G26" s="133"/>
      <c r="H26" s="134"/>
      <c r="I26" s="135"/>
      <c r="J26" s="136"/>
      <c r="K26" s="137"/>
      <c r="L26" s="124"/>
      <c r="M26" s="124"/>
      <c r="N26" s="124"/>
      <c r="O26" s="124"/>
      <c r="P26" s="124">
        <v>85</v>
      </c>
      <c r="Q26" s="124"/>
      <c r="R26" s="124"/>
      <c r="S26" s="124">
        <v>85.4</v>
      </c>
      <c r="T26" s="124"/>
      <c r="U26" s="124">
        <v>93.4</v>
      </c>
      <c r="V26" s="124">
        <v>78</v>
      </c>
      <c r="W26" s="124">
        <v>85</v>
      </c>
      <c r="X26" s="124"/>
      <c r="Y26" s="124"/>
      <c r="Z26" s="124">
        <v>85.4</v>
      </c>
      <c r="AA26" s="124"/>
      <c r="AB26" s="124">
        <v>93.4</v>
      </c>
      <c r="AC26" s="124">
        <v>78</v>
      </c>
      <c r="AD26" s="124"/>
      <c r="AE26" s="124"/>
      <c r="AF26" s="5"/>
      <c r="AG26" s="5"/>
      <c r="AH26" s="5"/>
      <c r="AI26" s="5"/>
      <c r="AJ26" s="5"/>
      <c r="AK26" s="5"/>
      <c r="AL26" s="5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1:54" customFormat="1" x14ac:dyDescent="0.25">
      <c r="A27" s="127">
        <v>100023</v>
      </c>
      <c r="B27" s="128" t="s">
        <v>8</v>
      </c>
      <c r="C27" s="129"/>
      <c r="D27" s="130"/>
      <c r="E27" s="131"/>
      <c r="F27" s="132"/>
      <c r="G27" s="133"/>
      <c r="H27" s="134"/>
      <c r="I27" s="135"/>
      <c r="J27" s="136"/>
      <c r="K27" s="137"/>
      <c r="L27" s="124"/>
      <c r="M27" s="124"/>
      <c r="N27" s="124">
        <v>62.8</v>
      </c>
      <c r="O27" s="124"/>
      <c r="P27" s="124"/>
      <c r="Q27" s="124"/>
      <c r="R27" s="124"/>
      <c r="S27" s="124">
        <v>66.900000000000006</v>
      </c>
      <c r="T27" s="124"/>
      <c r="U27" s="124">
        <v>60</v>
      </c>
      <c r="V27" s="124">
        <v>50</v>
      </c>
      <c r="W27" s="124"/>
      <c r="X27" s="124"/>
      <c r="Y27" s="124"/>
      <c r="Z27" s="124">
        <v>66.900000000000006</v>
      </c>
      <c r="AA27" s="124"/>
      <c r="AB27" s="124">
        <v>60</v>
      </c>
      <c r="AC27" s="124">
        <v>50</v>
      </c>
      <c r="AD27" s="124"/>
      <c r="AE27" s="124"/>
      <c r="AF27" s="5"/>
      <c r="AG27" s="5"/>
      <c r="AH27" s="5"/>
      <c r="AI27" s="5"/>
      <c r="AJ27" s="5"/>
      <c r="AK27" s="5"/>
      <c r="AL27" s="5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1:54" customFormat="1" x14ac:dyDescent="0.25">
      <c r="A28" s="127">
        <v>100024</v>
      </c>
      <c r="B28" s="128" t="s">
        <v>8</v>
      </c>
      <c r="C28" s="129"/>
      <c r="D28" s="130"/>
      <c r="E28" s="131"/>
      <c r="F28" s="132"/>
      <c r="G28" s="133"/>
      <c r="H28" s="134"/>
      <c r="I28" s="135"/>
      <c r="J28" s="136"/>
      <c r="K28" s="137"/>
      <c r="L28" s="124"/>
      <c r="M28" s="124"/>
      <c r="N28" s="124"/>
      <c r="O28" s="124"/>
      <c r="P28" s="124"/>
      <c r="Q28" s="124"/>
      <c r="R28" s="124"/>
      <c r="S28" s="124">
        <v>79.5</v>
      </c>
      <c r="T28" s="124"/>
      <c r="U28" s="124">
        <v>56.2</v>
      </c>
      <c r="V28" s="124">
        <v>64.599999999999994</v>
      </c>
      <c r="W28" s="124"/>
      <c r="X28" s="124"/>
      <c r="Y28" s="124"/>
      <c r="Z28" s="124">
        <v>79.5</v>
      </c>
      <c r="AA28" s="124"/>
      <c r="AB28" s="124">
        <v>56.2</v>
      </c>
      <c r="AC28" s="124">
        <v>64.599999999999994</v>
      </c>
      <c r="AD28" s="124"/>
      <c r="AE28" s="124"/>
      <c r="AF28" s="5"/>
      <c r="AG28" s="5"/>
      <c r="AH28" s="5"/>
      <c r="AI28" s="5"/>
      <c r="AJ28" s="5"/>
      <c r="AK28" s="5"/>
      <c r="AL28" s="5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1:54" customFormat="1" x14ac:dyDescent="0.25">
      <c r="A29" s="127">
        <v>100025</v>
      </c>
      <c r="B29" s="128" t="s">
        <v>8</v>
      </c>
      <c r="C29" s="129"/>
      <c r="D29" s="130"/>
      <c r="E29" s="131"/>
      <c r="F29" s="132"/>
      <c r="G29" s="133"/>
      <c r="H29" s="134"/>
      <c r="I29" s="135"/>
      <c r="J29" s="136"/>
      <c r="K29" s="137"/>
      <c r="L29" s="124"/>
      <c r="M29" s="124" t="s">
        <v>2</v>
      </c>
      <c r="N29" s="124"/>
      <c r="O29" s="124"/>
      <c r="P29" s="124"/>
      <c r="Q29" s="124"/>
      <c r="R29" s="124"/>
      <c r="S29" s="124">
        <v>83.6</v>
      </c>
      <c r="T29" s="124"/>
      <c r="U29" s="124">
        <v>66.8</v>
      </c>
      <c r="V29" s="124">
        <v>66.8</v>
      </c>
      <c r="W29" s="124"/>
      <c r="X29" s="124"/>
      <c r="Y29" s="124"/>
      <c r="Z29" s="124">
        <v>83.6</v>
      </c>
      <c r="AA29" s="124"/>
      <c r="AB29" s="124">
        <v>66.8</v>
      </c>
      <c r="AC29" s="124">
        <v>66.8</v>
      </c>
      <c r="AD29" s="124"/>
      <c r="AE29" s="124"/>
      <c r="AF29" s="5"/>
      <c r="AG29" s="5"/>
      <c r="AH29" s="5"/>
      <c r="AI29" s="5"/>
      <c r="AJ29" s="5"/>
      <c r="AK29" s="5"/>
      <c r="AL29" s="5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1:54" customFormat="1" x14ac:dyDescent="0.25">
      <c r="A30" s="127">
        <v>100026</v>
      </c>
      <c r="B30" s="128" t="s">
        <v>8</v>
      </c>
      <c r="C30" s="129"/>
      <c r="D30" s="130"/>
      <c r="E30" s="131"/>
      <c r="F30" s="132"/>
      <c r="G30" s="133"/>
      <c r="H30" s="134"/>
      <c r="I30" s="135"/>
      <c r="J30" s="136"/>
      <c r="K30" s="137"/>
      <c r="L30" s="124"/>
      <c r="M30" s="124"/>
      <c r="N30" s="124">
        <v>74</v>
      </c>
      <c r="O30" s="124"/>
      <c r="P30" s="124"/>
      <c r="Q30" s="124"/>
      <c r="R30" s="124"/>
      <c r="S30" s="124">
        <v>70.099999999999994</v>
      </c>
      <c r="T30" s="124"/>
      <c r="U30" s="124">
        <v>80.2</v>
      </c>
      <c r="V30" s="124">
        <v>67.599999999999994</v>
      </c>
      <c r="W30" s="124"/>
      <c r="X30" s="124"/>
      <c r="Y30" s="124"/>
      <c r="Z30" s="124">
        <v>70.099999999999994</v>
      </c>
      <c r="AA30" s="124"/>
      <c r="AB30" s="124">
        <v>80.2</v>
      </c>
      <c r="AC30" s="124">
        <v>67.599999999999994</v>
      </c>
      <c r="AD30" s="124"/>
      <c r="AE30" s="124"/>
      <c r="AF30" s="5"/>
      <c r="AG30" s="5"/>
      <c r="AH30" s="5"/>
      <c r="AI30" s="5"/>
      <c r="AJ30" s="5"/>
      <c r="AK30" s="5"/>
      <c r="AL30" s="5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1:54" customFormat="1" x14ac:dyDescent="0.25">
      <c r="A31" s="127">
        <v>100027</v>
      </c>
      <c r="B31" s="128" t="s">
        <v>8</v>
      </c>
      <c r="C31" s="129"/>
      <c r="D31" s="130"/>
      <c r="E31" s="131"/>
      <c r="F31" s="132"/>
      <c r="G31" s="133"/>
      <c r="H31" s="134"/>
      <c r="I31" s="135"/>
      <c r="J31" s="136"/>
      <c r="K31" s="137"/>
      <c r="L31" s="124"/>
      <c r="M31" s="124"/>
      <c r="N31" s="124">
        <v>76.400000000000006</v>
      </c>
      <c r="O31" s="124"/>
      <c r="P31" s="124"/>
      <c r="Q31" s="124"/>
      <c r="R31" s="124"/>
      <c r="S31" s="124">
        <v>65</v>
      </c>
      <c r="T31" s="124"/>
      <c r="U31" s="124">
        <v>68.2</v>
      </c>
      <c r="V31" s="124">
        <v>50</v>
      </c>
      <c r="W31" s="124"/>
      <c r="X31" s="124"/>
      <c r="Y31" s="124"/>
      <c r="Z31" s="124">
        <v>65</v>
      </c>
      <c r="AA31" s="124"/>
      <c r="AB31" s="124">
        <v>68.2</v>
      </c>
      <c r="AC31" s="124">
        <v>50</v>
      </c>
      <c r="AD31" s="124"/>
      <c r="AE31" s="124"/>
      <c r="AF31" s="5"/>
      <c r="AG31" s="5"/>
      <c r="AH31" s="5"/>
      <c r="AI31" s="5"/>
      <c r="AJ31" s="5"/>
      <c r="AK31" s="5"/>
      <c r="AL31" s="5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1:54" customFormat="1" x14ac:dyDescent="0.25">
      <c r="A32" s="127">
        <v>100028</v>
      </c>
      <c r="B32" s="128" t="s">
        <v>8</v>
      </c>
      <c r="C32" s="129"/>
      <c r="D32" s="130"/>
      <c r="E32" s="131"/>
      <c r="F32" s="132"/>
      <c r="G32" s="133"/>
      <c r="H32" s="134"/>
      <c r="I32" s="135"/>
      <c r="J32" s="136"/>
      <c r="K32" s="137"/>
      <c r="L32" s="124"/>
      <c r="M32" s="124"/>
      <c r="N32" s="124"/>
      <c r="O32" s="124"/>
      <c r="P32" s="124"/>
      <c r="Q32" s="124"/>
      <c r="R32" s="124"/>
      <c r="S32" s="124">
        <v>78.05</v>
      </c>
      <c r="T32" s="124"/>
      <c r="U32" s="124">
        <v>62</v>
      </c>
      <c r="V32" s="124">
        <v>70.8</v>
      </c>
      <c r="W32" s="124"/>
      <c r="X32" s="124"/>
      <c r="Y32" s="124"/>
      <c r="Z32" s="124">
        <v>78.05</v>
      </c>
      <c r="AA32" s="124"/>
      <c r="AB32" s="124">
        <v>62</v>
      </c>
      <c r="AC32" s="124">
        <v>70.8</v>
      </c>
      <c r="AD32" s="124"/>
      <c r="AE32" s="124"/>
      <c r="AF32" s="5"/>
      <c r="AG32" s="5"/>
      <c r="AH32" s="5"/>
      <c r="AI32" s="5"/>
      <c r="AJ32" s="5"/>
      <c r="AK32" s="5"/>
      <c r="AL32" s="5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1:54" customFormat="1" ht="15.75" thickBot="1" x14ac:dyDescent="0.3">
      <c r="A33" s="127">
        <v>100029</v>
      </c>
      <c r="B33" s="128" t="s">
        <v>8</v>
      </c>
      <c r="C33" s="138"/>
      <c r="D33" s="139"/>
      <c r="E33" s="140"/>
      <c r="F33" s="141"/>
      <c r="G33" s="142"/>
      <c r="H33" s="143"/>
      <c r="I33" s="144"/>
      <c r="J33" s="145"/>
      <c r="K33" s="146"/>
      <c r="L33" s="126"/>
      <c r="M33" s="126"/>
      <c r="N33" s="126">
        <v>55.2</v>
      </c>
      <c r="O33" s="126"/>
      <c r="P33" s="126"/>
      <c r="Q33" s="126"/>
      <c r="R33" s="126"/>
      <c r="S33" s="126">
        <v>62.45</v>
      </c>
      <c r="T33" s="126"/>
      <c r="U33" s="126">
        <v>56.2</v>
      </c>
      <c r="V33" s="126">
        <v>60</v>
      </c>
      <c r="W33" s="126"/>
      <c r="X33" s="126"/>
      <c r="Y33" s="126"/>
      <c r="Z33" s="126">
        <v>62.45</v>
      </c>
      <c r="AA33" s="126"/>
      <c r="AB33" s="126">
        <v>56.2</v>
      </c>
      <c r="AC33" s="126">
        <v>60</v>
      </c>
      <c r="AD33" s="126"/>
      <c r="AE33" s="126"/>
      <c r="AF33" s="5"/>
      <c r="AG33" s="5"/>
      <c r="AH33" s="5"/>
      <c r="AI33" s="5"/>
      <c r="AJ33" s="5"/>
      <c r="AK33" s="5"/>
      <c r="AL33" s="5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1:54" customFormat="1" x14ac:dyDescent="0.25">
      <c r="A34" s="74" t="s">
        <v>16</v>
      </c>
      <c r="B34" s="75"/>
      <c r="C34" s="75"/>
      <c r="D34" s="76"/>
      <c r="E34" s="76"/>
      <c r="F34" s="77"/>
      <c r="G34" s="78" t="e">
        <f>SUM(G6:G33) / COUNTA(G6:G33)</f>
        <v>#DIV/0!</v>
      </c>
      <c r="H34" s="79"/>
      <c r="I34" s="78" t="e">
        <f>SUM(I6:I33) / COUNTA(I6:I33)</f>
        <v>#DIV/0!</v>
      </c>
      <c r="J34" s="79"/>
      <c r="K34" s="78" t="e">
        <f>SUM(K6:K33) / COUNTA(K6:K33)</f>
        <v>#DIV/0!</v>
      </c>
      <c r="L34" s="78">
        <f>SUM(L6:L33) / COUNTA(L6:L33)</f>
        <v>51.25</v>
      </c>
      <c r="M34" s="78">
        <f>SUM(M6:M33) / COUNTA(M6:M33)</f>
        <v>0</v>
      </c>
      <c r="N34" s="78">
        <f>SUM(N6:N33) / COUNTA(N6:N33)</f>
        <v>82</v>
      </c>
      <c r="O34" s="78">
        <f>SUM(O6:O33) / COUNTA(O6:O33)</f>
        <v>59.8</v>
      </c>
      <c r="P34" s="78">
        <f>SUM(P6:P33) / COUNTA(P6:P33)</f>
        <v>85</v>
      </c>
      <c r="Q34" s="78" t="e">
        <f>SUM(Q6:Q33) / COUNTA(Q6:Q33)</f>
        <v>#DIV/0!</v>
      </c>
      <c r="R34" s="78">
        <f>SUM(R6:R33) / COUNTA(R6:R33)</f>
        <v>80.2</v>
      </c>
      <c r="S34" s="78">
        <f>SUM(S6:S33) / COUNTA(S6:S33)</f>
        <v>79.714814814814801</v>
      </c>
      <c r="T34" s="78">
        <f>SUM(T6:T33) / COUNTA(T6:T33)</f>
        <v>60.2</v>
      </c>
      <c r="U34" s="78">
        <f>SUM(U6:U33) / COUNTA(U6:U33)</f>
        <v>72.244444444444454</v>
      </c>
      <c r="V34" s="78">
        <f>SUM(V6:V33) / COUNTA(V6:V33)</f>
        <v>69.140740740740725</v>
      </c>
      <c r="W34" s="78">
        <f>SUM(W6:W33) / COUNTA(W6:W33)</f>
        <v>85</v>
      </c>
      <c r="X34" s="78" t="e">
        <f>SUM(X6:X33) / COUNTA(X6:X33)</f>
        <v>#DIV/0!</v>
      </c>
      <c r="Y34" s="78">
        <f>SUM(Y6:Y33) / COUNTA(Y6:Y33)</f>
        <v>80.2</v>
      </c>
      <c r="Z34" s="78">
        <f>SUM(Z6:Z33) / COUNTA(Z6:Z33)</f>
        <v>79.714814814814801</v>
      </c>
      <c r="AA34" s="78">
        <f>SUM(AA6:AA33) / COUNTA(AA6:AA33)</f>
        <v>60.2</v>
      </c>
      <c r="AB34" s="78">
        <f>SUM(AB6:AB33) / COUNTA(AB6:AB33)</f>
        <v>72.244444444444454</v>
      </c>
      <c r="AC34" s="78">
        <f>SUM(AC6:AC33) / COUNTA(AC6:AC33)</f>
        <v>69.140740740740725</v>
      </c>
      <c r="AD34" s="78">
        <f>SUM(AD6:AD33) / COUNTA(AD6:AD33)</f>
        <v>52</v>
      </c>
      <c r="AE34" s="80">
        <f>SUM(AE6:AE33) / COUNTA(AE6:AE33)</f>
        <v>0</v>
      </c>
      <c r="AF34" s="5"/>
      <c r="AG34" s="5"/>
      <c r="AH34" s="5"/>
      <c r="AI34" s="5"/>
      <c r="AJ34" s="5"/>
      <c r="AK34" s="5"/>
      <c r="AL34" s="5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1:54" customFormat="1" ht="15.75" thickBot="1" x14ac:dyDescent="0.3">
      <c r="A35" s="81" t="s">
        <v>17</v>
      </c>
      <c r="B35" s="82"/>
      <c r="C35" s="82"/>
      <c r="D35" s="83"/>
      <c r="E35" s="83"/>
      <c r="F35" s="84"/>
      <c r="G35" s="85" t="e">
        <f>STDEVP(G6:G33)</f>
        <v>#DIV/0!</v>
      </c>
      <c r="H35" s="86"/>
      <c r="I35" s="85" t="e">
        <f>STDEVP(I6:I33)</f>
        <v>#DIV/0!</v>
      </c>
      <c r="J35" s="86"/>
      <c r="K35" s="85" t="e">
        <f>STDEVP(K6:K33)</f>
        <v>#DIV/0!</v>
      </c>
      <c r="L35" s="85">
        <f>STDEVP(L6:L33)</f>
        <v>0</v>
      </c>
      <c r="M35" s="85" t="e">
        <f>STDEVP(M6:M33)</f>
        <v>#DIV/0!</v>
      </c>
      <c r="N35" s="85">
        <f>STDEVP(N6:N33)</f>
        <v>15.514216354392827</v>
      </c>
      <c r="O35" s="85">
        <f>STDEVP(O6:O33)</f>
        <v>0</v>
      </c>
      <c r="P35" s="85">
        <f>STDEVP(P6:P33)</f>
        <v>0</v>
      </c>
      <c r="Q35" s="85" t="e">
        <f>STDEVP(Q6:Q33)</f>
        <v>#DIV/0!</v>
      </c>
      <c r="R35" s="85">
        <f>STDEVP(R6:R33)</f>
        <v>0</v>
      </c>
      <c r="S35" s="85">
        <f>STDEVP(S6:S33)</f>
        <v>7.830789360131166</v>
      </c>
      <c r="T35" s="85">
        <f>STDEVP(T6:T33)</f>
        <v>0</v>
      </c>
      <c r="U35" s="85">
        <f>STDEVP(U6:U33)</f>
        <v>12.870446575846877</v>
      </c>
      <c r="V35" s="85">
        <f>STDEVP(V6:V33)</f>
        <v>10.294883995866224</v>
      </c>
      <c r="W35" s="85">
        <f>STDEVP(W6:W33)</f>
        <v>0</v>
      </c>
      <c r="X35" s="85" t="e">
        <f>STDEVP(X6:X33)</f>
        <v>#DIV/0!</v>
      </c>
      <c r="Y35" s="85">
        <f>STDEVP(Y6:Y33)</f>
        <v>0</v>
      </c>
      <c r="Z35" s="85">
        <f>STDEVP(Z6:Z33)</f>
        <v>7.830789360131166</v>
      </c>
      <c r="AA35" s="85">
        <f>STDEVP(AA6:AA33)</f>
        <v>0</v>
      </c>
      <c r="AB35" s="85">
        <f>STDEVP(AB6:AB33)</f>
        <v>12.870446575846877</v>
      </c>
      <c r="AC35" s="85">
        <f>STDEVP(AC6:AC33)</f>
        <v>10.294883995866224</v>
      </c>
      <c r="AD35" s="85">
        <f>STDEVP(AD6:AD33)</f>
        <v>0</v>
      </c>
      <c r="AE35" s="87" t="e">
        <f>STDEVP(AE6:AE33)</f>
        <v>#DIV/0!</v>
      </c>
      <c r="AF35" s="5"/>
      <c r="AG35" s="5"/>
      <c r="AH35" s="5"/>
      <c r="AI35" s="5"/>
      <c r="AJ35" s="5"/>
      <c r="AK35" s="5"/>
      <c r="AL35" s="5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</sheetData>
  <mergeCells count="2">
    <mergeCell ref="G4:H4"/>
    <mergeCell ref="I4:J4"/>
  </mergeCells>
  <conditionalFormatting sqref="L6:V17 L29:V33 AD29:AE33 AD6:AE17">
    <cfRule type="cellIs" dxfId="3" priority="4" operator="between">
      <formula>0.01</formula>
      <formula>49.99</formula>
    </cfRule>
  </conditionalFormatting>
  <conditionalFormatting sqref="L18:V28 AD18:AE28">
    <cfRule type="cellIs" dxfId="2" priority="3" operator="between">
      <formula>0.01</formula>
      <formula>49.99</formula>
    </cfRule>
  </conditionalFormatting>
  <conditionalFormatting sqref="W6:AC17 W29:AC33">
    <cfRule type="cellIs" dxfId="1" priority="2" operator="between">
      <formula>0.01</formula>
      <formula>49.99</formula>
    </cfRule>
  </conditionalFormatting>
  <conditionalFormatting sqref="W18:AC28">
    <cfRule type="cellIs" dxfId="0" priority="1" operator="between">
      <formula>0.01</formula>
      <formula>49.99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E9522-236D-4868-B621-6B9145F3B658}">
  <sheetPr codeName="Sheet4"/>
  <dimension ref="A1:BC7"/>
  <sheetViews>
    <sheetView workbookViewId="0">
      <selection activeCell="I7" sqref="I7"/>
    </sheetView>
  </sheetViews>
  <sheetFormatPr defaultRowHeight="15" x14ac:dyDescent="0.25"/>
  <cols>
    <col min="1" max="1" width="10.7109375" style="57" customWidth="1"/>
    <col min="2" max="2" width="31.85546875" style="57" bestFit="1" customWidth="1"/>
    <col min="3" max="3" width="10.7109375" style="57" bestFit="1" customWidth="1"/>
    <col min="4" max="5" width="4.7109375" style="58" customWidth="1"/>
    <col min="6" max="6" width="6.85546875" style="31" customWidth="1"/>
    <col min="7" max="7" width="5.42578125" style="31" customWidth="1"/>
    <col min="8" max="8" width="4.7109375" style="31" customWidth="1"/>
    <col min="9" max="9" width="5.42578125" style="31" customWidth="1"/>
    <col min="10" max="52" width="4" style="31" customWidth="1"/>
    <col min="53" max="55" width="7" style="31" customWidth="1"/>
    <col min="56" max="16384" width="9.140625" style="57"/>
  </cols>
  <sheetData>
    <row r="1" spans="1:55" customFormat="1" ht="15" customHeight="1" x14ac:dyDescent="0.25">
      <c r="A1" s="36" t="s">
        <v>3</v>
      </c>
      <c r="B1" s="37"/>
      <c r="C1" s="37"/>
      <c r="D1" s="37"/>
      <c r="E1" s="37"/>
      <c r="F1" s="37"/>
      <c r="G1" s="37"/>
      <c r="H1" s="37"/>
      <c r="I1" s="37"/>
      <c r="J1" s="37"/>
      <c r="K1" s="38"/>
      <c r="L1" s="17" t="e">
        <f>COUNTIF(#REF!,"DG")</f>
        <v>#REF!</v>
      </c>
      <c r="M1" s="17" t="e">
        <f>COUNTIF(#REF!,"DG")</f>
        <v>#REF!</v>
      </c>
      <c r="N1" s="17" t="e">
        <f>COUNTIF(#REF!,"DG")</f>
        <v>#REF!</v>
      </c>
      <c r="O1" s="17" t="e">
        <f>COUNTIF(#REF!,"DG")</f>
        <v>#REF!</v>
      </c>
      <c r="P1" s="17" t="e">
        <f>COUNTIF(#REF!,"DG")</f>
        <v>#REF!</v>
      </c>
      <c r="Q1" s="17" t="e">
        <f>COUNTIF(#REF!,"DG")</f>
        <v>#REF!</v>
      </c>
      <c r="R1" s="17" t="e">
        <f>COUNTIF(#REF!,"DG")</f>
        <v>#REF!</v>
      </c>
      <c r="S1" s="17" t="e">
        <f>COUNTIF(#REF!,"DG")</f>
        <v>#REF!</v>
      </c>
      <c r="T1" s="17" t="e">
        <f>COUNTIF(#REF!,"DG")</f>
        <v>#REF!</v>
      </c>
      <c r="U1" s="17" t="e">
        <f>COUNTIF(#REF!,"DG")</f>
        <v>#REF!</v>
      </c>
      <c r="V1" s="17" t="e">
        <f>COUNTIF(#REF!,"DG")</f>
        <v>#REF!</v>
      </c>
      <c r="W1" s="17" t="e">
        <f>COUNTIF(#REF!,"DG")</f>
        <v>#REF!</v>
      </c>
      <c r="X1" s="17" t="e">
        <f>COUNTIF(#REF!,"DG")</f>
        <v>#REF!</v>
      </c>
      <c r="Y1" s="17" t="e">
        <f>COUNTIF(#REF!,"DG")</f>
        <v>#REF!</v>
      </c>
      <c r="Z1" s="17" t="e">
        <f>COUNTIF(#REF!,"DG")</f>
        <v>#REF!</v>
      </c>
      <c r="AA1" s="17" t="e">
        <f>COUNTIF(#REF!,"DG")</f>
        <v>#REF!</v>
      </c>
      <c r="AB1" s="17" t="e">
        <f>COUNTIF(#REF!,"DG")</f>
        <v>#REF!</v>
      </c>
      <c r="AC1" s="17" t="e">
        <f>COUNTIF(#REF!,"DG")</f>
        <v>#REF!</v>
      </c>
      <c r="AD1" s="17" t="e">
        <f>COUNTIF(#REF!,"DG")</f>
        <v>#REF!</v>
      </c>
      <c r="AE1" s="17" t="e">
        <f>COUNTIF(#REF!,"DG")</f>
        <v>#REF!</v>
      </c>
      <c r="AF1" s="17" t="e">
        <f>COUNTIF(#REF!,"DG")</f>
        <v>#REF!</v>
      </c>
      <c r="AG1" s="17" t="e">
        <f>COUNTIF(#REF!,"DG")</f>
        <v>#REF!</v>
      </c>
      <c r="AH1" s="17" t="e">
        <f>COUNTIF(#REF!,"DG")</f>
        <v>#REF!</v>
      </c>
      <c r="AI1" s="17" t="e">
        <f>COUNTIF(#REF!,"DG")</f>
        <v>#REF!</v>
      </c>
      <c r="AJ1" s="17" t="e">
        <f>COUNTIF(#REF!,"DG")</f>
        <v>#REF!</v>
      </c>
      <c r="AK1" s="17" t="e">
        <f>COUNTIF(#REF!,"DG")</f>
        <v>#REF!</v>
      </c>
      <c r="AL1" s="17" t="e">
        <f>COUNTIF(#REF!,"DG")</f>
        <v>#REF!</v>
      </c>
      <c r="AM1" s="17" t="e">
        <f>COUNTIF(#REF!,"DG")</f>
        <v>#REF!</v>
      </c>
      <c r="AN1" s="17" t="e">
        <f>COUNTIF(#REF!,"DG")</f>
        <v>#REF!</v>
      </c>
      <c r="AO1" s="17" t="e">
        <f>COUNTIF(#REF!,"DG")</f>
        <v>#REF!</v>
      </c>
      <c r="AP1" s="17" t="e">
        <f>COUNTIF(#REF!,"DG")</f>
        <v>#REF!</v>
      </c>
      <c r="AQ1" s="17" t="e">
        <f>COUNTIF(#REF!,"DG")</f>
        <v>#REF!</v>
      </c>
      <c r="AR1" s="17" t="e">
        <f>COUNTIF(#REF!,"DG")</f>
        <v>#REF!</v>
      </c>
      <c r="AS1" s="17" t="e">
        <f>COUNTIF(#REF!,"DG")</f>
        <v>#REF!</v>
      </c>
      <c r="AT1" s="17" t="e">
        <f>COUNTIF(#REF!,"DG")</f>
        <v>#REF!</v>
      </c>
      <c r="AU1" s="17" t="e">
        <f>COUNTIF(#REF!,"DG")</f>
        <v>#REF!</v>
      </c>
      <c r="AV1" s="17" t="e">
        <f>COUNTIF(#REF!,"DG")</f>
        <v>#REF!</v>
      </c>
      <c r="AW1" s="17" t="e">
        <f>COUNTIF(#REF!,"DG")</f>
        <v>#REF!</v>
      </c>
      <c r="AX1" s="17" t="e">
        <f>COUNTIF(#REF!,"DG")</f>
        <v>#REF!</v>
      </c>
      <c r="AY1" s="17" t="e">
        <f>COUNTIF(#REF!,"DG")</f>
        <v>#REF!</v>
      </c>
      <c r="AZ1" s="17" t="e">
        <f>COUNTIF(#REF!,"DG")</f>
        <v>#REF!</v>
      </c>
      <c r="BA1" s="7"/>
      <c r="BB1" s="7"/>
      <c r="BC1" s="7"/>
    </row>
    <row r="2" spans="1:55" customFormat="1" ht="15" customHeight="1" x14ac:dyDescent="0.25">
      <c r="A2" s="39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1"/>
      <c r="L2" s="10" t="e">
        <f>COUNTIF(#REF!,"CR")</f>
        <v>#REF!</v>
      </c>
      <c r="M2" s="10" t="e">
        <f>COUNTIF(#REF!,"CR")</f>
        <v>#REF!</v>
      </c>
      <c r="N2" s="10" t="e">
        <f>COUNTIF(#REF!,"CR")</f>
        <v>#REF!</v>
      </c>
      <c r="O2" s="10" t="e">
        <f>COUNTIF(#REF!,"CR")</f>
        <v>#REF!</v>
      </c>
      <c r="P2" s="10" t="e">
        <f>COUNTIF(#REF!,"CR")</f>
        <v>#REF!</v>
      </c>
      <c r="Q2" s="10" t="e">
        <f>COUNTIF(#REF!,"CR")</f>
        <v>#REF!</v>
      </c>
      <c r="R2" s="10" t="e">
        <f>COUNTIF(#REF!,"CR")</f>
        <v>#REF!</v>
      </c>
      <c r="S2" s="10" t="e">
        <f>COUNTIF(#REF!,"CR")</f>
        <v>#REF!</v>
      </c>
      <c r="T2" s="10" t="e">
        <f>COUNTIF(#REF!,"CR")</f>
        <v>#REF!</v>
      </c>
      <c r="U2" s="10" t="e">
        <f>COUNTIF(#REF!,"CR")</f>
        <v>#REF!</v>
      </c>
      <c r="V2" s="10" t="e">
        <f>COUNTIF(#REF!,"CR")</f>
        <v>#REF!</v>
      </c>
      <c r="W2" s="10" t="e">
        <f>COUNTIF(#REF!,"CR")</f>
        <v>#REF!</v>
      </c>
      <c r="X2" s="10" t="e">
        <f>COUNTIF(#REF!,"CR")</f>
        <v>#REF!</v>
      </c>
      <c r="Y2" s="10" t="e">
        <f>COUNTIF(#REF!,"CR")</f>
        <v>#REF!</v>
      </c>
      <c r="Z2" s="10" t="e">
        <f>COUNTIF(#REF!,"CR")</f>
        <v>#REF!</v>
      </c>
      <c r="AA2" s="10" t="e">
        <f>COUNTIF(#REF!,"CR")</f>
        <v>#REF!</v>
      </c>
      <c r="AB2" s="10" t="e">
        <f>COUNTIF(#REF!,"CR")</f>
        <v>#REF!</v>
      </c>
      <c r="AC2" s="10" t="e">
        <f>COUNTIF(#REF!,"CR")</f>
        <v>#REF!</v>
      </c>
      <c r="AD2" s="10" t="e">
        <f>COUNTIF(#REF!,"CR")</f>
        <v>#REF!</v>
      </c>
      <c r="AE2" s="10" t="e">
        <f>COUNTIF(#REF!,"CR")</f>
        <v>#REF!</v>
      </c>
      <c r="AF2" s="10" t="e">
        <f>COUNTIF(#REF!,"CR")</f>
        <v>#REF!</v>
      </c>
      <c r="AG2" s="10" t="e">
        <f>COUNTIF(#REF!,"CR")</f>
        <v>#REF!</v>
      </c>
      <c r="AH2" s="10" t="e">
        <f>COUNTIF(#REF!,"CR")</f>
        <v>#REF!</v>
      </c>
      <c r="AI2" s="10" t="e">
        <f>COUNTIF(#REF!,"CR")</f>
        <v>#REF!</v>
      </c>
      <c r="AJ2" s="10" t="e">
        <f>COUNTIF(#REF!,"CR")</f>
        <v>#REF!</v>
      </c>
      <c r="AK2" s="10" t="e">
        <f>COUNTIF(#REF!,"CR")</f>
        <v>#REF!</v>
      </c>
      <c r="AL2" s="10" t="e">
        <f>COUNTIF(#REF!,"CR")</f>
        <v>#REF!</v>
      </c>
      <c r="AM2" s="10" t="e">
        <f>COUNTIF(#REF!,"CR")</f>
        <v>#REF!</v>
      </c>
      <c r="AN2" s="10" t="e">
        <f>COUNTIF(#REF!,"CR")</f>
        <v>#REF!</v>
      </c>
      <c r="AO2" s="10" t="e">
        <f>COUNTIF(#REF!,"CR")</f>
        <v>#REF!</v>
      </c>
      <c r="AP2" s="10" t="e">
        <f>COUNTIF(#REF!,"CR")</f>
        <v>#REF!</v>
      </c>
      <c r="AQ2" s="10" t="e">
        <f>COUNTIF(#REF!,"CR")</f>
        <v>#REF!</v>
      </c>
      <c r="AR2" s="10" t="e">
        <f>COUNTIF(#REF!,"CR")</f>
        <v>#REF!</v>
      </c>
      <c r="AS2" s="10" t="e">
        <f>COUNTIF(#REF!,"CR")</f>
        <v>#REF!</v>
      </c>
      <c r="AT2" s="10" t="e">
        <f>COUNTIF(#REF!,"CR")</f>
        <v>#REF!</v>
      </c>
      <c r="AU2" s="10" t="e">
        <f>COUNTIF(#REF!,"CR")</f>
        <v>#REF!</v>
      </c>
      <c r="AV2" s="10" t="e">
        <f>COUNTIF(#REF!,"CR")</f>
        <v>#REF!</v>
      </c>
      <c r="AW2" s="10" t="e">
        <f>COUNTIF(#REF!,"CR")</f>
        <v>#REF!</v>
      </c>
      <c r="AX2" s="10" t="e">
        <f>COUNTIF(#REF!,"CR")</f>
        <v>#REF!</v>
      </c>
      <c r="AY2" s="10" t="e">
        <f>COUNTIF(#REF!,"CR")</f>
        <v>#REF!</v>
      </c>
      <c r="AZ2" s="10" t="e">
        <f>COUNTIF(#REF!,"CR")</f>
        <v>#REF!</v>
      </c>
      <c r="BA2" s="7"/>
      <c r="BB2" s="7"/>
      <c r="BC2" s="7"/>
    </row>
    <row r="3" spans="1:55" customFormat="1" ht="15" customHeight="1" x14ac:dyDescent="0.25">
      <c r="A3" s="42" t="s">
        <v>4</v>
      </c>
      <c r="B3" s="43"/>
      <c r="C3" s="43"/>
      <c r="D3" s="43"/>
      <c r="E3" s="43"/>
      <c r="F3" s="43"/>
      <c r="G3" s="43"/>
      <c r="H3" s="43"/>
      <c r="I3" s="43"/>
      <c r="J3" s="43"/>
      <c r="K3" s="44"/>
      <c r="L3" s="11" t="e">
        <f>COUNTIF(#REF!,"I")</f>
        <v>#REF!</v>
      </c>
      <c r="M3" s="11" t="e">
        <f>COUNTIF(#REF!,"I")</f>
        <v>#REF!</v>
      </c>
      <c r="N3" s="11" t="e">
        <f>COUNTIF(#REF!,"I")</f>
        <v>#REF!</v>
      </c>
      <c r="O3" s="11" t="e">
        <f>COUNTIF(#REF!,"I")</f>
        <v>#REF!</v>
      </c>
      <c r="P3" s="11" t="e">
        <f>COUNTIF(#REF!,"I")</f>
        <v>#REF!</v>
      </c>
      <c r="Q3" s="11" t="e">
        <f>COUNTIF(#REF!,"I")</f>
        <v>#REF!</v>
      </c>
      <c r="R3" s="11" t="e">
        <f>COUNTIF(#REF!,"I")</f>
        <v>#REF!</v>
      </c>
      <c r="S3" s="11" t="e">
        <f>COUNTIF(#REF!,"I")</f>
        <v>#REF!</v>
      </c>
      <c r="T3" s="11" t="e">
        <f>COUNTIF(#REF!,"I")</f>
        <v>#REF!</v>
      </c>
      <c r="U3" s="11" t="e">
        <f>COUNTIF(#REF!,"I")</f>
        <v>#REF!</v>
      </c>
      <c r="V3" s="11" t="e">
        <f>COUNTIF(#REF!,"I")</f>
        <v>#REF!</v>
      </c>
      <c r="W3" s="11" t="e">
        <f>COUNTIF(#REF!,"I")</f>
        <v>#REF!</v>
      </c>
      <c r="X3" s="11" t="e">
        <f>COUNTIF(#REF!,"I")</f>
        <v>#REF!</v>
      </c>
      <c r="Y3" s="11" t="e">
        <f>COUNTIF(#REF!,"I")</f>
        <v>#REF!</v>
      </c>
      <c r="Z3" s="11" t="e">
        <f>COUNTIF(#REF!,"I")</f>
        <v>#REF!</v>
      </c>
      <c r="AA3" s="11" t="e">
        <f>COUNTIF(#REF!,"I")</f>
        <v>#REF!</v>
      </c>
      <c r="AB3" s="11" t="e">
        <f>COUNTIF(#REF!,"I")</f>
        <v>#REF!</v>
      </c>
      <c r="AC3" s="11" t="e">
        <f>COUNTIF(#REF!,"I")</f>
        <v>#REF!</v>
      </c>
      <c r="AD3" s="11" t="e">
        <f>COUNTIF(#REF!,"I")</f>
        <v>#REF!</v>
      </c>
      <c r="AE3" s="11" t="e">
        <f>COUNTIF(#REF!,"I")</f>
        <v>#REF!</v>
      </c>
      <c r="AF3" s="11" t="e">
        <f>COUNTIF(#REF!,"I")</f>
        <v>#REF!</v>
      </c>
      <c r="AG3" s="11" t="e">
        <f>COUNTIF(#REF!,"I")</f>
        <v>#REF!</v>
      </c>
      <c r="AH3" s="11" t="e">
        <f>COUNTIF(#REF!,"I")</f>
        <v>#REF!</v>
      </c>
      <c r="AI3" s="11" t="e">
        <f>COUNTIF(#REF!,"I")</f>
        <v>#REF!</v>
      </c>
      <c r="AJ3" s="11" t="e">
        <f>COUNTIF(#REF!,"I")</f>
        <v>#REF!</v>
      </c>
      <c r="AK3" s="11" t="e">
        <f>COUNTIF(#REF!,"I")</f>
        <v>#REF!</v>
      </c>
      <c r="AL3" s="11" t="e">
        <f>COUNTIF(#REF!,"I")</f>
        <v>#REF!</v>
      </c>
      <c r="AM3" s="11" t="e">
        <f>COUNTIF(#REF!,"I")</f>
        <v>#REF!</v>
      </c>
      <c r="AN3" s="11" t="e">
        <f>COUNTIF(#REF!,"I")</f>
        <v>#REF!</v>
      </c>
      <c r="AO3" s="11" t="e">
        <f>COUNTIF(#REF!,"I")</f>
        <v>#REF!</v>
      </c>
      <c r="AP3" s="11" t="e">
        <f>COUNTIF(#REF!,"I")</f>
        <v>#REF!</v>
      </c>
      <c r="AQ3" s="11" t="e">
        <f>COUNTIF(#REF!,"I")</f>
        <v>#REF!</v>
      </c>
      <c r="AR3" s="11" t="e">
        <f>COUNTIF(#REF!,"I")</f>
        <v>#REF!</v>
      </c>
      <c r="AS3" s="11" t="e">
        <f>COUNTIF(#REF!,"I")</f>
        <v>#REF!</v>
      </c>
      <c r="AT3" s="11" t="e">
        <f>COUNTIF(#REF!,"I")</f>
        <v>#REF!</v>
      </c>
      <c r="AU3" s="11" t="e">
        <f>COUNTIF(#REF!,"I")</f>
        <v>#REF!</v>
      </c>
      <c r="AV3" s="11" t="e">
        <f>COUNTIF(#REF!,"I")</f>
        <v>#REF!</v>
      </c>
      <c r="AW3" s="11" t="e">
        <f>COUNTIF(#REF!,"I")</f>
        <v>#REF!</v>
      </c>
      <c r="AX3" s="11" t="e">
        <f>COUNTIF(#REF!,"I")</f>
        <v>#REF!</v>
      </c>
      <c r="AY3" s="11" t="e">
        <f>COUNTIF(#REF!,"I")</f>
        <v>#REF!</v>
      </c>
      <c r="AZ3" s="11" t="e">
        <f>COUNTIF(#REF!,"I")</f>
        <v>#REF!</v>
      </c>
      <c r="BA3" s="7"/>
      <c r="BB3" s="7"/>
      <c r="BC3" s="7"/>
    </row>
    <row r="4" spans="1:55" customFormat="1" ht="15" customHeight="1" x14ac:dyDescent="0.25">
      <c r="A4" s="45" t="s">
        <v>18</v>
      </c>
      <c r="B4" s="46"/>
      <c r="C4" s="46"/>
      <c r="D4" s="46"/>
      <c r="E4" s="46"/>
      <c r="F4" s="46"/>
      <c r="G4" s="46"/>
      <c r="H4" s="46"/>
      <c r="I4" s="46"/>
      <c r="J4" s="46"/>
      <c r="K4" s="47"/>
      <c r="L4" s="12" t="e">
        <f>COUNTIF(#REF!,"&lt;50")</f>
        <v>#REF!</v>
      </c>
      <c r="M4" s="12" t="e">
        <f>COUNTIF(#REF!,"&lt;50")</f>
        <v>#REF!</v>
      </c>
      <c r="N4" s="12" t="e">
        <f>COUNTIF(#REF!,"&lt;50")</f>
        <v>#REF!</v>
      </c>
      <c r="O4" s="12" t="e">
        <f>COUNTIF(#REF!,"&lt;50")</f>
        <v>#REF!</v>
      </c>
      <c r="P4" s="12" t="e">
        <f>COUNTIF(#REF!,"&lt;50")</f>
        <v>#REF!</v>
      </c>
      <c r="Q4" s="12" t="e">
        <f>COUNTIF(#REF!,"&lt;50")</f>
        <v>#REF!</v>
      </c>
      <c r="R4" s="12" t="e">
        <f>COUNTIF(#REF!,"&lt;50")</f>
        <v>#REF!</v>
      </c>
      <c r="S4" s="12" t="e">
        <f>COUNTIF(#REF!,"&lt;50")</f>
        <v>#REF!</v>
      </c>
      <c r="T4" s="12" t="e">
        <f>COUNTIF(#REF!,"&lt;50")</f>
        <v>#REF!</v>
      </c>
      <c r="U4" s="12" t="e">
        <f>COUNTIF(#REF!,"&lt;50")</f>
        <v>#REF!</v>
      </c>
      <c r="V4" s="12" t="e">
        <f>COUNTIF(#REF!,"&lt;50")</f>
        <v>#REF!</v>
      </c>
      <c r="W4" s="12" t="e">
        <f>COUNTIF(#REF!,"&lt;50")</f>
        <v>#REF!</v>
      </c>
      <c r="X4" s="12" t="e">
        <f>COUNTIF(#REF!,"&lt;50")</f>
        <v>#REF!</v>
      </c>
      <c r="Y4" s="12" t="e">
        <f>COUNTIF(#REF!,"&lt;50")</f>
        <v>#REF!</v>
      </c>
      <c r="Z4" s="12" t="e">
        <f>COUNTIF(#REF!,"&lt;50")</f>
        <v>#REF!</v>
      </c>
      <c r="AA4" s="12" t="e">
        <f>COUNTIF(#REF!,"&lt;50")</f>
        <v>#REF!</v>
      </c>
      <c r="AB4" s="12" t="e">
        <f>COUNTIF(#REF!,"&lt;50")</f>
        <v>#REF!</v>
      </c>
      <c r="AC4" s="12" t="e">
        <f>COUNTIF(#REF!,"&lt;50")</f>
        <v>#REF!</v>
      </c>
      <c r="AD4" s="12" t="e">
        <f>COUNTIF(#REF!,"&lt;50")</f>
        <v>#REF!</v>
      </c>
      <c r="AE4" s="12" t="e">
        <f>COUNTIF(#REF!,"&lt;50")</f>
        <v>#REF!</v>
      </c>
      <c r="AF4" s="12" t="e">
        <f>COUNTIF(#REF!,"&lt;50")</f>
        <v>#REF!</v>
      </c>
      <c r="AG4" s="12" t="e">
        <f>COUNTIF(#REF!,"&lt;50")</f>
        <v>#REF!</v>
      </c>
      <c r="AH4" s="12" t="e">
        <f>COUNTIF(#REF!,"&lt;50")</f>
        <v>#REF!</v>
      </c>
      <c r="AI4" s="12" t="e">
        <f>COUNTIF(#REF!,"&lt;50")</f>
        <v>#REF!</v>
      </c>
      <c r="AJ4" s="12" t="e">
        <f>COUNTIF(#REF!,"&lt;50")</f>
        <v>#REF!</v>
      </c>
      <c r="AK4" s="12" t="e">
        <f>COUNTIF(#REF!,"&lt;50")</f>
        <v>#REF!</v>
      </c>
      <c r="AL4" s="12" t="e">
        <f>COUNTIF(#REF!,"&lt;50")</f>
        <v>#REF!</v>
      </c>
      <c r="AM4" s="12" t="e">
        <f>COUNTIF(#REF!,"&lt;50")</f>
        <v>#REF!</v>
      </c>
      <c r="AN4" s="12" t="e">
        <f>COUNTIF(#REF!,"&lt;50")</f>
        <v>#REF!</v>
      </c>
      <c r="AO4" s="12" t="e">
        <f>COUNTIF(#REF!,"&lt;50")</f>
        <v>#REF!</v>
      </c>
      <c r="AP4" s="12" t="e">
        <f>COUNTIF(#REF!,"&lt;50")</f>
        <v>#REF!</v>
      </c>
      <c r="AQ4" s="12" t="e">
        <f>COUNTIF(#REF!,"&lt;50")</f>
        <v>#REF!</v>
      </c>
      <c r="AR4" s="12" t="e">
        <f>COUNTIF(#REF!,"&lt;50")</f>
        <v>#REF!</v>
      </c>
      <c r="AS4" s="12" t="e">
        <f>COUNTIF(#REF!,"&lt;50")</f>
        <v>#REF!</v>
      </c>
      <c r="AT4" s="12" t="e">
        <f>COUNTIF(#REF!,"&lt;50")</f>
        <v>#REF!</v>
      </c>
      <c r="AU4" s="12" t="e">
        <f>COUNTIF(#REF!,"&lt;50")</f>
        <v>#REF!</v>
      </c>
      <c r="AV4" s="12" t="e">
        <f>COUNTIF(#REF!,"&lt;50")</f>
        <v>#REF!</v>
      </c>
      <c r="AW4" s="12" t="e">
        <f>COUNTIF(#REF!,"&lt;50")</f>
        <v>#REF!</v>
      </c>
      <c r="AX4" s="12" t="e">
        <f>COUNTIF(#REF!,"&lt;50")</f>
        <v>#REF!</v>
      </c>
      <c r="AY4" s="12" t="e">
        <f>COUNTIF(#REF!,"&lt;50")</f>
        <v>#REF!</v>
      </c>
      <c r="AZ4" s="12" t="e">
        <f>COUNTIF(#REF!,"&lt;50")</f>
        <v>#REF!</v>
      </c>
      <c r="BA4" s="7"/>
      <c r="BB4" s="7"/>
      <c r="BC4" s="7"/>
    </row>
    <row r="5" spans="1:55" customFormat="1" ht="15" customHeight="1" x14ac:dyDescent="0.25">
      <c r="A5" s="48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50"/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  <c r="S5" s="28">
        <v>0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28">
        <v>0</v>
      </c>
      <c r="AG5" s="28">
        <v>0</v>
      </c>
      <c r="AH5" s="28">
        <v>0</v>
      </c>
      <c r="AI5" s="28">
        <v>0</v>
      </c>
      <c r="AJ5" s="28">
        <v>0</v>
      </c>
      <c r="AK5" s="28">
        <v>0</v>
      </c>
      <c r="AL5" s="28">
        <v>0</v>
      </c>
      <c r="AM5" s="28">
        <v>0</v>
      </c>
      <c r="AN5" s="28">
        <v>0</v>
      </c>
      <c r="AO5" s="28">
        <v>0</v>
      </c>
      <c r="AP5" s="28">
        <v>0</v>
      </c>
      <c r="AQ5" s="28">
        <v>0</v>
      </c>
      <c r="AR5" s="28">
        <v>0</v>
      </c>
      <c r="AS5" s="28">
        <v>0</v>
      </c>
      <c r="AT5" s="28">
        <v>0</v>
      </c>
      <c r="AU5" s="28">
        <v>0</v>
      </c>
      <c r="AV5" s="28">
        <v>0</v>
      </c>
      <c r="AW5" s="28">
        <v>0</v>
      </c>
      <c r="AX5" s="28">
        <v>0</v>
      </c>
      <c r="AY5" s="28">
        <v>0</v>
      </c>
      <c r="AZ5" s="28">
        <v>0</v>
      </c>
      <c r="BA5" s="7"/>
      <c r="BB5" s="7"/>
      <c r="BC5" s="7"/>
    </row>
    <row r="6" spans="1:55" customFormat="1" ht="15" customHeight="1" x14ac:dyDescent="0.25">
      <c r="A6" s="51" t="s">
        <v>20</v>
      </c>
      <c r="B6" s="52"/>
      <c r="C6" s="52"/>
      <c r="D6" s="52"/>
      <c r="E6" s="52"/>
      <c r="F6" s="52"/>
      <c r="G6" s="52"/>
      <c r="H6" s="52"/>
      <c r="I6" s="52"/>
      <c r="J6" s="52"/>
      <c r="K6" s="53"/>
      <c r="L6" s="29">
        <f>COUNT(#REF!)</f>
        <v>0</v>
      </c>
      <c r="M6" s="29">
        <f>COUNT(#REF!)</f>
        <v>0</v>
      </c>
      <c r="N6" s="29">
        <f>COUNT(#REF!)</f>
        <v>0</v>
      </c>
      <c r="O6" s="29">
        <f>COUNT(#REF!)</f>
        <v>0</v>
      </c>
      <c r="P6" s="29">
        <f>COUNT(#REF!)</f>
        <v>0</v>
      </c>
      <c r="Q6" s="29">
        <f>COUNT(#REF!)</f>
        <v>0</v>
      </c>
      <c r="R6" s="29">
        <f>COUNT(#REF!)</f>
        <v>0</v>
      </c>
      <c r="S6" s="29">
        <f>COUNT(#REF!)</f>
        <v>0</v>
      </c>
      <c r="T6" s="29">
        <f>COUNT(#REF!)</f>
        <v>0</v>
      </c>
      <c r="U6" s="29">
        <f>COUNT(#REF!)</f>
        <v>0</v>
      </c>
      <c r="V6" s="29">
        <f>COUNT(#REF!)</f>
        <v>0</v>
      </c>
      <c r="W6" s="29">
        <f>COUNT(#REF!)</f>
        <v>0</v>
      </c>
      <c r="X6" s="29">
        <f>COUNT(#REF!)</f>
        <v>0</v>
      </c>
      <c r="Y6" s="29">
        <f>COUNT(#REF!)</f>
        <v>0</v>
      </c>
      <c r="Z6" s="29">
        <f>COUNT(#REF!)</f>
        <v>0</v>
      </c>
      <c r="AA6" s="29">
        <f>COUNT(#REF!)</f>
        <v>0</v>
      </c>
      <c r="AB6" s="29">
        <f>COUNT(#REF!)</f>
        <v>0</v>
      </c>
      <c r="AC6" s="29">
        <f>COUNT(#REF!)</f>
        <v>0</v>
      </c>
      <c r="AD6" s="29">
        <f>COUNT(#REF!)</f>
        <v>0</v>
      </c>
      <c r="AE6" s="29">
        <f>COUNT(#REF!)</f>
        <v>0</v>
      </c>
      <c r="AF6" s="29">
        <f>COUNT(#REF!)</f>
        <v>0</v>
      </c>
      <c r="AG6" s="29">
        <f>COUNT(#REF!)</f>
        <v>0</v>
      </c>
      <c r="AH6" s="29">
        <f>COUNT(#REF!)</f>
        <v>0</v>
      </c>
      <c r="AI6" s="29">
        <f>COUNT(#REF!)</f>
        <v>0</v>
      </c>
      <c r="AJ6" s="29">
        <f>COUNT(#REF!)</f>
        <v>0</v>
      </c>
      <c r="AK6" s="29">
        <f>COUNT(#REF!)</f>
        <v>0</v>
      </c>
      <c r="AL6" s="29">
        <f>COUNT(#REF!)</f>
        <v>0</v>
      </c>
      <c r="AM6" s="29">
        <f>COUNT(#REF!)</f>
        <v>0</v>
      </c>
      <c r="AN6" s="29">
        <f>COUNT(#REF!)</f>
        <v>0</v>
      </c>
      <c r="AO6" s="29">
        <f>COUNT(#REF!)</f>
        <v>0</v>
      </c>
      <c r="AP6" s="29">
        <f>COUNT(#REF!)</f>
        <v>0</v>
      </c>
      <c r="AQ6" s="29">
        <f>COUNT(#REF!)</f>
        <v>0</v>
      </c>
      <c r="AR6" s="29">
        <f>COUNT(#REF!)</f>
        <v>0</v>
      </c>
      <c r="AS6" s="29">
        <f>COUNT(#REF!)</f>
        <v>0</v>
      </c>
      <c r="AT6" s="29">
        <f>COUNT(#REF!)</f>
        <v>0</v>
      </c>
      <c r="AU6" s="29">
        <f>COUNT(#REF!)</f>
        <v>0</v>
      </c>
      <c r="AV6" s="29">
        <f>COUNT(#REF!)</f>
        <v>0</v>
      </c>
      <c r="AW6" s="29">
        <f>COUNT(#REF!)</f>
        <v>0</v>
      </c>
      <c r="AX6" s="29">
        <f>COUNT(#REF!)</f>
        <v>0</v>
      </c>
      <c r="AY6" s="29">
        <f>COUNT(#REF!)</f>
        <v>0</v>
      </c>
      <c r="AZ6" s="29">
        <f>COUNT(#REF!)</f>
        <v>0</v>
      </c>
      <c r="BA6" s="7"/>
      <c r="BB6" s="7"/>
      <c r="BC6" s="7"/>
    </row>
    <row r="7" spans="1:55" customFormat="1" ht="15" customHeight="1" thickBot="1" x14ac:dyDescent="0.3">
      <c r="A7" s="54" t="s">
        <v>21</v>
      </c>
      <c r="B7" s="55"/>
      <c r="C7" s="55"/>
      <c r="D7" s="55"/>
      <c r="E7" s="55"/>
      <c r="F7" s="55"/>
      <c r="G7" s="55"/>
      <c r="H7" s="55"/>
      <c r="I7" s="55"/>
      <c r="J7" s="55"/>
      <c r="K7" s="56"/>
      <c r="L7" s="30" t="e">
        <f t="shared" ref="L7:AZ7" si="0">L4/L6</f>
        <v>#REF!</v>
      </c>
      <c r="M7" s="30" t="e">
        <f t="shared" si="0"/>
        <v>#REF!</v>
      </c>
      <c r="N7" s="30" t="e">
        <f t="shared" si="0"/>
        <v>#REF!</v>
      </c>
      <c r="O7" s="30" t="e">
        <f t="shared" si="0"/>
        <v>#REF!</v>
      </c>
      <c r="P7" s="30" t="e">
        <f t="shared" si="0"/>
        <v>#REF!</v>
      </c>
      <c r="Q7" s="30" t="e">
        <f t="shared" si="0"/>
        <v>#REF!</v>
      </c>
      <c r="R7" s="30" t="e">
        <f t="shared" si="0"/>
        <v>#REF!</v>
      </c>
      <c r="S7" s="30" t="e">
        <f t="shared" si="0"/>
        <v>#REF!</v>
      </c>
      <c r="T7" s="30" t="e">
        <f t="shared" si="0"/>
        <v>#REF!</v>
      </c>
      <c r="U7" s="30" t="e">
        <f t="shared" si="0"/>
        <v>#REF!</v>
      </c>
      <c r="V7" s="30" t="e">
        <f t="shared" si="0"/>
        <v>#REF!</v>
      </c>
      <c r="W7" s="30" t="e">
        <f t="shared" si="0"/>
        <v>#REF!</v>
      </c>
      <c r="X7" s="30" t="e">
        <f t="shared" si="0"/>
        <v>#REF!</v>
      </c>
      <c r="Y7" s="30" t="e">
        <f t="shared" si="0"/>
        <v>#REF!</v>
      </c>
      <c r="Z7" s="30" t="e">
        <f t="shared" si="0"/>
        <v>#REF!</v>
      </c>
      <c r="AA7" s="30" t="e">
        <f t="shared" si="0"/>
        <v>#REF!</v>
      </c>
      <c r="AB7" s="30" t="e">
        <f t="shared" si="0"/>
        <v>#REF!</v>
      </c>
      <c r="AC7" s="30" t="e">
        <f t="shared" si="0"/>
        <v>#REF!</v>
      </c>
      <c r="AD7" s="30" t="e">
        <f t="shared" si="0"/>
        <v>#REF!</v>
      </c>
      <c r="AE7" s="30" t="e">
        <f t="shared" si="0"/>
        <v>#REF!</v>
      </c>
      <c r="AF7" s="30" t="e">
        <f t="shared" si="0"/>
        <v>#REF!</v>
      </c>
      <c r="AG7" s="30" t="e">
        <f t="shared" si="0"/>
        <v>#REF!</v>
      </c>
      <c r="AH7" s="30" t="e">
        <f t="shared" si="0"/>
        <v>#REF!</v>
      </c>
      <c r="AI7" s="30" t="e">
        <f t="shared" si="0"/>
        <v>#REF!</v>
      </c>
      <c r="AJ7" s="30" t="e">
        <f t="shared" si="0"/>
        <v>#REF!</v>
      </c>
      <c r="AK7" s="30" t="e">
        <f t="shared" si="0"/>
        <v>#REF!</v>
      </c>
      <c r="AL7" s="30" t="e">
        <f t="shared" si="0"/>
        <v>#REF!</v>
      </c>
      <c r="AM7" s="30" t="e">
        <f t="shared" si="0"/>
        <v>#REF!</v>
      </c>
      <c r="AN7" s="30" t="e">
        <f t="shared" si="0"/>
        <v>#REF!</v>
      </c>
      <c r="AO7" s="30" t="e">
        <f t="shared" si="0"/>
        <v>#REF!</v>
      </c>
      <c r="AP7" s="30" t="e">
        <f t="shared" si="0"/>
        <v>#REF!</v>
      </c>
      <c r="AQ7" s="30" t="e">
        <f t="shared" si="0"/>
        <v>#REF!</v>
      </c>
      <c r="AR7" s="30" t="e">
        <f t="shared" si="0"/>
        <v>#REF!</v>
      </c>
      <c r="AS7" s="30" t="e">
        <f t="shared" si="0"/>
        <v>#REF!</v>
      </c>
      <c r="AT7" s="30" t="e">
        <f t="shared" si="0"/>
        <v>#REF!</v>
      </c>
      <c r="AU7" s="30" t="e">
        <f t="shared" si="0"/>
        <v>#REF!</v>
      </c>
      <c r="AV7" s="30" t="e">
        <f t="shared" si="0"/>
        <v>#REF!</v>
      </c>
      <c r="AW7" s="30" t="e">
        <f t="shared" si="0"/>
        <v>#REF!</v>
      </c>
      <c r="AX7" s="30" t="e">
        <f t="shared" si="0"/>
        <v>#REF!</v>
      </c>
      <c r="AY7" s="30" t="e">
        <f t="shared" si="0"/>
        <v>#REF!</v>
      </c>
      <c r="AZ7" s="30" t="e">
        <f t="shared" si="0"/>
        <v>#REF!</v>
      </c>
      <c r="BA7" s="7"/>
      <c r="BB7" s="7"/>
      <c r="BC7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Classe1</vt:lpstr>
      <vt:lpstr>Classe2</vt:lpstr>
      <vt:lpstr>Classe3</vt:lpstr>
      <vt:lpstr>Classe4</vt:lpstr>
      <vt:lpstr>Classe5</vt:lpstr>
      <vt:lpstr>Classe6</vt:lpstr>
      <vt:lpstr>Lignes modèles</vt:lpstr>
      <vt:lpstr>LignesModèles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Lidiya Grechkivska</dc:creator>
  <cp:lastModifiedBy>Damien Vaney</cp:lastModifiedBy>
  <dcterms:created xsi:type="dcterms:W3CDTF">2019-07-02T08:03:49Z</dcterms:created>
  <dcterms:modified xsi:type="dcterms:W3CDTF">2019-11-06T07:54:42Z</dcterms:modified>
</cp:coreProperties>
</file>