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jpeg" ContentType="image/jpeg"/>
  <Override PartName="/xl/drawings/drawing4.xml" ContentType="application/vnd.openxmlformats-officedocument.drawing+xml"/>
  <Override PartName="/xl/drawings/drawing5.xml" ContentType="application/vnd.openxmlformats-officedocument.drawing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0" yWindow="0" windowWidth="28800" windowHeight="12300" tabRatio="892" activeTab="6"/>
  </bookViews>
  <sheets>
    <sheet name="N° plaques à imprimé" sheetId="8" r:id="rId1"/>
    <sheet name="Feuille d'inscription" sheetId="9" r:id="rId2"/>
    <sheet name=" Classement 5 premières" sheetId="1" r:id="rId3"/>
    <sheet name="Final 5 ères parties à imprimer" sheetId="11" r:id="rId4"/>
    <sheet name="Classement 16émes et +" sheetId="10" r:id="rId5"/>
    <sheet name="64 équipes" sheetId="5" r:id="rId6"/>
    <sheet name="32 équipes" sheetId="7" r:id="rId7"/>
    <sheet name="Finales a imprimer" sheetId="12" r:id="rId8"/>
  </sheets>
  <definedNames>
    <definedName name="_xlnm._FilterDatabase" localSheetId="2" hidden="1">' Classement 5 premières'!$B$5:$C$45</definedName>
    <definedName name="_xlnm._FilterDatabase" localSheetId="4" hidden="1">'Classement 16émes et +'!$A$7:$O$94</definedName>
    <definedName name="_xlnm._FilterDatabase" localSheetId="1" hidden="1">'Feuille d''inscription'!$B$1:$H$78</definedName>
  </definedNames>
  <calcPr calcId="125725"/>
</workbook>
</file>

<file path=xl/calcChain.xml><?xml version="1.0" encoding="utf-8"?>
<calcChain xmlns="http://schemas.openxmlformats.org/spreadsheetml/2006/main">
  <c r="F166" i="7"/>
  <c r="F164"/>
  <c r="J157"/>
  <c r="J155"/>
  <c r="F145"/>
  <c r="F143"/>
  <c r="F126"/>
  <c r="F124"/>
  <c r="F104"/>
  <c r="F106"/>
  <c r="J116"/>
  <c r="J118"/>
  <c r="N137"/>
  <c r="N139"/>
  <c r="Y151"/>
  <c r="Y153"/>
  <c r="AC135"/>
  <c r="AC133"/>
  <c r="Y114"/>
  <c r="Y112"/>
  <c r="AC44"/>
  <c r="AC46"/>
  <c r="Y64"/>
  <c r="Y62"/>
  <c r="Y25"/>
  <c r="Y23"/>
  <c r="N50"/>
  <c r="N48"/>
  <c r="J27"/>
  <c r="J29"/>
  <c r="J66"/>
  <c r="J68"/>
  <c r="F77"/>
  <c r="F75"/>
  <c r="F56"/>
  <c r="F54"/>
  <c r="F37"/>
  <c r="F35"/>
  <c r="F17"/>
  <c r="F15"/>
  <c r="AC47" i="10"/>
  <c r="Z63"/>
  <c r="Q63" s="1"/>
  <c r="AG122" i="5" l="1"/>
  <c r="AG120"/>
  <c r="AC108"/>
  <c r="AC110"/>
  <c r="AC128"/>
  <c r="AC130"/>
  <c r="AK141"/>
  <c r="AK143"/>
  <c r="AC147"/>
  <c r="AC149"/>
  <c r="AG159"/>
  <c r="AG161"/>
  <c r="AC170"/>
  <c r="AC168"/>
  <c r="J168"/>
  <c r="J170"/>
  <c r="F173"/>
  <c r="F171"/>
  <c r="R141"/>
  <c r="R143"/>
  <c r="N161"/>
  <c r="N159"/>
  <c r="J149"/>
  <c r="J147"/>
  <c r="F163"/>
  <c r="F161"/>
  <c r="F152"/>
  <c r="F150"/>
  <c r="F143"/>
  <c r="F141"/>
  <c r="F133"/>
  <c r="F131"/>
  <c r="F111"/>
  <c r="F113"/>
  <c r="F123"/>
  <c r="F121"/>
  <c r="J130"/>
  <c r="J128"/>
  <c r="N122"/>
  <c r="N120"/>
  <c r="J110"/>
  <c r="J108"/>
  <c r="F103"/>
  <c r="F101"/>
  <c r="AK52"/>
  <c r="AK54"/>
  <c r="AG70"/>
  <c r="AG72"/>
  <c r="AC81"/>
  <c r="AC79"/>
  <c r="AC60"/>
  <c r="AC58"/>
  <c r="AC41"/>
  <c r="AC39"/>
  <c r="AG33"/>
  <c r="AG31"/>
  <c r="AC21"/>
  <c r="AC19"/>
  <c r="C68" i="1"/>
  <c r="C66"/>
  <c r="C64"/>
  <c r="C62"/>
  <c r="C60"/>
  <c r="C56"/>
  <c r="C54"/>
  <c r="C52"/>
  <c r="C50"/>
  <c r="C49"/>
  <c r="C48"/>
  <c r="C47"/>
  <c r="C46"/>
  <c r="C44"/>
  <c r="C45"/>
  <c r="C51"/>
  <c r="C53"/>
  <c r="C55"/>
  <c r="C57"/>
  <c r="C43"/>
  <c r="C42"/>
  <c r="C41"/>
  <c r="C9"/>
  <c r="C10"/>
  <c r="C11"/>
  <c r="C12"/>
  <c r="C13"/>
  <c r="C14"/>
  <c r="C15"/>
  <c r="C16"/>
  <c r="C17"/>
  <c r="C18"/>
  <c r="C19"/>
  <c r="C31"/>
  <c r="C8"/>
  <c r="C7"/>
  <c r="C6"/>
  <c r="C5"/>
  <c r="R54" i="5"/>
  <c r="N72"/>
  <c r="N70"/>
  <c r="N33"/>
  <c r="N31"/>
  <c r="R52"/>
  <c r="J81" l="1"/>
  <c r="J60"/>
  <c r="J41"/>
  <c r="J21"/>
  <c r="J79"/>
  <c r="J58"/>
  <c r="J39"/>
  <c r="J19"/>
  <c r="Z22" i="10"/>
  <c r="X47"/>
  <c r="Z47" s="1"/>
  <c r="X62"/>
  <c r="X61"/>
  <c r="X60"/>
  <c r="Z60" s="1"/>
  <c r="X58"/>
  <c r="X59"/>
  <c r="X57"/>
  <c r="X56"/>
  <c r="Z56" s="1"/>
  <c r="X55"/>
  <c r="X54"/>
  <c r="Z54" s="1"/>
  <c r="X53"/>
  <c r="X52"/>
  <c r="Z52" s="1"/>
  <c r="X51"/>
  <c r="X50"/>
  <c r="Z50" s="1"/>
  <c r="X49"/>
  <c r="Z49" s="1"/>
  <c r="X48"/>
  <c r="Z48" s="1"/>
  <c r="X21"/>
  <c r="Z21" s="1"/>
  <c r="X20"/>
  <c r="X19"/>
  <c r="Z19" s="1"/>
  <c r="X18"/>
  <c r="Z18" s="1"/>
  <c r="X17"/>
  <c r="X16"/>
  <c r="Z16" s="1"/>
  <c r="X15"/>
  <c r="Z15" s="1"/>
  <c r="X14"/>
  <c r="Z14" s="1"/>
  <c r="X13"/>
  <c r="Z13" s="1"/>
  <c r="X12"/>
  <c r="X11"/>
  <c r="Z11" s="1"/>
  <c r="X10"/>
  <c r="Z10" s="1"/>
  <c r="X9"/>
  <c r="Z9" s="1"/>
  <c r="X8"/>
  <c r="Z8" s="1"/>
  <c r="X7"/>
  <c r="Z7" s="1"/>
  <c r="X6"/>
  <c r="I78"/>
  <c r="J78" s="1"/>
  <c r="I77"/>
  <c r="K77" s="1"/>
  <c r="I76"/>
  <c r="K76" s="1"/>
  <c r="I75"/>
  <c r="I74"/>
  <c r="K74" s="1"/>
  <c r="I73"/>
  <c r="I72"/>
  <c r="K72" s="1"/>
  <c r="I71"/>
  <c r="I70"/>
  <c r="K70" s="1"/>
  <c r="I69"/>
  <c r="I68"/>
  <c r="K68" s="1"/>
  <c r="I67"/>
  <c r="I66"/>
  <c r="K66" s="1"/>
  <c r="I65"/>
  <c r="I64"/>
  <c r="K64" s="1"/>
  <c r="I63"/>
  <c r="I62"/>
  <c r="K62" s="1"/>
  <c r="I48"/>
  <c r="K48" s="1"/>
  <c r="I47"/>
  <c r="K47" s="1"/>
  <c r="I61"/>
  <c r="I60"/>
  <c r="K60" s="1"/>
  <c r="I59"/>
  <c r="I58"/>
  <c r="K58" s="1"/>
  <c r="I57"/>
  <c r="I56"/>
  <c r="K56" s="1"/>
  <c r="I55"/>
  <c r="I54"/>
  <c r="K54" s="1"/>
  <c r="I53"/>
  <c r="I52"/>
  <c r="K52" s="1"/>
  <c r="I51"/>
  <c r="I50"/>
  <c r="K50" s="1"/>
  <c r="I49"/>
  <c r="I6"/>
  <c r="K6" s="1"/>
  <c r="Z58"/>
  <c r="E41" i="1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40"/>
  <c r="E33"/>
  <c r="E34"/>
  <c r="E35"/>
  <c r="I10" i="10"/>
  <c r="K10" s="1"/>
  <c r="I11"/>
  <c r="K11" s="1"/>
  <c r="I12"/>
  <c r="K12" s="1"/>
  <c r="I13"/>
  <c r="K13" s="1"/>
  <c r="I14"/>
  <c r="K14" s="1"/>
  <c r="I15"/>
  <c r="K15" s="1"/>
  <c r="I16"/>
  <c r="K16" s="1"/>
  <c r="I17"/>
  <c r="K17" s="1"/>
  <c r="I18"/>
  <c r="K18" s="1"/>
  <c r="I19"/>
  <c r="K19" s="1"/>
  <c r="I20"/>
  <c r="K20" s="1"/>
  <c r="I21"/>
  <c r="K21" s="1"/>
  <c r="I22"/>
  <c r="K22" s="1"/>
  <c r="I23"/>
  <c r="K23" s="1"/>
  <c r="I24"/>
  <c r="I25"/>
  <c r="K25" s="1"/>
  <c r="I26"/>
  <c r="K26" s="1"/>
  <c r="I27"/>
  <c r="K27" s="1"/>
  <c r="I28"/>
  <c r="K28" s="1"/>
  <c r="I29"/>
  <c r="K29" s="1"/>
  <c r="I30"/>
  <c r="K30" s="1"/>
  <c r="I31"/>
  <c r="K31" s="1"/>
  <c r="I32"/>
  <c r="K32" s="1"/>
  <c r="I33"/>
  <c r="K33" s="1"/>
  <c r="I34"/>
  <c r="K34" s="1"/>
  <c r="I35"/>
  <c r="K35" s="1"/>
  <c r="I36"/>
  <c r="K36" s="1"/>
  <c r="I37"/>
  <c r="K37" s="1"/>
  <c r="E9" i="1"/>
  <c r="G9"/>
  <c r="I9"/>
  <c r="K9"/>
  <c r="M9"/>
  <c r="Q9"/>
  <c r="T9" s="1"/>
  <c r="E10"/>
  <c r="G10"/>
  <c r="I10"/>
  <c r="K10"/>
  <c r="M10"/>
  <c r="Q10"/>
  <c r="T10" s="1"/>
  <c r="E11"/>
  <c r="G11"/>
  <c r="I11"/>
  <c r="K11"/>
  <c r="M11"/>
  <c r="Q11"/>
  <c r="T11" s="1"/>
  <c r="E12"/>
  <c r="G12"/>
  <c r="I12"/>
  <c r="K12"/>
  <c r="M12"/>
  <c r="Q12"/>
  <c r="T12" s="1"/>
  <c r="E13"/>
  <c r="G13"/>
  <c r="I13"/>
  <c r="K13"/>
  <c r="M13"/>
  <c r="Q13"/>
  <c r="T13" s="1"/>
  <c r="E14"/>
  <c r="G14"/>
  <c r="I14"/>
  <c r="K14"/>
  <c r="M14"/>
  <c r="Q14"/>
  <c r="T14" s="1"/>
  <c r="E15"/>
  <c r="G15"/>
  <c r="I15"/>
  <c r="K15"/>
  <c r="M15"/>
  <c r="Q15"/>
  <c r="T15" s="1"/>
  <c r="E16"/>
  <c r="G16"/>
  <c r="I16"/>
  <c r="K16"/>
  <c r="M16"/>
  <c r="Q16"/>
  <c r="T16" s="1"/>
  <c r="E17"/>
  <c r="G17"/>
  <c r="I17"/>
  <c r="K17"/>
  <c r="M17"/>
  <c r="Q17"/>
  <c r="T17" s="1"/>
  <c r="E18"/>
  <c r="G18"/>
  <c r="I18"/>
  <c r="K18"/>
  <c r="M18"/>
  <c r="Q18"/>
  <c r="T18" s="1"/>
  <c r="E19"/>
  <c r="G19"/>
  <c r="I19"/>
  <c r="K19"/>
  <c r="M19"/>
  <c r="Q19"/>
  <c r="T19" s="1"/>
  <c r="E20"/>
  <c r="G20"/>
  <c r="I20"/>
  <c r="K20"/>
  <c r="M20"/>
  <c r="Q20"/>
  <c r="T20" s="1"/>
  <c r="E21"/>
  <c r="G21"/>
  <c r="I21"/>
  <c r="K21"/>
  <c r="M21"/>
  <c r="Q21"/>
  <c r="T21" s="1"/>
  <c r="E22"/>
  <c r="G22"/>
  <c r="I22"/>
  <c r="K22"/>
  <c r="M22"/>
  <c r="Q22"/>
  <c r="T22" s="1"/>
  <c r="E23"/>
  <c r="G23"/>
  <c r="I23"/>
  <c r="K23"/>
  <c r="M23"/>
  <c r="Q23"/>
  <c r="T23" s="1"/>
  <c r="E24"/>
  <c r="G24"/>
  <c r="I24"/>
  <c r="K24"/>
  <c r="M24"/>
  <c r="Q24"/>
  <c r="T24" s="1"/>
  <c r="E25"/>
  <c r="G25"/>
  <c r="I25"/>
  <c r="K25"/>
  <c r="M25"/>
  <c r="Q25"/>
  <c r="T25" s="1"/>
  <c r="E26"/>
  <c r="G26"/>
  <c r="I26"/>
  <c r="K26"/>
  <c r="M26"/>
  <c r="Q26"/>
  <c r="T26" s="1"/>
  <c r="E27"/>
  <c r="G27"/>
  <c r="I27"/>
  <c r="K27"/>
  <c r="M27"/>
  <c r="Q27"/>
  <c r="T27" s="1"/>
  <c r="E28"/>
  <c r="G28"/>
  <c r="I28"/>
  <c r="K28"/>
  <c r="M28"/>
  <c r="Q28"/>
  <c r="T28" s="1"/>
  <c r="E29"/>
  <c r="G29"/>
  <c r="I29"/>
  <c r="K29"/>
  <c r="M29"/>
  <c r="Q29"/>
  <c r="T29" s="1"/>
  <c r="E30"/>
  <c r="G30"/>
  <c r="I30"/>
  <c r="K30"/>
  <c r="M30"/>
  <c r="Q30"/>
  <c r="T30" s="1"/>
  <c r="E31"/>
  <c r="G31"/>
  <c r="I31"/>
  <c r="K31"/>
  <c r="M31"/>
  <c r="Q31"/>
  <c r="T31" s="1"/>
  <c r="E32"/>
  <c r="G32"/>
  <c r="I32"/>
  <c r="K32"/>
  <c r="M32"/>
  <c r="Q32"/>
  <c r="T32" s="1"/>
  <c r="E33"/>
  <c r="G33"/>
  <c r="I33"/>
  <c r="K33"/>
  <c r="M33"/>
  <c r="Q33"/>
  <c r="T33" s="1"/>
  <c r="E34"/>
  <c r="G34"/>
  <c r="I34"/>
  <c r="K34"/>
  <c r="M34"/>
  <c r="Q34"/>
  <c r="T34" s="1"/>
  <c r="E35"/>
  <c r="G35"/>
  <c r="I35"/>
  <c r="K35"/>
  <c r="M35"/>
  <c r="Q35"/>
  <c r="T35" s="1"/>
  <c r="E36"/>
  <c r="G36"/>
  <c r="I36"/>
  <c r="K36"/>
  <c r="M36"/>
  <c r="Q36"/>
  <c r="E37"/>
  <c r="G37"/>
  <c r="I37"/>
  <c r="K37"/>
  <c r="M37"/>
  <c r="Q37"/>
  <c r="T37" s="1"/>
  <c r="E38"/>
  <c r="G38"/>
  <c r="I38"/>
  <c r="K38"/>
  <c r="M38"/>
  <c r="Q38"/>
  <c r="T38" s="1"/>
  <c r="E39"/>
  <c r="G39"/>
  <c r="I39"/>
  <c r="K39"/>
  <c r="M39"/>
  <c r="Q39"/>
  <c r="T39" s="1"/>
  <c r="E40"/>
  <c r="G40"/>
  <c r="I40"/>
  <c r="K40"/>
  <c r="M40"/>
  <c r="Q40"/>
  <c r="T40" s="1"/>
  <c r="E41"/>
  <c r="G41"/>
  <c r="I41"/>
  <c r="K41"/>
  <c r="M41"/>
  <c r="Q41"/>
  <c r="T41" s="1"/>
  <c r="E42"/>
  <c r="G42"/>
  <c r="I42"/>
  <c r="K42"/>
  <c r="M42"/>
  <c r="Q42"/>
  <c r="T42" s="1"/>
  <c r="E43"/>
  <c r="G43"/>
  <c r="I43"/>
  <c r="K43"/>
  <c r="M43"/>
  <c r="Q43"/>
  <c r="T43" s="1"/>
  <c r="E44"/>
  <c r="G44"/>
  <c r="I44"/>
  <c r="K44"/>
  <c r="M44"/>
  <c r="Q44"/>
  <c r="T44" s="1"/>
  <c r="E45"/>
  <c r="G45"/>
  <c r="I45"/>
  <c r="K45"/>
  <c r="M45"/>
  <c r="Q45"/>
  <c r="T45" s="1"/>
  <c r="E46"/>
  <c r="G46"/>
  <c r="I46"/>
  <c r="K46"/>
  <c r="M46"/>
  <c r="Q46"/>
  <c r="T46" s="1"/>
  <c r="E47"/>
  <c r="G47"/>
  <c r="I47"/>
  <c r="K47"/>
  <c r="M47"/>
  <c r="Q47"/>
  <c r="T47" s="1"/>
  <c r="E48"/>
  <c r="G48"/>
  <c r="I48"/>
  <c r="K48"/>
  <c r="M48"/>
  <c r="Q48"/>
  <c r="T48" s="1"/>
  <c r="E49"/>
  <c r="G49"/>
  <c r="I49"/>
  <c r="K49"/>
  <c r="M49"/>
  <c r="Q49"/>
  <c r="T49" s="1"/>
  <c r="E50"/>
  <c r="G50"/>
  <c r="I50"/>
  <c r="K50"/>
  <c r="M50"/>
  <c r="Q50"/>
  <c r="T50" s="1"/>
  <c r="E51"/>
  <c r="G51"/>
  <c r="I51"/>
  <c r="K51"/>
  <c r="M51"/>
  <c r="Q51"/>
  <c r="T51" s="1"/>
  <c r="E52"/>
  <c r="G52"/>
  <c r="I52"/>
  <c r="K52"/>
  <c r="M52"/>
  <c r="Q52"/>
  <c r="T52" s="1"/>
  <c r="E53"/>
  <c r="G53"/>
  <c r="I53"/>
  <c r="K53"/>
  <c r="M53"/>
  <c r="Q53"/>
  <c r="T53" s="1"/>
  <c r="E54"/>
  <c r="G54"/>
  <c r="I54"/>
  <c r="K54"/>
  <c r="M54"/>
  <c r="Q54"/>
  <c r="T54" s="1"/>
  <c r="E55"/>
  <c r="G55"/>
  <c r="I55"/>
  <c r="K55"/>
  <c r="M55"/>
  <c r="Q55"/>
  <c r="T55" s="1"/>
  <c r="E56"/>
  <c r="G56"/>
  <c r="I56"/>
  <c r="K56"/>
  <c r="M56"/>
  <c r="Q56"/>
  <c r="T56" s="1"/>
  <c r="E57"/>
  <c r="G57"/>
  <c r="I57"/>
  <c r="K57"/>
  <c r="M57"/>
  <c r="Q57"/>
  <c r="T57" s="1"/>
  <c r="E58"/>
  <c r="G58"/>
  <c r="I58"/>
  <c r="K58"/>
  <c r="M58"/>
  <c r="Q58"/>
  <c r="T58" s="1"/>
  <c r="E59"/>
  <c r="G59"/>
  <c r="I59"/>
  <c r="K59"/>
  <c r="M59"/>
  <c r="Q59"/>
  <c r="T59" s="1"/>
  <c r="E60"/>
  <c r="G60"/>
  <c r="I60"/>
  <c r="K60"/>
  <c r="M60"/>
  <c r="Q60"/>
  <c r="T60" s="1"/>
  <c r="E61"/>
  <c r="G61"/>
  <c r="I61"/>
  <c r="K61"/>
  <c r="M61"/>
  <c r="Q61"/>
  <c r="T61" s="1"/>
  <c r="E62"/>
  <c r="G62"/>
  <c r="I62"/>
  <c r="K62"/>
  <c r="M62"/>
  <c r="Q62"/>
  <c r="T62" s="1"/>
  <c r="E63"/>
  <c r="G63"/>
  <c r="I63"/>
  <c r="K63"/>
  <c r="M63"/>
  <c r="Q63"/>
  <c r="T63" s="1"/>
  <c r="E64"/>
  <c r="G64"/>
  <c r="I64"/>
  <c r="K64"/>
  <c r="M64"/>
  <c r="Q64"/>
  <c r="T64" s="1"/>
  <c r="E65"/>
  <c r="G65"/>
  <c r="I65"/>
  <c r="K65"/>
  <c r="M65"/>
  <c r="Q65"/>
  <c r="T65" s="1"/>
  <c r="E66"/>
  <c r="G66"/>
  <c r="I66"/>
  <c r="K66"/>
  <c r="M66"/>
  <c r="Q66"/>
  <c r="T66" s="1"/>
  <c r="E67"/>
  <c r="G67"/>
  <c r="I67"/>
  <c r="K67"/>
  <c r="M67"/>
  <c r="Q67"/>
  <c r="T67" s="1"/>
  <c r="E68"/>
  <c r="G68"/>
  <c r="I68"/>
  <c r="K68"/>
  <c r="M68"/>
  <c r="Q68"/>
  <c r="T68" s="1"/>
  <c r="E7"/>
  <c r="G7"/>
  <c r="I7"/>
  <c r="K7"/>
  <c r="M7"/>
  <c r="Q7"/>
  <c r="T7" s="1"/>
  <c r="E8"/>
  <c r="G8"/>
  <c r="I8"/>
  <c r="K8"/>
  <c r="M8"/>
  <c r="Q8"/>
  <c r="E6" i="11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5"/>
  <c r="E4"/>
  <c r="I9" i="10"/>
  <c r="K9" s="1"/>
  <c r="I8"/>
  <c r="K8" s="1"/>
  <c r="I7"/>
  <c r="K7" s="1"/>
  <c r="T36" i="1" l="1"/>
  <c r="R65"/>
  <c r="S65" s="1"/>
  <c r="R61"/>
  <c r="R57"/>
  <c r="R53"/>
  <c r="R49"/>
  <c r="S49" s="1"/>
  <c r="R45"/>
  <c r="R41"/>
  <c r="R37"/>
  <c r="R33"/>
  <c r="R29"/>
  <c r="R25"/>
  <c r="R21"/>
  <c r="R17"/>
  <c r="R13"/>
  <c r="R9"/>
  <c r="R5"/>
  <c r="R68"/>
  <c r="S68" s="1"/>
  <c r="R52"/>
  <c r="R40"/>
  <c r="R24"/>
  <c r="R12"/>
  <c r="R66"/>
  <c r="R62"/>
  <c r="R58"/>
  <c r="R54"/>
  <c r="S54" s="1"/>
  <c r="R50"/>
  <c r="R46"/>
  <c r="R42"/>
  <c r="R38"/>
  <c r="R34"/>
  <c r="R30"/>
  <c r="R26"/>
  <c r="R22"/>
  <c r="R18"/>
  <c r="R14"/>
  <c r="R10"/>
  <c r="R6"/>
  <c r="R64"/>
  <c r="R56"/>
  <c r="R44"/>
  <c r="S44" s="1"/>
  <c r="R28"/>
  <c r="R16"/>
  <c r="R67"/>
  <c r="R63"/>
  <c r="R59"/>
  <c r="S59" s="1"/>
  <c r="R55"/>
  <c r="R51"/>
  <c r="R47"/>
  <c r="S47" s="1"/>
  <c r="R43"/>
  <c r="R39"/>
  <c r="R35"/>
  <c r="R31"/>
  <c r="R27"/>
  <c r="R23"/>
  <c r="R19"/>
  <c r="R15"/>
  <c r="R11"/>
  <c r="R7"/>
  <c r="R60"/>
  <c r="S60" s="1"/>
  <c r="R48"/>
  <c r="S48" s="1"/>
  <c r="R36"/>
  <c r="R32"/>
  <c r="R20"/>
  <c r="R8"/>
  <c r="Y20" i="10"/>
  <c r="Y19"/>
  <c r="Y12"/>
  <c r="Y17"/>
  <c r="O67" i="1"/>
  <c r="O63"/>
  <c r="O55"/>
  <c r="O51"/>
  <c r="T8"/>
  <c r="Y10" i="10"/>
  <c r="Y21"/>
  <c r="Y13"/>
  <c r="Y14"/>
  <c r="Y15"/>
  <c r="Y11"/>
  <c r="Y18"/>
  <c r="Y16"/>
  <c r="Y8"/>
  <c r="Y9"/>
  <c r="Y57"/>
  <c r="Y7"/>
  <c r="Y6"/>
  <c r="Y60"/>
  <c r="Y50"/>
  <c r="Y54"/>
  <c r="Y61"/>
  <c r="Y59"/>
  <c r="Y62"/>
  <c r="Y55"/>
  <c r="Y58"/>
  <c r="Y56"/>
  <c r="Y53"/>
  <c r="Y52"/>
  <c r="Y51"/>
  <c r="Z51"/>
  <c r="Y48"/>
  <c r="Y49"/>
  <c r="Y47"/>
  <c r="Z6"/>
  <c r="Z20"/>
  <c r="J51"/>
  <c r="J55"/>
  <c r="J59"/>
  <c r="Z62"/>
  <c r="Z57"/>
  <c r="Z59"/>
  <c r="Z61"/>
  <c r="Z53"/>
  <c r="Z55"/>
  <c r="J49"/>
  <c r="J52"/>
  <c r="J56"/>
  <c r="J58"/>
  <c r="J63"/>
  <c r="J67"/>
  <c r="J71"/>
  <c r="J75"/>
  <c r="J36"/>
  <c r="J66"/>
  <c r="J64"/>
  <c r="J68"/>
  <c r="J72"/>
  <c r="Z17"/>
  <c r="Z12"/>
  <c r="J16"/>
  <c r="J28"/>
  <c r="J50"/>
  <c r="K55"/>
  <c r="J11"/>
  <c r="J15"/>
  <c r="J19"/>
  <c r="J23"/>
  <c r="J27"/>
  <c r="J31"/>
  <c r="J35"/>
  <c r="J53"/>
  <c r="J57"/>
  <c r="J61"/>
  <c r="J65"/>
  <c r="J69"/>
  <c r="J73"/>
  <c r="J77"/>
  <c r="J8"/>
  <c r="J20"/>
  <c r="J32"/>
  <c r="J54"/>
  <c r="J62"/>
  <c r="J74"/>
  <c r="K67"/>
  <c r="J7"/>
  <c r="J10"/>
  <c r="J14"/>
  <c r="J18"/>
  <c r="J22"/>
  <c r="J26"/>
  <c r="J30"/>
  <c r="J34"/>
  <c r="J48"/>
  <c r="J60"/>
  <c r="J76"/>
  <c r="J12"/>
  <c r="J24"/>
  <c r="J70"/>
  <c r="K71"/>
  <c r="J6"/>
  <c r="J9"/>
  <c r="J13"/>
  <c r="J17"/>
  <c r="J21"/>
  <c r="J25"/>
  <c r="J29"/>
  <c r="J33"/>
  <c r="J37"/>
  <c r="K63"/>
  <c r="J47"/>
  <c r="K61"/>
  <c r="K65"/>
  <c r="K69"/>
  <c r="K73"/>
  <c r="K78"/>
  <c r="K49"/>
  <c r="K53"/>
  <c r="K57"/>
  <c r="K51"/>
  <c r="K59"/>
  <c r="K75"/>
  <c r="S57" i="1"/>
  <c r="O8"/>
  <c r="O66"/>
  <c r="S64"/>
  <c r="O62"/>
  <c r="O58"/>
  <c r="S56"/>
  <c r="O54"/>
  <c r="S52"/>
  <c r="O50"/>
  <c r="S46"/>
  <c r="S45"/>
  <c r="S61"/>
  <c r="O59"/>
  <c r="S53"/>
  <c r="O7"/>
  <c r="S67"/>
  <c r="O65"/>
  <c r="S63"/>
  <c r="O61"/>
  <c r="O57"/>
  <c r="S55"/>
  <c r="O53"/>
  <c r="S51"/>
  <c r="O49"/>
  <c r="O68"/>
  <c r="S66"/>
  <c r="O64"/>
  <c r="S62"/>
  <c r="O60"/>
  <c r="S58"/>
  <c r="O56"/>
  <c r="O52"/>
  <c r="S50"/>
  <c r="O48"/>
  <c r="O47"/>
  <c r="O46"/>
  <c r="O45"/>
  <c r="O44"/>
  <c r="O43"/>
  <c r="O42"/>
  <c r="O41"/>
  <c r="O40"/>
  <c r="O39"/>
  <c r="O38"/>
  <c r="O37"/>
  <c r="O36"/>
  <c r="O35"/>
  <c r="O34"/>
  <c r="O33"/>
  <c r="O32"/>
  <c r="O31"/>
  <c r="O30"/>
  <c r="O29"/>
  <c r="O28"/>
  <c r="O27"/>
  <c r="O26"/>
  <c r="O25"/>
  <c r="O24"/>
  <c r="O23"/>
  <c r="O22"/>
  <c r="O21"/>
  <c r="O20"/>
  <c r="O19"/>
  <c r="O18"/>
  <c r="O17"/>
  <c r="O16"/>
  <c r="O15"/>
  <c r="O14"/>
  <c r="O13"/>
  <c r="O12"/>
  <c r="O11"/>
  <c r="O10"/>
  <c r="O9"/>
  <c r="K24" i="10"/>
  <c r="A24" s="1"/>
  <c r="P66" i="1" l="1"/>
  <c r="P62"/>
  <c r="P58"/>
  <c r="P54"/>
  <c r="P50"/>
  <c r="P46"/>
  <c r="P42"/>
  <c r="P38"/>
  <c r="P34"/>
  <c r="P30"/>
  <c r="P26"/>
  <c r="P22"/>
  <c r="P18"/>
  <c r="P14"/>
  <c r="P10"/>
  <c r="P6"/>
  <c r="P61"/>
  <c r="P49"/>
  <c r="P37"/>
  <c r="P25"/>
  <c r="P17"/>
  <c r="P5"/>
  <c r="P67"/>
  <c r="P63"/>
  <c r="P59"/>
  <c r="P55"/>
  <c r="P51"/>
  <c r="P47"/>
  <c r="P43"/>
  <c r="P39"/>
  <c r="P35"/>
  <c r="P31"/>
  <c r="P27"/>
  <c r="P23"/>
  <c r="P19"/>
  <c r="P15"/>
  <c r="P11"/>
  <c r="P7"/>
  <c r="P65"/>
  <c r="P53"/>
  <c r="P41"/>
  <c r="P29"/>
  <c r="P13"/>
  <c r="P68"/>
  <c r="P64"/>
  <c r="P60"/>
  <c r="P56"/>
  <c r="P52"/>
  <c r="P48"/>
  <c r="P44"/>
  <c r="P40"/>
  <c r="P36"/>
  <c r="P32"/>
  <c r="P28"/>
  <c r="P24"/>
  <c r="P20"/>
  <c r="P16"/>
  <c r="P12"/>
  <c r="P8"/>
  <c r="P57"/>
  <c r="P45"/>
  <c r="P33"/>
  <c r="P21"/>
  <c r="P9"/>
  <c r="Q19" i="10"/>
  <c r="Q12"/>
  <c r="Q53"/>
  <c r="Q21"/>
  <c r="Q18"/>
  <c r="Q22"/>
  <c r="Q54"/>
  <c r="Q8"/>
  <c r="Q55"/>
  <c r="Q13"/>
  <c r="Q50"/>
  <c r="Q48"/>
  <c r="Q60"/>
  <c r="Q16"/>
  <c r="Q7"/>
  <c r="Q6"/>
  <c r="Q59"/>
  <c r="Q62"/>
  <c r="Q49"/>
  <c r="Q14"/>
  <c r="Q58"/>
  <c r="Q11"/>
  <c r="Q52"/>
  <c r="Q17"/>
  <c r="Q61"/>
  <c r="Q57"/>
  <c r="Q51"/>
  <c r="Q20"/>
  <c r="Q47"/>
  <c r="Q9"/>
  <c r="Q10"/>
  <c r="Q15"/>
  <c r="Q56"/>
  <c r="A27"/>
  <c r="A7"/>
  <c r="A18"/>
  <c r="A6"/>
  <c r="A37"/>
  <c r="A20"/>
  <c r="A13"/>
  <c r="A28"/>
  <c r="A15"/>
  <c r="A14"/>
  <c r="A34"/>
  <c r="A29"/>
  <c r="A36"/>
  <c r="A11"/>
  <c r="A12"/>
  <c r="A21"/>
  <c r="A23"/>
  <c r="A31"/>
  <c r="A10"/>
  <c r="A30"/>
  <c r="A32"/>
  <c r="A22"/>
  <c r="A33"/>
  <c r="A35"/>
  <c r="A9"/>
  <c r="A19"/>
  <c r="A26"/>
  <c r="A17"/>
  <c r="A16"/>
  <c r="A8"/>
  <c r="A25"/>
  <c r="A72"/>
  <c r="A73"/>
  <c r="A59"/>
  <c r="A51"/>
  <c r="A54"/>
  <c r="A75"/>
  <c r="A48"/>
  <c r="A78"/>
  <c r="A61"/>
  <c r="A56"/>
  <c r="A57"/>
  <c r="A65"/>
  <c r="A52"/>
  <c r="A68"/>
  <c r="A55"/>
  <c r="A71"/>
  <c r="A53"/>
  <c r="A69"/>
  <c r="A74"/>
  <c r="A66"/>
  <c r="A64"/>
  <c r="A67"/>
  <c r="A49"/>
  <c r="A58"/>
  <c r="A62"/>
  <c r="A60"/>
  <c r="A76"/>
  <c r="A63"/>
  <c r="A47"/>
  <c r="A77"/>
  <c r="A70"/>
  <c r="A50"/>
  <c r="M6" i="1"/>
  <c r="K6"/>
  <c r="I6"/>
  <c r="G6"/>
  <c r="M5"/>
  <c r="K5"/>
  <c r="I5"/>
  <c r="G5"/>
  <c r="E5"/>
  <c r="E6"/>
  <c r="Q6"/>
  <c r="Q5"/>
  <c r="T5" s="1"/>
  <c r="J43" i="12" l="1"/>
  <c r="T6" i="1"/>
  <c r="A6" s="1"/>
  <c r="S43"/>
  <c r="S39"/>
  <c r="S35"/>
  <c r="S31"/>
  <c r="S23"/>
  <c r="S19"/>
  <c r="S29"/>
  <c r="S17"/>
  <c r="S7"/>
  <c r="S8"/>
  <c r="S40"/>
  <c r="S36"/>
  <c r="S32"/>
  <c r="S28"/>
  <c r="S24"/>
  <c r="S20"/>
  <c r="S16"/>
  <c r="S12"/>
  <c r="S37"/>
  <c r="S25"/>
  <c r="S13"/>
  <c r="S42"/>
  <c r="S38"/>
  <c r="S34"/>
  <c r="S30"/>
  <c r="S26"/>
  <c r="S22"/>
  <c r="S18"/>
  <c r="S14"/>
  <c r="S10"/>
  <c r="S27"/>
  <c r="S15"/>
  <c r="S11"/>
  <c r="S41"/>
  <c r="S33"/>
  <c r="S21"/>
  <c r="S9"/>
  <c r="AA47" i="10"/>
  <c r="AA6"/>
  <c r="AC6"/>
  <c r="J6" i="12" s="1"/>
  <c r="A62" i="1"/>
  <c r="A31"/>
  <c r="A61"/>
  <c r="A66"/>
  <c r="A36"/>
  <c r="A28"/>
  <c r="A29"/>
  <c r="A17"/>
  <c r="A40"/>
  <c r="A24"/>
  <c r="A65"/>
  <c r="A42"/>
  <c r="A13"/>
  <c r="A67"/>
  <c r="A59"/>
  <c r="A54"/>
  <c r="A56"/>
  <c r="A45"/>
  <c r="A30"/>
  <c r="A26"/>
  <c r="A14"/>
  <c r="A10"/>
  <c r="A8"/>
  <c r="A44"/>
  <c r="A35"/>
  <c r="A27"/>
  <c r="A47"/>
  <c r="A60"/>
  <c r="A20"/>
  <c r="A12"/>
  <c r="A21"/>
  <c r="A9"/>
  <c r="O5"/>
  <c r="O6"/>
  <c r="A49" l="1"/>
  <c r="A58"/>
  <c r="A19"/>
  <c r="A57"/>
  <c r="A7"/>
  <c r="A22"/>
  <c r="A38"/>
  <c r="A41"/>
  <c r="A46"/>
  <c r="A37"/>
  <c r="A5"/>
  <c r="X65" s="1"/>
  <c r="A55"/>
  <c r="A16"/>
  <c r="A68"/>
  <c r="A23"/>
  <c r="A33"/>
  <c r="A32"/>
  <c r="A15"/>
  <c r="A39"/>
  <c r="A50"/>
  <c r="A18"/>
  <c r="A34"/>
  <c r="A64"/>
  <c r="A53"/>
  <c r="A25"/>
  <c r="A51"/>
  <c r="A48"/>
  <c r="A43"/>
  <c r="A52"/>
  <c r="A11"/>
  <c r="A63"/>
  <c r="H6" i="12"/>
  <c r="H43"/>
  <c r="X28" i="1"/>
  <c r="D27" i="11" s="1"/>
  <c r="B29" i="10" s="1"/>
  <c r="N14" s="1"/>
  <c r="D14" i="12" s="1"/>
  <c r="S6" i="1"/>
  <c r="S5"/>
  <c r="U67" l="1"/>
  <c r="V67" s="1"/>
  <c r="B70" i="11" s="1"/>
  <c r="X66" i="1"/>
  <c r="U68"/>
  <c r="V68" s="1"/>
  <c r="X67"/>
  <c r="X6"/>
  <c r="D5" i="11" s="1"/>
  <c r="B7" i="10" s="1"/>
  <c r="N36" s="1"/>
  <c r="R20" s="1"/>
  <c r="AC8" s="1"/>
  <c r="J8" i="12" s="1"/>
  <c r="U65" i="1"/>
  <c r="V65" s="1"/>
  <c r="X41"/>
  <c r="D44" i="11" s="1"/>
  <c r="B51" i="10" s="1"/>
  <c r="N74" s="1"/>
  <c r="D70" i="12" s="1"/>
  <c r="U66" i="1"/>
  <c r="V66" s="1"/>
  <c r="X68"/>
  <c r="D71" i="11" s="1"/>
  <c r="B78" i="10" s="1"/>
  <c r="N47" s="1"/>
  <c r="D43" i="12" s="1"/>
  <c r="X5" i="1"/>
  <c r="D4" i="11" s="1"/>
  <c r="B6" i="10" s="1"/>
  <c r="N37" s="1"/>
  <c r="R21" s="1"/>
  <c r="AC7" s="1"/>
  <c r="J7" i="12" s="1"/>
  <c r="X64" i="1"/>
  <c r="D67" i="11" s="1"/>
  <c r="B74" i="10" s="1"/>
  <c r="N51" s="1"/>
  <c r="D47" i="12" s="1"/>
  <c r="X58" i="1"/>
  <c r="D61" i="11" s="1"/>
  <c r="B68" i="10" s="1"/>
  <c r="N57" s="1"/>
  <c r="D53" i="12" s="1"/>
  <c r="X63" i="1"/>
  <c r="D66" i="11" s="1"/>
  <c r="B73" i="10" s="1"/>
  <c r="N52" s="1"/>
  <c r="D48" i="12" s="1"/>
  <c r="X31" i="1"/>
  <c r="X32"/>
  <c r="D31" i="11" s="1"/>
  <c r="B33" i="10" s="1"/>
  <c r="N10" s="1"/>
  <c r="D10" i="12" s="1"/>
  <c r="U60" i="1"/>
  <c r="V60" s="1"/>
  <c r="X42"/>
  <c r="X47"/>
  <c r="U42"/>
  <c r="V42" s="1"/>
  <c r="U59"/>
  <c r="V59" s="1"/>
  <c r="X10"/>
  <c r="X15"/>
  <c r="X52"/>
  <c r="D55" i="11" s="1"/>
  <c r="B62" i="10" s="1"/>
  <c r="N63" s="1"/>
  <c r="X57" i="1"/>
  <c r="D60" i="11" s="1"/>
  <c r="B67" i="10" s="1"/>
  <c r="N58" s="1"/>
  <c r="D54" i="12" s="1"/>
  <c r="X12" i="1"/>
  <c r="D11" i="11" s="1"/>
  <c r="B13" i="10" s="1"/>
  <c r="N30" s="1"/>
  <c r="U20" i="1"/>
  <c r="V20" s="1"/>
  <c r="X26"/>
  <c r="D25" i="11" s="1"/>
  <c r="B27" i="10" s="1"/>
  <c r="N16" s="1"/>
  <c r="D16" i="12" s="1"/>
  <c r="U29" i="1"/>
  <c r="V29" s="1"/>
  <c r="X25"/>
  <c r="D24" i="11" s="1"/>
  <c r="B26" i="10" s="1"/>
  <c r="N17" s="1"/>
  <c r="D17" i="12" s="1"/>
  <c r="X9" i="1"/>
  <c r="D8" i="11" s="1"/>
  <c r="B10" i="10" s="1"/>
  <c r="N33" s="1"/>
  <c r="X17" i="1"/>
  <c r="D16" i="11" s="1"/>
  <c r="B18" i="10" s="1"/>
  <c r="N25" s="1"/>
  <c r="U23" i="1"/>
  <c r="V23" s="1"/>
  <c r="X56"/>
  <c r="D59" i="11" s="1"/>
  <c r="B66" i="10" s="1"/>
  <c r="N59" s="1"/>
  <c r="D55" i="12" s="1"/>
  <c r="X24" i="1"/>
  <c r="D23" i="11" s="1"/>
  <c r="B25" i="10" s="1"/>
  <c r="N18" s="1"/>
  <c r="D18" i="12" s="1"/>
  <c r="U56" i="1"/>
  <c r="X8"/>
  <c r="D7" i="11" s="1"/>
  <c r="B9" i="10" s="1"/>
  <c r="N34" s="1"/>
  <c r="X54" i="1"/>
  <c r="D57" i="11" s="1"/>
  <c r="B64" i="10" s="1"/>
  <c r="N61" s="1"/>
  <c r="D57" i="12" s="1"/>
  <c r="X38" i="1"/>
  <c r="D41" i="11" s="1"/>
  <c r="B48" i="10" s="1"/>
  <c r="N77" s="1"/>
  <c r="X22" i="1"/>
  <c r="D21" i="11" s="1"/>
  <c r="B23" i="10" s="1"/>
  <c r="N20" s="1"/>
  <c r="D20" i="12" s="1"/>
  <c r="U58" i="1"/>
  <c r="V58" s="1"/>
  <c r="B61" i="11" s="1"/>
  <c r="U21" i="1"/>
  <c r="V21" s="1"/>
  <c r="X59"/>
  <c r="D62" i="11" s="1"/>
  <c r="B69" i="10" s="1"/>
  <c r="N56" s="1"/>
  <c r="D52" i="12" s="1"/>
  <c r="X43" i="1"/>
  <c r="D46" i="11" s="1"/>
  <c r="B53" i="10" s="1"/>
  <c r="N72" s="1"/>
  <c r="X27" i="1"/>
  <c r="D26" i="11" s="1"/>
  <c r="B28" i="10" s="1"/>
  <c r="N15" s="1"/>
  <c r="D15" i="12" s="1"/>
  <c r="X11" i="1"/>
  <c r="U30"/>
  <c r="V30" s="1"/>
  <c r="X40"/>
  <c r="D43" i="11" s="1"/>
  <c r="B50" i="10" s="1"/>
  <c r="N75" s="1"/>
  <c r="U55" i="1"/>
  <c r="V55" s="1"/>
  <c r="X7"/>
  <c r="D6" i="11" s="1"/>
  <c r="B8" i="10" s="1"/>
  <c r="N35" s="1"/>
  <c r="X53" i="1"/>
  <c r="D56" i="11" s="1"/>
  <c r="B63" i="10" s="1"/>
  <c r="N62" s="1"/>
  <c r="D58" i="12" s="1"/>
  <c r="X37" i="1"/>
  <c r="D40" i="11" s="1"/>
  <c r="B47" i="10" s="1"/>
  <c r="N78" s="1"/>
  <c r="X21" i="1"/>
  <c r="D20" i="11" s="1"/>
  <c r="B22" i="10" s="1"/>
  <c r="N21" s="1"/>
  <c r="D21" i="12" s="1"/>
  <c r="U26" i="1"/>
  <c r="V26" s="1"/>
  <c r="X36"/>
  <c r="X16"/>
  <c r="D15" i="11" s="1"/>
  <c r="B17" i="10" s="1"/>
  <c r="N26" s="1"/>
  <c r="U64" i="1"/>
  <c r="U24"/>
  <c r="V24" s="1"/>
  <c r="X62"/>
  <c r="X46"/>
  <c r="D49" i="11" s="1"/>
  <c r="B56" i="10" s="1"/>
  <c r="N69" s="1"/>
  <c r="X30" i="1"/>
  <c r="D29" i="11" s="1"/>
  <c r="B31" i="10" s="1"/>
  <c r="N12" s="1"/>
  <c r="D12" i="12" s="1"/>
  <c r="X14" i="1"/>
  <c r="D13" i="11" s="1"/>
  <c r="B15" i="10" s="1"/>
  <c r="N28" s="1"/>
  <c r="X48" i="1"/>
  <c r="U57"/>
  <c r="X51"/>
  <c r="D54" i="11" s="1"/>
  <c r="B61" i="10" s="1"/>
  <c r="N64" s="1"/>
  <c r="X35" i="1"/>
  <c r="X19"/>
  <c r="U54"/>
  <c r="U63"/>
  <c r="U27"/>
  <c r="V27" s="1"/>
  <c r="X61"/>
  <c r="D64" i="11" s="1"/>
  <c r="B71" i="10" s="1"/>
  <c r="N54" s="1"/>
  <c r="D50" i="12" s="1"/>
  <c r="X45" i="1"/>
  <c r="D48" i="11" s="1"/>
  <c r="B55" i="10" s="1"/>
  <c r="N70" s="1"/>
  <c r="X29" i="1"/>
  <c r="D28" i="11" s="1"/>
  <c r="B30" i="10" s="1"/>
  <c r="N13" s="1"/>
  <c r="D13" i="12" s="1"/>
  <c r="X13" i="1"/>
  <c r="D12" i="11" s="1"/>
  <c r="B14" i="10" s="1"/>
  <c r="N29" s="1"/>
  <c r="U62" i="1"/>
  <c r="V62" s="1"/>
  <c r="X44"/>
  <c r="D47" i="11" s="1"/>
  <c r="B54" i="10" s="1"/>
  <c r="N71" s="1"/>
  <c r="X20" i="1"/>
  <c r="D19" i="11" s="1"/>
  <c r="B21" i="10" s="1"/>
  <c r="N22" s="1"/>
  <c r="U32" i="1"/>
  <c r="X50"/>
  <c r="X34"/>
  <c r="D33" i="11" s="1"/>
  <c r="B35" i="10" s="1"/>
  <c r="N8" s="1"/>
  <c r="D8" i="12" s="1"/>
  <c r="X18" i="1"/>
  <c r="D17" i="11" s="1"/>
  <c r="B19" i="10" s="1"/>
  <c r="N24" s="1"/>
  <c r="X60" i="1"/>
  <c r="D63" i="11" s="1"/>
  <c r="B70" i="10" s="1"/>
  <c r="N55" s="1"/>
  <c r="D51" i="12" s="1"/>
  <c r="U61" i="1"/>
  <c r="V61" s="1"/>
  <c r="U17"/>
  <c r="V17" s="1"/>
  <c r="X55"/>
  <c r="D58" i="11" s="1"/>
  <c r="B65" i="10" s="1"/>
  <c r="N60" s="1"/>
  <c r="D56" i="12" s="1"/>
  <c r="X39" i="1"/>
  <c r="D42" i="11" s="1"/>
  <c r="B49" i="10" s="1"/>
  <c r="N76" s="1"/>
  <c r="X23" i="1"/>
  <c r="D22" i="11" s="1"/>
  <c r="B24" i="10" s="1"/>
  <c r="N19" s="1"/>
  <c r="D19" i="12" s="1"/>
  <c r="U18" i="1"/>
  <c r="U31"/>
  <c r="X49"/>
  <c r="D52" i="11" s="1"/>
  <c r="B59" i="10" s="1"/>
  <c r="N66" s="1"/>
  <c r="X33" i="1"/>
  <c r="D32" i="11" s="1"/>
  <c r="B34" i="10" s="1"/>
  <c r="N9" s="1"/>
  <c r="D9" i="12" s="1"/>
  <c r="D45" i="11"/>
  <c r="B52" i="10" s="1"/>
  <c r="N73" s="1"/>
  <c r="D18" i="11"/>
  <c r="B20" i="10" s="1"/>
  <c r="N23" s="1"/>
  <c r="D69" i="11"/>
  <c r="B76" i="10" s="1"/>
  <c r="N49" s="1"/>
  <c r="D45" i="12" s="1"/>
  <c r="D53" i="11"/>
  <c r="B60" i="10" s="1"/>
  <c r="N65" s="1"/>
  <c r="D70" i="11"/>
  <c r="B77" i="10" s="1"/>
  <c r="N48" s="1"/>
  <c r="D44" i="12" s="1"/>
  <c r="D34" i="11"/>
  <c r="B36" i="10" s="1"/>
  <c r="N7" s="1"/>
  <c r="D7" i="12" s="1"/>
  <c r="D68" i="11"/>
  <c r="B75" i="10" s="1"/>
  <c r="N50" s="1"/>
  <c r="D46" i="12" s="1"/>
  <c r="D9" i="11"/>
  <c r="B11" i="10" s="1"/>
  <c r="N32" s="1"/>
  <c r="D51" i="11"/>
  <c r="B58" i="10" s="1"/>
  <c r="N67" s="1"/>
  <c r="D10" i="11"/>
  <c r="B12" i="10" s="1"/>
  <c r="N31" s="1"/>
  <c r="D35" i="11"/>
  <c r="B37" i="10" s="1"/>
  <c r="N6" s="1"/>
  <c r="D6" i="12" s="1"/>
  <c r="D65" i="11"/>
  <c r="B72" i="10" s="1"/>
  <c r="N53" s="1"/>
  <c r="D49" i="12" s="1"/>
  <c r="D50" i="11"/>
  <c r="B57" i="10" s="1"/>
  <c r="N68" s="1"/>
  <c r="D30" i="11"/>
  <c r="B32" i="10" s="1"/>
  <c r="N11" s="1"/>
  <c r="D11" i="12" s="1"/>
  <c r="D14" i="11"/>
  <c r="B16" i="10" s="1"/>
  <c r="N27" s="1"/>
  <c r="A69" i="11"/>
  <c r="C76" i="10" s="1"/>
  <c r="L49" s="1"/>
  <c r="W66" i="1"/>
  <c r="C69" i="11" s="1"/>
  <c r="B69"/>
  <c r="A65"/>
  <c r="C72" i="10" s="1"/>
  <c r="L53" s="1"/>
  <c r="W62" i="1"/>
  <c r="B65" i="11"/>
  <c r="A68"/>
  <c r="C75" i="10" s="1"/>
  <c r="L50" s="1"/>
  <c r="B68" i="11"/>
  <c r="W65" i="1"/>
  <c r="C68" i="11" s="1"/>
  <c r="A64"/>
  <c r="C71" i="10" s="1"/>
  <c r="L54" s="1"/>
  <c r="B64" i="11"/>
  <c r="W61" i="1"/>
  <c r="C64" i="11" s="1"/>
  <c r="B71"/>
  <c r="W67" i="1"/>
  <c r="A19" i="11"/>
  <c r="C21" i="10" s="1"/>
  <c r="L22" s="1"/>
  <c r="S6" s="1"/>
  <c r="A29" i="11"/>
  <c r="C31" i="10" s="1"/>
  <c r="L12" s="1"/>
  <c r="A23" i="11"/>
  <c r="C25" i="10" s="1"/>
  <c r="L18" s="1"/>
  <c r="A25" i="11"/>
  <c r="C27" i="10" s="1"/>
  <c r="L16" s="1"/>
  <c r="A26" i="11"/>
  <c r="C28" i="10" s="1"/>
  <c r="L15" s="1"/>
  <c r="A20" i="11"/>
  <c r="C22" i="10" s="1"/>
  <c r="L21" s="1"/>
  <c r="D36" i="12" l="1"/>
  <c r="A70" i="11"/>
  <c r="C77" i="10" s="1"/>
  <c r="L48" s="1"/>
  <c r="A58" i="11"/>
  <c r="C65" i="10" s="1"/>
  <c r="L60" s="1"/>
  <c r="A71" i="11"/>
  <c r="C78" i="10" s="1"/>
  <c r="L47" s="1"/>
  <c r="A16" i="11"/>
  <c r="C18" i="10" s="1"/>
  <c r="L25" s="1"/>
  <c r="S9" s="1"/>
  <c r="AA19" s="1"/>
  <c r="H19" i="12" s="1"/>
  <c r="W68" i="1"/>
  <c r="C71" i="11" s="1"/>
  <c r="R58" i="10"/>
  <c r="AC52" s="1"/>
  <c r="J48" i="12" s="1"/>
  <c r="A45" i="11"/>
  <c r="C52" i="10" s="1"/>
  <c r="L73" s="1"/>
  <c r="S57" s="1"/>
  <c r="AA53" s="1"/>
  <c r="H49" i="12" s="1"/>
  <c r="A30" i="11"/>
  <c r="C32" i="10" s="1"/>
  <c r="L11" s="1"/>
  <c r="B11" i="12" s="1"/>
  <c r="V31" i="1"/>
  <c r="V64"/>
  <c r="B67" i="11" s="1"/>
  <c r="D69" i="12"/>
  <c r="R57" i="10"/>
  <c r="AC53" s="1"/>
  <c r="J49" i="12" s="1"/>
  <c r="A17" i="11"/>
  <c r="C19" i="10" s="1"/>
  <c r="L24" s="1"/>
  <c r="S8" s="1"/>
  <c r="AA20" s="1"/>
  <c r="H20" i="12" s="1"/>
  <c r="V18" i="1"/>
  <c r="D67" i="12"/>
  <c r="R55" i="10"/>
  <c r="AC55" s="1"/>
  <c r="J51" i="12" s="1"/>
  <c r="D66"/>
  <c r="R54" i="10"/>
  <c r="AC56" s="1"/>
  <c r="J52" i="12" s="1"/>
  <c r="W54" i="1"/>
  <c r="V54"/>
  <c r="B57" i="11" s="1"/>
  <c r="W57" i="1"/>
  <c r="C60" i="11" s="1"/>
  <c r="V57" i="1"/>
  <c r="B60" i="11" s="1"/>
  <c r="D74" i="12"/>
  <c r="R62" i="10"/>
  <c r="AC48" s="1"/>
  <c r="J44" i="12" s="1"/>
  <c r="D71"/>
  <c r="R59" i="10"/>
  <c r="AC51" s="1"/>
  <c r="J47" i="12" s="1"/>
  <c r="D68"/>
  <c r="R56" i="10"/>
  <c r="AC54" s="1"/>
  <c r="J50" i="12" s="1"/>
  <c r="A59" i="11"/>
  <c r="C66" i="10" s="1"/>
  <c r="L59" s="1"/>
  <c r="V56" i="1"/>
  <c r="A61" i="11"/>
  <c r="C68" i="10" s="1"/>
  <c r="L57" s="1"/>
  <c r="W59" i="1"/>
  <c r="C62" i="11" s="1"/>
  <c r="D37" i="12"/>
  <c r="D64"/>
  <c r="R52" i="10"/>
  <c r="AC58" s="1"/>
  <c r="J54" i="12" s="1"/>
  <c r="D62"/>
  <c r="R50" i="10"/>
  <c r="AC60" s="1"/>
  <c r="J56" i="12" s="1"/>
  <c r="D72"/>
  <c r="R60" i="10"/>
  <c r="AC50" s="1"/>
  <c r="J46" i="12" s="1"/>
  <c r="A31" i="11"/>
  <c r="C33" i="10" s="1"/>
  <c r="L10" s="1"/>
  <c r="B10" i="12" s="1"/>
  <c r="V32" i="1"/>
  <c r="A22" i="11"/>
  <c r="C24" i="10" s="1"/>
  <c r="L19" s="1"/>
  <c r="W58" i="1"/>
  <c r="C61" i="11" s="1"/>
  <c r="A63"/>
  <c r="C70" i="10" s="1"/>
  <c r="L55" s="1"/>
  <c r="B51" i="12" s="1"/>
  <c r="W55" i="1"/>
  <c r="W63"/>
  <c r="C66" i="11" s="1"/>
  <c r="V63" i="1"/>
  <c r="D65" i="12"/>
  <c r="R53" i="10"/>
  <c r="AC57" s="1"/>
  <c r="J53" i="12" s="1"/>
  <c r="D63"/>
  <c r="R51" i="10"/>
  <c r="AC59" s="1"/>
  <c r="J55" i="12" s="1"/>
  <c r="D61"/>
  <c r="R49" i="10"/>
  <c r="AC61" s="1"/>
  <c r="J57" i="12" s="1"/>
  <c r="D73"/>
  <c r="R61" i="10"/>
  <c r="AC49" s="1"/>
  <c r="J45" i="12" s="1"/>
  <c r="A28" i="11"/>
  <c r="C30" i="10" s="1"/>
  <c r="L13" s="1"/>
  <c r="B13" i="12" s="1"/>
  <c r="A62" i="11"/>
  <c r="C69" i="10" s="1"/>
  <c r="L56" s="1"/>
  <c r="B52" i="12" s="1"/>
  <c r="W60" i="1"/>
  <c r="D23" i="12"/>
  <c r="R7" i="10"/>
  <c r="AC21" s="1"/>
  <c r="J21" i="12" s="1"/>
  <c r="D22"/>
  <c r="R6" i="10"/>
  <c r="D59" i="12"/>
  <c r="R47" i="10"/>
  <c r="D31" i="12"/>
  <c r="R15" i="10"/>
  <c r="AC13" s="1"/>
  <c r="J13" i="12" s="1"/>
  <c r="D26"/>
  <c r="R10" i="10"/>
  <c r="AC18" s="1"/>
  <c r="J18" i="12" s="1"/>
  <c r="D25"/>
  <c r="R9" i="10"/>
  <c r="AC19" s="1"/>
  <c r="J19" i="12" s="1"/>
  <c r="D24"/>
  <c r="R8" i="10"/>
  <c r="AC20" s="1"/>
  <c r="J20" i="12" s="1"/>
  <c r="D32"/>
  <c r="R16" i="10"/>
  <c r="AC12" s="1"/>
  <c r="J12" i="12" s="1"/>
  <c r="D29"/>
  <c r="R13" i="10"/>
  <c r="AC15" s="1"/>
  <c r="J15" i="12" s="1"/>
  <c r="D28"/>
  <c r="R12" i="10"/>
  <c r="AC16" s="1"/>
  <c r="J16" i="12" s="1"/>
  <c r="D35"/>
  <c r="R19" i="10"/>
  <c r="AC9" s="1"/>
  <c r="J9" i="12" s="1"/>
  <c r="D30"/>
  <c r="R14" i="10"/>
  <c r="AC14" s="1"/>
  <c r="J14" i="12" s="1"/>
  <c r="D60"/>
  <c r="R48" i="10"/>
  <c r="AC62" s="1"/>
  <c r="J58" i="12" s="1"/>
  <c r="D34"/>
  <c r="R18" i="10"/>
  <c r="AC10" s="1"/>
  <c r="J10" i="12" s="1"/>
  <c r="D27"/>
  <c r="R11" i="10"/>
  <c r="AC17" s="1"/>
  <c r="J17" i="12" s="1"/>
  <c r="D33"/>
  <c r="R17" i="10"/>
  <c r="AC11" s="1"/>
  <c r="J11" i="12" s="1"/>
  <c r="A66" i="11"/>
  <c r="C73" i="10" s="1"/>
  <c r="L52" s="1"/>
  <c r="B48" i="12" s="1"/>
  <c r="A67" i="11"/>
  <c r="C74" i="10" s="1"/>
  <c r="L51" s="1"/>
  <c r="B47" i="12" s="1"/>
  <c r="W64" i="1"/>
  <c r="C67" i="11" s="1"/>
  <c r="A57"/>
  <c r="C64" i="10" s="1"/>
  <c r="L61" s="1"/>
  <c r="B57" i="12" s="1"/>
  <c r="W56" i="1"/>
  <c r="C59" i="11" s="1"/>
  <c r="A60"/>
  <c r="C67" i="10" s="1"/>
  <c r="L58" s="1"/>
  <c r="B54" i="12" s="1"/>
  <c r="F42" i="5"/>
  <c r="F34"/>
  <c r="F44"/>
  <c r="F32"/>
  <c r="B19" i="12"/>
  <c r="B22"/>
  <c r="B43"/>
  <c r="B50"/>
  <c r="B46"/>
  <c r="B45"/>
  <c r="C57" i="11"/>
  <c r="B62"/>
  <c r="B63"/>
  <c r="C65"/>
  <c r="B59"/>
  <c r="F72" i="5"/>
  <c r="F61"/>
  <c r="F54"/>
  <c r="F52"/>
  <c r="B44" i="12"/>
  <c r="B21"/>
  <c r="B25"/>
  <c r="B12"/>
  <c r="B69"/>
  <c r="B55"/>
  <c r="C70" i="11"/>
  <c r="B66"/>
  <c r="B58"/>
  <c r="F24" i="5"/>
  <c r="F22"/>
  <c r="F14"/>
  <c r="F12"/>
  <c r="B24" i="12"/>
  <c r="B16"/>
  <c r="B56"/>
  <c r="B15"/>
  <c r="B18"/>
  <c r="B53"/>
  <c r="B49"/>
  <c r="C63" i="11"/>
  <c r="C58"/>
  <c r="F84" i="5"/>
  <c r="F82"/>
  <c r="F74"/>
  <c r="F63"/>
  <c r="C20" i="1" l="1"/>
  <c r="U53" l="1"/>
  <c r="V53" s="1"/>
  <c r="A56" i="11" l="1"/>
  <c r="C63" i="10" s="1"/>
  <c r="L62" s="1"/>
  <c r="W53" i="1"/>
  <c r="C56" i="11" s="1"/>
  <c r="B56"/>
  <c r="B58" i="12" l="1"/>
  <c r="C21" i="1"/>
  <c r="U52" l="1"/>
  <c r="V52" s="1"/>
  <c r="A55" i="11" l="1"/>
  <c r="C62" i="10" s="1"/>
  <c r="L63" s="1"/>
  <c r="S47" s="1"/>
  <c r="B55" i="11"/>
  <c r="W52" i="1"/>
  <c r="C55" i="11" s="1"/>
  <c r="B59" i="12" l="1"/>
  <c r="C22" i="1"/>
  <c r="U51" l="1"/>
  <c r="V51" s="1"/>
  <c r="A54" i="11" l="1"/>
  <c r="C61" i="10" s="1"/>
  <c r="L64" s="1"/>
  <c r="S48" s="1"/>
  <c r="W51" i="1"/>
  <c r="C54" i="11" s="1"/>
  <c r="B54"/>
  <c r="AA62" i="10" l="1"/>
  <c r="B60" i="12"/>
  <c r="C24" i="1"/>
  <c r="U49" s="1"/>
  <c r="V49" s="1"/>
  <c r="AB62" i="10" l="1"/>
  <c r="I58" i="12" s="1"/>
  <c r="H58"/>
  <c r="A52" i="11"/>
  <c r="C59" i="10" s="1"/>
  <c r="L66" s="1"/>
  <c r="S50" s="1"/>
  <c r="AA60" s="1"/>
  <c r="H56" i="12" l="1"/>
  <c r="B62"/>
  <c r="C23" i="1"/>
  <c r="B52" i="11" l="1"/>
  <c r="U50" i="1"/>
  <c r="V50" s="1"/>
  <c r="W49"/>
  <c r="C52" i="11" s="1"/>
  <c r="W50" i="1" l="1"/>
  <c r="C53" i="11" s="1"/>
  <c r="B53"/>
  <c r="A53"/>
  <c r="C60" i="10" s="1"/>
  <c r="L65" s="1"/>
  <c r="S49" s="1"/>
  <c r="AA61" l="1"/>
  <c r="AB60"/>
  <c r="I56" i="12" s="1"/>
  <c r="B61"/>
  <c r="C25" i="1"/>
  <c r="H57" i="12" l="1"/>
  <c r="AB61" i="10"/>
  <c r="I57" i="12" s="1"/>
  <c r="U48" i="1"/>
  <c r="V48" s="1"/>
  <c r="A51" i="11" l="1"/>
  <c r="C58" i="10" s="1"/>
  <c r="L67" s="1"/>
  <c r="S51" s="1"/>
  <c r="B51" i="11"/>
  <c r="W48" i="1"/>
  <c r="C51" i="11" s="1"/>
  <c r="AA59" i="10" l="1"/>
  <c r="B63" i="12"/>
  <c r="C26" i="1"/>
  <c r="H55" i="12" l="1"/>
  <c r="AB59" i="10"/>
  <c r="I55" i="12" s="1"/>
  <c r="U47" i="1"/>
  <c r="V47" s="1"/>
  <c r="B50" i="11" l="1"/>
  <c r="W47" i="1"/>
  <c r="C50" i="11" s="1"/>
  <c r="A50"/>
  <c r="C57" i="10" s="1"/>
  <c r="L68" s="1"/>
  <c r="S52" s="1"/>
  <c r="AA58" l="1"/>
  <c r="B64" i="12"/>
  <c r="C27" i="1"/>
  <c r="H54" i="12" l="1"/>
  <c r="AB58" i="10"/>
  <c r="I54" i="12" s="1"/>
  <c r="U46" i="1"/>
  <c r="V46" s="1"/>
  <c r="B49" i="11" l="1"/>
  <c r="W46" i="1"/>
  <c r="C49" i="11" s="1"/>
  <c r="A49"/>
  <c r="C56" i="10" s="1"/>
  <c r="L69" s="1"/>
  <c r="S53" s="1"/>
  <c r="AA57" l="1"/>
  <c r="B65" i="12"/>
  <c r="U45" i="1"/>
  <c r="C28"/>
  <c r="H53" i="12" l="1"/>
  <c r="AB57" i="10"/>
  <c r="I53" i="12" s="1"/>
  <c r="W45" i="1"/>
  <c r="C48" i="11" s="1"/>
  <c r="V45" i="1"/>
  <c r="B48" i="11" s="1"/>
  <c r="A48"/>
  <c r="C55" i="10" s="1"/>
  <c r="L70" s="1"/>
  <c r="S54" s="1"/>
  <c r="AA56" l="1"/>
  <c r="B66" i="12"/>
  <c r="C29" i="1"/>
  <c r="H52" i="12" l="1"/>
  <c r="AB56" i="10"/>
  <c r="I52" i="12" s="1"/>
  <c r="U44" i="1"/>
  <c r="V44" s="1"/>
  <c r="W44" l="1"/>
  <c r="C47" i="11" s="1"/>
  <c r="A47"/>
  <c r="C54" i="10" s="1"/>
  <c r="L71" s="1"/>
  <c r="S55" s="1"/>
  <c r="AA55" s="1"/>
  <c r="B47" i="11"/>
  <c r="H51" i="12" l="1"/>
  <c r="AB55" i="10"/>
  <c r="I51" i="12" s="1"/>
  <c r="B67"/>
  <c r="C30" i="1"/>
  <c r="U43"/>
  <c r="V43" l="1"/>
  <c r="B46" i="11" s="1"/>
  <c r="A46"/>
  <c r="C53" i="10" s="1"/>
  <c r="L72" s="1"/>
  <c r="S56" s="1"/>
  <c r="AA54" s="1"/>
  <c r="W43" i="1"/>
  <c r="C46" i="11" s="1"/>
  <c r="B45"/>
  <c r="W42" i="1"/>
  <c r="C45" i="11" s="1"/>
  <c r="H50" i="12" l="1"/>
  <c r="AB54" i="10"/>
  <c r="I50" i="12" s="1"/>
  <c r="B68"/>
  <c r="C32" i="1"/>
  <c r="U41" l="1"/>
  <c r="V41" s="1"/>
  <c r="U28" l="1"/>
  <c r="V28" s="1"/>
  <c r="B44" i="11"/>
  <c r="W41" i="1"/>
  <c r="C44" i="11" s="1"/>
  <c r="A44"/>
  <c r="C51" i="10" s="1"/>
  <c r="L74" s="1"/>
  <c r="S58" s="1"/>
  <c r="AA52" s="1"/>
  <c r="H48" i="12" l="1"/>
  <c r="AB52" i="10"/>
  <c r="I48" i="12" s="1"/>
  <c r="U25" i="1"/>
  <c r="V25" s="1"/>
  <c r="B70" i="12"/>
  <c r="B27" i="11"/>
  <c r="A27"/>
  <c r="C29" i="10" s="1"/>
  <c r="L14" s="1"/>
  <c r="W28" i="1"/>
  <c r="C27" i="11" s="1"/>
  <c r="B24" l="1"/>
  <c r="A24"/>
  <c r="C26" i="10" s="1"/>
  <c r="L17" s="1"/>
  <c r="W25" i="1"/>
  <c r="C24" i="11" s="1"/>
  <c r="U22" i="1"/>
  <c r="V22" s="1"/>
  <c r="B14" i="12"/>
  <c r="B21" i="11" l="1"/>
  <c r="W22" i="1"/>
  <c r="C21" i="11" s="1"/>
  <c r="A21"/>
  <c r="C23" i="10" s="1"/>
  <c r="L20" s="1"/>
  <c r="B17" i="12"/>
  <c r="U19" i="1"/>
  <c r="V19" s="1"/>
  <c r="B20" i="12" l="1"/>
  <c r="U16" i="1"/>
  <c r="V16" s="1"/>
  <c r="W19"/>
  <c r="C18" i="11" s="1"/>
  <c r="A18"/>
  <c r="C20" i="10" s="1"/>
  <c r="L23" s="1"/>
  <c r="S7" s="1"/>
  <c r="B18" i="11"/>
  <c r="AA21" i="10" l="1"/>
  <c r="AB20"/>
  <c r="I20" i="12" s="1"/>
  <c r="AB19" i="10"/>
  <c r="I19" i="12" s="1"/>
  <c r="B23"/>
  <c r="U13" i="1"/>
  <c r="V13" s="1"/>
  <c r="W16"/>
  <c r="C15" i="11" s="1"/>
  <c r="A15"/>
  <c r="C17" i="10" s="1"/>
  <c r="L26" s="1"/>
  <c r="S10" s="1"/>
  <c r="AA18" s="1"/>
  <c r="B15" i="11"/>
  <c r="H18" i="12" l="1"/>
  <c r="AB18" i="10"/>
  <c r="I18" i="12" s="1"/>
  <c r="H21"/>
  <c r="AB21" i="10"/>
  <c r="I21" i="12" s="1"/>
  <c r="B12" i="11"/>
  <c r="A12"/>
  <c r="C14" i="10" s="1"/>
  <c r="L29" s="1"/>
  <c r="S13" s="1"/>
  <c r="AA15" s="1"/>
  <c r="W13" i="1"/>
  <c r="C12" i="11" s="1"/>
  <c r="B26" i="12"/>
  <c r="H15" l="1"/>
  <c r="B29"/>
  <c r="C33" i="1" l="1"/>
  <c r="U40" l="1"/>
  <c r="V40" s="1"/>
  <c r="B43" i="11" l="1"/>
  <c r="A43"/>
  <c r="C50" i="10" s="1"/>
  <c r="L75" s="1"/>
  <c r="S59" s="1"/>
  <c r="AA51" s="1"/>
  <c r="W40" i="1"/>
  <c r="C43" i="11" s="1"/>
  <c r="H47" i="12" l="1"/>
  <c r="AB51" i="10"/>
  <c r="I47" i="12" s="1"/>
  <c r="B71"/>
  <c r="C34" i="1"/>
  <c r="U39" l="1"/>
  <c r="V39" s="1"/>
  <c r="A42" i="11" l="1"/>
  <c r="C49" i="10" s="1"/>
  <c r="L76" s="1"/>
  <c r="S60" s="1"/>
  <c r="AA50" s="1"/>
  <c r="W39" i="1"/>
  <c r="C42" i="11" s="1"/>
  <c r="B42"/>
  <c r="H46" i="12" l="1"/>
  <c r="AB50" i="10"/>
  <c r="I46" i="12" s="1"/>
  <c r="B72"/>
  <c r="C35" i="1"/>
  <c r="U38" l="1"/>
  <c r="V38" s="1"/>
  <c r="B41" i="11" l="1"/>
  <c r="W38" i="1"/>
  <c r="C41" i="11" s="1"/>
  <c r="A41"/>
  <c r="C48" i="10" s="1"/>
  <c r="L77" s="1"/>
  <c r="S61" s="1"/>
  <c r="AA49" s="1"/>
  <c r="H45" i="12" l="1"/>
  <c r="AB49" i="10"/>
  <c r="I45" i="12" s="1"/>
  <c r="B73"/>
  <c r="C36" i="1"/>
  <c r="U37" l="1"/>
  <c r="V37" s="1"/>
  <c r="W37" l="1"/>
  <c r="C40" i="11" s="1"/>
  <c r="A40"/>
  <c r="C47" i="10" s="1"/>
  <c r="B40" i="11"/>
  <c r="M48" i="10" l="1"/>
  <c r="C44" i="12" s="1"/>
  <c r="M59" i="10"/>
  <c r="C55" i="12" s="1"/>
  <c r="M51" i="10"/>
  <c r="C47" i="12" s="1"/>
  <c r="M66" i="10"/>
  <c r="C62" i="12" s="1"/>
  <c r="M67" i="10"/>
  <c r="C63" i="12" s="1"/>
  <c r="M72" i="10"/>
  <c r="C68" i="12" s="1"/>
  <c r="M69" i="10"/>
  <c r="C65" i="12" s="1"/>
  <c r="M76" i="10"/>
  <c r="C72" i="12" s="1"/>
  <c r="M54" i="10"/>
  <c r="C50" i="12" s="1"/>
  <c r="M56" i="10"/>
  <c r="C52" i="12" s="1"/>
  <c r="M65" i="10"/>
  <c r="C61" i="12" s="1"/>
  <c r="M63" i="10"/>
  <c r="C59" i="12" s="1"/>
  <c r="M61" i="10"/>
  <c r="C57" i="12" s="1"/>
  <c r="M52" i="10"/>
  <c r="C48" i="12" s="1"/>
  <c r="M68" i="10"/>
  <c r="C64" i="12" s="1"/>
  <c r="M71" i="10"/>
  <c r="C67" i="12" s="1"/>
  <c r="M64" i="10"/>
  <c r="C60" i="12" s="1"/>
  <c r="M53" i="10"/>
  <c r="C49" i="12" s="1"/>
  <c r="M62" i="10"/>
  <c r="C58" i="12" s="1"/>
  <c r="M55" i="10"/>
  <c r="C51" i="12" s="1"/>
  <c r="M75" i="10"/>
  <c r="C71" i="12" s="1"/>
  <c r="M60" i="10"/>
  <c r="C56" i="12" s="1"/>
  <c r="M58" i="10"/>
  <c r="C54" i="12" s="1"/>
  <c r="M49" i="10"/>
  <c r="C45" i="12" s="1"/>
  <c r="M77" i="10"/>
  <c r="C73" i="12" s="1"/>
  <c r="M50" i="10"/>
  <c r="C46" i="12" s="1"/>
  <c r="M73" i="10"/>
  <c r="C69" i="12" s="1"/>
  <c r="L78" i="10"/>
  <c r="S62" s="1"/>
  <c r="M57"/>
  <c r="C53" i="12" s="1"/>
  <c r="M74" i="10"/>
  <c r="C70" i="12" s="1"/>
  <c r="M70" i="10"/>
  <c r="C66" i="12" s="1"/>
  <c r="M47" i="10"/>
  <c r="C43" i="12" s="1"/>
  <c r="AA48" i="10" l="1"/>
  <c r="AB47"/>
  <c r="I43" i="12" s="1"/>
  <c r="AB53" i="10"/>
  <c r="I49" i="12" s="1"/>
  <c r="M78" i="10"/>
  <c r="C74" i="12" s="1"/>
  <c r="B74"/>
  <c r="C37" i="1"/>
  <c r="H44" i="12" l="1"/>
  <c r="AB48" i="10"/>
  <c r="I44" i="12" s="1"/>
  <c r="U36" i="1"/>
  <c r="V36" s="1"/>
  <c r="B35" i="11" l="1"/>
  <c r="A35"/>
  <c r="C37" i="10" s="1"/>
  <c r="L6" s="1"/>
  <c r="W36" i="1"/>
  <c r="C35" i="11" s="1"/>
  <c r="B6" i="12" l="1"/>
  <c r="C38" i="1"/>
  <c r="U35" l="1"/>
  <c r="V35" s="1"/>
  <c r="A34" i="11" l="1"/>
  <c r="C36" i="10" s="1"/>
  <c r="L7" s="1"/>
  <c r="W35" i="1"/>
  <c r="C34" i="11" s="1"/>
  <c r="B34"/>
  <c r="B7" i="12" l="1"/>
  <c r="C39" i="1"/>
  <c r="U34" l="1"/>
  <c r="V34" s="1"/>
  <c r="B33" i="11" l="1"/>
  <c r="W34" i="1"/>
  <c r="C33" i="11" s="1"/>
  <c r="A33"/>
  <c r="C35" i="10" s="1"/>
  <c r="L8" s="1"/>
  <c r="B8" i="12" l="1"/>
  <c r="B17" i="11"/>
  <c r="W27" i="1"/>
  <c r="C26" i="11" s="1"/>
  <c r="B28"/>
  <c r="B30"/>
  <c r="B26"/>
  <c r="W29" i="1"/>
  <c r="C28" i="11" s="1"/>
  <c r="W17" i="1"/>
  <c r="C16" i="11" s="1"/>
  <c r="B25"/>
  <c r="U33" i="1"/>
  <c r="C40"/>
  <c r="B29" i="11"/>
  <c r="W33" i="1" l="1"/>
  <c r="C32" i="11" s="1"/>
  <c r="V33" i="1"/>
  <c r="A32" i="11"/>
  <c r="C34" i="10" s="1"/>
  <c r="B19" i="11"/>
  <c r="B22"/>
  <c r="W31" i="1"/>
  <c r="C30" i="11" s="1"/>
  <c r="B23"/>
  <c r="W26" i="1"/>
  <c r="C25" i="11" s="1"/>
  <c r="B32"/>
  <c r="W23" i="1"/>
  <c r="C22" i="11" s="1"/>
  <c r="B31"/>
  <c r="W21" i="1"/>
  <c r="C20" i="11" s="1"/>
  <c r="B16"/>
  <c r="W32" i="1"/>
  <c r="C31" i="11" s="1"/>
  <c r="W20" i="1"/>
  <c r="C19" i="11" s="1"/>
  <c r="W24" i="1"/>
  <c r="C23" i="11" s="1"/>
  <c r="W30" i="1"/>
  <c r="C29" i="11" s="1"/>
  <c r="B20"/>
  <c r="W18" i="1"/>
  <c r="C17" i="11" s="1"/>
  <c r="L9" i="10" l="1"/>
  <c r="B9" i="12" l="1"/>
  <c r="U5" i="1"/>
  <c r="A4" i="11" l="1"/>
  <c r="C6" i="10" s="1"/>
  <c r="L37" s="1"/>
  <c r="S21" s="1"/>
  <c r="V5" i="1"/>
  <c r="AA7" i="10" l="1"/>
  <c r="M37"/>
  <c r="C37" i="12" s="1"/>
  <c r="B37"/>
  <c r="U9" i="1"/>
  <c r="C61"/>
  <c r="U12" s="1"/>
  <c r="V12" s="1"/>
  <c r="A8" i="11" l="1"/>
  <c r="C10" i="10" s="1"/>
  <c r="L33" s="1"/>
  <c r="S17" s="1"/>
  <c r="AA11" s="1"/>
  <c r="H11" i="12" s="1"/>
  <c r="V9" i="1"/>
  <c r="H7" i="12"/>
  <c r="A11" i="11"/>
  <c r="C13" i="10" s="1"/>
  <c r="L30" s="1"/>
  <c r="S14" s="1"/>
  <c r="AA14" s="1"/>
  <c r="B33" i="12" l="1"/>
  <c r="H14"/>
  <c r="B30"/>
  <c r="U15" i="1"/>
  <c r="C58"/>
  <c r="W15" l="1"/>
  <c r="C14" i="11" s="1"/>
  <c r="V15" i="1"/>
  <c r="B14" i="11" s="1"/>
  <c r="A14"/>
  <c r="C16" i="10" s="1"/>
  <c r="L27" s="1"/>
  <c r="W12" i="1"/>
  <c r="C11" i="11" s="1"/>
  <c r="C59" i="1"/>
  <c r="U11"/>
  <c r="V11" s="1"/>
  <c r="B27" i="12" l="1"/>
  <c r="S11" i="10"/>
  <c r="A10" i="11"/>
  <c r="C12" i="10" s="1"/>
  <c r="L31" s="1"/>
  <c r="S15" s="1"/>
  <c r="AA13" s="1"/>
  <c r="W11" i="1"/>
  <c r="C10" i="11" s="1"/>
  <c r="B10"/>
  <c r="B11"/>
  <c r="B8"/>
  <c r="U14" i="1"/>
  <c r="V14" s="1"/>
  <c r="W9"/>
  <c r="C8" i="11" s="1"/>
  <c r="AA17" i="10" l="1"/>
  <c r="H13" i="12"/>
  <c r="A13" i="11"/>
  <c r="C15" i="10" s="1"/>
  <c r="L28" s="1"/>
  <c r="S12" s="1"/>
  <c r="AA16" s="1"/>
  <c r="W14" i="1"/>
  <c r="C13" i="11" s="1"/>
  <c r="B13"/>
  <c r="B31" i="12"/>
  <c r="H17" l="1"/>
  <c r="AB17" i="10"/>
  <c r="I17" i="12" s="1"/>
  <c r="H16"/>
  <c r="AB16" i="10"/>
  <c r="I16" i="12" s="1"/>
  <c r="AB15" i="10"/>
  <c r="I15" i="12" s="1"/>
  <c r="AB14" i="10"/>
  <c r="I14" i="12" s="1"/>
  <c r="AB13" i="10"/>
  <c r="I13" i="12" s="1"/>
  <c r="B28"/>
  <c r="U10" i="1"/>
  <c r="C63"/>
  <c r="W10" l="1"/>
  <c r="C9" i="11" s="1"/>
  <c r="V10" i="1"/>
  <c r="B9" i="11" s="1"/>
  <c r="A9"/>
  <c r="C11" i="10" s="1"/>
  <c r="L32" s="1"/>
  <c r="S16" s="1"/>
  <c r="U7" i="1"/>
  <c r="V7" s="1"/>
  <c r="AA12" i="10" l="1"/>
  <c r="AB11"/>
  <c r="I11" i="12" s="1"/>
  <c r="B32"/>
  <c r="W7" i="1"/>
  <c r="C6" i="11" s="1"/>
  <c r="B6"/>
  <c r="A6"/>
  <c r="C8" i="10" s="1"/>
  <c r="L35" s="1"/>
  <c r="S19" s="1"/>
  <c r="AA9" s="1"/>
  <c r="H12" i="12" l="1"/>
  <c r="AB12" i="10"/>
  <c r="I12" i="12" s="1"/>
  <c r="H9"/>
  <c r="B35"/>
  <c r="C65" i="1"/>
  <c r="U8" l="1"/>
  <c r="V8" s="1"/>
  <c r="B7" i="11" l="1"/>
  <c r="W8" i="1"/>
  <c r="C7" i="11" s="1"/>
  <c r="A7"/>
  <c r="C9" i="10" s="1"/>
  <c r="L34" s="1"/>
  <c r="S18" s="1"/>
  <c r="AA10" l="1"/>
  <c r="AB9"/>
  <c r="I9" i="12" s="1"/>
  <c r="B34"/>
  <c r="C67" i="1"/>
  <c r="W5" s="1"/>
  <c r="C4" i="11" s="1"/>
  <c r="H10" i="12" l="1"/>
  <c r="AB10" i="10"/>
  <c r="I10" i="12" s="1"/>
  <c r="U6" i="1"/>
  <c r="B4" i="11"/>
  <c r="V6" i="1" l="1"/>
  <c r="B5" i="11" s="1"/>
  <c r="W6" i="1"/>
  <c r="C5" i="11" s="1"/>
  <c r="A5"/>
  <c r="C7" i="10" s="1"/>
  <c r="M27" l="1"/>
  <c r="C27" i="12" s="1"/>
  <c r="M8" i="10"/>
  <c r="C8" i="12" s="1"/>
  <c r="M11" i="10"/>
  <c r="C11" i="12" s="1"/>
  <c r="M19" i="10"/>
  <c r="C19" i="12" s="1"/>
  <c r="M16" i="10"/>
  <c r="C16" i="12" s="1"/>
  <c r="M12" i="10"/>
  <c r="C12" i="12" s="1"/>
  <c r="M14" i="10"/>
  <c r="C14" i="12" s="1"/>
  <c r="M7" i="10"/>
  <c r="C7" i="12" s="1"/>
  <c r="M26" i="10"/>
  <c r="C26" i="12" s="1"/>
  <c r="M21" i="10"/>
  <c r="C21" i="12" s="1"/>
  <c r="M32" i="10"/>
  <c r="C32" i="12" s="1"/>
  <c r="M18" i="10"/>
  <c r="C18" i="12" s="1"/>
  <c r="M13" i="10"/>
  <c r="C13" i="12" s="1"/>
  <c r="M22" i="10"/>
  <c r="C22" i="12" s="1"/>
  <c r="M20" i="10"/>
  <c r="C20" i="12" s="1"/>
  <c r="M30" i="10"/>
  <c r="C30" i="12" s="1"/>
  <c r="M25" i="10"/>
  <c r="C25" i="12" s="1"/>
  <c r="M6" i="10"/>
  <c r="C6" i="12" s="1"/>
  <c r="M31" i="10"/>
  <c r="C31" i="12" s="1"/>
  <c r="M10" i="10"/>
  <c r="C10" i="12" s="1"/>
  <c r="M9" i="10"/>
  <c r="C9" i="12" s="1"/>
  <c r="M29" i="10"/>
  <c r="C29" i="12" s="1"/>
  <c r="M35" i="10"/>
  <c r="C35" i="12" s="1"/>
  <c r="L36" i="10"/>
  <c r="S20" s="1"/>
  <c r="M28"/>
  <c r="C28" i="12" s="1"/>
  <c r="M15" i="10"/>
  <c r="C15" i="12" s="1"/>
  <c r="M24" i="10"/>
  <c r="C24" i="12" s="1"/>
  <c r="M17" i="10"/>
  <c r="C17" i="12" s="1"/>
  <c r="M33" i="10"/>
  <c r="C33" i="12" s="1"/>
  <c r="M23" i="10"/>
  <c r="C23" i="12" s="1"/>
  <c r="M34" i="10"/>
  <c r="C34" i="12" s="1"/>
  <c r="AA8" i="10" l="1"/>
  <c r="AB7"/>
  <c r="I7" i="12" s="1"/>
  <c r="AB6" i="10"/>
  <c r="I6" i="12" s="1"/>
  <c r="B36"/>
  <c r="M36" i="10"/>
  <c r="C36" i="12" s="1"/>
  <c r="H8" l="1"/>
  <c r="AB8" i="10"/>
  <c r="I8" i="12" s="1"/>
</calcChain>
</file>

<file path=xl/sharedStrings.xml><?xml version="1.0" encoding="utf-8"?>
<sst xmlns="http://schemas.openxmlformats.org/spreadsheetml/2006/main" count="640" uniqueCount="113">
  <si>
    <t>Points</t>
  </si>
  <si>
    <t>N° équipes</t>
  </si>
  <si>
    <t>Plaques</t>
  </si>
  <si>
    <t>parties</t>
  </si>
  <si>
    <t>Plaque 1</t>
  </si>
  <si>
    <t>Plaque 9</t>
  </si>
  <si>
    <t>Plaque 17</t>
  </si>
  <si>
    <t>Plaque 25</t>
  </si>
  <si>
    <t>équipe:</t>
  </si>
  <si>
    <t>Plaque 2</t>
  </si>
  <si>
    <t>Plaque 10</t>
  </si>
  <si>
    <t>Plaque 18</t>
  </si>
  <si>
    <t>Plaque 26</t>
  </si>
  <si>
    <t xml:space="preserve">      </t>
  </si>
  <si>
    <t>Plaque 3</t>
  </si>
  <si>
    <t>Plaque 11</t>
  </si>
  <si>
    <t>Plaque 19</t>
  </si>
  <si>
    <t>Plaque 27</t>
  </si>
  <si>
    <t>Plaque 4</t>
  </si>
  <si>
    <t>Plaque 12</t>
  </si>
  <si>
    <t>Plaque 20</t>
  </si>
  <si>
    <t>Plaque 28</t>
  </si>
  <si>
    <t>Plaque 5</t>
  </si>
  <si>
    <t>Plaque 13</t>
  </si>
  <si>
    <t>Plaque 21</t>
  </si>
  <si>
    <t>Plaque 29</t>
  </si>
  <si>
    <t>Plaque 6</t>
  </si>
  <si>
    <t>Plaque 14</t>
  </si>
  <si>
    <t>Plaque 22</t>
  </si>
  <si>
    <t>Plaque 30</t>
  </si>
  <si>
    <t>Plaque 7</t>
  </si>
  <si>
    <t>Plaque 15</t>
  </si>
  <si>
    <t>Plaque 23</t>
  </si>
  <si>
    <t>Plaque 31</t>
  </si>
  <si>
    <t>Plaque 8</t>
  </si>
  <si>
    <t>Plaque 16</t>
  </si>
  <si>
    <t>Plaque 24</t>
  </si>
  <si>
    <t>Plaque 32</t>
  </si>
  <si>
    <t>N° d'équipes</t>
  </si>
  <si>
    <t>Noms d'équipes</t>
  </si>
  <si>
    <t>lolo</t>
  </si>
  <si>
    <t>PRINCIPALE</t>
  </si>
  <si>
    <t>CONSOLANTE</t>
  </si>
  <si>
    <t>CHALENGE       CONSOLANTE</t>
  </si>
  <si>
    <t>CHALENGE      PRINCIPALE</t>
  </si>
  <si>
    <t>Classements pour consolantes</t>
  </si>
  <si>
    <t>Classements pour principales</t>
  </si>
  <si>
    <t>rez</t>
  </si>
  <si>
    <t>aaa</t>
  </si>
  <si>
    <t>Insciption 8 euros</t>
  </si>
  <si>
    <t>Toutes colonnes en couleurs sont protégées par mot de passe (A,E,G,I,K,M,O,P,Q,R) si besoin de modifier, il faut désactiver, aller dans "Révision puis Oté la protection (mot de passe ) "lolo"</t>
  </si>
  <si>
    <t>toto</t>
  </si>
  <si>
    <t>marc</t>
  </si>
  <si>
    <t>zse</t>
  </si>
  <si>
    <t>ee</t>
  </si>
  <si>
    <t>sss</t>
  </si>
  <si>
    <t>ssss</t>
  </si>
  <si>
    <t>qq</t>
  </si>
  <si>
    <t>qqqq</t>
  </si>
  <si>
    <t>aa</t>
  </si>
  <si>
    <t>aaaa</t>
  </si>
  <si>
    <t>eee</t>
  </si>
  <si>
    <t>gtttt</t>
  </si>
  <si>
    <t>gta</t>
  </si>
  <si>
    <t>toutes colonnes en couleurs sont protégées par mot de passe (A,B,C,I,J,K,l,M,N,O) pour désactiver "Révision puis Oté la protection (mot de passe ) "lolo"</t>
  </si>
  <si>
    <t>toutes colonnes en couleurs sont protégées par mot de passe (A,B,C,I,J,K,l,M,N,O) pour désactiver "Révision puis Oté la protection (mot de passe )" lolo"</t>
  </si>
  <si>
    <t>tr</t>
  </si>
  <si>
    <t>yu</t>
  </si>
  <si>
    <t>uyt</t>
  </si>
  <si>
    <t>tyu</t>
  </si>
  <si>
    <t>a</t>
  </si>
  <si>
    <t>mm</t>
  </si>
  <si>
    <t>kj</t>
  </si>
  <si>
    <t>jh</t>
  </si>
  <si>
    <t>hg</t>
  </si>
  <si>
    <t>gf</t>
  </si>
  <si>
    <t>de</t>
  </si>
  <si>
    <t>ee"</t>
  </si>
  <si>
    <t>"ee</t>
  </si>
  <si>
    <t>kiu</t>
  </si>
  <si>
    <t>jg</t>
  </si>
  <si>
    <t>eezz</t>
  </si>
  <si>
    <t>zz(t</t>
  </si>
  <si>
    <t>zzzs</t>
  </si>
  <si>
    <t>hju</t>
  </si>
  <si>
    <t>yiiu</t>
  </si>
  <si>
    <t>reye</t>
  </si>
  <si>
    <t>ezar</t>
  </si>
  <si>
    <t>eaa</t>
  </si>
  <si>
    <t>dfd</t>
  </si>
  <si>
    <t>mlik</t>
  </si>
  <si>
    <t>yt</t>
  </si>
  <si>
    <t>ttyt</t>
  </si>
  <si>
    <t>uh</t>
  </si>
  <si>
    <t>hhfg</t>
  </si>
  <si>
    <t>trtr</t>
  </si>
  <si>
    <t>tt</t>
  </si>
  <si>
    <t>opp</t>
  </si>
  <si>
    <t>ppp</t>
  </si>
  <si>
    <t>cv</t>
  </si>
  <si>
    <t>bfd</t>
  </si>
  <si>
    <t>sq</t>
  </si>
  <si>
    <t>frr</t>
  </si>
  <si>
    <t>zr</t>
  </si>
  <si>
    <t>rzrz</t>
  </si>
  <si>
    <t>rzrzr</t>
  </si>
  <si>
    <t>szrzr</t>
  </si>
  <si>
    <t>"rt</t>
  </si>
  <si>
    <t>y(u-</t>
  </si>
  <si>
    <t>uè-('</t>
  </si>
  <si>
    <t>"ér</t>
  </si>
  <si>
    <t>u-yu</t>
  </si>
  <si>
    <t>u-u</t>
  </si>
</sst>
</file>

<file path=xl/styles.xml><?xml version="1.0" encoding="utf-8"?>
<styleSheet xmlns="http://schemas.openxmlformats.org/spreadsheetml/2006/main">
  <fonts count="2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i/>
      <sz val="26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b/>
      <i/>
      <u/>
      <sz val="10"/>
      <color theme="1"/>
      <name val="Calibri"/>
      <family val="2"/>
      <scheme val="minor"/>
    </font>
  </fonts>
  <fills count="24">
    <fill>
      <patternFill patternType="none"/>
    </fill>
    <fill>
      <patternFill patternType="gray125"/>
    </fill>
    <fill>
      <patternFill patternType="solid">
        <fgColor theme="4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EABA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4" tint="0.39997558519241921"/>
        <bgColor indexed="64"/>
      </patternFill>
    </fill>
  </fills>
  <borders count="3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/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 style="medium">
        <color indexed="64"/>
      </left>
      <right/>
      <top/>
      <bottom style="double">
        <color indexed="64"/>
      </bottom>
      <diagonal/>
    </border>
    <border>
      <left style="double">
        <color indexed="64"/>
      </left>
      <right style="medium">
        <color indexed="64"/>
      </right>
      <top style="double">
        <color indexed="64"/>
      </top>
      <bottom style="double">
        <color indexed="64"/>
      </bottom>
      <diagonal/>
    </border>
    <border>
      <left/>
      <right style="medium">
        <color indexed="64"/>
      </right>
      <top style="double">
        <color indexed="64"/>
      </top>
      <bottom style="double">
        <color indexed="64"/>
      </bottom>
      <diagonal/>
    </border>
    <border>
      <left/>
      <right style="medium">
        <color indexed="64"/>
      </right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/>
      <top style="double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</cellStyleXfs>
  <cellXfs count="149">
    <xf numFmtId="0" fontId="0" fillId="0" borderId="0" xfId="0"/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7" borderId="0" xfId="0" applyFill="1"/>
    <xf numFmtId="0" fontId="0" fillId="9" borderId="0" xfId="0" applyFill="1" applyAlignment="1">
      <alignment horizontal="center" vertical="center"/>
    </xf>
    <xf numFmtId="0" fontId="7" fillId="10" borderId="12" xfId="0" applyFont="1" applyFill="1" applyBorder="1" applyAlignment="1">
      <alignment horizontal="center" vertical="center"/>
    </xf>
    <xf numFmtId="0" fontId="6" fillId="7" borderId="0" xfId="0" applyFont="1" applyFill="1" applyBorder="1" applyAlignment="1">
      <alignment horizontal="center" vertical="center"/>
    </xf>
    <xf numFmtId="0" fontId="7" fillId="11" borderId="3" xfId="0" applyFont="1" applyFill="1" applyBorder="1" applyAlignment="1">
      <alignment horizontal="center" vertical="center"/>
    </xf>
    <xf numFmtId="0" fontId="0" fillId="9" borderId="0" xfId="0" applyFill="1"/>
    <xf numFmtId="0" fontId="5" fillId="8" borderId="0" xfId="0" applyFont="1" applyFill="1"/>
    <xf numFmtId="0" fontId="0" fillId="12" borderId="0" xfId="0" applyFill="1"/>
    <xf numFmtId="0" fontId="9" fillId="0" borderId="2" xfId="0" applyFont="1" applyBorder="1" applyAlignment="1">
      <alignment horizontal="center"/>
    </xf>
    <xf numFmtId="0" fontId="8" fillId="0" borderId="4" xfId="0" applyFont="1" applyBorder="1"/>
    <xf numFmtId="0" fontId="8" fillId="0" borderId="0" xfId="0" applyFont="1"/>
    <xf numFmtId="0" fontId="10" fillId="0" borderId="18" xfId="0" applyFont="1" applyBorder="1" applyAlignment="1">
      <alignment horizontal="left" vertical="center"/>
    </xf>
    <xf numFmtId="0" fontId="10" fillId="0" borderId="19" xfId="0" applyFont="1" applyBorder="1"/>
    <xf numFmtId="0" fontId="10" fillId="0" borderId="20" xfId="0" applyFont="1" applyBorder="1" applyAlignment="1">
      <alignment horizontal="left"/>
    </xf>
    <xf numFmtId="0" fontId="10" fillId="0" borderId="0" xfId="0" applyFont="1"/>
    <xf numFmtId="0" fontId="10" fillId="0" borderId="16" xfId="0" applyFont="1" applyBorder="1"/>
    <xf numFmtId="0" fontId="10" fillId="0" borderId="12" xfId="0" applyFont="1" applyBorder="1"/>
    <xf numFmtId="0" fontId="10" fillId="0" borderId="13" xfId="0" applyFont="1" applyBorder="1"/>
    <xf numFmtId="0" fontId="10" fillId="0" borderId="11" xfId="0" applyFont="1" applyBorder="1"/>
    <xf numFmtId="0" fontId="10" fillId="0" borderId="0" xfId="0" applyFont="1" applyBorder="1"/>
    <xf numFmtId="0" fontId="10" fillId="0" borderId="4" xfId="0" applyFont="1" applyBorder="1"/>
    <xf numFmtId="0" fontId="9" fillId="0" borderId="3" xfId="0" applyFont="1" applyBorder="1" applyAlignment="1">
      <alignment horizontal="center"/>
    </xf>
    <xf numFmtId="0" fontId="8" fillId="0" borderId="1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0" xfId="0" applyProtection="1"/>
    <xf numFmtId="0" fontId="0" fillId="0" borderId="0" xfId="0" applyAlignment="1" applyProtection="1">
      <alignment horizontal="center" vertical="center"/>
    </xf>
    <xf numFmtId="0" fontId="2" fillId="0" borderId="0" xfId="0" applyFont="1" applyProtection="1"/>
    <xf numFmtId="0" fontId="2" fillId="0" borderId="0" xfId="0" applyFont="1" applyAlignment="1" applyProtection="1">
      <alignment horizontal="center" vertical="center"/>
    </xf>
    <xf numFmtId="0" fontId="2" fillId="7" borderId="0" xfId="2" applyFont="1" applyFill="1" applyBorder="1" applyAlignment="1" applyProtection="1">
      <alignment horizontal="center" vertical="center"/>
    </xf>
    <xf numFmtId="0" fontId="13" fillId="8" borderId="0" xfId="0" applyFont="1" applyFill="1" applyProtection="1"/>
    <xf numFmtId="0" fontId="2" fillId="7" borderId="0" xfId="0" applyFont="1" applyFill="1" applyAlignment="1" applyProtection="1">
      <alignment horizontal="center" vertical="center"/>
    </xf>
    <xf numFmtId="0" fontId="14" fillId="8" borderId="14" xfId="0" applyFont="1" applyFill="1" applyBorder="1" applyProtection="1"/>
    <xf numFmtId="0" fontId="14" fillId="8" borderId="24" xfId="0" applyFont="1" applyFill="1" applyBorder="1" applyProtection="1"/>
    <xf numFmtId="0" fontId="2" fillId="6" borderId="20" xfId="1" applyFont="1" applyFill="1" applyBorder="1" applyAlignment="1" applyProtection="1">
      <alignment horizontal="center" vertical="center"/>
    </xf>
    <xf numFmtId="0" fontId="12" fillId="15" borderId="20" xfId="2" applyFont="1" applyFill="1" applyBorder="1" applyAlignment="1" applyProtection="1">
      <alignment horizontal="center" vertical="center"/>
    </xf>
    <xf numFmtId="0" fontId="12" fillId="6" borderId="20" xfId="0" applyFont="1" applyFill="1" applyBorder="1" applyAlignment="1" applyProtection="1">
      <alignment horizontal="center" vertical="center"/>
    </xf>
    <xf numFmtId="0" fontId="12" fillId="17" borderId="20" xfId="2" applyFont="1" applyFill="1" applyBorder="1" applyAlignment="1" applyProtection="1">
      <alignment horizontal="center" vertical="center"/>
    </xf>
    <xf numFmtId="0" fontId="2" fillId="15" borderId="21" xfId="2" applyFont="1" applyFill="1" applyBorder="1" applyAlignment="1" applyProtection="1">
      <alignment horizontal="center" vertical="center"/>
    </xf>
    <xf numFmtId="0" fontId="2" fillId="6" borderId="21" xfId="1" applyFont="1" applyFill="1" applyBorder="1" applyAlignment="1" applyProtection="1">
      <alignment horizontal="center" vertical="center"/>
    </xf>
    <xf numFmtId="0" fontId="0" fillId="8" borderId="0" xfId="0" applyFill="1" applyAlignment="1" applyProtection="1">
      <alignment horizontal="center" vertical="center"/>
    </xf>
    <xf numFmtId="0" fontId="2" fillId="8" borderId="0" xfId="0" applyFont="1" applyFill="1" applyProtection="1"/>
    <xf numFmtId="0" fontId="3" fillId="4" borderId="1" xfId="0" applyFont="1" applyFill="1" applyBorder="1" applyAlignment="1" applyProtection="1">
      <alignment horizontal="center" vertical="center"/>
    </xf>
    <xf numFmtId="0" fontId="3" fillId="13" borderId="2" xfId="0" applyFont="1" applyFill="1" applyBorder="1" applyAlignment="1" applyProtection="1">
      <alignment horizontal="center" vertical="center"/>
    </xf>
    <xf numFmtId="0" fontId="3" fillId="14" borderId="15" xfId="0" applyFont="1" applyFill="1" applyBorder="1" applyAlignment="1" applyProtection="1">
      <alignment horizontal="center" vertical="center"/>
    </xf>
    <xf numFmtId="0" fontId="3" fillId="4" borderId="5" xfId="0" applyFont="1" applyFill="1" applyBorder="1" applyAlignment="1" applyProtection="1">
      <alignment horizontal="center" vertical="center"/>
    </xf>
    <xf numFmtId="0" fontId="2" fillId="5" borderId="16" xfId="2" applyFont="1" applyFill="1" applyBorder="1" applyAlignment="1" applyProtection="1">
      <alignment horizontal="center" vertical="center"/>
    </xf>
    <xf numFmtId="0" fontId="2" fillId="16" borderId="19" xfId="2" applyFont="1" applyFill="1" applyBorder="1" applyAlignment="1" applyProtection="1">
      <alignment horizontal="center" vertical="center"/>
    </xf>
    <xf numFmtId="0" fontId="2" fillId="5" borderId="0" xfId="2" applyFont="1" applyFill="1" applyBorder="1" applyAlignment="1" applyProtection="1">
      <alignment horizontal="center" vertical="center"/>
    </xf>
    <xf numFmtId="0" fontId="2" fillId="16" borderId="12" xfId="2" applyFont="1" applyFill="1" applyBorder="1" applyAlignment="1" applyProtection="1">
      <alignment horizontal="center" vertical="center"/>
    </xf>
    <xf numFmtId="0" fontId="2" fillId="15" borderId="5" xfId="2" applyFont="1" applyFill="1" applyBorder="1" applyAlignment="1" applyProtection="1">
      <alignment horizontal="center" vertical="center"/>
    </xf>
    <xf numFmtId="0" fontId="2" fillId="15" borderId="3" xfId="2" applyFont="1" applyFill="1" applyBorder="1" applyAlignment="1" applyProtection="1">
      <alignment horizontal="center" vertical="center"/>
    </xf>
    <xf numFmtId="0" fontId="2" fillId="4" borderId="4" xfId="2" applyFont="1" applyFill="1" applyBorder="1" applyAlignment="1" applyProtection="1">
      <alignment horizontal="center" vertical="center"/>
    </xf>
    <xf numFmtId="0" fontId="2" fillId="4" borderId="3" xfId="0" applyFont="1" applyFill="1" applyBorder="1" applyAlignment="1" applyProtection="1">
      <alignment horizontal="center" vertical="center"/>
    </xf>
    <xf numFmtId="0" fontId="2" fillId="7" borderId="22" xfId="2" applyFont="1" applyFill="1" applyBorder="1" applyAlignment="1" applyProtection="1">
      <alignment horizontal="center" vertical="center"/>
    </xf>
    <xf numFmtId="0" fontId="2" fillId="16" borderId="21" xfId="2" applyFont="1" applyFill="1" applyBorder="1" applyAlignment="1" applyProtection="1">
      <alignment horizontal="center" vertical="center"/>
    </xf>
    <xf numFmtId="0" fontId="2" fillId="7" borderId="23" xfId="2" applyFont="1" applyFill="1" applyBorder="1" applyAlignment="1" applyProtection="1">
      <alignment horizontal="center" vertical="center"/>
    </xf>
    <xf numFmtId="0" fontId="2" fillId="7" borderId="23" xfId="0" applyFont="1" applyFill="1" applyBorder="1" applyProtection="1"/>
    <xf numFmtId="0" fontId="2" fillId="15" borderId="22" xfId="2" applyFont="1" applyFill="1" applyBorder="1" applyAlignment="1" applyProtection="1">
      <alignment horizontal="center" vertical="center"/>
    </xf>
    <xf numFmtId="0" fontId="2" fillId="4" borderId="23" xfId="2" applyFont="1" applyFill="1" applyBorder="1" applyAlignment="1" applyProtection="1">
      <alignment horizontal="center" vertical="center"/>
    </xf>
    <xf numFmtId="0" fontId="2" fillId="4" borderId="21" xfId="0" applyFont="1" applyFill="1" applyBorder="1" applyAlignment="1" applyProtection="1">
      <alignment horizontal="center" vertical="center"/>
    </xf>
    <xf numFmtId="0" fontId="2" fillId="15" borderId="16" xfId="2" applyFont="1" applyFill="1" applyBorder="1" applyAlignment="1" applyProtection="1">
      <alignment horizontal="center" vertical="center"/>
    </xf>
    <xf numFmtId="0" fontId="2" fillId="4" borderId="0" xfId="2" applyFont="1" applyFill="1" applyBorder="1" applyAlignment="1" applyProtection="1">
      <alignment horizontal="center" vertical="center"/>
    </xf>
    <xf numFmtId="0" fontId="0" fillId="0" borderId="0" xfId="0" applyProtection="1">
      <protection locked="0"/>
    </xf>
    <xf numFmtId="0" fontId="0" fillId="0" borderId="0" xfId="0" applyAlignment="1" applyProtection="1">
      <alignment horizontal="center" vertical="center"/>
      <protection locked="0"/>
    </xf>
    <xf numFmtId="0" fontId="2" fillId="7" borderId="0" xfId="2" applyFont="1" applyFill="1" applyBorder="1" applyAlignment="1" applyProtection="1">
      <alignment horizontal="center" vertical="center"/>
      <protection locked="0"/>
    </xf>
    <xf numFmtId="0" fontId="13" fillId="8" borderId="0" xfId="0" applyFont="1" applyFill="1" applyProtection="1">
      <protection locked="0"/>
    </xf>
    <xf numFmtId="0" fontId="2" fillId="7" borderId="0" xfId="0" applyFont="1" applyFill="1" applyAlignment="1" applyProtection="1">
      <alignment horizontal="center" vertical="center"/>
      <protection locked="0"/>
    </xf>
    <xf numFmtId="0" fontId="2" fillId="0" borderId="0" xfId="0" applyFont="1" applyProtection="1">
      <protection locked="0"/>
    </xf>
    <xf numFmtId="0" fontId="2" fillId="0" borderId="0" xfId="0" applyFont="1" applyAlignment="1" applyProtection="1">
      <alignment horizontal="center" vertical="center"/>
      <protection locked="0"/>
    </xf>
    <xf numFmtId="0" fontId="11" fillId="8" borderId="4" xfId="0" applyFont="1" applyFill="1" applyBorder="1" applyAlignment="1" applyProtection="1">
      <alignment horizontal="center" vertical="center"/>
      <protection locked="0"/>
    </xf>
    <xf numFmtId="0" fontId="11" fillId="8" borderId="3" xfId="0" applyFont="1" applyFill="1" applyBorder="1" applyAlignment="1" applyProtection="1">
      <alignment horizontal="center" vertical="center"/>
      <protection locked="0"/>
    </xf>
    <xf numFmtId="0" fontId="11" fillId="8" borderId="5" xfId="0" applyFont="1" applyFill="1" applyBorder="1" applyAlignment="1" applyProtection="1">
      <alignment horizontal="center" vertical="center"/>
      <protection locked="0"/>
    </xf>
    <xf numFmtId="0" fontId="14" fillId="8" borderId="14" xfId="0" applyFont="1" applyFill="1" applyBorder="1" applyProtection="1">
      <protection locked="0"/>
    </xf>
    <xf numFmtId="0" fontId="14" fillId="8" borderId="0" xfId="0" applyFont="1" applyFill="1" applyProtection="1">
      <protection locked="0"/>
    </xf>
    <xf numFmtId="0" fontId="14" fillId="8" borderId="24" xfId="0" applyFont="1" applyFill="1" applyBorder="1" applyProtection="1">
      <protection locked="0"/>
    </xf>
    <xf numFmtId="0" fontId="2" fillId="6" borderId="20" xfId="1" applyFont="1" applyFill="1" applyBorder="1" applyAlignment="1" applyProtection="1">
      <alignment horizontal="center" vertical="center"/>
      <protection locked="0"/>
    </xf>
    <xf numFmtId="0" fontId="12" fillId="15" borderId="20" xfId="2" applyFont="1" applyFill="1" applyBorder="1" applyAlignment="1" applyProtection="1">
      <alignment horizontal="center" vertical="center"/>
      <protection locked="0"/>
    </xf>
    <xf numFmtId="0" fontId="12" fillId="6" borderId="20" xfId="0" applyFont="1" applyFill="1" applyBorder="1" applyAlignment="1" applyProtection="1">
      <alignment horizontal="center" vertical="center"/>
      <protection locked="0"/>
    </xf>
    <xf numFmtId="0" fontId="12" fillId="17" borderId="20" xfId="2" applyFont="1" applyFill="1" applyBorder="1" applyAlignment="1" applyProtection="1">
      <alignment horizontal="center" vertical="center"/>
      <protection locked="0"/>
    </xf>
    <xf numFmtId="0" fontId="2" fillId="7" borderId="23" xfId="2" applyFont="1" applyFill="1" applyBorder="1" applyAlignment="1" applyProtection="1">
      <alignment horizontal="center" vertical="center"/>
      <protection locked="0"/>
    </xf>
    <xf numFmtId="0" fontId="2" fillId="7" borderId="21" xfId="2" applyFont="1" applyFill="1" applyBorder="1" applyAlignment="1" applyProtection="1">
      <alignment horizontal="center" vertical="center"/>
      <protection locked="0"/>
    </xf>
    <xf numFmtId="0" fontId="2" fillId="7" borderId="22" xfId="2" applyFont="1" applyFill="1" applyBorder="1" applyAlignment="1" applyProtection="1">
      <alignment horizontal="center" vertical="center"/>
      <protection locked="0"/>
    </xf>
    <xf numFmtId="0" fontId="2" fillId="15" borderId="21" xfId="2" applyFont="1" applyFill="1" applyBorder="1" applyAlignment="1" applyProtection="1">
      <alignment horizontal="center" vertical="center"/>
      <protection locked="0"/>
    </xf>
    <xf numFmtId="0" fontId="2" fillId="6" borderId="21" xfId="1" applyFont="1" applyFill="1" applyBorder="1" applyAlignment="1" applyProtection="1">
      <alignment horizontal="center" vertical="center"/>
      <protection locked="0"/>
    </xf>
    <xf numFmtId="0" fontId="2" fillId="5" borderId="0" xfId="2" applyFont="1" applyFill="1" applyBorder="1" applyAlignment="1" applyProtection="1">
      <alignment horizontal="center" vertical="center"/>
      <protection locked="0"/>
    </xf>
    <xf numFmtId="0" fontId="2" fillId="5" borderId="12" xfId="2" applyFont="1" applyFill="1" applyBorder="1" applyAlignment="1" applyProtection="1">
      <alignment horizontal="center" vertical="center"/>
      <protection locked="0"/>
    </xf>
    <xf numFmtId="0" fontId="2" fillId="5" borderId="16" xfId="2" applyFont="1" applyFill="1" applyBorder="1" applyAlignment="1" applyProtection="1">
      <alignment horizontal="center" vertical="center"/>
      <protection locked="0"/>
    </xf>
    <xf numFmtId="0" fontId="2" fillId="15" borderId="12" xfId="2" applyFont="1" applyFill="1" applyBorder="1" applyAlignment="1" applyProtection="1">
      <alignment horizontal="center" vertical="center"/>
      <protection locked="0"/>
    </xf>
    <xf numFmtId="0" fontId="14" fillId="8" borderId="0" xfId="0" applyFont="1" applyFill="1" applyBorder="1" applyProtection="1">
      <protection locked="0"/>
    </xf>
    <xf numFmtId="0" fontId="2" fillId="5" borderId="21" xfId="2" applyFont="1" applyFill="1" applyBorder="1" applyAlignment="1" applyProtection="1">
      <alignment horizontal="center" vertical="center"/>
      <protection locked="0"/>
    </xf>
    <xf numFmtId="0" fontId="2" fillId="5" borderId="22" xfId="2" applyFont="1" applyFill="1" applyBorder="1" applyAlignment="1" applyProtection="1">
      <alignment horizontal="center" vertical="center"/>
      <protection locked="0"/>
    </xf>
    <xf numFmtId="0" fontId="12" fillId="15" borderId="21" xfId="2" applyFont="1" applyFill="1" applyBorder="1" applyAlignment="1" applyProtection="1">
      <alignment horizontal="center" vertical="center"/>
      <protection locked="0"/>
    </xf>
    <xf numFmtId="0" fontId="12" fillId="6" borderId="21" xfId="0" applyFont="1" applyFill="1" applyBorder="1" applyAlignment="1" applyProtection="1">
      <alignment horizontal="center" vertical="center"/>
      <protection locked="0"/>
    </xf>
    <xf numFmtId="0" fontId="12" fillId="17" borderId="21" xfId="2" applyFont="1" applyFill="1" applyBorder="1" applyAlignment="1" applyProtection="1">
      <alignment horizontal="center" vertical="center"/>
      <protection locked="0"/>
    </xf>
    <xf numFmtId="0" fontId="2" fillId="6" borderId="25" xfId="1" applyFont="1" applyFill="1" applyBorder="1" applyAlignment="1" applyProtection="1">
      <alignment horizontal="center" vertical="center"/>
      <protection locked="0"/>
    </xf>
    <xf numFmtId="0" fontId="2" fillId="5" borderId="21" xfId="0" applyFont="1" applyFill="1" applyBorder="1" applyAlignment="1" applyProtection="1">
      <alignment horizontal="center" vertical="center"/>
      <protection locked="0"/>
    </xf>
    <xf numFmtId="0" fontId="14" fillId="8" borderId="27" xfId="0" applyFont="1" applyFill="1" applyBorder="1" applyProtection="1">
      <protection locked="0"/>
    </xf>
    <xf numFmtId="0" fontId="14" fillId="8" borderId="28" xfId="0" applyFont="1" applyFill="1" applyBorder="1" applyProtection="1">
      <protection locked="0"/>
    </xf>
    <xf numFmtId="0" fontId="2" fillId="7" borderId="21" xfId="0" applyFont="1" applyFill="1" applyBorder="1" applyAlignment="1" applyProtection="1">
      <alignment horizontal="center" vertical="center"/>
      <protection locked="0"/>
    </xf>
    <xf numFmtId="0" fontId="2" fillId="7" borderId="21" xfId="1" applyFont="1" applyFill="1" applyBorder="1" applyAlignment="1" applyProtection="1">
      <alignment horizontal="center" vertical="center"/>
      <protection locked="0"/>
    </xf>
    <xf numFmtId="0" fontId="2" fillId="5" borderId="21" xfId="1" applyFont="1" applyFill="1" applyBorder="1" applyAlignment="1" applyProtection="1">
      <alignment horizontal="center" vertical="center"/>
      <protection locked="0"/>
    </xf>
    <xf numFmtId="0" fontId="14" fillId="8" borderId="26" xfId="0" applyFont="1" applyFill="1" applyBorder="1" applyProtection="1">
      <protection locked="0"/>
    </xf>
    <xf numFmtId="0" fontId="14" fillId="8" borderId="29" xfId="0" applyFont="1" applyFill="1" applyBorder="1" applyProtection="1">
      <protection locked="0"/>
    </xf>
    <xf numFmtId="0" fontId="2" fillId="5" borderId="19" xfId="2" applyFont="1" applyFill="1" applyBorder="1" applyAlignment="1" applyProtection="1">
      <alignment horizontal="center" vertical="center"/>
      <protection locked="0"/>
    </xf>
    <xf numFmtId="0" fontId="2" fillId="5" borderId="24" xfId="2" applyFont="1" applyFill="1" applyBorder="1" applyAlignment="1" applyProtection="1">
      <alignment horizontal="center" vertical="center"/>
      <protection locked="0"/>
    </xf>
    <xf numFmtId="0" fontId="11" fillId="7" borderId="3" xfId="0" applyFont="1" applyFill="1" applyBorder="1" applyAlignment="1" applyProtection="1">
      <alignment horizontal="center" vertical="center"/>
      <protection locked="0"/>
    </xf>
    <xf numFmtId="0" fontId="7" fillId="22" borderId="3" xfId="0" applyFont="1" applyFill="1" applyBorder="1" applyAlignment="1">
      <alignment horizontal="center" vertical="center"/>
    </xf>
    <xf numFmtId="0" fontId="0" fillId="22" borderId="12" xfId="0" applyFill="1" applyBorder="1" applyAlignment="1">
      <alignment horizontal="center" vertical="center"/>
    </xf>
    <xf numFmtId="0" fontId="0" fillId="10" borderId="11" xfId="0" applyFill="1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8" xfId="0" quotePrefix="1" applyBorder="1" applyAlignment="1">
      <alignment horizontal="center" vertical="center"/>
    </xf>
    <xf numFmtId="0" fontId="2" fillId="23" borderId="4" xfId="1" applyFont="1" applyFill="1" applyBorder="1" applyAlignment="1" applyProtection="1">
      <alignment horizontal="center" vertical="center"/>
    </xf>
    <xf numFmtId="0" fontId="2" fillId="23" borderId="23" xfId="1" applyFont="1" applyFill="1" applyBorder="1" applyAlignment="1" applyProtection="1">
      <alignment horizontal="center" vertical="center"/>
    </xf>
    <xf numFmtId="0" fontId="2" fillId="23" borderId="0" xfId="1" applyFont="1" applyFill="1" applyBorder="1" applyAlignment="1" applyProtection="1">
      <alignment horizontal="center" vertical="center"/>
    </xf>
    <xf numFmtId="0" fontId="2" fillId="23" borderId="20" xfId="0" applyFont="1" applyFill="1" applyBorder="1" applyAlignment="1" applyProtection="1">
      <alignment horizontal="center" vertical="center"/>
    </xf>
    <xf numFmtId="0" fontId="2" fillId="23" borderId="21" xfId="0" applyFont="1" applyFill="1" applyBorder="1" applyAlignment="1" applyProtection="1">
      <alignment horizontal="center" vertical="center"/>
    </xf>
    <xf numFmtId="0" fontId="2" fillId="23" borderId="20" xfId="1" applyFont="1" applyFill="1" applyBorder="1" applyAlignment="1" applyProtection="1">
      <alignment horizontal="center" vertical="center"/>
    </xf>
    <xf numFmtId="0" fontId="2" fillId="23" borderId="21" xfId="1" applyFont="1" applyFill="1" applyBorder="1" applyAlignment="1" applyProtection="1">
      <alignment horizontal="center" vertical="center"/>
    </xf>
    <xf numFmtId="0" fontId="12" fillId="23" borderId="20" xfId="0" applyFont="1" applyFill="1" applyBorder="1" applyAlignment="1" applyProtection="1">
      <alignment horizontal="center" vertical="center"/>
    </xf>
    <xf numFmtId="0" fontId="0" fillId="0" borderId="0" xfId="0" applyAlignment="1">
      <alignment horizontal="center"/>
    </xf>
    <xf numFmtId="0" fontId="0" fillId="7" borderId="0" xfId="0" applyFill="1" applyAlignment="1">
      <alignment horizontal="center"/>
    </xf>
    <xf numFmtId="0" fontId="0" fillId="9" borderId="0" xfId="0" applyFill="1" applyAlignment="1">
      <alignment horizontal="center"/>
    </xf>
    <xf numFmtId="0" fontId="0" fillId="7" borderId="0" xfId="0" applyFill="1" applyAlignment="1">
      <alignment horizontal="center" vertical="center"/>
    </xf>
    <xf numFmtId="0" fontId="2" fillId="23" borderId="21" xfId="0" applyFont="1" applyFill="1" applyBorder="1" applyAlignment="1" applyProtection="1">
      <alignment horizontal="center" vertical="center"/>
      <protection locked="0"/>
    </xf>
    <xf numFmtId="0" fontId="2" fillId="23" borderId="21" xfId="1" applyFont="1" applyFill="1" applyBorder="1" applyAlignment="1" applyProtection="1">
      <alignment horizontal="center" vertical="center"/>
      <protection locked="0"/>
    </xf>
    <xf numFmtId="0" fontId="15" fillId="18" borderId="0" xfId="0" applyFont="1" applyFill="1" applyAlignment="1" applyProtection="1">
      <alignment horizontal="center" vertical="top"/>
    </xf>
    <xf numFmtId="0" fontId="16" fillId="19" borderId="0" xfId="0" applyFont="1" applyFill="1" applyAlignment="1" applyProtection="1">
      <alignment horizontal="center"/>
    </xf>
    <xf numFmtId="0" fontId="17" fillId="21" borderId="0" xfId="0" applyFont="1" applyFill="1" applyAlignment="1" applyProtection="1">
      <alignment horizontal="center" vertical="center"/>
      <protection locked="0"/>
    </xf>
    <xf numFmtId="0" fontId="17" fillId="21" borderId="0" xfId="0" applyFont="1" applyFill="1" applyAlignment="1" applyProtection="1">
      <alignment horizontal="center"/>
      <protection locked="0"/>
    </xf>
    <xf numFmtId="0" fontId="19" fillId="18" borderId="0" xfId="0" applyFont="1" applyFill="1" applyBorder="1" applyAlignment="1" applyProtection="1">
      <alignment horizontal="center" vertical="center"/>
      <protection locked="0"/>
    </xf>
    <xf numFmtId="0" fontId="0" fillId="18" borderId="0" xfId="0" applyFont="1" applyFill="1" applyBorder="1" applyAlignment="1" applyProtection="1">
      <alignment horizontal="center" vertical="center"/>
      <protection locked="0"/>
    </xf>
    <xf numFmtId="0" fontId="18" fillId="20" borderId="0" xfId="0" applyFont="1" applyFill="1" applyAlignment="1" applyProtection="1">
      <alignment horizontal="center" vertical="center"/>
      <protection locked="0"/>
    </xf>
    <xf numFmtId="0" fontId="20" fillId="18" borderId="0" xfId="0" applyFont="1" applyFill="1" applyBorder="1" applyAlignment="1" applyProtection="1">
      <alignment horizontal="center" vertical="center"/>
      <protection locked="0"/>
    </xf>
    <xf numFmtId="0" fontId="2" fillId="18" borderId="0" xfId="0" applyFont="1" applyFill="1" applyBorder="1" applyAlignment="1" applyProtection="1">
      <alignment horizontal="center" vertical="center"/>
      <protection locked="0"/>
    </xf>
    <xf numFmtId="0" fontId="0" fillId="11" borderId="11" xfId="0" applyFill="1" applyBorder="1"/>
    <xf numFmtId="0" fontId="0" fillId="11" borderId="11" xfId="0" applyFill="1" applyBorder="1" applyAlignment="1">
      <alignment horizontal="center" vertical="center"/>
    </xf>
    <xf numFmtId="0" fontId="0" fillId="11" borderId="11" xfId="0" applyFill="1" applyBorder="1" applyAlignment="1">
      <alignment horizontal="center"/>
    </xf>
    <xf numFmtId="0" fontId="7" fillId="22" borderId="12" xfId="0" applyFont="1" applyFill="1" applyBorder="1" applyAlignment="1">
      <alignment horizontal="center" vertical="center"/>
    </xf>
  </cellXfs>
  <cellStyles count="3">
    <cellStyle name="40 % - Accent1" xfId="1" builtinId="31"/>
    <cellStyle name="40 % - Accent4" xfId="2" builtinId="43"/>
    <cellStyle name="Normal" xfId="0" builtinId="0"/>
  </cellStyles>
  <dxfs count="0"/>
  <tableStyles count="0" defaultTableStyle="TableStyleMedium9" defaultPivotStyle="PivotStyleLight16"/>
  <colors>
    <mruColors>
      <color rgb="FFF8B3A8"/>
      <color rgb="FFFEABA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19049</xdr:colOff>
      <xdr:row>2</xdr:row>
      <xdr:rowOff>28575</xdr:rowOff>
    </xdr:from>
    <xdr:to>
      <xdr:col>1</xdr:col>
      <xdr:colOff>761999</xdr:colOff>
      <xdr:row>3</xdr:row>
      <xdr:rowOff>180975</xdr:rowOff>
    </xdr:to>
    <xdr:pic>
      <xdr:nvPicPr>
        <xdr:cNvPr id="2" name="Image 1" descr="can-stock-photo_csp19044190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933449" y="447675"/>
          <a:ext cx="1133475" cy="361950"/>
        </a:xfrm>
        <a:prstGeom prst="rect">
          <a:avLst/>
        </a:prstGeom>
      </xdr:spPr>
    </xdr:pic>
    <xdr:clientData/>
  </xdr:twoCellAnchor>
  <xdr:twoCellAnchor editAs="oneCell">
    <xdr:from>
      <xdr:col>5</xdr:col>
      <xdr:colOff>9525</xdr:colOff>
      <xdr:row>2</xdr:row>
      <xdr:rowOff>28575</xdr:rowOff>
    </xdr:from>
    <xdr:to>
      <xdr:col>5</xdr:col>
      <xdr:colOff>762000</xdr:colOff>
      <xdr:row>3</xdr:row>
      <xdr:rowOff>171450</xdr:rowOff>
    </xdr:to>
    <xdr:pic>
      <xdr:nvPicPr>
        <xdr:cNvPr id="3" name="Image 2" descr="can-stock-photo_csp19044190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257675" y="447675"/>
          <a:ext cx="1143000" cy="352425"/>
        </a:xfrm>
        <a:prstGeom prst="rect">
          <a:avLst/>
        </a:prstGeom>
      </xdr:spPr>
    </xdr:pic>
    <xdr:clientData/>
  </xdr:twoCellAnchor>
  <xdr:twoCellAnchor editAs="oneCell">
    <xdr:from>
      <xdr:col>1</xdr:col>
      <xdr:colOff>19050</xdr:colOff>
      <xdr:row>8</xdr:row>
      <xdr:rowOff>28575</xdr:rowOff>
    </xdr:from>
    <xdr:to>
      <xdr:col>1</xdr:col>
      <xdr:colOff>762000</xdr:colOff>
      <xdr:row>9</xdr:row>
      <xdr:rowOff>180975</xdr:rowOff>
    </xdr:to>
    <xdr:pic>
      <xdr:nvPicPr>
        <xdr:cNvPr id="4" name="Image 3" descr="can-stock-photo_csp19044190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933450" y="1695450"/>
          <a:ext cx="1123950" cy="361950"/>
        </a:xfrm>
        <a:prstGeom prst="rect">
          <a:avLst/>
        </a:prstGeom>
      </xdr:spPr>
    </xdr:pic>
    <xdr:clientData/>
  </xdr:twoCellAnchor>
  <xdr:twoCellAnchor editAs="oneCell">
    <xdr:from>
      <xdr:col>5</xdr:col>
      <xdr:colOff>9524</xdr:colOff>
      <xdr:row>8</xdr:row>
      <xdr:rowOff>28575</xdr:rowOff>
    </xdr:from>
    <xdr:to>
      <xdr:col>5</xdr:col>
      <xdr:colOff>761999</xdr:colOff>
      <xdr:row>9</xdr:row>
      <xdr:rowOff>171450</xdr:rowOff>
    </xdr:to>
    <xdr:pic>
      <xdr:nvPicPr>
        <xdr:cNvPr id="5" name="Image 4" descr="can-stock-photo_csp19044190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257674" y="1695450"/>
          <a:ext cx="1133475" cy="352425"/>
        </a:xfrm>
        <a:prstGeom prst="rect">
          <a:avLst/>
        </a:prstGeom>
      </xdr:spPr>
    </xdr:pic>
    <xdr:clientData/>
  </xdr:twoCellAnchor>
  <xdr:twoCellAnchor editAs="oneCell">
    <xdr:from>
      <xdr:col>1</xdr:col>
      <xdr:colOff>19050</xdr:colOff>
      <xdr:row>14</xdr:row>
      <xdr:rowOff>28575</xdr:rowOff>
    </xdr:from>
    <xdr:to>
      <xdr:col>1</xdr:col>
      <xdr:colOff>762000</xdr:colOff>
      <xdr:row>15</xdr:row>
      <xdr:rowOff>180975</xdr:rowOff>
    </xdr:to>
    <xdr:pic>
      <xdr:nvPicPr>
        <xdr:cNvPr id="6" name="Image 5" descr="can-stock-photo_csp19044190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933450" y="2943225"/>
          <a:ext cx="1123950" cy="361950"/>
        </a:xfrm>
        <a:prstGeom prst="rect">
          <a:avLst/>
        </a:prstGeom>
      </xdr:spPr>
    </xdr:pic>
    <xdr:clientData/>
  </xdr:twoCellAnchor>
  <xdr:twoCellAnchor editAs="oneCell">
    <xdr:from>
      <xdr:col>5</xdr:col>
      <xdr:colOff>9524</xdr:colOff>
      <xdr:row>14</xdr:row>
      <xdr:rowOff>28575</xdr:rowOff>
    </xdr:from>
    <xdr:to>
      <xdr:col>5</xdr:col>
      <xdr:colOff>761999</xdr:colOff>
      <xdr:row>15</xdr:row>
      <xdr:rowOff>171450</xdr:rowOff>
    </xdr:to>
    <xdr:pic>
      <xdr:nvPicPr>
        <xdr:cNvPr id="7" name="Image 6" descr="can-stock-photo_csp19044190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257674" y="2943225"/>
          <a:ext cx="1152525" cy="352425"/>
        </a:xfrm>
        <a:prstGeom prst="rect">
          <a:avLst/>
        </a:prstGeom>
      </xdr:spPr>
    </xdr:pic>
    <xdr:clientData/>
  </xdr:twoCellAnchor>
  <xdr:twoCellAnchor editAs="oneCell">
    <xdr:from>
      <xdr:col>8</xdr:col>
      <xdr:colOff>19050</xdr:colOff>
      <xdr:row>2</xdr:row>
      <xdr:rowOff>28575</xdr:rowOff>
    </xdr:from>
    <xdr:to>
      <xdr:col>8</xdr:col>
      <xdr:colOff>762000</xdr:colOff>
      <xdr:row>3</xdr:row>
      <xdr:rowOff>180975</xdr:rowOff>
    </xdr:to>
    <xdr:pic>
      <xdr:nvPicPr>
        <xdr:cNvPr id="8" name="Image 7" descr="can-stock-photo_csp19044190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7277100" y="447675"/>
          <a:ext cx="1123950" cy="361950"/>
        </a:xfrm>
        <a:prstGeom prst="rect">
          <a:avLst/>
        </a:prstGeom>
      </xdr:spPr>
    </xdr:pic>
    <xdr:clientData/>
  </xdr:twoCellAnchor>
  <xdr:twoCellAnchor editAs="oneCell">
    <xdr:from>
      <xdr:col>12</xdr:col>
      <xdr:colOff>9525</xdr:colOff>
      <xdr:row>2</xdr:row>
      <xdr:rowOff>28575</xdr:rowOff>
    </xdr:from>
    <xdr:to>
      <xdr:col>12</xdr:col>
      <xdr:colOff>762000</xdr:colOff>
      <xdr:row>3</xdr:row>
      <xdr:rowOff>171450</xdr:rowOff>
    </xdr:to>
    <xdr:pic>
      <xdr:nvPicPr>
        <xdr:cNvPr id="9" name="Image 8" descr="can-stock-photo_csp19044190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0610850" y="447675"/>
          <a:ext cx="1123950" cy="352425"/>
        </a:xfrm>
        <a:prstGeom prst="rect">
          <a:avLst/>
        </a:prstGeom>
      </xdr:spPr>
    </xdr:pic>
    <xdr:clientData/>
  </xdr:twoCellAnchor>
  <xdr:twoCellAnchor editAs="oneCell">
    <xdr:from>
      <xdr:col>8</xdr:col>
      <xdr:colOff>19050</xdr:colOff>
      <xdr:row>8</xdr:row>
      <xdr:rowOff>28575</xdr:rowOff>
    </xdr:from>
    <xdr:to>
      <xdr:col>8</xdr:col>
      <xdr:colOff>762000</xdr:colOff>
      <xdr:row>9</xdr:row>
      <xdr:rowOff>180975</xdr:rowOff>
    </xdr:to>
    <xdr:pic>
      <xdr:nvPicPr>
        <xdr:cNvPr id="10" name="Image 9" descr="can-stock-photo_csp19044190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7277100" y="1695450"/>
          <a:ext cx="1123950" cy="361950"/>
        </a:xfrm>
        <a:prstGeom prst="rect">
          <a:avLst/>
        </a:prstGeom>
      </xdr:spPr>
    </xdr:pic>
    <xdr:clientData/>
  </xdr:twoCellAnchor>
  <xdr:twoCellAnchor editAs="oneCell">
    <xdr:from>
      <xdr:col>12</xdr:col>
      <xdr:colOff>9525</xdr:colOff>
      <xdr:row>8</xdr:row>
      <xdr:rowOff>28575</xdr:rowOff>
    </xdr:from>
    <xdr:to>
      <xdr:col>12</xdr:col>
      <xdr:colOff>762000</xdr:colOff>
      <xdr:row>9</xdr:row>
      <xdr:rowOff>171450</xdr:rowOff>
    </xdr:to>
    <xdr:pic>
      <xdr:nvPicPr>
        <xdr:cNvPr id="11" name="Image 10" descr="can-stock-photo_csp19044190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0610850" y="1695450"/>
          <a:ext cx="1133475" cy="352425"/>
        </a:xfrm>
        <a:prstGeom prst="rect">
          <a:avLst/>
        </a:prstGeom>
      </xdr:spPr>
    </xdr:pic>
    <xdr:clientData/>
  </xdr:twoCellAnchor>
  <xdr:twoCellAnchor editAs="oneCell">
    <xdr:from>
      <xdr:col>8</xdr:col>
      <xdr:colOff>57150</xdr:colOff>
      <xdr:row>6</xdr:row>
      <xdr:rowOff>28575</xdr:rowOff>
    </xdr:from>
    <xdr:to>
      <xdr:col>8</xdr:col>
      <xdr:colOff>762000</xdr:colOff>
      <xdr:row>7</xdr:row>
      <xdr:rowOff>171450</xdr:rowOff>
    </xdr:to>
    <xdr:pic>
      <xdr:nvPicPr>
        <xdr:cNvPr id="12" name="Image 11" descr="730078362.jp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7315200" y="1276350"/>
          <a:ext cx="1066800" cy="352425"/>
        </a:xfrm>
        <a:prstGeom prst="rect">
          <a:avLst/>
        </a:prstGeom>
      </xdr:spPr>
    </xdr:pic>
    <xdr:clientData/>
  </xdr:twoCellAnchor>
  <xdr:twoCellAnchor editAs="oneCell">
    <xdr:from>
      <xdr:col>8</xdr:col>
      <xdr:colOff>28575</xdr:colOff>
      <xdr:row>14</xdr:row>
      <xdr:rowOff>28575</xdr:rowOff>
    </xdr:from>
    <xdr:to>
      <xdr:col>8</xdr:col>
      <xdr:colOff>761999</xdr:colOff>
      <xdr:row>15</xdr:row>
      <xdr:rowOff>180975</xdr:rowOff>
    </xdr:to>
    <xdr:pic>
      <xdr:nvPicPr>
        <xdr:cNvPr id="13" name="Image 12" descr="can-stock-photo_csp19044190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7286625" y="2943225"/>
          <a:ext cx="1123949" cy="361950"/>
        </a:xfrm>
        <a:prstGeom prst="rect">
          <a:avLst/>
        </a:prstGeom>
      </xdr:spPr>
    </xdr:pic>
    <xdr:clientData/>
  </xdr:twoCellAnchor>
  <xdr:twoCellAnchor editAs="oneCell">
    <xdr:from>
      <xdr:col>12</xdr:col>
      <xdr:colOff>9525</xdr:colOff>
      <xdr:row>14</xdr:row>
      <xdr:rowOff>28575</xdr:rowOff>
    </xdr:from>
    <xdr:to>
      <xdr:col>12</xdr:col>
      <xdr:colOff>762000</xdr:colOff>
      <xdr:row>15</xdr:row>
      <xdr:rowOff>171450</xdr:rowOff>
    </xdr:to>
    <xdr:pic>
      <xdr:nvPicPr>
        <xdr:cNvPr id="14" name="Image 13" descr="can-stock-photo_csp19044190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0610850" y="2943225"/>
          <a:ext cx="1123950" cy="352425"/>
        </a:xfrm>
        <a:prstGeom prst="rect">
          <a:avLst/>
        </a:prstGeom>
      </xdr:spPr>
    </xdr:pic>
    <xdr:clientData/>
  </xdr:twoCellAnchor>
  <xdr:twoCellAnchor editAs="oneCell">
    <xdr:from>
      <xdr:col>12</xdr:col>
      <xdr:colOff>76200</xdr:colOff>
      <xdr:row>0</xdr:row>
      <xdr:rowOff>28575</xdr:rowOff>
    </xdr:from>
    <xdr:to>
      <xdr:col>12</xdr:col>
      <xdr:colOff>762000</xdr:colOff>
      <xdr:row>1</xdr:row>
      <xdr:rowOff>171450</xdr:rowOff>
    </xdr:to>
    <xdr:pic>
      <xdr:nvPicPr>
        <xdr:cNvPr id="15" name="Image 14" descr="730078362.jp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10677525" y="28575"/>
          <a:ext cx="1066800" cy="352425"/>
        </a:xfrm>
        <a:prstGeom prst="rect">
          <a:avLst/>
        </a:prstGeom>
      </xdr:spPr>
    </xdr:pic>
    <xdr:clientData/>
  </xdr:twoCellAnchor>
  <xdr:twoCellAnchor editAs="oneCell">
    <xdr:from>
      <xdr:col>8</xdr:col>
      <xdr:colOff>85725</xdr:colOff>
      <xdr:row>12</xdr:row>
      <xdr:rowOff>19050</xdr:rowOff>
    </xdr:from>
    <xdr:to>
      <xdr:col>8</xdr:col>
      <xdr:colOff>762000</xdr:colOff>
      <xdr:row>13</xdr:row>
      <xdr:rowOff>161925</xdr:rowOff>
    </xdr:to>
    <xdr:pic>
      <xdr:nvPicPr>
        <xdr:cNvPr id="16" name="Image 15" descr="730078362.jp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7343775" y="2514600"/>
          <a:ext cx="1066800" cy="352425"/>
        </a:xfrm>
        <a:prstGeom prst="rect">
          <a:avLst/>
        </a:prstGeom>
      </xdr:spPr>
    </xdr:pic>
    <xdr:clientData/>
  </xdr:twoCellAnchor>
  <xdr:twoCellAnchor editAs="oneCell">
    <xdr:from>
      <xdr:col>8</xdr:col>
      <xdr:colOff>76200</xdr:colOff>
      <xdr:row>0</xdr:row>
      <xdr:rowOff>9525</xdr:rowOff>
    </xdr:from>
    <xdr:to>
      <xdr:col>8</xdr:col>
      <xdr:colOff>762000</xdr:colOff>
      <xdr:row>1</xdr:row>
      <xdr:rowOff>152400</xdr:rowOff>
    </xdr:to>
    <xdr:pic>
      <xdr:nvPicPr>
        <xdr:cNvPr id="17" name="Image 16" descr="730078362.jp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7334250" y="9525"/>
          <a:ext cx="1066800" cy="352425"/>
        </a:xfrm>
        <a:prstGeom prst="rect">
          <a:avLst/>
        </a:prstGeom>
      </xdr:spPr>
    </xdr:pic>
    <xdr:clientData/>
  </xdr:twoCellAnchor>
  <xdr:twoCellAnchor editAs="oneCell">
    <xdr:from>
      <xdr:col>12</xdr:col>
      <xdr:colOff>85725</xdr:colOff>
      <xdr:row>6</xdr:row>
      <xdr:rowOff>28575</xdr:rowOff>
    </xdr:from>
    <xdr:to>
      <xdr:col>12</xdr:col>
      <xdr:colOff>762000</xdr:colOff>
      <xdr:row>7</xdr:row>
      <xdr:rowOff>171450</xdr:rowOff>
    </xdr:to>
    <xdr:pic>
      <xdr:nvPicPr>
        <xdr:cNvPr id="18" name="Image 17" descr="730078362.jp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10687050" y="1276350"/>
          <a:ext cx="1066800" cy="352425"/>
        </a:xfrm>
        <a:prstGeom prst="rect">
          <a:avLst/>
        </a:prstGeom>
      </xdr:spPr>
    </xdr:pic>
    <xdr:clientData/>
  </xdr:twoCellAnchor>
  <xdr:twoCellAnchor editAs="oneCell">
    <xdr:from>
      <xdr:col>12</xdr:col>
      <xdr:colOff>66675</xdr:colOff>
      <xdr:row>12</xdr:row>
      <xdr:rowOff>19050</xdr:rowOff>
    </xdr:from>
    <xdr:to>
      <xdr:col>12</xdr:col>
      <xdr:colOff>762000</xdr:colOff>
      <xdr:row>13</xdr:row>
      <xdr:rowOff>161925</xdr:rowOff>
    </xdr:to>
    <xdr:pic>
      <xdr:nvPicPr>
        <xdr:cNvPr id="19" name="Image 18" descr="730078362.jp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10668000" y="2514600"/>
          <a:ext cx="1066800" cy="352425"/>
        </a:xfrm>
        <a:prstGeom prst="rect">
          <a:avLst/>
        </a:prstGeom>
      </xdr:spPr>
    </xdr:pic>
    <xdr:clientData/>
  </xdr:twoCellAnchor>
  <xdr:twoCellAnchor editAs="oneCell">
    <xdr:from>
      <xdr:col>5</xdr:col>
      <xdr:colOff>57150</xdr:colOff>
      <xdr:row>0</xdr:row>
      <xdr:rowOff>28575</xdr:rowOff>
    </xdr:from>
    <xdr:to>
      <xdr:col>5</xdr:col>
      <xdr:colOff>762000</xdr:colOff>
      <xdr:row>1</xdr:row>
      <xdr:rowOff>171450</xdr:rowOff>
    </xdr:to>
    <xdr:pic>
      <xdr:nvPicPr>
        <xdr:cNvPr id="20" name="Image 19" descr="730078362.jp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305300" y="28575"/>
          <a:ext cx="1066800" cy="352425"/>
        </a:xfrm>
        <a:prstGeom prst="rect">
          <a:avLst/>
        </a:prstGeom>
      </xdr:spPr>
    </xdr:pic>
    <xdr:clientData/>
  </xdr:twoCellAnchor>
  <xdr:twoCellAnchor editAs="oneCell">
    <xdr:from>
      <xdr:col>5</xdr:col>
      <xdr:colOff>66675</xdr:colOff>
      <xdr:row>12</xdr:row>
      <xdr:rowOff>47625</xdr:rowOff>
    </xdr:from>
    <xdr:to>
      <xdr:col>5</xdr:col>
      <xdr:colOff>762000</xdr:colOff>
      <xdr:row>13</xdr:row>
      <xdr:rowOff>190500</xdr:rowOff>
    </xdr:to>
    <xdr:pic>
      <xdr:nvPicPr>
        <xdr:cNvPr id="21" name="Image 20" descr="730078362.jp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314825" y="2543175"/>
          <a:ext cx="1066800" cy="352425"/>
        </a:xfrm>
        <a:prstGeom prst="rect">
          <a:avLst/>
        </a:prstGeom>
      </xdr:spPr>
    </xdr:pic>
    <xdr:clientData/>
  </xdr:twoCellAnchor>
  <xdr:twoCellAnchor editAs="oneCell">
    <xdr:from>
      <xdr:col>5</xdr:col>
      <xdr:colOff>66675</xdr:colOff>
      <xdr:row>6</xdr:row>
      <xdr:rowOff>19050</xdr:rowOff>
    </xdr:from>
    <xdr:to>
      <xdr:col>5</xdr:col>
      <xdr:colOff>762000</xdr:colOff>
      <xdr:row>7</xdr:row>
      <xdr:rowOff>161925</xdr:rowOff>
    </xdr:to>
    <xdr:pic>
      <xdr:nvPicPr>
        <xdr:cNvPr id="22" name="Image 21" descr="730078362.jp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314825" y="1266825"/>
          <a:ext cx="1066800" cy="352425"/>
        </a:xfrm>
        <a:prstGeom prst="rect">
          <a:avLst/>
        </a:prstGeom>
      </xdr:spPr>
    </xdr:pic>
    <xdr:clientData/>
  </xdr:twoCellAnchor>
  <xdr:twoCellAnchor editAs="oneCell">
    <xdr:from>
      <xdr:col>1</xdr:col>
      <xdr:colOff>57150</xdr:colOff>
      <xdr:row>12</xdr:row>
      <xdr:rowOff>19050</xdr:rowOff>
    </xdr:from>
    <xdr:to>
      <xdr:col>1</xdr:col>
      <xdr:colOff>762000</xdr:colOff>
      <xdr:row>13</xdr:row>
      <xdr:rowOff>161925</xdr:rowOff>
    </xdr:to>
    <xdr:pic>
      <xdr:nvPicPr>
        <xdr:cNvPr id="23" name="Image 22" descr="730078362.jp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971550" y="2514600"/>
          <a:ext cx="1066800" cy="352425"/>
        </a:xfrm>
        <a:prstGeom prst="rect">
          <a:avLst/>
        </a:prstGeom>
      </xdr:spPr>
    </xdr:pic>
    <xdr:clientData/>
  </xdr:twoCellAnchor>
  <xdr:twoCellAnchor editAs="oneCell">
    <xdr:from>
      <xdr:col>1</xdr:col>
      <xdr:colOff>57150</xdr:colOff>
      <xdr:row>0</xdr:row>
      <xdr:rowOff>28575</xdr:rowOff>
    </xdr:from>
    <xdr:to>
      <xdr:col>1</xdr:col>
      <xdr:colOff>762000</xdr:colOff>
      <xdr:row>1</xdr:row>
      <xdr:rowOff>171450</xdr:rowOff>
    </xdr:to>
    <xdr:pic>
      <xdr:nvPicPr>
        <xdr:cNvPr id="24" name="Image 23" descr="730078362.jp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971550" y="28575"/>
          <a:ext cx="1066800" cy="352425"/>
        </a:xfrm>
        <a:prstGeom prst="rect">
          <a:avLst/>
        </a:prstGeom>
      </xdr:spPr>
    </xdr:pic>
    <xdr:clientData/>
  </xdr:twoCellAnchor>
  <xdr:twoCellAnchor editAs="oneCell">
    <xdr:from>
      <xdr:col>1</xdr:col>
      <xdr:colOff>57150</xdr:colOff>
      <xdr:row>6</xdr:row>
      <xdr:rowOff>28575</xdr:rowOff>
    </xdr:from>
    <xdr:to>
      <xdr:col>1</xdr:col>
      <xdr:colOff>762000</xdr:colOff>
      <xdr:row>7</xdr:row>
      <xdr:rowOff>171450</xdr:rowOff>
    </xdr:to>
    <xdr:pic>
      <xdr:nvPicPr>
        <xdr:cNvPr id="25" name="Image 24" descr="730078362.jp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971550" y="1276350"/>
          <a:ext cx="1066800" cy="352425"/>
        </a:xfrm>
        <a:prstGeom prst="rect">
          <a:avLst/>
        </a:prstGeom>
      </xdr:spPr>
    </xdr:pic>
    <xdr:clientData/>
  </xdr:twoCellAnchor>
  <xdr:twoCellAnchor editAs="oneCell">
    <xdr:from>
      <xdr:col>1</xdr:col>
      <xdr:colOff>19050</xdr:colOff>
      <xdr:row>20</xdr:row>
      <xdr:rowOff>28575</xdr:rowOff>
    </xdr:from>
    <xdr:to>
      <xdr:col>1</xdr:col>
      <xdr:colOff>762000</xdr:colOff>
      <xdr:row>21</xdr:row>
      <xdr:rowOff>180975</xdr:rowOff>
    </xdr:to>
    <xdr:pic>
      <xdr:nvPicPr>
        <xdr:cNvPr id="26" name="Image 25" descr="can-stock-photo_csp19044190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933450" y="4171950"/>
          <a:ext cx="1123950" cy="361950"/>
        </a:xfrm>
        <a:prstGeom prst="rect">
          <a:avLst/>
        </a:prstGeom>
      </xdr:spPr>
    </xdr:pic>
    <xdr:clientData/>
  </xdr:twoCellAnchor>
  <xdr:twoCellAnchor editAs="oneCell">
    <xdr:from>
      <xdr:col>5</xdr:col>
      <xdr:colOff>9524</xdr:colOff>
      <xdr:row>20</xdr:row>
      <xdr:rowOff>28575</xdr:rowOff>
    </xdr:from>
    <xdr:to>
      <xdr:col>5</xdr:col>
      <xdr:colOff>761999</xdr:colOff>
      <xdr:row>21</xdr:row>
      <xdr:rowOff>171450</xdr:rowOff>
    </xdr:to>
    <xdr:pic>
      <xdr:nvPicPr>
        <xdr:cNvPr id="27" name="Image 26" descr="can-stock-photo_csp19044190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257674" y="4171950"/>
          <a:ext cx="1152525" cy="352425"/>
        </a:xfrm>
        <a:prstGeom prst="rect">
          <a:avLst/>
        </a:prstGeom>
      </xdr:spPr>
    </xdr:pic>
    <xdr:clientData/>
  </xdr:twoCellAnchor>
  <xdr:twoCellAnchor editAs="oneCell">
    <xdr:from>
      <xdr:col>8</xdr:col>
      <xdr:colOff>28575</xdr:colOff>
      <xdr:row>20</xdr:row>
      <xdr:rowOff>28575</xdr:rowOff>
    </xdr:from>
    <xdr:to>
      <xdr:col>8</xdr:col>
      <xdr:colOff>761999</xdr:colOff>
      <xdr:row>21</xdr:row>
      <xdr:rowOff>180975</xdr:rowOff>
    </xdr:to>
    <xdr:pic>
      <xdr:nvPicPr>
        <xdr:cNvPr id="28" name="Image 27" descr="can-stock-photo_csp19044190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7286625" y="4171950"/>
          <a:ext cx="1123949" cy="361950"/>
        </a:xfrm>
        <a:prstGeom prst="rect">
          <a:avLst/>
        </a:prstGeom>
      </xdr:spPr>
    </xdr:pic>
    <xdr:clientData/>
  </xdr:twoCellAnchor>
  <xdr:twoCellAnchor editAs="oneCell">
    <xdr:from>
      <xdr:col>12</xdr:col>
      <xdr:colOff>9525</xdr:colOff>
      <xdr:row>20</xdr:row>
      <xdr:rowOff>28575</xdr:rowOff>
    </xdr:from>
    <xdr:to>
      <xdr:col>12</xdr:col>
      <xdr:colOff>762000</xdr:colOff>
      <xdr:row>21</xdr:row>
      <xdr:rowOff>171450</xdr:rowOff>
    </xdr:to>
    <xdr:pic>
      <xdr:nvPicPr>
        <xdr:cNvPr id="29" name="Image 28" descr="can-stock-photo_csp19044190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0610850" y="4171950"/>
          <a:ext cx="1123950" cy="352425"/>
        </a:xfrm>
        <a:prstGeom prst="rect">
          <a:avLst/>
        </a:prstGeom>
      </xdr:spPr>
    </xdr:pic>
    <xdr:clientData/>
  </xdr:twoCellAnchor>
  <xdr:twoCellAnchor editAs="oneCell">
    <xdr:from>
      <xdr:col>8</xdr:col>
      <xdr:colOff>85725</xdr:colOff>
      <xdr:row>18</xdr:row>
      <xdr:rowOff>19050</xdr:rowOff>
    </xdr:from>
    <xdr:to>
      <xdr:col>8</xdr:col>
      <xdr:colOff>762000</xdr:colOff>
      <xdr:row>19</xdr:row>
      <xdr:rowOff>161925</xdr:rowOff>
    </xdr:to>
    <xdr:pic>
      <xdr:nvPicPr>
        <xdr:cNvPr id="30" name="Image 29" descr="730078362.jp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7343775" y="3743325"/>
          <a:ext cx="1066800" cy="352425"/>
        </a:xfrm>
        <a:prstGeom prst="rect">
          <a:avLst/>
        </a:prstGeom>
      </xdr:spPr>
    </xdr:pic>
    <xdr:clientData/>
  </xdr:twoCellAnchor>
  <xdr:twoCellAnchor editAs="oneCell">
    <xdr:from>
      <xdr:col>12</xdr:col>
      <xdr:colOff>66675</xdr:colOff>
      <xdr:row>18</xdr:row>
      <xdr:rowOff>19050</xdr:rowOff>
    </xdr:from>
    <xdr:to>
      <xdr:col>12</xdr:col>
      <xdr:colOff>762000</xdr:colOff>
      <xdr:row>19</xdr:row>
      <xdr:rowOff>161925</xdr:rowOff>
    </xdr:to>
    <xdr:pic>
      <xdr:nvPicPr>
        <xdr:cNvPr id="31" name="Image 30" descr="730078362.jp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10668000" y="3743325"/>
          <a:ext cx="1066800" cy="352425"/>
        </a:xfrm>
        <a:prstGeom prst="rect">
          <a:avLst/>
        </a:prstGeom>
      </xdr:spPr>
    </xdr:pic>
    <xdr:clientData/>
  </xdr:twoCellAnchor>
  <xdr:twoCellAnchor editAs="oneCell">
    <xdr:from>
      <xdr:col>5</xdr:col>
      <xdr:colOff>66675</xdr:colOff>
      <xdr:row>18</xdr:row>
      <xdr:rowOff>47625</xdr:rowOff>
    </xdr:from>
    <xdr:to>
      <xdr:col>5</xdr:col>
      <xdr:colOff>762000</xdr:colOff>
      <xdr:row>19</xdr:row>
      <xdr:rowOff>190500</xdr:rowOff>
    </xdr:to>
    <xdr:pic>
      <xdr:nvPicPr>
        <xdr:cNvPr id="32" name="Image 31" descr="730078362.jp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314825" y="3771900"/>
          <a:ext cx="1066800" cy="352425"/>
        </a:xfrm>
        <a:prstGeom prst="rect">
          <a:avLst/>
        </a:prstGeom>
      </xdr:spPr>
    </xdr:pic>
    <xdr:clientData/>
  </xdr:twoCellAnchor>
  <xdr:twoCellAnchor editAs="oneCell">
    <xdr:from>
      <xdr:col>1</xdr:col>
      <xdr:colOff>57150</xdr:colOff>
      <xdr:row>18</xdr:row>
      <xdr:rowOff>19050</xdr:rowOff>
    </xdr:from>
    <xdr:to>
      <xdr:col>1</xdr:col>
      <xdr:colOff>762000</xdr:colOff>
      <xdr:row>19</xdr:row>
      <xdr:rowOff>161925</xdr:rowOff>
    </xdr:to>
    <xdr:pic>
      <xdr:nvPicPr>
        <xdr:cNvPr id="33" name="Image 32" descr="730078362.jp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971550" y="3743325"/>
          <a:ext cx="1066800" cy="352425"/>
        </a:xfrm>
        <a:prstGeom prst="rect">
          <a:avLst/>
        </a:prstGeom>
      </xdr:spPr>
    </xdr:pic>
    <xdr:clientData/>
  </xdr:twoCellAnchor>
  <xdr:twoCellAnchor editAs="oneCell">
    <xdr:from>
      <xdr:col>1</xdr:col>
      <xdr:colOff>19050</xdr:colOff>
      <xdr:row>26</xdr:row>
      <xdr:rowOff>28575</xdr:rowOff>
    </xdr:from>
    <xdr:to>
      <xdr:col>1</xdr:col>
      <xdr:colOff>762000</xdr:colOff>
      <xdr:row>27</xdr:row>
      <xdr:rowOff>180975</xdr:rowOff>
    </xdr:to>
    <xdr:pic>
      <xdr:nvPicPr>
        <xdr:cNvPr id="34" name="Image 33" descr="can-stock-photo_csp19044190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933450" y="5400675"/>
          <a:ext cx="1123950" cy="361950"/>
        </a:xfrm>
        <a:prstGeom prst="rect">
          <a:avLst/>
        </a:prstGeom>
      </xdr:spPr>
    </xdr:pic>
    <xdr:clientData/>
  </xdr:twoCellAnchor>
  <xdr:twoCellAnchor editAs="oneCell">
    <xdr:from>
      <xdr:col>5</xdr:col>
      <xdr:colOff>9524</xdr:colOff>
      <xdr:row>26</xdr:row>
      <xdr:rowOff>28575</xdr:rowOff>
    </xdr:from>
    <xdr:to>
      <xdr:col>5</xdr:col>
      <xdr:colOff>761999</xdr:colOff>
      <xdr:row>27</xdr:row>
      <xdr:rowOff>171450</xdr:rowOff>
    </xdr:to>
    <xdr:pic>
      <xdr:nvPicPr>
        <xdr:cNvPr id="35" name="Image 34" descr="can-stock-photo_csp19044190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257674" y="5400675"/>
          <a:ext cx="1152525" cy="352425"/>
        </a:xfrm>
        <a:prstGeom prst="rect">
          <a:avLst/>
        </a:prstGeom>
      </xdr:spPr>
    </xdr:pic>
    <xdr:clientData/>
  </xdr:twoCellAnchor>
  <xdr:twoCellAnchor editAs="oneCell">
    <xdr:from>
      <xdr:col>8</xdr:col>
      <xdr:colOff>28575</xdr:colOff>
      <xdr:row>26</xdr:row>
      <xdr:rowOff>28575</xdr:rowOff>
    </xdr:from>
    <xdr:to>
      <xdr:col>8</xdr:col>
      <xdr:colOff>761999</xdr:colOff>
      <xdr:row>27</xdr:row>
      <xdr:rowOff>180975</xdr:rowOff>
    </xdr:to>
    <xdr:pic>
      <xdr:nvPicPr>
        <xdr:cNvPr id="36" name="Image 35" descr="can-stock-photo_csp19044190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7286625" y="5400675"/>
          <a:ext cx="1123949" cy="361950"/>
        </a:xfrm>
        <a:prstGeom prst="rect">
          <a:avLst/>
        </a:prstGeom>
      </xdr:spPr>
    </xdr:pic>
    <xdr:clientData/>
  </xdr:twoCellAnchor>
  <xdr:twoCellAnchor editAs="oneCell">
    <xdr:from>
      <xdr:col>12</xdr:col>
      <xdr:colOff>9525</xdr:colOff>
      <xdr:row>26</xdr:row>
      <xdr:rowOff>28575</xdr:rowOff>
    </xdr:from>
    <xdr:to>
      <xdr:col>12</xdr:col>
      <xdr:colOff>762000</xdr:colOff>
      <xdr:row>27</xdr:row>
      <xdr:rowOff>171450</xdr:rowOff>
    </xdr:to>
    <xdr:pic>
      <xdr:nvPicPr>
        <xdr:cNvPr id="37" name="Image 36" descr="can-stock-photo_csp19044190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0610850" y="5400675"/>
          <a:ext cx="1123950" cy="352425"/>
        </a:xfrm>
        <a:prstGeom prst="rect">
          <a:avLst/>
        </a:prstGeom>
      </xdr:spPr>
    </xdr:pic>
    <xdr:clientData/>
  </xdr:twoCellAnchor>
  <xdr:twoCellAnchor editAs="oneCell">
    <xdr:from>
      <xdr:col>8</xdr:col>
      <xdr:colOff>85725</xdr:colOff>
      <xdr:row>24</xdr:row>
      <xdr:rowOff>19050</xdr:rowOff>
    </xdr:from>
    <xdr:to>
      <xdr:col>8</xdr:col>
      <xdr:colOff>762000</xdr:colOff>
      <xdr:row>25</xdr:row>
      <xdr:rowOff>161925</xdr:rowOff>
    </xdr:to>
    <xdr:pic>
      <xdr:nvPicPr>
        <xdr:cNvPr id="38" name="Image 37" descr="730078362.jp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7343775" y="4972050"/>
          <a:ext cx="1066800" cy="352425"/>
        </a:xfrm>
        <a:prstGeom prst="rect">
          <a:avLst/>
        </a:prstGeom>
      </xdr:spPr>
    </xdr:pic>
    <xdr:clientData/>
  </xdr:twoCellAnchor>
  <xdr:twoCellAnchor editAs="oneCell">
    <xdr:from>
      <xdr:col>12</xdr:col>
      <xdr:colOff>66675</xdr:colOff>
      <xdr:row>24</xdr:row>
      <xdr:rowOff>19050</xdr:rowOff>
    </xdr:from>
    <xdr:to>
      <xdr:col>12</xdr:col>
      <xdr:colOff>762000</xdr:colOff>
      <xdr:row>25</xdr:row>
      <xdr:rowOff>161925</xdr:rowOff>
    </xdr:to>
    <xdr:pic>
      <xdr:nvPicPr>
        <xdr:cNvPr id="39" name="Image 38" descr="730078362.jp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10668000" y="4972050"/>
          <a:ext cx="1066800" cy="352425"/>
        </a:xfrm>
        <a:prstGeom prst="rect">
          <a:avLst/>
        </a:prstGeom>
      </xdr:spPr>
    </xdr:pic>
    <xdr:clientData/>
  </xdr:twoCellAnchor>
  <xdr:twoCellAnchor editAs="oneCell">
    <xdr:from>
      <xdr:col>5</xdr:col>
      <xdr:colOff>66675</xdr:colOff>
      <xdr:row>24</xdr:row>
      <xdr:rowOff>47625</xdr:rowOff>
    </xdr:from>
    <xdr:to>
      <xdr:col>5</xdr:col>
      <xdr:colOff>762000</xdr:colOff>
      <xdr:row>25</xdr:row>
      <xdr:rowOff>190500</xdr:rowOff>
    </xdr:to>
    <xdr:pic>
      <xdr:nvPicPr>
        <xdr:cNvPr id="40" name="Image 39" descr="730078362.jp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314825" y="5000625"/>
          <a:ext cx="1066800" cy="352425"/>
        </a:xfrm>
        <a:prstGeom prst="rect">
          <a:avLst/>
        </a:prstGeom>
      </xdr:spPr>
    </xdr:pic>
    <xdr:clientData/>
  </xdr:twoCellAnchor>
  <xdr:twoCellAnchor editAs="oneCell">
    <xdr:from>
      <xdr:col>1</xdr:col>
      <xdr:colOff>57150</xdr:colOff>
      <xdr:row>24</xdr:row>
      <xdr:rowOff>19050</xdr:rowOff>
    </xdr:from>
    <xdr:to>
      <xdr:col>1</xdr:col>
      <xdr:colOff>762000</xdr:colOff>
      <xdr:row>25</xdr:row>
      <xdr:rowOff>161925</xdr:rowOff>
    </xdr:to>
    <xdr:pic>
      <xdr:nvPicPr>
        <xdr:cNvPr id="41" name="Image 40" descr="730078362.jp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971550" y="4972050"/>
          <a:ext cx="1066800" cy="352425"/>
        </a:xfrm>
        <a:prstGeom prst="rect">
          <a:avLst/>
        </a:prstGeom>
      </xdr:spPr>
    </xdr:pic>
    <xdr:clientData/>
  </xdr:twoCellAnchor>
  <xdr:twoCellAnchor editAs="oneCell">
    <xdr:from>
      <xdr:col>1</xdr:col>
      <xdr:colOff>19050</xdr:colOff>
      <xdr:row>32</xdr:row>
      <xdr:rowOff>28575</xdr:rowOff>
    </xdr:from>
    <xdr:to>
      <xdr:col>1</xdr:col>
      <xdr:colOff>762000</xdr:colOff>
      <xdr:row>33</xdr:row>
      <xdr:rowOff>180975</xdr:rowOff>
    </xdr:to>
    <xdr:pic>
      <xdr:nvPicPr>
        <xdr:cNvPr id="42" name="Image 41" descr="can-stock-photo_csp19044190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933450" y="6629400"/>
          <a:ext cx="1123950" cy="361950"/>
        </a:xfrm>
        <a:prstGeom prst="rect">
          <a:avLst/>
        </a:prstGeom>
      </xdr:spPr>
    </xdr:pic>
    <xdr:clientData/>
  </xdr:twoCellAnchor>
  <xdr:twoCellAnchor editAs="oneCell">
    <xdr:from>
      <xdr:col>5</xdr:col>
      <xdr:colOff>9524</xdr:colOff>
      <xdr:row>32</xdr:row>
      <xdr:rowOff>28575</xdr:rowOff>
    </xdr:from>
    <xdr:to>
      <xdr:col>5</xdr:col>
      <xdr:colOff>761999</xdr:colOff>
      <xdr:row>33</xdr:row>
      <xdr:rowOff>171450</xdr:rowOff>
    </xdr:to>
    <xdr:pic>
      <xdr:nvPicPr>
        <xdr:cNvPr id="43" name="Image 42" descr="can-stock-photo_csp19044190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257674" y="6629400"/>
          <a:ext cx="1152525" cy="352425"/>
        </a:xfrm>
        <a:prstGeom prst="rect">
          <a:avLst/>
        </a:prstGeom>
      </xdr:spPr>
    </xdr:pic>
    <xdr:clientData/>
  </xdr:twoCellAnchor>
  <xdr:twoCellAnchor editAs="oneCell">
    <xdr:from>
      <xdr:col>8</xdr:col>
      <xdr:colOff>28575</xdr:colOff>
      <xdr:row>32</xdr:row>
      <xdr:rowOff>28575</xdr:rowOff>
    </xdr:from>
    <xdr:to>
      <xdr:col>8</xdr:col>
      <xdr:colOff>761999</xdr:colOff>
      <xdr:row>33</xdr:row>
      <xdr:rowOff>180975</xdr:rowOff>
    </xdr:to>
    <xdr:pic>
      <xdr:nvPicPr>
        <xdr:cNvPr id="44" name="Image 43" descr="can-stock-photo_csp19044190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7286625" y="6629400"/>
          <a:ext cx="1123949" cy="361950"/>
        </a:xfrm>
        <a:prstGeom prst="rect">
          <a:avLst/>
        </a:prstGeom>
      </xdr:spPr>
    </xdr:pic>
    <xdr:clientData/>
  </xdr:twoCellAnchor>
  <xdr:twoCellAnchor editAs="oneCell">
    <xdr:from>
      <xdr:col>12</xdr:col>
      <xdr:colOff>9525</xdr:colOff>
      <xdr:row>32</xdr:row>
      <xdr:rowOff>28575</xdr:rowOff>
    </xdr:from>
    <xdr:to>
      <xdr:col>12</xdr:col>
      <xdr:colOff>762000</xdr:colOff>
      <xdr:row>33</xdr:row>
      <xdr:rowOff>171450</xdr:rowOff>
    </xdr:to>
    <xdr:pic>
      <xdr:nvPicPr>
        <xdr:cNvPr id="45" name="Image 44" descr="can-stock-photo_csp19044190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0610850" y="6629400"/>
          <a:ext cx="1123950" cy="352425"/>
        </a:xfrm>
        <a:prstGeom prst="rect">
          <a:avLst/>
        </a:prstGeom>
      </xdr:spPr>
    </xdr:pic>
    <xdr:clientData/>
  </xdr:twoCellAnchor>
  <xdr:twoCellAnchor editAs="oneCell">
    <xdr:from>
      <xdr:col>8</xdr:col>
      <xdr:colOff>85725</xdr:colOff>
      <xdr:row>30</xdr:row>
      <xdr:rowOff>19050</xdr:rowOff>
    </xdr:from>
    <xdr:to>
      <xdr:col>8</xdr:col>
      <xdr:colOff>762000</xdr:colOff>
      <xdr:row>31</xdr:row>
      <xdr:rowOff>161925</xdr:rowOff>
    </xdr:to>
    <xdr:pic>
      <xdr:nvPicPr>
        <xdr:cNvPr id="46" name="Image 45" descr="730078362.jp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7343775" y="6200775"/>
          <a:ext cx="1066800" cy="352425"/>
        </a:xfrm>
        <a:prstGeom prst="rect">
          <a:avLst/>
        </a:prstGeom>
      </xdr:spPr>
    </xdr:pic>
    <xdr:clientData/>
  </xdr:twoCellAnchor>
  <xdr:twoCellAnchor editAs="oneCell">
    <xdr:from>
      <xdr:col>12</xdr:col>
      <xdr:colOff>66675</xdr:colOff>
      <xdr:row>30</xdr:row>
      <xdr:rowOff>19050</xdr:rowOff>
    </xdr:from>
    <xdr:to>
      <xdr:col>12</xdr:col>
      <xdr:colOff>762000</xdr:colOff>
      <xdr:row>31</xdr:row>
      <xdr:rowOff>161925</xdr:rowOff>
    </xdr:to>
    <xdr:pic>
      <xdr:nvPicPr>
        <xdr:cNvPr id="47" name="Image 46" descr="730078362.jp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10668000" y="6200775"/>
          <a:ext cx="1066800" cy="352425"/>
        </a:xfrm>
        <a:prstGeom prst="rect">
          <a:avLst/>
        </a:prstGeom>
      </xdr:spPr>
    </xdr:pic>
    <xdr:clientData/>
  </xdr:twoCellAnchor>
  <xdr:twoCellAnchor editAs="oneCell">
    <xdr:from>
      <xdr:col>5</xdr:col>
      <xdr:colOff>66675</xdr:colOff>
      <xdr:row>30</xdr:row>
      <xdr:rowOff>47625</xdr:rowOff>
    </xdr:from>
    <xdr:to>
      <xdr:col>5</xdr:col>
      <xdr:colOff>762000</xdr:colOff>
      <xdr:row>31</xdr:row>
      <xdr:rowOff>190500</xdr:rowOff>
    </xdr:to>
    <xdr:pic>
      <xdr:nvPicPr>
        <xdr:cNvPr id="48" name="Image 47" descr="730078362.jp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314825" y="6229350"/>
          <a:ext cx="1066800" cy="352425"/>
        </a:xfrm>
        <a:prstGeom prst="rect">
          <a:avLst/>
        </a:prstGeom>
      </xdr:spPr>
    </xdr:pic>
    <xdr:clientData/>
  </xdr:twoCellAnchor>
  <xdr:twoCellAnchor editAs="oneCell">
    <xdr:from>
      <xdr:col>1</xdr:col>
      <xdr:colOff>57150</xdr:colOff>
      <xdr:row>30</xdr:row>
      <xdr:rowOff>19050</xdr:rowOff>
    </xdr:from>
    <xdr:to>
      <xdr:col>1</xdr:col>
      <xdr:colOff>762000</xdr:colOff>
      <xdr:row>31</xdr:row>
      <xdr:rowOff>161925</xdr:rowOff>
    </xdr:to>
    <xdr:pic>
      <xdr:nvPicPr>
        <xdr:cNvPr id="49" name="Image 48" descr="730078362.jp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971550" y="6200775"/>
          <a:ext cx="1066800" cy="352425"/>
        </a:xfrm>
        <a:prstGeom prst="rect">
          <a:avLst/>
        </a:prstGeom>
      </xdr:spPr>
    </xdr:pic>
    <xdr:clientData/>
  </xdr:twoCellAnchor>
  <xdr:twoCellAnchor editAs="oneCell">
    <xdr:from>
      <xdr:col>1</xdr:col>
      <xdr:colOff>19050</xdr:colOff>
      <xdr:row>38</xdr:row>
      <xdr:rowOff>28575</xdr:rowOff>
    </xdr:from>
    <xdr:to>
      <xdr:col>1</xdr:col>
      <xdr:colOff>762000</xdr:colOff>
      <xdr:row>39</xdr:row>
      <xdr:rowOff>180975</xdr:rowOff>
    </xdr:to>
    <xdr:pic>
      <xdr:nvPicPr>
        <xdr:cNvPr id="50" name="Image 49" descr="can-stock-photo_csp19044190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933450" y="7858125"/>
          <a:ext cx="1123950" cy="361950"/>
        </a:xfrm>
        <a:prstGeom prst="rect">
          <a:avLst/>
        </a:prstGeom>
      </xdr:spPr>
    </xdr:pic>
    <xdr:clientData/>
  </xdr:twoCellAnchor>
  <xdr:twoCellAnchor editAs="oneCell">
    <xdr:from>
      <xdr:col>5</xdr:col>
      <xdr:colOff>9524</xdr:colOff>
      <xdr:row>38</xdr:row>
      <xdr:rowOff>28575</xdr:rowOff>
    </xdr:from>
    <xdr:to>
      <xdr:col>5</xdr:col>
      <xdr:colOff>761999</xdr:colOff>
      <xdr:row>39</xdr:row>
      <xdr:rowOff>171450</xdr:rowOff>
    </xdr:to>
    <xdr:pic>
      <xdr:nvPicPr>
        <xdr:cNvPr id="51" name="Image 50" descr="can-stock-photo_csp19044190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257674" y="7858125"/>
          <a:ext cx="1152525" cy="352425"/>
        </a:xfrm>
        <a:prstGeom prst="rect">
          <a:avLst/>
        </a:prstGeom>
      </xdr:spPr>
    </xdr:pic>
    <xdr:clientData/>
  </xdr:twoCellAnchor>
  <xdr:twoCellAnchor editAs="oneCell">
    <xdr:from>
      <xdr:col>8</xdr:col>
      <xdr:colOff>28575</xdr:colOff>
      <xdr:row>38</xdr:row>
      <xdr:rowOff>28575</xdr:rowOff>
    </xdr:from>
    <xdr:to>
      <xdr:col>8</xdr:col>
      <xdr:colOff>761999</xdr:colOff>
      <xdr:row>39</xdr:row>
      <xdr:rowOff>180975</xdr:rowOff>
    </xdr:to>
    <xdr:pic>
      <xdr:nvPicPr>
        <xdr:cNvPr id="52" name="Image 51" descr="can-stock-photo_csp19044190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7286625" y="7858125"/>
          <a:ext cx="1123949" cy="361950"/>
        </a:xfrm>
        <a:prstGeom prst="rect">
          <a:avLst/>
        </a:prstGeom>
      </xdr:spPr>
    </xdr:pic>
    <xdr:clientData/>
  </xdr:twoCellAnchor>
  <xdr:twoCellAnchor editAs="oneCell">
    <xdr:from>
      <xdr:col>12</xdr:col>
      <xdr:colOff>9525</xdr:colOff>
      <xdr:row>38</xdr:row>
      <xdr:rowOff>28575</xdr:rowOff>
    </xdr:from>
    <xdr:to>
      <xdr:col>12</xdr:col>
      <xdr:colOff>762000</xdr:colOff>
      <xdr:row>39</xdr:row>
      <xdr:rowOff>171450</xdr:rowOff>
    </xdr:to>
    <xdr:pic>
      <xdr:nvPicPr>
        <xdr:cNvPr id="53" name="Image 52" descr="can-stock-photo_csp19044190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0610850" y="7858125"/>
          <a:ext cx="1123950" cy="352425"/>
        </a:xfrm>
        <a:prstGeom prst="rect">
          <a:avLst/>
        </a:prstGeom>
      </xdr:spPr>
    </xdr:pic>
    <xdr:clientData/>
  </xdr:twoCellAnchor>
  <xdr:twoCellAnchor editAs="oneCell">
    <xdr:from>
      <xdr:col>8</xdr:col>
      <xdr:colOff>85725</xdr:colOff>
      <xdr:row>36</xdr:row>
      <xdr:rowOff>19050</xdr:rowOff>
    </xdr:from>
    <xdr:to>
      <xdr:col>8</xdr:col>
      <xdr:colOff>762000</xdr:colOff>
      <xdr:row>37</xdr:row>
      <xdr:rowOff>161925</xdr:rowOff>
    </xdr:to>
    <xdr:pic>
      <xdr:nvPicPr>
        <xdr:cNvPr id="54" name="Image 53" descr="730078362.jp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7343775" y="7429500"/>
          <a:ext cx="1066800" cy="352425"/>
        </a:xfrm>
        <a:prstGeom prst="rect">
          <a:avLst/>
        </a:prstGeom>
      </xdr:spPr>
    </xdr:pic>
    <xdr:clientData/>
  </xdr:twoCellAnchor>
  <xdr:twoCellAnchor editAs="oneCell">
    <xdr:from>
      <xdr:col>12</xdr:col>
      <xdr:colOff>66675</xdr:colOff>
      <xdr:row>36</xdr:row>
      <xdr:rowOff>19050</xdr:rowOff>
    </xdr:from>
    <xdr:to>
      <xdr:col>12</xdr:col>
      <xdr:colOff>762000</xdr:colOff>
      <xdr:row>37</xdr:row>
      <xdr:rowOff>161925</xdr:rowOff>
    </xdr:to>
    <xdr:pic>
      <xdr:nvPicPr>
        <xdr:cNvPr id="55" name="Image 54" descr="730078362.jp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10668000" y="7429500"/>
          <a:ext cx="1066800" cy="352425"/>
        </a:xfrm>
        <a:prstGeom prst="rect">
          <a:avLst/>
        </a:prstGeom>
      </xdr:spPr>
    </xdr:pic>
    <xdr:clientData/>
  </xdr:twoCellAnchor>
  <xdr:twoCellAnchor editAs="oneCell">
    <xdr:from>
      <xdr:col>5</xdr:col>
      <xdr:colOff>66675</xdr:colOff>
      <xdr:row>36</xdr:row>
      <xdr:rowOff>47625</xdr:rowOff>
    </xdr:from>
    <xdr:to>
      <xdr:col>5</xdr:col>
      <xdr:colOff>762000</xdr:colOff>
      <xdr:row>37</xdr:row>
      <xdr:rowOff>190500</xdr:rowOff>
    </xdr:to>
    <xdr:pic>
      <xdr:nvPicPr>
        <xdr:cNvPr id="56" name="Image 55" descr="730078362.jp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314825" y="7458075"/>
          <a:ext cx="1066800" cy="352425"/>
        </a:xfrm>
        <a:prstGeom prst="rect">
          <a:avLst/>
        </a:prstGeom>
      </xdr:spPr>
    </xdr:pic>
    <xdr:clientData/>
  </xdr:twoCellAnchor>
  <xdr:twoCellAnchor editAs="oneCell">
    <xdr:from>
      <xdr:col>1</xdr:col>
      <xdr:colOff>57150</xdr:colOff>
      <xdr:row>36</xdr:row>
      <xdr:rowOff>19050</xdr:rowOff>
    </xdr:from>
    <xdr:to>
      <xdr:col>1</xdr:col>
      <xdr:colOff>762000</xdr:colOff>
      <xdr:row>37</xdr:row>
      <xdr:rowOff>161925</xdr:rowOff>
    </xdr:to>
    <xdr:pic>
      <xdr:nvPicPr>
        <xdr:cNvPr id="57" name="Image 56" descr="730078362.jp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971550" y="7429500"/>
          <a:ext cx="1066800" cy="352425"/>
        </a:xfrm>
        <a:prstGeom prst="rect">
          <a:avLst/>
        </a:prstGeom>
      </xdr:spPr>
    </xdr:pic>
    <xdr:clientData/>
  </xdr:twoCellAnchor>
  <xdr:twoCellAnchor editAs="oneCell">
    <xdr:from>
      <xdr:col>1</xdr:col>
      <xdr:colOff>19050</xdr:colOff>
      <xdr:row>44</xdr:row>
      <xdr:rowOff>28575</xdr:rowOff>
    </xdr:from>
    <xdr:to>
      <xdr:col>1</xdr:col>
      <xdr:colOff>762000</xdr:colOff>
      <xdr:row>45</xdr:row>
      <xdr:rowOff>180975</xdr:rowOff>
    </xdr:to>
    <xdr:pic>
      <xdr:nvPicPr>
        <xdr:cNvPr id="58" name="Image 57" descr="can-stock-photo_csp19044190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933450" y="9086850"/>
          <a:ext cx="1123950" cy="361950"/>
        </a:xfrm>
        <a:prstGeom prst="rect">
          <a:avLst/>
        </a:prstGeom>
      </xdr:spPr>
    </xdr:pic>
    <xdr:clientData/>
  </xdr:twoCellAnchor>
  <xdr:twoCellAnchor editAs="oneCell">
    <xdr:from>
      <xdr:col>5</xdr:col>
      <xdr:colOff>9524</xdr:colOff>
      <xdr:row>44</xdr:row>
      <xdr:rowOff>28575</xdr:rowOff>
    </xdr:from>
    <xdr:to>
      <xdr:col>5</xdr:col>
      <xdr:colOff>761999</xdr:colOff>
      <xdr:row>45</xdr:row>
      <xdr:rowOff>171450</xdr:rowOff>
    </xdr:to>
    <xdr:pic>
      <xdr:nvPicPr>
        <xdr:cNvPr id="59" name="Image 58" descr="can-stock-photo_csp19044190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257674" y="9086850"/>
          <a:ext cx="1152525" cy="352425"/>
        </a:xfrm>
        <a:prstGeom prst="rect">
          <a:avLst/>
        </a:prstGeom>
      </xdr:spPr>
    </xdr:pic>
    <xdr:clientData/>
  </xdr:twoCellAnchor>
  <xdr:twoCellAnchor editAs="oneCell">
    <xdr:from>
      <xdr:col>8</xdr:col>
      <xdr:colOff>28575</xdr:colOff>
      <xdr:row>44</xdr:row>
      <xdr:rowOff>28575</xdr:rowOff>
    </xdr:from>
    <xdr:to>
      <xdr:col>8</xdr:col>
      <xdr:colOff>761999</xdr:colOff>
      <xdr:row>45</xdr:row>
      <xdr:rowOff>180975</xdr:rowOff>
    </xdr:to>
    <xdr:pic>
      <xdr:nvPicPr>
        <xdr:cNvPr id="60" name="Image 59" descr="can-stock-photo_csp19044190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7286625" y="9086850"/>
          <a:ext cx="1123949" cy="361950"/>
        </a:xfrm>
        <a:prstGeom prst="rect">
          <a:avLst/>
        </a:prstGeom>
      </xdr:spPr>
    </xdr:pic>
    <xdr:clientData/>
  </xdr:twoCellAnchor>
  <xdr:twoCellAnchor editAs="oneCell">
    <xdr:from>
      <xdr:col>12</xdr:col>
      <xdr:colOff>9525</xdr:colOff>
      <xdr:row>44</xdr:row>
      <xdr:rowOff>28575</xdr:rowOff>
    </xdr:from>
    <xdr:to>
      <xdr:col>12</xdr:col>
      <xdr:colOff>762000</xdr:colOff>
      <xdr:row>45</xdr:row>
      <xdr:rowOff>171450</xdr:rowOff>
    </xdr:to>
    <xdr:pic>
      <xdr:nvPicPr>
        <xdr:cNvPr id="61" name="Image 60" descr="can-stock-photo_csp19044190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0610850" y="9086850"/>
          <a:ext cx="1123950" cy="352425"/>
        </a:xfrm>
        <a:prstGeom prst="rect">
          <a:avLst/>
        </a:prstGeom>
      </xdr:spPr>
    </xdr:pic>
    <xdr:clientData/>
  </xdr:twoCellAnchor>
  <xdr:twoCellAnchor editAs="oneCell">
    <xdr:from>
      <xdr:col>8</xdr:col>
      <xdr:colOff>85725</xdr:colOff>
      <xdr:row>42</xdr:row>
      <xdr:rowOff>19050</xdr:rowOff>
    </xdr:from>
    <xdr:to>
      <xdr:col>8</xdr:col>
      <xdr:colOff>762000</xdr:colOff>
      <xdr:row>43</xdr:row>
      <xdr:rowOff>161925</xdr:rowOff>
    </xdr:to>
    <xdr:pic>
      <xdr:nvPicPr>
        <xdr:cNvPr id="62" name="Image 61" descr="730078362.jp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7343775" y="8658225"/>
          <a:ext cx="1066800" cy="352425"/>
        </a:xfrm>
        <a:prstGeom prst="rect">
          <a:avLst/>
        </a:prstGeom>
      </xdr:spPr>
    </xdr:pic>
    <xdr:clientData/>
  </xdr:twoCellAnchor>
  <xdr:twoCellAnchor editAs="oneCell">
    <xdr:from>
      <xdr:col>12</xdr:col>
      <xdr:colOff>66675</xdr:colOff>
      <xdr:row>42</xdr:row>
      <xdr:rowOff>19050</xdr:rowOff>
    </xdr:from>
    <xdr:to>
      <xdr:col>12</xdr:col>
      <xdr:colOff>762000</xdr:colOff>
      <xdr:row>43</xdr:row>
      <xdr:rowOff>161925</xdr:rowOff>
    </xdr:to>
    <xdr:pic>
      <xdr:nvPicPr>
        <xdr:cNvPr id="63" name="Image 62" descr="730078362.jp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10668000" y="8658225"/>
          <a:ext cx="1066800" cy="352425"/>
        </a:xfrm>
        <a:prstGeom prst="rect">
          <a:avLst/>
        </a:prstGeom>
      </xdr:spPr>
    </xdr:pic>
    <xdr:clientData/>
  </xdr:twoCellAnchor>
  <xdr:twoCellAnchor editAs="oneCell">
    <xdr:from>
      <xdr:col>5</xdr:col>
      <xdr:colOff>66675</xdr:colOff>
      <xdr:row>42</xdr:row>
      <xdr:rowOff>47625</xdr:rowOff>
    </xdr:from>
    <xdr:to>
      <xdr:col>5</xdr:col>
      <xdr:colOff>762000</xdr:colOff>
      <xdr:row>43</xdr:row>
      <xdr:rowOff>190500</xdr:rowOff>
    </xdr:to>
    <xdr:pic>
      <xdr:nvPicPr>
        <xdr:cNvPr id="64" name="Image 63" descr="730078362.jp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314825" y="8686800"/>
          <a:ext cx="1066800" cy="352425"/>
        </a:xfrm>
        <a:prstGeom prst="rect">
          <a:avLst/>
        </a:prstGeom>
      </xdr:spPr>
    </xdr:pic>
    <xdr:clientData/>
  </xdr:twoCellAnchor>
  <xdr:twoCellAnchor editAs="oneCell">
    <xdr:from>
      <xdr:col>1</xdr:col>
      <xdr:colOff>57150</xdr:colOff>
      <xdr:row>42</xdr:row>
      <xdr:rowOff>19050</xdr:rowOff>
    </xdr:from>
    <xdr:to>
      <xdr:col>1</xdr:col>
      <xdr:colOff>762000</xdr:colOff>
      <xdr:row>43</xdr:row>
      <xdr:rowOff>161925</xdr:rowOff>
    </xdr:to>
    <xdr:pic>
      <xdr:nvPicPr>
        <xdr:cNvPr id="65" name="Image 64" descr="730078362.jp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971550" y="8658225"/>
          <a:ext cx="1066800" cy="35242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57151</xdr:colOff>
      <xdr:row>1</xdr:row>
      <xdr:rowOff>609599</xdr:rowOff>
    </xdr:from>
    <xdr:to>
      <xdr:col>2</xdr:col>
      <xdr:colOff>762000</xdr:colOff>
      <xdr:row>1</xdr:row>
      <xdr:rowOff>609599</xdr:rowOff>
    </xdr:to>
    <xdr:pic>
      <xdr:nvPicPr>
        <xdr:cNvPr id="2" name="Image 1" descr="fyooxj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105026" y="1104899"/>
          <a:ext cx="723899" cy="0"/>
        </a:xfrm>
        <a:prstGeom prst="rect">
          <a:avLst/>
        </a:prstGeom>
      </xdr:spPr>
    </xdr:pic>
    <xdr:clientData/>
  </xdr:twoCellAnchor>
  <xdr:twoCellAnchor>
    <xdr:from>
      <xdr:col>0</xdr:col>
      <xdr:colOff>104775</xdr:colOff>
      <xdr:row>0</xdr:row>
      <xdr:rowOff>104775</xdr:rowOff>
    </xdr:from>
    <xdr:to>
      <xdr:col>4</xdr:col>
      <xdr:colOff>438150</xdr:colOff>
      <xdr:row>1</xdr:row>
      <xdr:rowOff>323850</xdr:rowOff>
    </xdr:to>
    <xdr:sp macro="" textlink="">
      <xdr:nvSpPr>
        <xdr:cNvPr id="3" name="Ellipse 2"/>
        <xdr:cNvSpPr/>
      </xdr:nvSpPr>
      <xdr:spPr>
        <a:xfrm>
          <a:off x="104775" y="104775"/>
          <a:ext cx="6029325" cy="714375"/>
        </a:xfrm>
        <a:prstGeom prst="ellipse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0" cap="none" spc="0">
              <a:ln w="900" cmpd="sng">
                <a:solidFill>
                  <a:schemeClr val="accent1">
                    <a:satMod val="190000"/>
                    <a:alpha val="55000"/>
                  </a:schemeClr>
                </a:solidFill>
                <a:prstDash val="solid"/>
              </a:ln>
              <a:solidFill>
                <a:schemeClr val="accent1">
                  <a:satMod val="200000"/>
                  <a:tint val="3000"/>
                </a:schemeClr>
              </a:solidFill>
              <a:effectLst>
                <a:innerShdw blurRad="101600" dist="76200" dir="5400000">
                  <a:schemeClr val="accent1">
                    <a:satMod val="190000"/>
                    <a:tint val="100000"/>
                    <a:alpha val="74000"/>
                  </a:schemeClr>
                </a:innerShdw>
              </a:effectLst>
            </a:rPr>
            <a:t> Concours palet Rezéen</a:t>
          </a:r>
        </a:p>
      </xdr:txBody>
    </xdr:sp>
    <xdr:clientData/>
  </xdr:twoCellAnchor>
  <xdr:twoCellAnchor editAs="oneCell">
    <xdr:from>
      <xdr:col>1</xdr:col>
      <xdr:colOff>133350</xdr:colOff>
      <xdr:row>1</xdr:row>
      <xdr:rowOff>381000</xdr:rowOff>
    </xdr:from>
    <xdr:to>
      <xdr:col>3</xdr:col>
      <xdr:colOff>1133475</xdr:colOff>
      <xdr:row>1</xdr:row>
      <xdr:rowOff>1819275</xdr:rowOff>
    </xdr:to>
    <xdr:pic>
      <xdr:nvPicPr>
        <xdr:cNvPr id="4" name="Image 3" descr="fyooxj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066800" y="876300"/>
          <a:ext cx="4600575" cy="1438275"/>
        </a:xfrm>
        <a:prstGeom prst="rect">
          <a:avLst/>
        </a:prstGeom>
      </xdr:spPr>
    </xdr:pic>
    <xdr:clientData/>
  </xdr:twoCellAnchor>
  <xdr:twoCellAnchor editAs="oneCell">
    <xdr:from>
      <xdr:col>2</xdr:col>
      <xdr:colOff>57151</xdr:colOff>
      <xdr:row>40</xdr:row>
      <xdr:rowOff>609599</xdr:rowOff>
    </xdr:from>
    <xdr:to>
      <xdr:col>2</xdr:col>
      <xdr:colOff>762000</xdr:colOff>
      <xdr:row>40</xdr:row>
      <xdr:rowOff>609599</xdr:rowOff>
    </xdr:to>
    <xdr:pic>
      <xdr:nvPicPr>
        <xdr:cNvPr id="5" name="Image 4" descr="fyooxj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105026" y="1104899"/>
          <a:ext cx="704849" cy="0"/>
        </a:xfrm>
        <a:prstGeom prst="rect">
          <a:avLst/>
        </a:prstGeom>
      </xdr:spPr>
    </xdr:pic>
    <xdr:clientData/>
  </xdr:twoCellAnchor>
  <xdr:twoCellAnchor>
    <xdr:from>
      <xdr:col>0</xdr:col>
      <xdr:colOff>95250</xdr:colOff>
      <xdr:row>39</xdr:row>
      <xdr:rowOff>85725</xdr:rowOff>
    </xdr:from>
    <xdr:to>
      <xdr:col>4</xdr:col>
      <xdr:colOff>428625</xdr:colOff>
      <xdr:row>40</xdr:row>
      <xdr:rowOff>304800</xdr:rowOff>
    </xdr:to>
    <xdr:sp macro="" textlink="">
      <xdr:nvSpPr>
        <xdr:cNvPr id="6" name="Ellipse 5"/>
        <xdr:cNvSpPr/>
      </xdr:nvSpPr>
      <xdr:spPr>
        <a:xfrm>
          <a:off x="95250" y="9525000"/>
          <a:ext cx="6029325" cy="714375"/>
        </a:xfrm>
        <a:prstGeom prst="ellipse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0" cap="none" spc="0">
              <a:ln w="900" cmpd="sng">
                <a:solidFill>
                  <a:schemeClr val="accent1">
                    <a:satMod val="190000"/>
                    <a:alpha val="55000"/>
                  </a:schemeClr>
                </a:solidFill>
                <a:prstDash val="solid"/>
              </a:ln>
              <a:solidFill>
                <a:schemeClr val="accent1">
                  <a:satMod val="200000"/>
                  <a:tint val="3000"/>
                </a:schemeClr>
              </a:solidFill>
              <a:effectLst>
                <a:innerShdw blurRad="101600" dist="76200" dir="5400000">
                  <a:schemeClr val="accent1">
                    <a:satMod val="190000"/>
                    <a:tint val="100000"/>
                    <a:alpha val="74000"/>
                  </a:schemeClr>
                </a:innerShdw>
              </a:effectLst>
            </a:rPr>
            <a:t> Concours palet Rezéen</a:t>
          </a:r>
        </a:p>
      </xdr:txBody>
    </xdr:sp>
    <xdr:clientData/>
  </xdr:twoCellAnchor>
  <xdr:twoCellAnchor editAs="oneCell">
    <xdr:from>
      <xdr:col>1</xdr:col>
      <xdr:colOff>133350</xdr:colOff>
      <xdr:row>40</xdr:row>
      <xdr:rowOff>381000</xdr:rowOff>
    </xdr:from>
    <xdr:to>
      <xdr:col>3</xdr:col>
      <xdr:colOff>1133475</xdr:colOff>
      <xdr:row>40</xdr:row>
      <xdr:rowOff>381000</xdr:rowOff>
    </xdr:to>
    <xdr:pic>
      <xdr:nvPicPr>
        <xdr:cNvPr id="7" name="Image 6" descr="fyooxj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066800" y="876300"/>
          <a:ext cx="4600575" cy="1438275"/>
        </a:xfrm>
        <a:prstGeom prst="rect">
          <a:avLst/>
        </a:prstGeom>
      </xdr:spPr>
    </xdr:pic>
    <xdr:clientData/>
  </xdr:twoCellAnchor>
  <xdr:twoCellAnchor editAs="oneCell">
    <xdr:from>
      <xdr:col>1</xdr:col>
      <xdr:colOff>180975</xdr:colOff>
      <xdr:row>40</xdr:row>
      <xdr:rowOff>409575</xdr:rowOff>
    </xdr:from>
    <xdr:to>
      <xdr:col>4</xdr:col>
      <xdr:colOff>19050</xdr:colOff>
      <xdr:row>40</xdr:row>
      <xdr:rowOff>1847850</xdr:rowOff>
    </xdr:to>
    <xdr:pic>
      <xdr:nvPicPr>
        <xdr:cNvPr id="8" name="Image 7" descr="fyooxj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114425" y="10344150"/>
          <a:ext cx="4600575" cy="1438275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9524</xdr:colOff>
      <xdr:row>0</xdr:row>
      <xdr:rowOff>275167</xdr:rowOff>
    </xdr:from>
    <xdr:to>
      <xdr:col>4</xdr:col>
      <xdr:colOff>0</xdr:colOff>
      <xdr:row>3</xdr:row>
      <xdr:rowOff>4231</xdr:rowOff>
    </xdr:to>
    <xdr:sp macro="" textlink="">
      <xdr:nvSpPr>
        <xdr:cNvPr id="3" name="Rectangle à coins arrondis 2"/>
        <xdr:cNvSpPr/>
      </xdr:nvSpPr>
      <xdr:spPr>
        <a:xfrm>
          <a:off x="2718857" y="275167"/>
          <a:ext cx="551393" cy="385231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 b="1"/>
            <a:t>1ère</a:t>
          </a:r>
          <a:r>
            <a:rPr lang="fr-FR" sz="800" b="1" baseline="0"/>
            <a:t> partie</a:t>
          </a:r>
          <a:endParaRPr lang="fr-FR" sz="800" b="1"/>
        </a:p>
      </xdr:txBody>
    </xdr:sp>
    <xdr:clientData/>
  </xdr:twoCellAnchor>
  <xdr:twoCellAnchor>
    <xdr:from>
      <xdr:col>7</xdr:col>
      <xdr:colOff>9525</xdr:colOff>
      <xdr:row>0</xdr:row>
      <xdr:rowOff>264583</xdr:rowOff>
    </xdr:from>
    <xdr:to>
      <xdr:col>8</xdr:col>
      <xdr:colOff>0</xdr:colOff>
      <xdr:row>3</xdr:row>
      <xdr:rowOff>4232</xdr:rowOff>
    </xdr:to>
    <xdr:sp macro="" textlink="">
      <xdr:nvSpPr>
        <xdr:cNvPr id="5" name="Rectangle à coins arrondis 4"/>
        <xdr:cNvSpPr/>
      </xdr:nvSpPr>
      <xdr:spPr>
        <a:xfrm>
          <a:off x="5004858" y="264583"/>
          <a:ext cx="551392" cy="395816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 b="1"/>
            <a:t>3 èmes parties</a:t>
          </a:r>
        </a:p>
      </xdr:txBody>
    </xdr:sp>
    <xdr:clientData/>
  </xdr:twoCellAnchor>
  <xdr:twoCellAnchor>
    <xdr:from>
      <xdr:col>5</xdr:col>
      <xdr:colOff>0</xdr:colOff>
      <xdr:row>0</xdr:row>
      <xdr:rowOff>264583</xdr:rowOff>
    </xdr:from>
    <xdr:to>
      <xdr:col>6</xdr:col>
      <xdr:colOff>9525</xdr:colOff>
      <xdr:row>3</xdr:row>
      <xdr:rowOff>4233</xdr:rowOff>
    </xdr:to>
    <xdr:sp macro="" textlink="">
      <xdr:nvSpPr>
        <xdr:cNvPr id="6" name="Rectangle à coins arrondis 5"/>
        <xdr:cNvSpPr/>
      </xdr:nvSpPr>
      <xdr:spPr>
        <a:xfrm>
          <a:off x="3862917" y="264583"/>
          <a:ext cx="570441" cy="395817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 b="1"/>
            <a:t>2</a:t>
          </a:r>
          <a:r>
            <a:rPr lang="fr-FR" sz="800" b="1" baseline="0"/>
            <a:t> </a:t>
          </a:r>
          <a:r>
            <a:rPr lang="fr-FR" sz="800" b="1"/>
            <a:t>èmes parties</a:t>
          </a:r>
        </a:p>
      </xdr:txBody>
    </xdr:sp>
    <xdr:clientData/>
  </xdr:twoCellAnchor>
  <xdr:twoCellAnchor>
    <xdr:from>
      <xdr:col>2</xdr:col>
      <xdr:colOff>16330</xdr:colOff>
      <xdr:row>0</xdr:row>
      <xdr:rowOff>278946</xdr:rowOff>
    </xdr:from>
    <xdr:to>
      <xdr:col>3</xdr:col>
      <xdr:colOff>6804</xdr:colOff>
      <xdr:row>3</xdr:row>
      <xdr:rowOff>186266</xdr:rowOff>
    </xdr:to>
    <xdr:sp macro="" textlink="">
      <xdr:nvSpPr>
        <xdr:cNvPr id="7" name="Rectangle à coins arrondis 6"/>
        <xdr:cNvSpPr/>
      </xdr:nvSpPr>
      <xdr:spPr>
        <a:xfrm>
          <a:off x="757919" y="278946"/>
          <a:ext cx="1963510" cy="567266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Noms</a:t>
          </a:r>
          <a:r>
            <a:rPr lang="fr-FR" sz="1100" b="1" baseline="0"/>
            <a:t> d'équipes</a:t>
          </a:r>
          <a:endParaRPr lang="fr-FR" sz="1100" b="1"/>
        </a:p>
      </xdr:txBody>
    </xdr:sp>
    <xdr:clientData/>
  </xdr:twoCellAnchor>
  <xdr:twoCellAnchor>
    <xdr:from>
      <xdr:col>9</xdr:col>
      <xdr:colOff>0</xdr:colOff>
      <xdr:row>0</xdr:row>
      <xdr:rowOff>277813</xdr:rowOff>
    </xdr:from>
    <xdr:to>
      <xdr:col>10</xdr:col>
      <xdr:colOff>0</xdr:colOff>
      <xdr:row>3</xdr:row>
      <xdr:rowOff>1057</xdr:rowOff>
    </xdr:to>
    <xdr:sp macro="" textlink="">
      <xdr:nvSpPr>
        <xdr:cNvPr id="8" name="Rectangle à coins arrondis 7"/>
        <xdr:cNvSpPr/>
      </xdr:nvSpPr>
      <xdr:spPr>
        <a:xfrm>
          <a:off x="6135688" y="277813"/>
          <a:ext cx="579437" cy="382057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 b="1"/>
            <a:t>4 èmes parties</a:t>
          </a:r>
        </a:p>
      </xdr:txBody>
    </xdr:sp>
    <xdr:clientData/>
  </xdr:twoCellAnchor>
  <xdr:twoCellAnchor>
    <xdr:from>
      <xdr:col>16</xdr:col>
      <xdr:colOff>0</xdr:colOff>
      <xdr:row>0</xdr:row>
      <xdr:rowOff>277813</xdr:rowOff>
    </xdr:from>
    <xdr:to>
      <xdr:col>17</xdr:col>
      <xdr:colOff>0</xdr:colOff>
      <xdr:row>4</xdr:row>
      <xdr:rowOff>0</xdr:rowOff>
    </xdr:to>
    <xdr:sp macro="" textlink="">
      <xdr:nvSpPr>
        <xdr:cNvPr id="17" name="Rectangle à coins arrondis 16"/>
        <xdr:cNvSpPr/>
      </xdr:nvSpPr>
      <xdr:spPr>
        <a:xfrm>
          <a:off x="9763125" y="277813"/>
          <a:ext cx="666750" cy="571500"/>
        </a:xfrm>
        <a:prstGeom prst="roundRect">
          <a:avLst/>
        </a:prstGeom>
        <a:solidFill>
          <a:schemeClr val="accent4">
            <a:lumMod val="75000"/>
          </a:schemeClr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/>
            <a:t>Totales Points</a:t>
          </a:r>
        </a:p>
      </xdr:txBody>
    </xdr:sp>
    <xdr:clientData/>
  </xdr:twoCellAnchor>
  <xdr:twoCellAnchor>
    <xdr:from>
      <xdr:col>17</xdr:col>
      <xdr:colOff>1058</xdr:colOff>
      <xdr:row>0</xdr:row>
      <xdr:rowOff>285749</xdr:rowOff>
    </xdr:from>
    <xdr:to>
      <xdr:col>18</xdr:col>
      <xdr:colOff>0</xdr:colOff>
      <xdr:row>3</xdr:row>
      <xdr:rowOff>187777</xdr:rowOff>
    </xdr:to>
    <xdr:sp macro="" textlink="">
      <xdr:nvSpPr>
        <xdr:cNvPr id="18" name="Rectangle à coins arrondis 17"/>
        <xdr:cNvSpPr/>
      </xdr:nvSpPr>
      <xdr:spPr>
        <a:xfrm>
          <a:off x="10436225" y="285749"/>
          <a:ext cx="623358" cy="558195"/>
        </a:xfrm>
        <a:prstGeom prst="roundRect">
          <a:avLst/>
        </a:prstGeom>
        <a:solidFill>
          <a:schemeClr val="accent4">
            <a:lumMod val="75000"/>
          </a:schemeClr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/>
            <a:t>Rangs Points</a:t>
          </a:r>
        </a:p>
      </xdr:txBody>
    </xdr:sp>
    <xdr:clientData/>
  </xdr:twoCellAnchor>
  <xdr:twoCellAnchor>
    <xdr:from>
      <xdr:col>14</xdr:col>
      <xdr:colOff>19051</xdr:colOff>
      <xdr:row>0</xdr:row>
      <xdr:rowOff>276679</xdr:rowOff>
    </xdr:from>
    <xdr:to>
      <xdr:col>15</xdr:col>
      <xdr:colOff>38101</xdr:colOff>
      <xdr:row>3</xdr:row>
      <xdr:rowOff>183543</xdr:rowOff>
    </xdr:to>
    <xdr:sp macro="" textlink="">
      <xdr:nvSpPr>
        <xdr:cNvPr id="20" name="Rectangle à coins arrondis 19"/>
        <xdr:cNvSpPr/>
      </xdr:nvSpPr>
      <xdr:spPr>
        <a:xfrm>
          <a:off x="8496301" y="276679"/>
          <a:ext cx="665389" cy="566810"/>
        </a:xfrm>
        <a:prstGeom prst="roundRect">
          <a:avLst/>
        </a:prstGeom>
        <a:solidFill>
          <a:schemeClr val="accent3">
            <a:lumMod val="50000"/>
          </a:schemeClr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/>
            <a:t>Totales Parties</a:t>
          </a:r>
        </a:p>
      </xdr:txBody>
    </xdr:sp>
    <xdr:clientData/>
  </xdr:twoCellAnchor>
  <xdr:twoCellAnchor>
    <xdr:from>
      <xdr:col>8</xdr:col>
      <xdr:colOff>0</xdr:colOff>
      <xdr:row>0</xdr:row>
      <xdr:rowOff>269874</xdr:rowOff>
    </xdr:from>
    <xdr:to>
      <xdr:col>9</xdr:col>
      <xdr:colOff>0</xdr:colOff>
      <xdr:row>3</xdr:row>
      <xdr:rowOff>4232</xdr:rowOff>
    </xdr:to>
    <xdr:sp macro="" textlink="">
      <xdr:nvSpPr>
        <xdr:cNvPr id="21" name="Rectangle à coins arrondis 20"/>
        <xdr:cNvSpPr/>
      </xdr:nvSpPr>
      <xdr:spPr>
        <a:xfrm>
          <a:off x="5556250" y="269874"/>
          <a:ext cx="579438" cy="393171"/>
        </a:xfrm>
        <a:prstGeom prst="roundRect">
          <a:avLst/>
        </a:prstGeom>
        <a:solidFill>
          <a:schemeClr val="accent3">
            <a:lumMod val="50000"/>
          </a:schemeClr>
        </a:solidFill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 b="1"/>
            <a:t>parties gagnées</a:t>
          </a:r>
        </a:p>
      </xdr:txBody>
    </xdr:sp>
    <xdr:clientData/>
  </xdr:twoCellAnchor>
  <xdr:twoCellAnchor>
    <xdr:from>
      <xdr:col>6</xdr:col>
      <xdr:colOff>19050</xdr:colOff>
      <xdr:row>0</xdr:row>
      <xdr:rowOff>275167</xdr:rowOff>
    </xdr:from>
    <xdr:to>
      <xdr:col>7</xdr:col>
      <xdr:colOff>0</xdr:colOff>
      <xdr:row>3</xdr:row>
      <xdr:rowOff>4229</xdr:rowOff>
    </xdr:to>
    <xdr:sp macro="" textlink="">
      <xdr:nvSpPr>
        <xdr:cNvPr id="22" name="Rectangle à coins arrondis 21"/>
        <xdr:cNvSpPr/>
      </xdr:nvSpPr>
      <xdr:spPr>
        <a:xfrm>
          <a:off x="4442883" y="275167"/>
          <a:ext cx="552450" cy="385229"/>
        </a:xfrm>
        <a:prstGeom prst="roundRect">
          <a:avLst/>
        </a:prstGeom>
        <a:solidFill>
          <a:schemeClr val="accent3">
            <a:lumMod val="50000"/>
          </a:schemeClr>
        </a:solidFill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800" b="1">
              <a:solidFill>
                <a:schemeClr val="lt1"/>
              </a:solidFill>
              <a:latin typeface="+mn-lt"/>
              <a:ea typeface="+mn-ea"/>
              <a:cs typeface="+mn-cs"/>
            </a:rPr>
            <a:t>parties gagnées</a:t>
          </a:r>
          <a:endParaRPr lang="fr-FR" sz="800"/>
        </a:p>
      </xdr:txBody>
    </xdr:sp>
    <xdr:clientData/>
  </xdr:twoCellAnchor>
  <xdr:twoCellAnchor>
    <xdr:from>
      <xdr:col>4</xdr:col>
      <xdr:colOff>0</xdr:colOff>
      <xdr:row>0</xdr:row>
      <xdr:rowOff>275166</xdr:rowOff>
    </xdr:from>
    <xdr:to>
      <xdr:col>5</xdr:col>
      <xdr:colOff>0</xdr:colOff>
      <xdr:row>3</xdr:row>
      <xdr:rowOff>4230</xdr:rowOff>
    </xdr:to>
    <xdr:sp macro="" textlink="">
      <xdr:nvSpPr>
        <xdr:cNvPr id="23" name="Rectangle à coins arrondis 22"/>
        <xdr:cNvSpPr/>
      </xdr:nvSpPr>
      <xdr:spPr>
        <a:xfrm>
          <a:off x="3270250" y="275166"/>
          <a:ext cx="592667" cy="385231"/>
        </a:xfrm>
        <a:prstGeom prst="roundRect">
          <a:avLst/>
        </a:prstGeom>
        <a:solidFill>
          <a:schemeClr val="accent3">
            <a:lumMod val="50000"/>
          </a:schemeClr>
        </a:solidFill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800" b="1">
              <a:solidFill>
                <a:schemeClr val="lt1"/>
              </a:solidFill>
              <a:latin typeface="+mn-lt"/>
              <a:ea typeface="+mn-ea"/>
              <a:cs typeface="+mn-cs"/>
            </a:rPr>
            <a:t>parties gagnées</a:t>
          </a:r>
          <a:endParaRPr lang="fr-FR" sz="800"/>
        </a:p>
        <a:p>
          <a:pPr algn="ctr"/>
          <a:endParaRPr lang="fr-FR" sz="800" b="1"/>
        </a:p>
      </xdr:txBody>
    </xdr:sp>
    <xdr:clientData/>
  </xdr:twoCellAnchor>
  <xdr:twoCellAnchor>
    <xdr:from>
      <xdr:col>12</xdr:col>
      <xdr:colOff>1587</xdr:colOff>
      <xdr:row>0</xdr:row>
      <xdr:rowOff>276680</xdr:rowOff>
    </xdr:from>
    <xdr:to>
      <xdr:col>14</xdr:col>
      <xdr:colOff>21167</xdr:colOff>
      <xdr:row>2</xdr:row>
      <xdr:rowOff>181428</xdr:rowOff>
    </xdr:to>
    <xdr:sp macro="" textlink="">
      <xdr:nvSpPr>
        <xdr:cNvPr id="24" name="Rectangle à coins arrondis 23"/>
        <xdr:cNvSpPr/>
      </xdr:nvSpPr>
      <xdr:spPr>
        <a:xfrm>
          <a:off x="7886926" y="276680"/>
          <a:ext cx="611491" cy="380998"/>
        </a:xfrm>
        <a:prstGeom prst="roundRect">
          <a:avLst/>
        </a:prstGeom>
        <a:solidFill>
          <a:schemeClr val="accent3">
            <a:lumMod val="50000"/>
          </a:schemeClr>
        </a:solidFill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 b="1"/>
            <a:t>parties gagnées</a:t>
          </a:r>
        </a:p>
      </xdr:txBody>
    </xdr:sp>
    <xdr:clientData/>
  </xdr:twoCellAnchor>
  <xdr:twoCellAnchor>
    <xdr:from>
      <xdr:col>15</xdr:col>
      <xdr:colOff>19050</xdr:colOff>
      <xdr:row>0</xdr:row>
      <xdr:rowOff>284618</xdr:rowOff>
    </xdr:from>
    <xdr:to>
      <xdr:col>16</xdr:col>
      <xdr:colOff>9525</xdr:colOff>
      <xdr:row>3</xdr:row>
      <xdr:rowOff>183545</xdr:rowOff>
    </xdr:to>
    <xdr:sp macro="" textlink="">
      <xdr:nvSpPr>
        <xdr:cNvPr id="25" name="Rectangle à coins arrondis 24"/>
        <xdr:cNvSpPr/>
      </xdr:nvSpPr>
      <xdr:spPr>
        <a:xfrm>
          <a:off x="9142639" y="284618"/>
          <a:ext cx="636815" cy="558873"/>
        </a:xfrm>
        <a:prstGeom prst="roundRect">
          <a:avLst/>
        </a:prstGeom>
        <a:solidFill>
          <a:schemeClr val="accent3">
            <a:lumMod val="50000"/>
          </a:schemeClr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/>
            <a:t>Rangs Parties</a:t>
          </a:r>
        </a:p>
      </xdr:txBody>
    </xdr:sp>
    <xdr:clientData/>
  </xdr:twoCellAnchor>
  <xdr:twoCellAnchor>
    <xdr:from>
      <xdr:col>11</xdr:col>
      <xdr:colOff>0</xdr:colOff>
      <xdr:row>0</xdr:row>
      <xdr:rowOff>277813</xdr:rowOff>
    </xdr:from>
    <xdr:to>
      <xdr:col>12</xdr:col>
      <xdr:colOff>0</xdr:colOff>
      <xdr:row>3</xdr:row>
      <xdr:rowOff>1057</xdr:rowOff>
    </xdr:to>
    <xdr:sp macro="" textlink="">
      <xdr:nvSpPr>
        <xdr:cNvPr id="35" name="Rectangle à coins arrondis 34"/>
        <xdr:cNvSpPr/>
      </xdr:nvSpPr>
      <xdr:spPr>
        <a:xfrm>
          <a:off x="7294563" y="277813"/>
          <a:ext cx="579437" cy="382057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 b="1"/>
            <a:t>5 èmes parties</a:t>
          </a:r>
        </a:p>
      </xdr:txBody>
    </xdr:sp>
    <xdr:clientData/>
  </xdr:twoCellAnchor>
  <xdr:twoCellAnchor>
    <xdr:from>
      <xdr:col>10</xdr:col>
      <xdr:colOff>0</xdr:colOff>
      <xdr:row>0</xdr:row>
      <xdr:rowOff>285750</xdr:rowOff>
    </xdr:from>
    <xdr:to>
      <xdr:col>11</xdr:col>
      <xdr:colOff>0</xdr:colOff>
      <xdr:row>3</xdr:row>
      <xdr:rowOff>4232</xdr:rowOff>
    </xdr:to>
    <xdr:sp macro="" textlink="">
      <xdr:nvSpPr>
        <xdr:cNvPr id="36" name="Rectangle à coins arrondis 35"/>
        <xdr:cNvSpPr/>
      </xdr:nvSpPr>
      <xdr:spPr>
        <a:xfrm>
          <a:off x="6715125" y="285750"/>
          <a:ext cx="579438" cy="377295"/>
        </a:xfrm>
        <a:prstGeom prst="roundRect">
          <a:avLst/>
        </a:prstGeom>
        <a:solidFill>
          <a:schemeClr val="accent3">
            <a:lumMod val="50000"/>
          </a:schemeClr>
        </a:solidFill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 b="1"/>
            <a:t>parties gagnées</a:t>
          </a:r>
        </a:p>
      </xdr:txBody>
    </xdr:sp>
    <xdr:clientData/>
  </xdr:twoCellAnchor>
  <xdr:twoCellAnchor>
    <xdr:from>
      <xdr:col>0</xdr:col>
      <xdr:colOff>0</xdr:colOff>
      <xdr:row>0</xdr:row>
      <xdr:rowOff>272144</xdr:rowOff>
    </xdr:from>
    <xdr:to>
      <xdr:col>2</xdr:col>
      <xdr:colOff>10584</xdr:colOff>
      <xdr:row>3</xdr:row>
      <xdr:rowOff>187324</xdr:rowOff>
    </xdr:to>
    <xdr:sp macro="" textlink="">
      <xdr:nvSpPr>
        <xdr:cNvPr id="29" name="Rectangle à coins arrondis 28"/>
        <xdr:cNvSpPr/>
      </xdr:nvSpPr>
      <xdr:spPr>
        <a:xfrm>
          <a:off x="0" y="272144"/>
          <a:ext cx="752173" cy="575126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N°</a:t>
          </a:r>
        </a:p>
      </xdr:txBody>
    </xdr:sp>
    <xdr:clientData/>
  </xdr:twoCellAnchor>
  <xdr:twoCellAnchor>
    <xdr:from>
      <xdr:col>21</xdr:col>
      <xdr:colOff>6346</xdr:colOff>
      <xdr:row>0</xdr:row>
      <xdr:rowOff>304271</xdr:rowOff>
    </xdr:from>
    <xdr:to>
      <xdr:col>22</xdr:col>
      <xdr:colOff>10583</xdr:colOff>
      <xdr:row>3</xdr:row>
      <xdr:rowOff>179915</xdr:rowOff>
    </xdr:to>
    <xdr:sp macro="" textlink="">
      <xdr:nvSpPr>
        <xdr:cNvPr id="19" name="Rectangle à coins arrondis 18"/>
        <xdr:cNvSpPr/>
      </xdr:nvSpPr>
      <xdr:spPr>
        <a:xfrm>
          <a:off x="13394263" y="304271"/>
          <a:ext cx="903820" cy="531811"/>
        </a:xfrm>
        <a:prstGeom prst="roundRect">
          <a:avLst/>
        </a:prstGeom>
        <a:solidFill>
          <a:schemeClr val="accent3">
            <a:lumMod val="50000"/>
          </a:schemeClr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Totales Parties</a:t>
          </a:r>
        </a:p>
      </xdr:txBody>
    </xdr:sp>
    <xdr:clientData/>
  </xdr:twoCellAnchor>
  <xdr:twoCellAnchor>
    <xdr:from>
      <xdr:col>22</xdr:col>
      <xdr:colOff>0</xdr:colOff>
      <xdr:row>0</xdr:row>
      <xdr:rowOff>287075</xdr:rowOff>
    </xdr:from>
    <xdr:to>
      <xdr:col>23</xdr:col>
      <xdr:colOff>0</xdr:colOff>
      <xdr:row>4</xdr:row>
      <xdr:rowOff>0</xdr:rowOff>
    </xdr:to>
    <xdr:sp macro="" textlink="">
      <xdr:nvSpPr>
        <xdr:cNvPr id="26" name="Rectangle à coins arrondis 25"/>
        <xdr:cNvSpPr/>
      </xdr:nvSpPr>
      <xdr:spPr>
        <a:xfrm>
          <a:off x="13197417" y="287075"/>
          <a:ext cx="889000" cy="559592"/>
        </a:xfrm>
        <a:prstGeom prst="roundRect">
          <a:avLst/>
        </a:prstGeom>
        <a:solidFill>
          <a:schemeClr val="accent3">
            <a:lumMod val="50000"/>
          </a:schemeClr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Totales Points</a:t>
          </a:r>
        </a:p>
      </xdr:txBody>
    </xdr:sp>
    <xdr:clientData/>
  </xdr:twoCellAnchor>
  <xdr:twoCellAnchor>
    <xdr:from>
      <xdr:col>20</xdr:col>
      <xdr:colOff>9526</xdr:colOff>
      <xdr:row>0</xdr:row>
      <xdr:rowOff>298980</xdr:rowOff>
    </xdr:from>
    <xdr:to>
      <xdr:col>21</xdr:col>
      <xdr:colOff>0</xdr:colOff>
      <xdr:row>3</xdr:row>
      <xdr:rowOff>179916</xdr:rowOff>
    </xdr:to>
    <xdr:sp macro="" textlink="">
      <xdr:nvSpPr>
        <xdr:cNvPr id="27" name="Rectangle à coins arrondis 26"/>
        <xdr:cNvSpPr/>
      </xdr:nvSpPr>
      <xdr:spPr>
        <a:xfrm>
          <a:off x="11206693" y="298980"/>
          <a:ext cx="1990724" cy="537103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Noms</a:t>
          </a:r>
          <a:r>
            <a:rPr lang="fr-FR" sz="1600" b="1" baseline="0"/>
            <a:t> d'équipes</a:t>
          </a:r>
          <a:endParaRPr lang="fr-FR" sz="1600" b="1"/>
        </a:p>
      </xdr:txBody>
    </xdr:sp>
    <xdr:clientData/>
  </xdr:twoCellAnchor>
  <xdr:twoCellAnchor>
    <xdr:from>
      <xdr:col>24</xdr:col>
      <xdr:colOff>0</xdr:colOff>
      <xdr:row>0</xdr:row>
      <xdr:rowOff>291043</xdr:rowOff>
    </xdr:from>
    <xdr:to>
      <xdr:col>25</xdr:col>
      <xdr:colOff>0</xdr:colOff>
      <xdr:row>3</xdr:row>
      <xdr:rowOff>179916</xdr:rowOff>
    </xdr:to>
    <xdr:sp macro="" textlink="">
      <xdr:nvSpPr>
        <xdr:cNvPr id="28" name="Rectangle à coins arrondis 27"/>
        <xdr:cNvSpPr/>
      </xdr:nvSpPr>
      <xdr:spPr>
        <a:xfrm>
          <a:off x="14679083" y="291043"/>
          <a:ext cx="730250" cy="545040"/>
        </a:xfrm>
        <a:prstGeom prst="roundRect">
          <a:avLst/>
        </a:prstGeom>
        <a:solidFill>
          <a:srgbClr val="FEABA2"/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Places</a:t>
          </a:r>
        </a:p>
      </xdr:txBody>
    </xdr:sp>
    <xdr:clientData/>
  </xdr:twoCellAnchor>
  <xdr:twoCellAnchor>
    <xdr:from>
      <xdr:col>23</xdr:col>
      <xdr:colOff>0</xdr:colOff>
      <xdr:row>0</xdr:row>
      <xdr:rowOff>287075</xdr:rowOff>
    </xdr:from>
    <xdr:to>
      <xdr:col>23</xdr:col>
      <xdr:colOff>591609</xdr:colOff>
      <xdr:row>4</xdr:row>
      <xdr:rowOff>0</xdr:rowOff>
    </xdr:to>
    <xdr:sp macro="" textlink="">
      <xdr:nvSpPr>
        <xdr:cNvPr id="30" name="Rectangle à coins arrondis 29"/>
        <xdr:cNvSpPr/>
      </xdr:nvSpPr>
      <xdr:spPr>
        <a:xfrm>
          <a:off x="14086417" y="287075"/>
          <a:ext cx="591609" cy="559592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N°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6346</xdr:colOff>
      <xdr:row>1</xdr:row>
      <xdr:rowOff>25400</xdr:rowOff>
    </xdr:from>
    <xdr:to>
      <xdr:col>2</xdr:col>
      <xdr:colOff>10583</xdr:colOff>
      <xdr:row>2</xdr:row>
      <xdr:rowOff>195789</xdr:rowOff>
    </xdr:to>
    <xdr:sp macro="" textlink="">
      <xdr:nvSpPr>
        <xdr:cNvPr id="2" name="Rectangle à coins arrondis 1"/>
        <xdr:cNvSpPr/>
      </xdr:nvSpPr>
      <xdr:spPr>
        <a:xfrm>
          <a:off x="2292346" y="323850"/>
          <a:ext cx="918637" cy="360889"/>
        </a:xfrm>
        <a:prstGeom prst="roundRect">
          <a:avLst/>
        </a:prstGeom>
        <a:solidFill>
          <a:schemeClr val="accent3">
            <a:lumMod val="50000"/>
          </a:schemeClr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 b="1"/>
            <a:t> </a:t>
          </a:r>
          <a:r>
            <a:rPr lang="fr-FR" sz="1600" b="1"/>
            <a:t>Parties</a:t>
          </a:r>
          <a:endParaRPr lang="fr-FR" sz="800" b="1"/>
        </a:p>
      </xdr:txBody>
    </xdr:sp>
    <xdr:clientData/>
  </xdr:twoCellAnchor>
  <xdr:twoCellAnchor>
    <xdr:from>
      <xdr:col>2</xdr:col>
      <xdr:colOff>0</xdr:colOff>
      <xdr:row>1</xdr:row>
      <xdr:rowOff>19050</xdr:rowOff>
    </xdr:from>
    <xdr:to>
      <xdr:col>3</xdr:col>
      <xdr:colOff>0</xdr:colOff>
      <xdr:row>3</xdr:row>
      <xdr:rowOff>1</xdr:rowOff>
    </xdr:to>
    <xdr:sp macro="" textlink="">
      <xdr:nvSpPr>
        <xdr:cNvPr id="3" name="Rectangle à coins arrondis 2"/>
        <xdr:cNvSpPr/>
      </xdr:nvSpPr>
      <xdr:spPr>
        <a:xfrm>
          <a:off x="2895600" y="314325"/>
          <a:ext cx="885825" cy="371476"/>
        </a:xfrm>
        <a:prstGeom prst="roundRect">
          <a:avLst/>
        </a:prstGeom>
        <a:solidFill>
          <a:schemeClr val="accent3">
            <a:lumMod val="50000"/>
          </a:schemeClr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Points</a:t>
          </a:r>
        </a:p>
      </xdr:txBody>
    </xdr:sp>
    <xdr:clientData/>
  </xdr:twoCellAnchor>
  <xdr:twoCellAnchor>
    <xdr:from>
      <xdr:col>0</xdr:col>
      <xdr:colOff>9526</xdr:colOff>
      <xdr:row>1</xdr:row>
      <xdr:rowOff>15875</xdr:rowOff>
    </xdr:from>
    <xdr:to>
      <xdr:col>1</xdr:col>
      <xdr:colOff>0</xdr:colOff>
      <xdr:row>2</xdr:row>
      <xdr:rowOff>195791</xdr:rowOff>
    </xdr:to>
    <xdr:sp macro="" textlink="">
      <xdr:nvSpPr>
        <xdr:cNvPr id="4" name="Rectangle à coins arrondis 3"/>
        <xdr:cNvSpPr/>
      </xdr:nvSpPr>
      <xdr:spPr>
        <a:xfrm>
          <a:off x="9526" y="314325"/>
          <a:ext cx="2276474" cy="370416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Noms</a:t>
          </a:r>
          <a:r>
            <a:rPr lang="fr-FR" sz="1600" b="1" baseline="0"/>
            <a:t> d'équipes</a:t>
          </a:r>
          <a:endParaRPr lang="fr-FR" sz="1600" b="1"/>
        </a:p>
      </xdr:txBody>
    </xdr:sp>
    <xdr:clientData/>
  </xdr:twoCellAnchor>
  <xdr:twoCellAnchor>
    <xdr:from>
      <xdr:col>4</xdr:col>
      <xdr:colOff>0</xdr:colOff>
      <xdr:row>1</xdr:row>
      <xdr:rowOff>15875</xdr:rowOff>
    </xdr:from>
    <xdr:to>
      <xdr:col>5</xdr:col>
      <xdr:colOff>0</xdr:colOff>
      <xdr:row>2</xdr:row>
      <xdr:rowOff>195790</xdr:rowOff>
    </xdr:to>
    <xdr:sp macro="" textlink="">
      <xdr:nvSpPr>
        <xdr:cNvPr id="5" name="Rectangle à coins arrondis 4"/>
        <xdr:cNvSpPr/>
      </xdr:nvSpPr>
      <xdr:spPr>
        <a:xfrm>
          <a:off x="5041900" y="314325"/>
          <a:ext cx="914400" cy="370415"/>
        </a:xfrm>
        <a:prstGeom prst="roundRect">
          <a:avLst/>
        </a:prstGeom>
        <a:solidFill>
          <a:srgbClr val="FEABA2"/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Places</a:t>
          </a:r>
        </a:p>
      </xdr:txBody>
    </xdr:sp>
    <xdr:clientData/>
  </xdr:twoCellAnchor>
  <xdr:twoCellAnchor>
    <xdr:from>
      <xdr:col>3</xdr:col>
      <xdr:colOff>0</xdr:colOff>
      <xdr:row>1</xdr:row>
      <xdr:rowOff>19050</xdr:rowOff>
    </xdr:from>
    <xdr:to>
      <xdr:col>4</xdr:col>
      <xdr:colOff>1059</xdr:colOff>
      <xdr:row>2</xdr:row>
      <xdr:rowOff>200024</xdr:rowOff>
    </xdr:to>
    <xdr:sp macro="" textlink="">
      <xdr:nvSpPr>
        <xdr:cNvPr id="6" name="Rectangle à coins arrondis 5"/>
        <xdr:cNvSpPr/>
      </xdr:nvSpPr>
      <xdr:spPr>
        <a:xfrm>
          <a:off x="3781425" y="314325"/>
          <a:ext cx="686859" cy="371474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N°</a:t>
          </a:r>
        </a:p>
      </xdr:txBody>
    </xdr:sp>
    <xdr:clientData/>
  </xdr:twoCellAnchor>
  <xdr:twoCellAnchor>
    <xdr:from>
      <xdr:col>1</xdr:col>
      <xdr:colOff>6346</xdr:colOff>
      <xdr:row>37</xdr:row>
      <xdr:rowOff>25400</xdr:rowOff>
    </xdr:from>
    <xdr:to>
      <xdr:col>2</xdr:col>
      <xdr:colOff>10583</xdr:colOff>
      <xdr:row>38</xdr:row>
      <xdr:rowOff>195789</xdr:rowOff>
    </xdr:to>
    <xdr:sp macro="" textlink="">
      <xdr:nvSpPr>
        <xdr:cNvPr id="7" name="Rectangle à coins arrondis 6"/>
        <xdr:cNvSpPr/>
      </xdr:nvSpPr>
      <xdr:spPr>
        <a:xfrm>
          <a:off x="2292346" y="406400"/>
          <a:ext cx="914404" cy="360889"/>
        </a:xfrm>
        <a:prstGeom prst="roundRect">
          <a:avLst/>
        </a:prstGeom>
        <a:solidFill>
          <a:schemeClr val="accent3">
            <a:lumMod val="50000"/>
          </a:schemeClr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 b="1"/>
            <a:t> </a:t>
          </a:r>
          <a:r>
            <a:rPr lang="fr-FR" sz="1600" b="1"/>
            <a:t>Parties</a:t>
          </a:r>
          <a:endParaRPr lang="fr-FR" sz="800" b="1"/>
        </a:p>
      </xdr:txBody>
    </xdr:sp>
    <xdr:clientData/>
  </xdr:twoCellAnchor>
  <xdr:twoCellAnchor>
    <xdr:from>
      <xdr:col>2</xdr:col>
      <xdr:colOff>0</xdr:colOff>
      <xdr:row>37</xdr:row>
      <xdr:rowOff>19050</xdr:rowOff>
    </xdr:from>
    <xdr:to>
      <xdr:col>3</xdr:col>
      <xdr:colOff>0</xdr:colOff>
      <xdr:row>39</xdr:row>
      <xdr:rowOff>1</xdr:rowOff>
    </xdr:to>
    <xdr:sp macro="" textlink="">
      <xdr:nvSpPr>
        <xdr:cNvPr id="8" name="Rectangle à coins arrondis 7"/>
        <xdr:cNvSpPr/>
      </xdr:nvSpPr>
      <xdr:spPr>
        <a:xfrm>
          <a:off x="3196167" y="400050"/>
          <a:ext cx="920750" cy="372534"/>
        </a:xfrm>
        <a:prstGeom prst="roundRect">
          <a:avLst/>
        </a:prstGeom>
        <a:solidFill>
          <a:schemeClr val="accent3">
            <a:lumMod val="50000"/>
          </a:schemeClr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Points</a:t>
          </a:r>
        </a:p>
      </xdr:txBody>
    </xdr:sp>
    <xdr:clientData/>
  </xdr:twoCellAnchor>
  <xdr:twoCellAnchor>
    <xdr:from>
      <xdr:col>0</xdr:col>
      <xdr:colOff>9526</xdr:colOff>
      <xdr:row>37</xdr:row>
      <xdr:rowOff>15875</xdr:rowOff>
    </xdr:from>
    <xdr:to>
      <xdr:col>1</xdr:col>
      <xdr:colOff>0</xdr:colOff>
      <xdr:row>38</xdr:row>
      <xdr:rowOff>195791</xdr:rowOff>
    </xdr:to>
    <xdr:sp macro="" textlink="">
      <xdr:nvSpPr>
        <xdr:cNvPr id="9" name="Rectangle à coins arrondis 8"/>
        <xdr:cNvSpPr/>
      </xdr:nvSpPr>
      <xdr:spPr>
        <a:xfrm>
          <a:off x="9526" y="396875"/>
          <a:ext cx="2276474" cy="370416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Noms</a:t>
          </a:r>
          <a:r>
            <a:rPr lang="fr-FR" sz="1600" b="1" baseline="0"/>
            <a:t> d'équipes</a:t>
          </a:r>
          <a:endParaRPr lang="fr-FR" sz="1600" b="1"/>
        </a:p>
      </xdr:txBody>
    </xdr:sp>
    <xdr:clientData/>
  </xdr:twoCellAnchor>
  <xdr:twoCellAnchor>
    <xdr:from>
      <xdr:col>4</xdr:col>
      <xdr:colOff>0</xdr:colOff>
      <xdr:row>37</xdr:row>
      <xdr:rowOff>15875</xdr:rowOff>
    </xdr:from>
    <xdr:to>
      <xdr:col>5</xdr:col>
      <xdr:colOff>0</xdr:colOff>
      <xdr:row>38</xdr:row>
      <xdr:rowOff>195790</xdr:rowOff>
    </xdr:to>
    <xdr:sp macro="" textlink="">
      <xdr:nvSpPr>
        <xdr:cNvPr id="10" name="Rectangle à coins arrondis 9"/>
        <xdr:cNvSpPr/>
      </xdr:nvSpPr>
      <xdr:spPr>
        <a:xfrm>
          <a:off x="5027083" y="396875"/>
          <a:ext cx="910167" cy="370415"/>
        </a:xfrm>
        <a:prstGeom prst="roundRect">
          <a:avLst/>
        </a:prstGeom>
        <a:solidFill>
          <a:srgbClr val="FEABA2"/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Places</a:t>
          </a:r>
        </a:p>
      </xdr:txBody>
    </xdr:sp>
    <xdr:clientData/>
  </xdr:twoCellAnchor>
  <xdr:twoCellAnchor>
    <xdr:from>
      <xdr:col>3</xdr:col>
      <xdr:colOff>0</xdr:colOff>
      <xdr:row>37</xdr:row>
      <xdr:rowOff>19050</xdr:rowOff>
    </xdr:from>
    <xdr:to>
      <xdr:col>4</xdr:col>
      <xdr:colOff>1059</xdr:colOff>
      <xdr:row>38</xdr:row>
      <xdr:rowOff>200024</xdr:rowOff>
    </xdr:to>
    <xdr:sp macro="" textlink="">
      <xdr:nvSpPr>
        <xdr:cNvPr id="11" name="Rectangle à coins arrondis 10"/>
        <xdr:cNvSpPr/>
      </xdr:nvSpPr>
      <xdr:spPr>
        <a:xfrm>
          <a:off x="4116917" y="400050"/>
          <a:ext cx="911225" cy="371474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N°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9526</xdr:colOff>
      <xdr:row>2</xdr:row>
      <xdr:rowOff>31751</xdr:rowOff>
    </xdr:from>
    <xdr:to>
      <xdr:col>3</xdr:col>
      <xdr:colOff>0</xdr:colOff>
      <xdr:row>4</xdr:row>
      <xdr:rowOff>165099</xdr:rowOff>
    </xdr:to>
    <xdr:sp macro="" textlink="">
      <xdr:nvSpPr>
        <xdr:cNvPr id="2" name="Rectangle à coins arrondis 1"/>
        <xdr:cNvSpPr/>
      </xdr:nvSpPr>
      <xdr:spPr>
        <a:xfrm>
          <a:off x="668339" y="420689"/>
          <a:ext cx="1958974" cy="450848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Noms</a:t>
          </a:r>
          <a:r>
            <a:rPr lang="fr-FR" sz="1100" b="1" baseline="0"/>
            <a:t> d'équipes</a:t>
          </a:r>
          <a:endParaRPr lang="fr-FR" sz="1100" b="1"/>
        </a:p>
      </xdr:txBody>
    </xdr:sp>
    <xdr:clientData/>
  </xdr:twoCellAnchor>
  <xdr:twoCellAnchor>
    <xdr:from>
      <xdr:col>3</xdr:col>
      <xdr:colOff>0</xdr:colOff>
      <xdr:row>2</xdr:row>
      <xdr:rowOff>23813</xdr:rowOff>
    </xdr:from>
    <xdr:to>
      <xdr:col>4</xdr:col>
      <xdr:colOff>10583</xdr:colOff>
      <xdr:row>4</xdr:row>
      <xdr:rowOff>142875</xdr:rowOff>
    </xdr:to>
    <xdr:sp macro="" textlink="">
      <xdr:nvSpPr>
        <xdr:cNvPr id="4" name="Rectangle à coins arrondis 3"/>
        <xdr:cNvSpPr/>
      </xdr:nvSpPr>
      <xdr:spPr>
        <a:xfrm>
          <a:off x="2631281" y="416719"/>
          <a:ext cx="570177" cy="428625"/>
        </a:xfrm>
        <a:prstGeom prst="roundRect">
          <a:avLst/>
        </a:prstGeom>
      </xdr:spPr>
      <xdr:style>
        <a:lnRef idx="3">
          <a:schemeClr val="lt1"/>
        </a:lnRef>
        <a:fillRef idx="1">
          <a:schemeClr val="dk1"/>
        </a:fillRef>
        <a:effectRef idx="1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 b="1"/>
            <a:t>16</a:t>
          </a:r>
          <a:r>
            <a:rPr lang="fr-FR" sz="800" b="1" baseline="0"/>
            <a:t> </a:t>
          </a:r>
          <a:r>
            <a:rPr lang="fr-FR" sz="800" b="1"/>
            <a:t>émes</a:t>
          </a:r>
        </a:p>
      </xdr:txBody>
    </xdr:sp>
    <xdr:clientData/>
  </xdr:twoCellAnchor>
  <xdr:twoCellAnchor>
    <xdr:from>
      <xdr:col>7</xdr:col>
      <xdr:colOff>0</xdr:colOff>
      <xdr:row>2</xdr:row>
      <xdr:rowOff>23813</xdr:rowOff>
    </xdr:from>
    <xdr:to>
      <xdr:col>7</xdr:col>
      <xdr:colOff>550333</xdr:colOff>
      <xdr:row>4</xdr:row>
      <xdr:rowOff>142874</xdr:rowOff>
    </xdr:to>
    <xdr:sp macro="" textlink="">
      <xdr:nvSpPr>
        <xdr:cNvPr id="5" name="Rectangle à coins arrondis 4"/>
        <xdr:cNvSpPr/>
      </xdr:nvSpPr>
      <xdr:spPr>
        <a:xfrm>
          <a:off x="4869656" y="416719"/>
          <a:ext cx="550333" cy="428624"/>
        </a:xfrm>
        <a:prstGeom prst="roundRect">
          <a:avLst/>
        </a:prstGeom>
      </xdr:spPr>
      <xdr:style>
        <a:lnRef idx="3">
          <a:schemeClr val="lt1"/>
        </a:lnRef>
        <a:fillRef idx="1">
          <a:schemeClr val="dk1"/>
        </a:fillRef>
        <a:effectRef idx="1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 b="1"/>
            <a:t>Finales</a:t>
          </a:r>
        </a:p>
      </xdr:txBody>
    </xdr:sp>
    <xdr:clientData/>
  </xdr:twoCellAnchor>
  <xdr:twoCellAnchor>
    <xdr:from>
      <xdr:col>5</xdr:col>
      <xdr:colOff>10583</xdr:colOff>
      <xdr:row>2</xdr:row>
      <xdr:rowOff>23813</xdr:rowOff>
    </xdr:from>
    <xdr:to>
      <xdr:col>6</xdr:col>
      <xdr:colOff>9525</xdr:colOff>
      <xdr:row>4</xdr:row>
      <xdr:rowOff>142874</xdr:rowOff>
    </xdr:to>
    <xdr:sp macro="" textlink="">
      <xdr:nvSpPr>
        <xdr:cNvPr id="6" name="Rectangle à coins arrondis 5"/>
        <xdr:cNvSpPr/>
      </xdr:nvSpPr>
      <xdr:spPr>
        <a:xfrm>
          <a:off x="3761052" y="416719"/>
          <a:ext cx="558536" cy="428624"/>
        </a:xfrm>
        <a:prstGeom prst="roundRect">
          <a:avLst/>
        </a:prstGeom>
      </xdr:spPr>
      <xdr:style>
        <a:lnRef idx="3">
          <a:schemeClr val="lt1"/>
        </a:lnRef>
        <a:fillRef idx="1">
          <a:schemeClr val="dk1"/>
        </a:fillRef>
        <a:effectRef idx="1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 b="1"/>
            <a:t>1/4</a:t>
          </a:r>
        </a:p>
      </xdr:txBody>
    </xdr:sp>
    <xdr:clientData/>
  </xdr:twoCellAnchor>
  <xdr:twoCellAnchor>
    <xdr:from>
      <xdr:col>6</xdr:col>
      <xdr:colOff>9525</xdr:colOff>
      <xdr:row>2</xdr:row>
      <xdr:rowOff>23813</xdr:rowOff>
    </xdr:from>
    <xdr:to>
      <xdr:col>7</xdr:col>
      <xdr:colOff>0</xdr:colOff>
      <xdr:row>4</xdr:row>
      <xdr:rowOff>142874</xdr:rowOff>
    </xdr:to>
    <xdr:sp macro="" textlink="">
      <xdr:nvSpPr>
        <xdr:cNvPr id="7" name="Rectangle à coins arrondis 6"/>
        <xdr:cNvSpPr/>
      </xdr:nvSpPr>
      <xdr:spPr>
        <a:xfrm>
          <a:off x="4319588" y="416719"/>
          <a:ext cx="550068" cy="428624"/>
        </a:xfrm>
        <a:prstGeom prst="roundRect">
          <a:avLst/>
        </a:prstGeom>
      </xdr:spPr>
      <xdr:style>
        <a:lnRef idx="3">
          <a:schemeClr val="lt1"/>
        </a:lnRef>
        <a:fillRef idx="1">
          <a:schemeClr val="dk1"/>
        </a:fillRef>
        <a:effectRef idx="1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 b="1"/>
            <a:t>1/2</a:t>
          </a:r>
        </a:p>
      </xdr:txBody>
    </xdr:sp>
    <xdr:clientData/>
  </xdr:twoCellAnchor>
  <xdr:twoCellAnchor>
    <xdr:from>
      <xdr:col>4</xdr:col>
      <xdr:colOff>22490</xdr:colOff>
      <xdr:row>2</xdr:row>
      <xdr:rowOff>23813</xdr:rowOff>
    </xdr:from>
    <xdr:to>
      <xdr:col>5</xdr:col>
      <xdr:colOff>11907</xdr:colOff>
      <xdr:row>4</xdr:row>
      <xdr:rowOff>142875</xdr:rowOff>
    </xdr:to>
    <xdr:sp macro="" textlink="">
      <xdr:nvSpPr>
        <xdr:cNvPr id="8" name="Rectangle à coins arrondis 7"/>
        <xdr:cNvSpPr/>
      </xdr:nvSpPr>
      <xdr:spPr>
        <a:xfrm>
          <a:off x="3213365" y="416719"/>
          <a:ext cx="549011" cy="428625"/>
        </a:xfrm>
        <a:prstGeom prst="roundRect">
          <a:avLst/>
        </a:prstGeom>
      </xdr:spPr>
      <xdr:style>
        <a:lnRef idx="3">
          <a:schemeClr val="lt1"/>
        </a:lnRef>
        <a:fillRef idx="1">
          <a:schemeClr val="dk1"/>
        </a:fillRef>
        <a:effectRef idx="1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 b="1"/>
            <a:t>8 émes</a:t>
          </a:r>
        </a:p>
      </xdr:txBody>
    </xdr:sp>
    <xdr:clientData/>
  </xdr:twoCellAnchor>
  <xdr:twoCellAnchor>
    <xdr:from>
      <xdr:col>8</xdr:col>
      <xdr:colOff>9525</xdr:colOff>
      <xdr:row>2</xdr:row>
      <xdr:rowOff>0</xdr:rowOff>
    </xdr:from>
    <xdr:to>
      <xdr:col>9</xdr:col>
      <xdr:colOff>28575</xdr:colOff>
      <xdr:row>5</xdr:row>
      <xdr:rowOff>0</xdr:rowOff>
    </xdr:to>
    <xdr:sp macro="" textlink="">
      <xdr:nvSpPr>
        <xdr:cNvPr id="9" name="Rectangle à coins arrondis 8"/>
        <xdr:cNvSpPr/>
      </xdr:nvSpPr>
      <xdr:spPr>
        <a:xfrm>
          <a:off x="5454650" y="388938"/>
          <a:ext cx="630238" cy="495563"/>
        </a:xfrm>
        <a:prstGeom prst="roundRect">
          <a:avLst/>
        </a:prstGeom>
        <a:solidFill>
          <a:schemeClr val="accent3">
            <a:lumMod val="50000"/>
          </a:schemeClr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900" b="1"/>
            <a:t>Totales Parties</a:t>
          </a:r>
        </a:p>
      </xdr:txBody>
    </xdr:sp>
    <xdr:clientData/>
  </xdr:twoCellAnchor>
  <xdr:twoCellAnchor>
    <xdr:from>
      <xdr:col>9</xdr:col>
      <xdr:colOff>27516</xdr:colOff>
      <xdr:row>2</xdr:row>
      <xdr:rowOff>7937</xdr:rowOff>
    </xdr:from>
    <xdr:to>
      <xdr:col>10</xdr:col>
      <xdr:colOff>10584</xdr:colOff>
      <xdr:row>5</xdr:row>
      <xdr:rowOff>0</xdr:rowOff>
    </xdr:to>
    <xdr:sp macro="" textlink="">
      <xdr:nvSpPr>
        <xdr:cNvPr id="10" name="Rectangle à coins arrondis 9"/>
        <xdr:cNvSpPr/>
      </xdr:nvSpPr>
      <xdr:spPr>
        <a:xfrm>
          <a:off x="6083829" y="396875"/>
          <a:ext cx="641880" cy="491596"/>
        </a:xfrm>
        <a:prstGeom prst="roundRect">
          <a:avLst/>
        </a:prstGeom>
        <a:solidFill>
          <a:schemeClr val="accent3">
            <a:lumMod val="50000"/>
          </a:schemeClr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900" b="1"/>
            <a:t>Rangs Parties</a:t>
          </a:r>
        </a:p>
      </xdr:txBody>
    </xdr:sp>
    <xdr:clientData/>
  </xdr:twoCellAnchor>
  <xdr:twoCellAnchor>
    <xdr:from>
      <xdr:col>12</xdr:col>
      <xdr:colOff>0</xdr:colOff>
      <xdr:row>2</xdr:row>
      <xdr:rowOff>11907</xdr:rowOff>
    </xdr:from>
    <xdr:to>
      <xdr:col>13</xdr:col>
      <xdr:colOff>0</xdr:colOff>
      <xdr:row>4</xdr:row>
      <xdr:rowOff>158220</xdr:rowOff>
    </xdr:to>
    <xdr:sp macro="" textlink="">
      <xdr:nvSpPr>
        <xdr:cNvPr id="11" name="Rectangle à coins arrondis 10"/>
        <xdr:cNvSpPr/>
      </xdr:nvSpPr>
      <xdr:spPr>
        <a:xfrm>
          <a:off x="7568045" y="618043"/>
          <a:ext cx="588819" cy="458041"/>
        </a:xfrm>
        <a:prstGeom prst="roundRect">
          <a:avLst/>
        </a:prstGeom>
        <a:solidFill>
          <a:schemeClr val="accent3">
            <a:lumMod val="50000"/>
          </a:schemeClr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900" b="1"/>
            <a:t>Totales Points</a:t>
          </a:r>
        </a:p>
      </xdr:txBody>
    </xdr:sp>
    <xdr:clientData/>
  </xdr:twoCellAnchor>
  <xdr:twoCellAnchor>
    <xdr:from>
      <xdr:col>11</xdr:col>
      <xdr:colOff>9526</xdr:colOff>
      <xdr:row>2</xdr:row>
      <xdr:rowOff>23813</xdr:rowOff>
    </xdr:from>
    <xdr:to>
      <xdr:col>12</xdr:col>
      <xdr:colOff>0</xdr:colOff>
      <xdr:row>4</xdr:row>
      <xdr:rowOff>157161</xdr:rowOff>
    </xdr:to>
    <xdr:sp macro="" textlink="">
      <xdr:nvSpPr>
        <xdr:cNvPr id="12" name="Rectangle à coins arrondis 11"/>
        <xdr:cNvSpPr/>
      </xdr:nvSpPr>
      <xdr:spPr>
        <a:xfrm>
          <a:off x="6070890" y="629949"/>
          <a:ext cx="1497155" cy="445076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Noms</a:t>
          </a:r>
          <a:r>
            <a:rPr lang="fr-FR" sz="1100" b="1" baseline="0"/>
            <a:t> d'équipes</a:t>
          </a:r>
          <a:endParaRPr lang="fr-FR" sz="1100" b="1"/>
        </a:p>
      </xdr:txBody>
    </xdr:sp>
    <xdr:clientData/>
  </xdr:twoCellAnchor>
  <xdr:twoCellAnchor>
    <xdr:from>
      <xdr:col>14</xdr:col>
      <xdr:colOff>0</xdr:colOff>
      <xdr:row>2</xdr:row>
      <xdr:rowOff>15875</xdr:rowOff>
    </xdr:from>
    <xdr:to>
      <xdr:col>15</xdr:col>
      <xdr:colOff>0</xdr:colOff>
      <xdr:row>4</xdr:row>
      <xdr:rowOff>158221</xdr:rowOff>
    </xdr:to>
    <xdr:sp macro="" textlink="">
      <xdr:nvSpPr>
        <xdr:cNvPr id="13" name="Rectangle à coins arrondis 12"/>
        <xdr:cNvSpPr/>
      </xdr:nvSpPr>
      <xdr:spPr>
        <a:xfrm>
          <a:off x="10326688" y="404813"/>
          <a:ext cx="730250" cy="459846"/>
        </a:xfrm>
        <a:prstGeom prst="roundRect">
          <a:avLst/>
        </a:prstGeom>
        <a:solidFill>
          <a:srgbClr val="FEABA2"/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50" b="1">
              <a:solidFill>
                <a:schemeClr val="tx1"/>
              </a:solidFill>
            </a:rPr>
            <a:t>Places</a:t>
          </a:r>
        </a:p>
      </xdr:txBody>
    </xdr:sp>
    <xdr:clientData/>
  </xdr:twoCellAnchor>
  <xdr:twoCellAnchor>
    <xdr:from>
      <xdr:col>13</xdr:col>
      <xdr:colOff>0</xdr:colOff>
      <xdr:row>2</xdr:row>
      <xdr:rowOff>11907</xdr:rowOff>
    </xdr:from>
    <xdr:to>
      <xdr:col>13</xdr:col>
      <xdr:colOff>591609</xdr:colOff>
      <xdr:row>4</xdr:row>
      <xdr:rowOff>158219</xdr:rowOff>
    </xdr:to>
    <xdr:sp macro="" textlink="">
      <xdr:nvSpPr>
        <xdr:cNvPr id="14" name="Rectangle à coins arrondis 13"/>
        <xdr:cNvSpPr/>
      </xdr:nvSpPr>
      <xdr:spPr>
        <a:xfrm>
          <a:off x="9703594" y="404813"/>
          <a:ext cx="591609" cy="455875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N°</a:t>
          </a:r>
        </a:p>
      </xdr:txBody>
    </xdr:sp>
    <xdr:clientData/>
  </xdr:twoCellAnchor>
  <xdr:twoCellAnchor>
    <xdr:from>
      <xdr:col>0</xdr:col>
      <xdr:colOff>17318</xdr:colOff>
      <xdr:row>2</xdr:row>
      <xdr:rowOff>31751</xdr:rowOff>
    </xdr:from>
    <xdr:to>
      <xdr:col>2</xdr:col>
      <xdr:colOff>11908</xdr:colOff>
      <xdr:row>4</xdr:row>
      <xdr:rowOff>167482</xdr:rowOff>
    </xdr:to>
    <xdr:sp macro="" textlink="">
      <xdr:nvSpPr>
        <xdr:cNvPr id="15" name="Rectangle à coins arrondis 14"/>
        <xdr:cNvSpPr/>
      </xdr:nvSpPr>
      <xdr:spPr>
        <a:xfrm>
          <a:off x="17318" y="637887"/>
          <a:ext cx="496817" cy="447459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N°</a:t>
          </a:r>
        </a:p>
      </xdr:txBody>
    </xdr:sp>
    <xdr:clientData/>
  </xdr:twoCellAnchor>
  <xdr:twoCellAnchor>
    <xdr:from>
      <xdr:col>2</xdr:col>
      <xdr:colOff>9526</xdr:colOff>
      <xdr:row>43</xdr:row>
      <xdr:rowOff>31751</xdr:rowOff>
    </xdr:from>
    <xdr:to>
      <xdr:col>3</xdr:col>
      <xdr:colOff>0</xdr:colOff>
      <xdr:row>45</xdr:row>
      <xdr:rowOff>165099</xdr:rowOff>
    </xdr:to>
    <xdr:sp macro="" textlink="">
      <xdr:nvSpPr>
        <xdr:cNvPr id="16" name="Rectangle à coins arrondis 15"/>
        <xdr:cNvSpPr/>
      </xdr:nvSpPr>
      <xdr:spPr>
        <a:xfrm>
          <a:off x="664370" y="817564"/>
          <a:ext cx="1966911" cy="44291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Noms</a:t>
          </a:r>
          <a:r>
            <a:rPr lang="fr-FR" sz="1100" b="1" baseline="0"/>
            <a:t> d'équipes</a:t>
          </a:r>
          <a:endParaRPr lang="fr-FR" sz="1100" b="1"/>
        </a:p>
      </xdr:txBody>
    </xdr:sp>
    <xdr:clientData/>
  </xdr:twoCellAnchor>
  <xdr:twoCellAnchor>
    <xdr:from>
      <xdr:col>3</xdr:col>
      <xdr:colOff>0</xdr:colOff>
      <xdr:row>43</xdr:row>
      <xdr:rowOff>23813</xdr:rowOff>
    </xdr:from>
    <xdr:to>
      <xdr:col>4</xdr:col>
      <xdr:colOff>10583</xdr:colOff>
      <xdr:row>45</xdr:row>
      <xdr:rowOff>142875</xdr:rowOff>
    </xdr:to>
    <xdr:sp macro="" textlink="">
      <xdr:nvSpPr>
        <xdr:cNvPr id="17" name="Rectangle à coins arrondis 16"/>
        <xdr:cNvSpPr/>
      </xdr:nvSpPr>
      <xdr:spPr>
        <a:xfrm>
          <a:off x="2631281" y="809626"/>
          <a:ext cx="570177" cy="428624"/>
        </a:xfrm>
        <a:prstGeom prst="roundRect">
          <a:avLst/>
        </a:prstGeom>
      </xdr:spPr>
      <xdr:style>
        <a:lnRef idx="3">
          <a:schemeClr val="lt1"/>
        </a:lnRef>
        <a:fillRef idx="1">
          <a:schemeClr val="dk1"/>
        </a:fillRef>
        <a:effectRef idx="1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 b="1"/>
            <a:t>16</a:t>
          </a:r>
          <a:r>
            <a:rPr lang="fr-FR" sz="800" b="1" baseline="0"/>
            <a:t> </a:t>
          </a:r>
          <a:r>
            <a:rPr lang="fr-FR" sz="800" b="1"/>
            <a:t>émes</a:t>
          </a:r>
        </a:p>
      </xdr:txBody>
    </xdr:sp>
    <xdr:clientData/>
  </xdr:twoCellAnchor>
  <xdr:twoCellAnchor>
    <xdr:from>
      <xdr:col>7</xdr:col>
      <xdr:colOff>0</xdr:colOff>
      <xdr:row>43</xdr:row>
      <xdr:rowOff>23813</xdr:rowOff>
    </xdr:from>
    <xdr:to>
      <xdr:col>7</xdr:col>
      <xdr:colOff>550333</xdr:colOff>
      <xdr:row>45</xdr:row>
      <xdr:rowOff>142874</xdr:rowOff>
    </xdr:to>
    <xdr:sp macro="" textlink="">
      <xdr:nvSpPr>
        <xdr:cNvPr id="18" name="Rectangle à coins arrondis 17"/>
        <xdr:cNvSpPr/>
      </xdr:nvSpPr>
      <xdr:spPr>
        <a:xfrm>
          <a:off x="4869656" y="809626"/>
          <a:ext cx="550333" cy="428623"/>
        </a:xfrm>
        <a:prstGeom prst="roundRect">
          <a:avLst/>
        </a:prstGeom>
      </xdr:spPr>
      <xdr:style>
        <a:lnRef idx="3">
          <a:schemeClr val="lt1"/>
        </a:lnRef>
        <a:fillRef idx="1">
          <a:schemeClr val="dk1"/>
        </a:fillRef>
        <a:effectRef idx="1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 b="1"/>
            <a:t>Finales</a:t>
          </a:r>
        </a:p>
      </xdr:txBody>
    </xdr:sp>
    <xdr:clientData/>
  </xdr:twoCellAnchor>
  <xdr:twoCellAnchor>
    <xdr:from>
      <xdr:col>5</xdr:col>
      <xdr:colOff>10583</xdr:colOff>
      <xdr:row>43</xdr:row>
      <xdr:rowOff>23813</xdr:rowOff>
    </xdr:from>
    <xdr:to>
      <xdr:col>6</xdr:col>
      <xdr:colOff>9525</xdr:colOff>
      <xdr:row>45</xdr:row>
      <xdr:rowOff>142874</xdr:rowOff>
    </xdr:to>
    <xdr:sp macro="" textlink="">
      <xdr:nvSpPr>
        <xdr:cNvPr id="19" name="Rectangle à coins arrondis 18"/>
        <xdr:cNvSpPr/>
      </xdr:nvSpPr>
      <xdr:spPr>
        <a:xfrm>
          <a:off x="3761052" y="809626"/>
          <a:ext cx="558536" cy="428623"/>
        </a:xfrm>
        <a:prstGeom prst="roundRect">
          <a:avLst/>
        </a:prstGeom>
      </xdr:spPr>
      <xdr:style>
        <a:lnRef idx="3">
          <a:schemeClr val="lt1"/>
        </a:lnRef>
        <a:fillRef idx="1">
          <a:schemeClr val="dk1"/>
        </a:fillRef>
        <a:effectRef idx="1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 b="1"/>
            <a:t>1/4</a:t>
          </a:r>
        </a:p>
      </xdr:txBody>
    </xdr:sp>
    <xdr:clientData/>
  </xdr:twoCellAnchor>
  <xdr:twoCellAnchor>
    <xdr:from>
      <xdr:col>6</xdr:col>
      <xdr:colOff>9525</xdr:colOff>
      <xdr:row>43</xdr:row>
      <xdr:rowOff>23813</xdr:rowOff>
    </xdr:from>
    <xdr:to>
      <xdr:col>7</xdr:col>
      <xdr:colOff>0</xdr:colOff>
      <xdr:row>45</xdr:row>
      <xdr:rowOff>142874</xdr:rowOff>
    </xdr:to>
    <xdr:sp macro="" textlink="">
      <xdr:nvSpPr>
        <xdr:cNvPr id="20" name="Rectangle à coins arrondis 19"/>
        <xdr:cNvSpPr/>
      </xdr:nvSpPr>
      <xdr:spPr>
        <a:xfrm>
          <a:off x="4319588" y="809626"/>
          <a:ext cx="550068" cy="428623"/>
        </a:xfrm>
        <a:prstGeom prst="roundRect">
          <a:avLst/>
        </a:prstGeom>
      </xdr:spPr>
      <xdr:style>
        <a:lnRef idx="3">
          <a:schemeClr val="lt1"/>
        </a:lnRef>
        <a:fillRef idx="1">
          <a:schemeClr val="dk1"/>
        </a:fillRef>
        <a:effectRef idx="1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 b="1"/>
            <a:t>1/2</a:t>
          </a:r>
        </a:p>
      </xdr:txBody>
    </xdr:sp>
    <xdr:clientData/>
  </xdr:twoCellAnchor>
  <xdr:twoCellAnchor>
    <xdr:from>
      <xdr:col>4</xdr:col>
      <xdr:colOff>22490</xdr:colOff>
      <xdr:row>43</xdr:row>
      <xdr:rowOff>23813</xdr:rowOff>
    </xdr:from>
    <xdr:to>
      <xdr:col>5</xdr:col>
      <xdr:colOff>11907</xdr:colOff>
      <xdr:row>45</xdr:row>
      <xdr:rowOff>142875</xdr:rowOff>
    </xdr:to>
    <xdr:sp macro="" textlink="">
      <xdr:nvSpPr>
        <xdr:cNvPr id="21" name="Rectangle à coins arrondis 20"/>
        <xdr:cNvSpPr/>
      </xdr:nvSpPr>
      <xdr:spPr>
        <a:xfrm>
          <a:off x="3213365" y="809626"/>
          <a:ext cx="549011" cy="428624"/>
        </a:xfrm>
        <a:prstGeom prst="roundRect">
          <a:avLst/>
        </a:prstGeom>
      </xdr:spPr>
      <xdr:style>
        <a:lnRef idx="3">
          <a:schemeClr val="lt1"/>
        </a:lnRef>
        <a:fillRef idx="1">
          <a:schemeClr val="dk1"/>
        </a:fillRef>
        <a:effectRef idx="1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 b="1"/>
            <a:t>8 émes</a:t>
          </a:r>
        </a:p>
      </xdr:txBody>
    </xdr:sp>
    <xdr:clientData/>
  </xdr:twoCellAnchor>
  <xdr:twoCellAnchor>
    <xdr:from>
      <xdr:col>8</xdr:col>
      <xdr:colOff>9525</xdr:colOff>
      <xdr:row>43</xdr:row>
      <xdr:rowOff>0</xdr:rowOff>
    </xdr:from>
    <xdr:to>
      <xdr:col>9</xdr:col>
      <xdr:colOff>28575</xdr:colOff>
      <xdr:row>46</xdr:row>
      <xdr:rowOff>0</xdr:rowOff>
    </xdr:to>
    <xdr:sp macro="" textlink="">
      <xdr:nvSpPr>
        <xdr:cNvPr id="22" name="Rectangle à coins arrondis 21"/>
        <xdr:cNvSpPr/>
      </xdr:nvSpPr>
      <xdr:spPr>
        <a:xfrm>
          <a:off x="5438775" y="785813"/>
          <a:ext cx="626269" cy="479688"/>
        </a:xfrm>
        <a:prstGeom prst="roundRect">
          <a:avLst/>
        </a:prstGeom>
        <a:solidFill>
          <a:schemeClr val="accent3">
            <a:lumMod val="50000"/>
          </a:schemeClr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900" b="1"/>
            <a:t>Totales Parties</a:t>
          </a:r>
        </a:p>
      </xdr:txBody>
    </xdr:sp>
    <xdr:clientData/>
  </xdr:twoCellAnchor>
  <xdr:twoCellAnchor>
    <xdr:from>
      <xdr:col>9</xdr:col>
      <xdr:colOff>27516</xdr:colOff>
      <xdr:row>43</xdr:row>
      <xdr:rowOff>7937</xdr:rowOff>
    </xdr:from>
    <xdr:to>
      <xdr:col>10</xdr:col>
      <xdr:colOff>10584</xdr:colOff>
      <xdr:row>46</xdr:row>
      <xdr:rowOff>0</xdr:rowOff>
    </xdr:to>
    <xdr:sp macro="" textlink="">
      <xdr:nvSpPr>
        <xdr:cNvPr id="23" name="Rectangle à coins arrondis 22"/>
        <xdr:cNvSpPr/>
      </xdr:nvSpPr>
      <xdr:spPr>
        <a:xfrm>
          <a:off x="6063985" y="793750"/>
          <a:ext cx="637912" cy="475721"/>
        </a:xfrm>
        <a:prstGeom prst="roundRect">
          <a:avLst/>
        </a:prstGeom>
        <a:solidFill>
          <a:schemeClr val="accent3">
            <a:lumMod val="50000"/>
          </a:schemeClr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900" b="1"/>
            <a:t>Rangs Parties</a:t>
          </a:r>
        </a:p>
      </xdr:txBody>
    </xdr:sp>
    <xdr:clientData/>
  </xdr:twoCellAnchor>
  <xdr:twoCellAnchor>
    <xdr:from>
      <xdr:col>12</xdr:col>
      <xdr:colOff>0</xdr:colOff>
      <xdr:row>43</xdr:row>
      <xdr:rowOff>11907</xdr:rowOff>
    </xdr:from>
    <xdr:to>
      <xdr:col>13</xdr:col>
      <xdr:colOff>0</xdr:colOff>
      <xdr:row>45</xdr:row>
      <xdr:rowOff>158220</xdr:rowOff>
    </xdr:to>
    <xdr:sp macro="" textlink="">
      <xdr:nvSpPr>
        <xdr:cNvPr id="24" name="Rectangle à coins arrondis 23"/>
        <xdr:cNvSpPr/>
      </xdr:nvSpPr>
      <xdr:spPr>
        <a:xfrm>
          <a:off x="8822531" y="797720"/>
          <a:ext cx="881063" cy="455875"/>
        </a:xfrm>
        <a:prstGeom prst="roundRect">
          <a:avLst/>
        </a:prstGeom>
        <a:solidFill>
          <a:schemeClr val="accent3">
            <a:lumMod val="50000"/>
          </a:schemeClr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900" b="1"/>
            <a:t>Totales Points</a:t>
          </a:r>
        </a:p>
      </xdr:txBody>
    </xdr:sp>
    <xdr:clientData/>
  </xdr:twoCellAnchor>
  <xdr:twoCellAnchor>
    <xdr:from>
      <xdr:col>11</xdr:col>
      <xdr:colOff>9526</xdr:colOff>
      <xdr:row>43</xdr:row>
      <xdr:rowOff>23813</xdr:rowOff>
    </xdr:from>
    <xdr:to>
      <xdr:col>12</xdr:col>
      <xdr:colOff>0</xdr:colOff>
      <xdr:row>45</xdr:row>
      <xdr:rowOff>157161</xdr:rowOff>
    </xdr:to>
    <xdr:sp macro="" textlink="">
      <xdr:nvSpPr>
        <xdr:cNvPr id="25" name="Rectangle à coins arrondis 24"/>
        <xdr:cNvSpPr/>
      </xdr:nvSpPr>
      <xdr:spPr>
        <a:xfrm>
          <a:off x="6831807" y="809626"/>
          <a:ext cx="1990724" cy="44291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50" b="1"/>
            <a:t>Noms</a:t>
          </a:r>
          <a:r>
            <a:rPr lang="fr-FR" sz="1050" b="1" baseline="0"/>
            <a:t> d'équipes</a:t>
          </a:r>
          <a:endParaRPr lang="fr-FR" sz="1050" b="1"/>
        </a:p>
      </xdr:txBody>
    </xdr:sp>
    <xdr:clientData/>
  </xdr:twoCellAnchor>
  <xdr:twoCellAnchor>
    <xdr:from>
      <xdr:col>14</xdr:col>
      <xdr:colOff>0</xdr:colOff>
      <xdr:row>43</xdr:row>
      <xdr:rowOff>15875</xdr:rowOff>
    </xdr:from>
    <xdr:to>
      <xdr:col>15</xdr:col>
      <xdr:colOff>0</xdr:colOff>
      <xdr:row>45</xdr:row>
      <xdr:rowOff>158221</xdr:rowOff>
    </xdr:to>
    <xdr:sp macro="" textlink="">
      <xdr:nvSpPr>
        <xdr:cNvPr id="26" name="Rectangle à coins arrondis 25"/>
        <xdr:cNvSpPr/>
      </xdr:nvSpPr>
      <xdr:spPr>
        <a:xfrm>
          <a:off x="10298906" y="801688"/>
          <a:ext cx="738188" cy="451908"/>
        </a:xfrm>
        <a:prstGeom prst="roundRect">
          <a:avLst/>
        </a:prstGeom>
        <a:solidFill>
          <a:srgbClr val="FEABA2"/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50" b="1">
              <a:solidFill>
                <a:schemeClr val="tx1"/>
              </a:solidFill>
            </a:rPr>
            <a:t>Places</a:t>
          </a:r>
        </a:p>
      </xdr:txBody>
    </xdr:sp>
    <xdr:clientData/>
  </xdr:twoCellAnchor>
  <xdr:twoCellAnchor>
    <xdr:from>
      <xdr:col>13</xdr:col>
      <xdr:colOff>0</xdr:colOff>
      <xdr:row>43</xdr:row>
      <xdr:rowOff>11907</xdr:rowOff>
    </xdr:from>
    <xdr:to>
      <xdr:col>13</xdr:col>
      <xdr:colOff>591609</xdr:colOff>
      <xdr:row>45</xdr:row>
      <xdr:rowOff>158219</xdr:rowOff>
    </xdr:to>
    <xdr:sp macro="" textlink="">
      <xdr:nvSpPr>
        <xdr:cNvPr id="27" name="Rectangle à coins arrondis 26"/>
        <xdr:cNvSpPr/>
      </xdr:nvSpPr>
      <xdr:spPr>
        <a:xfrm>
          <a:off x="9703594" y="797720"/>
          <a:ext cx="591609" cy="455874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50" b="1"/>
            <a:t>N°</a:t>
          </a:r>
        </a:p>
      </xdr:txBody>
    </xdr:sp>
    <xdr:clientData/>
  </xdr:twoCellAnchor>
  <xdr:twoCellAnchor>
    <xdr:from>
      <xdr:col>0</xdr:col>
      <xdr:colOff>27214</xdr:colOff>
      <xdr:row>43</xdr:row>
      <xdr:rowOff>31751</xdr:rowOff>
    </xdr:from>
    <xdr:to>
      <xdr:col>2</xdr:col>
      <xdr:colOff>11906</xdr:colOff>
      <xdr:row>45</xdr:row>
      <xdr:rowOff>167482</xdr:rowOff>
    </xdr:to>
    <xdr:sp macro="" textlink="">
      <xdr:nvSpPr>
        <xdr:cNvPr id="28" name="Rectangle à coins arrondis 27"/>
        <xdr:cNvSpPr/>
      </xdr:nvSpPr>
      <xdr:spPr>
        <a:xfrm>
          <a:off x="9484178" y="630465"/>
          <a:ext cx="488157" cy="448696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N°</a:t>
          </a:r>
        </a:p>
      </xdr:txBody>
    </xdr:sp>
    <xdr:clientData/>
  </xdr:twoCellAnchor>
  <xdr:twoCellAnchor>
    <xdr:from>
      <xdr:col>18</xdr:col>
      <xdr:colOff>9526</xdr:colOff>
      <xdr:row>2</xdr:row>
      <xdr:rowOff>31751</xdr:rowOff>
    </xdr:from>
    <xdr:to>
      <xdr:col>19</xdr:col>
      <xdr:colOff>0</xdr:colOff>
      <xdr:row>4</xdr:row>
      <xdr:rowOff>165099</xdr:rowOff>
    </xdr:to>
    <xdr:sp macro="" textlink="">
      <xdr:nvSpPr>
        <xdr:cNvPr id="29" name="Rectangle à coins arrondis 28"/>
        <xdr:cNvSpPr/>
      </xdr:nvSpPr>
      <xdr:spPr>
        <a:xfrm>
          <a:off x="664370" y="817564"/>
          <a:ext cx="1966911" cy="44291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Noms</a:t>
          </a:r>
          <a:r>
            <a:rPr lang="fr-FR" sz="1100" b="1" baseline="0"/>
            <a:t> d'équipes</a:t>
          </a:r>
          <a:endParaRPr lang="fr-FR" sz="1100" b="1"/>
        </a:p>
      </xdr:txBody>
    </xdr:sp>
    <xdr:clientData/>
  </xdr:twoCellAnchor>
  <xdr:twoCellAnchor>
    <xdr:from>
      <xdr:col>22</xdr:col>
      <xdr:colOff>0</xdr:colOff>
      <xdr:row>2</xdr:row>
      <xdr:rowOff>23813</xdr:rowOff>
    </xdr:from>
    <xdr:to>
      <xdr:col>22</xdr:col>
      <xdr:colOff>550333</xdr:colOff>
      <xdr:row>4</xdr:row>
      <xdr:rowOff>142874</xdr:rowOff>
    </xdr:to>
    <xdr:sp macro="" textlink="">
      <xdr:nvSpPr>
        <xdr:cNvPr id="31" name="Rectangle à coins arrondis 30"/>
        <xdr:cNvSpPr/>
      </xdr:nvSpPr>
      <xdr:spPr>
        <a:xfrm>
          <a:off x="4869656" y="809626"/>
          <a:ext cx="550333" cy="428623"/>
        </a:xfrm>
        <a:prstGeom prst="roundRect">
          <a:avLst/>
        </a:prstGeom>
      </xdr:spPr>
      <xdr:style>
        <a:lnRef idx="3">
          <a:schemeClr val="lt1"/>
        </a:lnRef>
        <a:fillRef idx="1">
          <a:schemeClr val="dk1"/>
        </a:fillRef>
        <a:effectRef idx="1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 b="1"/>
            <a:t>Finales</a:t>
          </a:r>
        </a:p>
      </xdr:txBody>
    </xdr:sp>
    <xdr:clientData/>
  </xdr:twoCellAnchor>
  <xdr:twoCellAnchor>
    <xdr:from>
      <xdr:col>20</xdr:col>
      <xdr:colOff>10583</xdr:colOff>
      <xdr:row>2</xdr:row>
      <xdr:rowOff>23813</xdr:rowOff>
    </xdr:from>
    <xdr:to>
      <xdr:col>21</xdr:col>
      <xdr:colOff>9525</xdr:colOff>
      <xdr:row>4</xdr:row>
      <xdr:rowOff>142874</xdr:rowOff>
    </xdr:to>
    <xdr:sp macro="" textlink="">
      <xdr:nvSpPr>
        <xdr:cNvPr id="32" name="Rectangle à coins arrondis 31"/>
        <xdr:cNvSpPr/>
      </xdr:nvSpPr>
      <xdr:spPr>
        <a:xfrm>
          <a:off x="3761052" y="809626"/>
          <a:ext cx="558536" cy="428623"/>
        </a:xfrm>
        <a:prstGeom prst="roundRect">
          <a:avLst/>
        </a:prstGeom>
      </xdr:spPr>
      <xdr:style>
        <a:lnRef idx="3">
          <a:schemeClr val="lt1"/>
        </a:lnRef>
        <a:fillRef idx="1">
          <a:schemeClr val="dk1"/>
        </a:fillRef>
        <a:effectRef idx="1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 b="1"/>
            <a:t>1/4</a:t>
          </a:r>
        </a:p>
      </xdr:txBody>
    </xdr:sp>
    <xdr:clientData/>
  </xdr:twoCellAnchor>
  <xdr:twoCellAnchor>
    <xdr:from>
      <xdr:col>21</xdr:col>
      <xdr:colOff>9525</xdr:colOff>
      <xdr:row>2</xdr:row>
      <xdr:rowOff>23813</xdr:rowOff>
    </xdr:from>
    <xdr:to>
      <xdr:col>22</xdr:col>
      <xdr:colOff>0</xdr:colOff>
      <xdr:row>4</xdr:row>
      <xdr:rowOff>142874</xdr:rowOff>
    </xdr:to>
    <xdr:sp macro="" textlink="">
      <xdr:nvSpPr>
        <xdr:cNvPr id="33" name="Rectangle à coins arrondis 32"/>
        <xdr:cNvSpPr/>
      </xdr:nvSpPr>
      <xdr:spPr>
        <a:xfrm>
          <a:off x="4319588" y="809626"/>
          <a:ext cx="550068" cy="428623"/>
        </a:xfrm>
        <a:prstGeom prst="roundRect">
          <a:avLst/>
        </a:prstGeom>
      </xdr:spPr>
      <xdr:style>
        <a:lnRef idx="3">
          <a:schemeClr val="lt1"/>
        </a:lnRef>
        <a:fillRef idx="1">
          <a:schemeClr val="dk1"/>
        </a:fillRef>
        <a:effectRef idx="1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 b="1"/>
            <a:t>1/2</a:t>
          </a:r>
        </a:p>
      </xdr:txBody>
    </xdr:sp>
    <xdr:clientData/>
  </xdr:twoCellAnchor>
  <xdr:twoCellAnchor>
    <xdr:from>
      <xdr:col>18</xdr:col>
      <xdr:colOff>1488281</xdr:colOff>
      <xdr:row>2</xdr:row>
      <xdr:rowOff>23813</xdr:rowOff>
    </xdr:from>
    <xdr:to>
      <xdr:col>20</xdr:col>
      <xdr:colOff>11907</xdr:colOff>
      <xdr:row>4</xdr:row>
      <xdr:rowOff>142875</xdr:rowOff>
    </xdr:to>
    <xdr:sp macro="" textlink="">
      <xdr:nvSpPr>
        <xdr:cNvPr id="34" name="Rectangle à coins arrondis 33"/>
        <xdr:cNvSpPr/>
      </xdr:nvSpPr>
      <xdr:spPr>
        <a:xfrm>
          <a:off x="11441906" y="642938"/>
          <a:ext cx="583407" cy="428625"/>
        </a:xfrm>
        <a:prstGeom prst="roundRect">
          <a:avLst/>
        </a:prstGeom>
      </xdr:spPr>
      <xdr:style>
        <a:lnRef idx="3">
          <a:schemeClr val="lt1"/>
        </a:lnRef>
        <a:fillRef idx="1">
          <a:schemeClr val="dk1"/>
        </a:fillRef>
        <a:effectRef idx="1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 b="1"/>
            <a:t>8 émes</a:t>
          </a:r>
        </a:p>
      </xdr:txBody>
    </xdr:sp>
    <xdr:clientData/>
  </xdr:twoCellAnchor>
  <xdr:twoCellAnchor>
    <xdr:from>
      <xdr:col>23</xdr:col>
      <xdr:colOff>9525</xdr:colOff>
      <xdr:row>2</xdr:row>
      <xdr:rowOff>0</xdr:rowOff>
    </xdr:from>
    <xdr:to>
      <xdr:col>24</xdr:col>
      <xdr:colOff>28575</xdr:colOff>
      <xdr:row>5</xdr:row>
      <xdr:rowOff>0</xdr:rowOff>
    </xdr:to>
    <xdr:sp macro="" textlink="">
      <xdr:nvSpPr>
        <xdr:cNvPr id="35" name="Rectangle à coins arrondis 34"/>
        <xdr:cNvSpPr/>
      </xdr:nvSpPr>
      <xdr:spPr>
        <a:xfrm>
          <a:off x="5438775" y="785813"/>
          <a:ext cx="626269" cy="479688"/>
        </a:xfrm>
        <a:prstGeom prst="roundRect">
          <a:avLst/>
        </a:prstGeom>
        <a:solidFill>
          <a:schemeClr val="accent3">
            <a:lumMod val="50000"/>
          </a:schemeClr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900" b="1"/>
            <a:t>Totales Parties</a:t>
          </a:r>
        </a:p>
      </xdr:txBody>
    </xdr:sp>
    <xdr:clientData/>
  </xdr:twoCellAnchor>
  <xdr:twoCellAnchor>
    <xdr:from>
      <xdr:col>24</xdr:col>
      <xdr:colOff>27516</xdr:colOff>
      <xdr:row>2</xdr:row>
      <xdr:rowOff>7937</xdr:rowOff>
    </xdr:from>
    <xdr:to>
      <xdr:col>25</xdr:col>
      <xdr:colOff>10584</xdr:colOff>
      <xdr:row>5</xdr:row>
      <xdr:rowOff>0</xdr:rowOff>
    </xdr:to>
    <xdr:sp macro="" textlink="">
      <xdr:nvSpPr>
        <xdr:cNvPr id="36" name="Rectangle à coins arrondis 35"/>
        <xdr:cNvSpPr/>
      </xdr:nvSpPr>
      <xdr:spPr>
        <a:xfrm>
          <a:off x="6063985" y="793750"/>
          <a:ext cx="637912" cy="475721"/>
        </a:xfrm>
        <a:prstGeom prst="roundRect">
          <a:avLst/>
        </a:prstGeom>
        <a:solidFill>
          <a:schemeClr val="accent3">
            <a:lumMod val="50000"/>
          </a:schemeClr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900" b="1"/>
            <a:t>Rangs Parties</a:t>
          </a:r>
        </a:p>
      </xdr:txBody>
    </xdr:sp>
    <xdr:clientData/>
  </xdr:twoCellAnchor>
  <xdr:twoCellAnchor>
    <xdr:from>
      <xdr:col>27</xdr:col>
      <xdr:colOff>0</xdr:colOff>
      <xdr:row>2</xdr:row>
      <xdr:rowOff>11907</xdr:rowOff>
    </xdr:from>
    <xdr:to>
      <xdr:col>28</xdr:col>
      <xdr:colOff>0</xdr:colOff>
      <xdr:row>4</xdr:row>
      <xdr:rowOff>158220</xdr:rowOff>
    </xdr:to>
    <xdr:sp macro="" textlink="">
      <xdr:nvSpPr>
        <xdr:cNvPr id="37" name="Rectangle à coins arrondis 36"/>
        <xdr:cNvSpPr/>
      </xdr:nvSpPr>
      <xdr:spPr>
        <a:xfrm>
          <a:off x="8822531" y="797720"/>
          <a:ext cx="881063" cy="455875"/>
        </a:xfrm>
        <a:prstGeom prst="roundRect">
          <a:avLst/>
        </a:prstGeom>
        <a:solidFill>
          <a:schemeClr val="accent3">
            <a:lumMod val="50000"/>
          </a:schemeClr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900" b="1"/>
            <a:t>Totales Points</a:t>
          </a:r>
        </a:p>
      </xdr:txBody>
    </xdr:sp>
    <xdr:clientData/>
  </xdr:twoCellAnchor>
  <xdr:twoCellAnchor>
    <xdr:from>
      <xdr:col>26</xdr:col>
      <xdr:colOff>9526</xdr:colOff>
      <xdr:row>2</xdr:row>
      <xdr:rowOff>23813</xdr:rowOff>
    </xdr:from>
    <xdr:to>
      <xdr:col>27</xdr:col>
      <xdr:colOff>0</xdr:colOff>
      <xdr:row>4</xdr:row>
      <xdr:rowOff>157161</xdr:rowOff>
    </xdr:to>
    <xdr:sp macro="" textlink="">
      <xdr:nvSpPr>
        <xdr:cNvPr id="38" name="Rectangle à coins arrondis 37"/>
        <xdr:cNvSpPr/>
      </xdr:nvSpPr>
      <xdr:spPr>
        <a:xfrm>
          <a:off x="6831807" y="809626"/>
          <a:ext cx="1990724" cy="44291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Noms</a:t>
          </a:r>
          <a:r>
            <a:rPr lang="fr-FR" sz="1100" b="1" baseline="0"/>
            <a:t> d'équipes</a:t>
          </a:r>
          <a:endParaRPr lang="fr-FR" sz="1100" b="1"/>
        </a:p>
      </xdr:txBody>
    </xdr:sp>
    <xdr:clientData/>
  </xdr:twoCellAnchor>
  <xdr:twoCellAnchor>
    <xdr:from>
      <xdr:col>29</xdr:col>
      <xdr:colOff>0</xdr:colOff>
      <xdr:row>2</xdr:row>
      <xdr:rowOff>15875</xdr:rowOff>
    </xdr:from>
    <xdr:to>
      <xdr:col>30</xdr:col>
      <xdr:colOff>0</xdr:colOff>
      <xdr:row>4</xdr:row>
      <xdr:rowOff>158221</xdr:rowOff>
    </xdr:to>
    <xdr:sp macro="" textlink="">
      <xdr:nvSpPr>
        <xdr:cNvPr id="39" name="Rectangle à coins arrondis 38"/>
        <xdr:cNvSpPr/>
      </xdr:nvSpPr>
      <xdr:spPr>
        <a:xfrm>
          <a:off x="10298906" y="801688"/>
          <a:ext cx="738188" cy="451908"/>
        </a:xfrm>
        <a:prstGeom prst="roundRect">
          <a:avLst/>
        </a:prstGeom>
        <a:solidFill>
          <a:srgbClr val="FEABA2"/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50" b="1">
              <a:solidFill>
                <a:schemeClr val="tx1"/>
              </a:solidFill>
            </a:rPr>
            <a:t>Places</a:t>
          </a:r>
        </a:p>
      </xdr:txBody>
    </xdr:sp>
    <xdr:clientData/>
  </xdr:twoCellAnchor>
  <xdr:twoCellAnchor>
    <xdr:from>
      <xdr:col>28</xdr:col>
      <xdr:colOff>0</xdr:colOff>
      <xdr:row>2</xdr:row>
      <xdr:rowOff>11907</xdr:rowOff>
    </xdr:from>
    <xdr:to>
      <xdr:col>28</xdr:col>
      <xdr:colOff>591609</xdr:colOff>
      <xdr:row>4</xdr:row>
      <xdr:rowOff>158219</xdr:rowOff>
    </xdr:to>
    <xdr:sp macro="" textlink="">
      <xdr:nvSpPr>
        <xdr:cNvPr id="40" name="Rectangle à coins arrondis 39"/>
        <xdr:cNvSpPr/>
      </xdr:nvSpPr>
      <xdr:spPr>
        <a:xfrm>
          <a:off x="9703594" y="797720"/>
          <a:ext cx="591609" cy="455874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N°</a:t>
          </a:r>
        </a:p>
      </xdr:txBody>
    </xdr:sp>
    <xdr:clientData/>
  </xdr:twoCellAnchor>
  <xdr:twoCellAnchor>
    <xdr:from>
      <xdr:col>16</xdr:col>
      <xdr:colOff>0</xdr:colOff>
      <xdr:row>2</xdr:row>
      <xdr:rowOff>31751</xdr:rowOff>
    </xdr:from>
    <xdr:to>
      <xdr:col>18</xdr:col>
      <xdr:colOff>11907</xdr:colOff>
      <xdr:row>4</xdr:row>
      <xdr:rowOff>167482</xdr:rowOff>
    </xdr:to>
    <xdr:sp macro="" textlink="">
      <xdr:nvSpPr>
        <xdr:cNvPr id="41" name="Rectangle à coins arrondis 40"/>
        <xdr:cNvSpPr/>
      </xdr:nvSpPr>
      <xdr:spPr>
        <a:xfrm>
          <a:off x="0" y="817564"/>
          <a:ext cx="666751" cy="445293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N°</a:t>
          </a:r>
        </a:p>
      </xdr:txBody>
    </xdr:sp>
    <xdr:clientData/>
  </xdr:twoCellAnchor>
  <xdr:twoCellAnchor>
    <xdr:from>
      <xdr:col>18</xdr:col>
      <xdr:colOff>9525</xdr:colOff>
      <xdr:row>43</xdr:row>
      <xdr:rowOff>31751</xdr:rowOff>
    </xdr:from>
    <xdr:to>
      <xdr:col>19</xdr:col>
      <xdr:colOff>11906</xdr:colOff>
      <xdr:row>45</xdr:row>
      <xdr:rowOff>165099</xdr:rowOff>
    </xdr:to>
    <xdr:sp macro="" textlink="">
      <xdr:nvSpPr>
        <xdr:cNvPr id="42" name="Rectangle à coins arrondis 41"/>
        <xdr:cNvSpPr/>
      </xdr:nvSpPr>
      <xdr:spPr>
        <a:xfrm>
          <a:off x="9963150" y="8020845"/>
          <a:ext cx="1502569" cy="44291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Noms</a:t>
          </a:r>
          <a:r>
            <a:rPr lang="fr-FR" sz="1100" b="1" baseline="0"/>
            <a:t> d'équipes</a:t>
          </a:r>
          <a:endParaRPr lang="fr-FR" sz="1100" b="1"/>
        </a:p>
      </xdr:txBody>
    </xdr:sp>
    <xdr:clientData/>
  </xdr:twoCellAnchor>
  <xdr:twoCellAnchor>
    <xdr:from>
      <xdr:col>19</xdr:col>
      <xdr:colOff>0</xdr:colOff>
      <xdr:row>43</xdr:row>
      <xdr:rowOff>23813</xdr:rowOff>
    </xdr:from>
    <xdr:to>
      <xdr:col>19</xdr:col>
      <xdr:colOff>10583</xdr:colOff>
      <xdr:row>45</xdr:row>
      <xdr:rowOff>142875</xdr:rowOff>
    </xdr:to>
    <xdr:sp macro="" textlink="">
      <xdr:nvSpPr>
        <xdr:cNvPr id="43" name="Rectangle à coins arrondis 42"/>
        <xdr:cNvSpPr/>
      </xdr:nvSpPr>
      <xdr:spPr>
        <a:xfrm>
          <a:off x="14049375" y="809626"/>
          <a:ext cx="570177" cy="428624"/>
        </a:xfrm>
        <a:prstGeom prst="roundRect">
          <a:avLst/>
        </a:prstGeom>
      </xdr:spPr>
      <xdr:style>
        <a:lnRef idx="3">
          <a:schemeClr val="lt1"/>
        </a:lnRef>
        <a:fillRef idx="1">
          <a:schemeClr val="dk1"/>
        </a:fillRef>
        <a:effectRef idx="1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 b="1"/>
            <a:t>16</a:t>
          </a:r>
          <a:r>
            <a:rPr lang="fr-FR" sz="800" b="1" baseline="0"/>
            <a:t> </a:t>
          </a:r>
          <a:r>
            <a:rPr lang="fr-FR" sz="800" b="1"/>
            <a:t>émes</a:t>
          </a:r>
        </a:p>
      </xdr:txBody>
    </xdr:sp>
    <xdr:clientData/>
  </xdr:twoCellAnchor>
  <xdr:twoCellAnchor>
    <xdr:from>
      <xdr:col>22</xdr:col>
      <xdr:colOff>0</xdr:colOff>
      <xdr:row>43</xdr:row>
      <xdr:rowOff>23813</xdr:rowOff>
    </xdr:from>
    <xdr:to>
      <xdr:col>22</xdr:col>
      <xdr:colOff>550333</xdr:colOff>
      <xdr:row>45</xdr:row>
      <xdr:rowOff>142874</xdr:rowOff>
    </xdr:to>
    <xdr:sp macro="" textlink="">
      <xdr:nvSpPr>
        <xdr:cNvPr id="44" name="Rectangle à coins arrondis 43"/>
        <xdr:cNvSpPr/>
      </xdr:nvSpPr>
      <xdr:spPr>
        <a:xfrm>
          <a:off x="16287750" y="809626"/>
          <a:ext cx="550333" cy="428623"/>
        </a:xfrm>
        <a:prstGeom prst="roundRect">
          <a:avLst/>
        </a:prstGeom>
      </xdr:spPr>
      <xdr:style>
        <a:lnRef idx="3">
          <a:schemeClr val="lt1"/>
        </a:lnRef>
        <a:fillRef idx="1">
          <a:schemeClr val="dk1"/>
        </a:fillRef>
        <a:effectRef idx="1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 b="1"/>
            <a:t>Finales</a:t>
          </a:r>
        </a:p>
      </xdr:txBody>
    </xdr:sp>
    <xdr:clientData/>
  </xdr:twoCellAnchor>
  <xdr:twoCellAnchor>
    <xdr:from>
      <xdr:col>20</xdr:col>
      <xdr:colOff>10583</xdr:colOff>
      <xdr:row>43</xdr:row>
      <xdr:rowOff>23813</xdr:rowOff>
    </xdr:from>
    <xdr:to>
      <xdr:col>21</xdr:col>
      <xdr:colOff>9525</xdr:colOff>
      <xdr:row>45</xdr:row>
      <xdr:rowOff>142874</xdr:rowOff>
    </xdr:to>
    <xdr:sp macro="" textlink="">
      <xdr:nvSpPr>
        <xdr:cNvPr id="45" name="Rectangle à coins arrondis 44"/>
        <xdr:cNvSpPr/>
      </xdr:nvSpPr>
      <xdr:spPr>
        <a:xfrm>
          <a:off x="15179146" y="809626"/>
          <a:ext cx="558535" cy="428623"/>
        </a:xfrm>
        <a:prstGeom prst="roundRect">
          <a:avLst/>
        </a:prstGeom>
      </xdr:spPr>
      <xdr:style>
        <a:lnRef idx="3">
          <a:schemeClr val="lt1"/>
        </a:lnRef>
        <a:fillRef idx="1">
          <a:schemeClr val="dk1"/>
        </a:fillRef>
        <a:effectRef idx="1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 b="1"/>
            <a:t>1/4</a:t>
          </a:r>
        </a:p>
      </xdr:txBody>
    </xdr:sp>
    <xdr:clientData/>
  </xdr:twoCellAnchor>
  <xdr:twoCellAnchor>
    <xdr:from>
      <xdr:col>21</xdr:col>
      <xdr:colOff>9525</xdr:colOff>
      <xdr:row>43</xdr:row>
      <xdr:rowOff>23813</xdr:rowOff>
    </xdr:from>
    <xdr:to>
      <xdr:col>22</xdr:col>
      <xdr:colOff>0</xdr:colOff>
      <xdr:row>45</xdr:row>
      <xdr:rowOff>142874</xdr:rowOff>
    </xdr:to>
    <xdr:sp macro="" textlink="">
      <xdr:nvSpPr>
        <xdr:cNvPr id="46" name="Rectangle à coins arrondis 45"/>
        <xdr:cNvSpPr/>
      </xdr:nvSpPr>
      <xdr:spPr>
        <a:xfrm>
          <a:off x="15737681" y="809626"/>
          <a:ext cx="550069" cy="428623"/>
        </a:xfrm>
        <a:prstGeom prst="roundRect">
          <a:avLst/>
        </a:prstGeom>
      </xdr:spPr>
      <xdr:style>
        <a:lnRef idx="3">
          <a:schemeClr val="lt1"/>
        </a:lnRef>
        <a:fillRef idx="1">
          <a:schemeClr val="dk1"/>
        </a:fillRef>
        <a:effectRef idx="1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 b="1"/>
            <a:t>1/2</a:t>
          </a:r>
        </a:p>
      </xdr:txBody>
    </xdr:sp>
    <xdr:clientData/>
  </xdr:twoCellAnchor>
  <xdr:twoCellAnchor>
    <xdr:from>
      <xdr:col>18</xdr:col>
      <xdr:colOff>1500186</xdr:colOff>
      <xdr:row>43</xdr:row>
      <xdr:rowOff>35718</xdr:rowOff>
    </xdr:from>
    <xdr:to>
      <xdr:col>19</xdr:col>
      <xdr:colOff>559592</xdr:colOff>
      <xdr:row>45</xdr:row>
      <xdr:rowOff>154780</xdr:rowOff>
    </xdr:to>
    <xdr:sp macro="" textlink="">
      <xdr:nvSpPr>
        <xdr:cNvPr id="47" name="Rectangle à coins arrondis 46"/>
        <xdr:cNvSpPr/>
      </xdr:nvSpPr>
      <xdr:spPr>
        <a:xfrm>
          <a:off x="11453811" y="8024812"/>
          <a:ext cx="559594" cy="428624"/>
        </a:xfrm>
        <a:prstGeom prst="roundRect">
          <a:avLst/>
        </a:prstGeom>
      </xdr:spPr>
      <xdr:style>
        <a:lnRef idx="3">
          <a:schemeClr val="lt1"/>
        </a:lnRef>
        <a:fillRef idx="1">
          <a:schemeClr val="dk1"/>
        </a:fillRef>
        <a:effectRef idx="1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 b="1"/>
            <a:t>8 émes</a:t>
          </a:r>
        </a:p>
      </xdr:txBody>
    </xdr:sp>
    <xdr:clientData/>
  </xdr:twoCellAnchor>
  <xdr:twoCellAnchor>
    <xdr:from>
      <xdr:col>23</xdr:col>
      <xdr:colOff>9525</xdr:colOff>
      <xdr:row>43</xdr:row>
      <xdr:rowOff>0</xdr:rowOff>
    </xdr:from>
    <xdr:to>
      <xdr:col>24</xdr:col>
      <xdr:colOff>28575</xdr:colOff>
      <xdr:row>46</xdr:row>
      <xdr:rowOff>0</xdr:rowOff>
    </xdr:to>
    <xdr:sp macro="" textlink="">
      <xdr:nvSpPr>
        <xdr:cNvPr id="48" name="Rectangle à coins arrondis 47"/>
        <xdr:cNvSpPr/>
      </xdr:nvSpPr>
      <xdr:spPr>
        <a:xfrm>
          <a:off x="16856869" y="785813"/>
          <a:ext cx="626269" cy="479688"/>
        </a:xfrm>
        <a:prstGeom prst="roundRect">
          <a:avLst/>
        </a:prstGeom>
        <a:solidFill>
          <a:schemeClr val="accent3">
            <a:lumMod val="50000"/>
          </a:schemeClr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900" b="1"/>
            <a:t>Totales Parties</a:t>
          </a:r>
        </a:p>
      </xdr:txBody>
    </xdr:sp>
    <xdr:clientData/>
  </xdr:twoCellAnchor>
  <xdr:twoCellAnchor>
    <xdr:from>
      <xdr:col>24</xdr:col>
      <xdr:colOff>27516</xdr:colOff>
      <xdr:row>43</xdr:row>
      <xdr:rowOff>7937</xdr:rowOff>
    </xdr:from>
    <xdr:to>
      <xdr:col>25</xdr:col>
      <xdr:colOff>10584</xdr:colOff>
      <xdr:row>46</xdr:row>
      <xdr:rowOff>0</xdr:rowOff>
    </xdr:to>
    <xdr:sp macro="" textlink="">
      <xdr:nvSpPr>
        <xdr:cNvPr id="49" name="Rectangle à coins arrondis 48"/>
        <xdr:cNvSpPr/>
      </xdr:nvSpPr>
      <xdr:spPr>
        <a:xfrm>
          <a:off x="17482079" y="793750"/>
          <a:ext cx="637911" cy="475721"/>
        </a:xfrm>
        <a:prstGeom prst="roundRect">
          <a:avLst/>
        </a:prstGeom>
        <a:solidFill>
          <a:schemeClr val="accent3">
            <a:lumMod val="50000"/>
          </a:schemeClr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900" b="1"/>
            <a:t>Rangs Parties</a:t>
          </a:r>
        </a:p>
      </xdr:txBody>
    </xdr:sp>
    <xdr:clientData/>
  </xdr:twoCellAnchor>
  <xdr:twoCellAnchor>
    <xdr:from>
      <xdr:col>27</xdr:col>
      <xdr:colOff>0</xdr:colOff>
      <xdr:row>43</xdr:row>
      <xdr:rowOff>11907</xdr:rowOff>
    </xdr:from>
    <xdr:to>
      <xdr:col>28</xdr:col>
      <xdr:colOff>0</xdr:colOff>
      <xdr:row>45</xdr:row>
      <xdr:rowOff>158220</xdr:rowOff>
    </xdr:to>
    <xdr:sp macro="" textlink="">
      <xdr:nvSpPr>
        <xdr:cNvPr id="50" name="Rectangle à coins arrondis 49"/>
        <xdr:cNvSpPr/>
      </xdr:nvSpPr>
      <xdr:spPr>
        <a:xfrm>
          <a:off x="20240625" y="797720"/>
          <a:ext cx="881063" cy="455875"/>
        </a:xfrm>
        <a:prstGeom prst="roundRect">
          <a:avLst/>
        </a:prstGeom>
        <a:solidFill>
          <a:schemeClr val="accent3">
            <a:lumMod val="50000"/>
          </a:schemeClr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900" b="1"/>
            <a:t>Totales Points</a:t>
          </a:r>
        </a:p>
      </xdr:txBody>
    </xdr:sp>
    <xdr:clientData/>
  </xdr:twoCellAnchor>
  <xdr:twoCellAnchor>
    <xdr:from>
      <xdr:col>26</xdr:col>
      <xdr:colOff>9526</xdr:colOff>
      <xdr:row>43</xdr:row>
      <xdr:rowOff>23813</xdr:rowOff>
    </xdr:from>
    <xdr:to>
      <xdr:col>27</xdr:col>
      <xdr:colOff>0</xdr:colOff>
      <xdr:row>45</xdr:row>
      <xdr:rowOff>157161</xdr:rowOff>
    </xdr:to>
    <xdr:sp macro="" textlink="">
      <xdr:nvSpPr>
        <xdr:cNvPr id="51" name="Rectangle à coins arrondis 50"/>
        <xdr:cNvSpPr/>
      </xdr:nvSpPr>
      <xdr:spPr>
        <a:xfrm>
          <a:off x="18249901" y="809626"/>
          <a:ext cx="1990724" cy="44291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Noms</a:t>
          </a:r>
          <a:r>
            <a:rPr lang="fr-FR" sz="1100" b="1" baseline="0"/>
            <a:t> d'équipes</a:t>
          </a:r>
          <a:endParaRPr lang="fr-FR" sz="1100" b="1"/>
        </a:p>
      </xdr:txBody>
    </xdr:sp>
    <xdr:clientData/>
  </xdr:twoCellAnchor>
  <xdr:twoCellAnchor>
    <xdr:from>
      <xdr:col>29</xdr:col>
      <xdr:colOff>0</xdr:colOff>
      <xdr:row>43</xdr:row>
      <xdr:rowOff>15875</xdr:rowOff>
    </xdr:from>
    <xdr:to>
      <xdr:col>30</xdr:col>
      <xdr:colOff>0</xdr:colOff>
      <xdr:row>45</xdr:row>
      <xdr:rowOff>158221</xdr:rowOff>
    </xdr:to>
    <xdr:sp macro="" textlink="">
      <xdr:nvSpPr>
        <xdr:cNvPr id="52" name="Rectangle à coins arrondis 51"/>
        <xdr:cNvSpPr/>
      </xdr:nvSpPr>
      <xdr:spPr>
        <a:xfrm>
          <a:off x="21717000" y="801688"/>
          <a:ext cx="738188" cy="451908"/>
        </a:xfrm>
        <a:prstGeom prst="roundRect">
          <a:avLst/>
        </a:prstGeom>
        <a:solidFill>
          <a:srgbClr val="FEABA2"/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50" b="1">
              <a:solidFill>
                <a:schemeClr val="tx1"/>
              </a:solidFill>
            </a:rPr>
            <a:t>Places</a:t>
          </a:r>
        </a:p>
      </xdr:txBody>
    </xdr:sp>
    <xdr:clientData/>
  </xdr:twoCellAnchor>
  <xdr:twoCellAnchor>
    <xdr:from>
      <xdr:col>28</xdr:col>
      <xdr:colOff>0</xdr:colOff>
      <xdr:row>43</xdr:row>
      <xdr:rowOff>11907</xdr:rowOff>
    </xdr:from>
    <xdr:to>
      <xdr:col>28</xdr:col>
      <xdr:colOff>591609</xdr:colOff>
      <xdr:row>45</xdr:row>
      <xdr:rowOff>158219</xdr:rowOff>
    </xdr:to>
    <xdr:sp macro="" textlink="">
      <xdr:nvSpPr>
        <xdr:cNvPr id="53" name="Rectangle à coins arrondis 52"/>
        <xdr:cNvSpPr/>
      </xdr:nvSpPr>
      <xdr:spPr>
        <a:xfrm>
          <a:off x="21121688" y="797720"/>
          <a:ext cx="591609" cy="455874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N°</a:t>
          </a:r>
        </a:p>
      </xdr:txBody>
    </xdr:sp>
    <xdr:clientData/>
  </xdr:twoCellAnchor>
  <xdr:twoCellAnchor>
    <xdr:from>
      <xdr:col>16</xdr:col>
      <xdr:colOff>0</xdr:colOff>
      <xdr:row>43</xdr:row>
      <xdr:rowOff>31751</xdr:rowOff>
    </xdr:from>
    <xdr:to>
      <xdr:col>18</xdr:col>
      <xdr:colOff>11907</xdr:colOff>
      <xdr:row>45</xdr:row>
      <xdr:rowOff>167482</xdr:rowOff>
    </xdr:to>
    <xdr:sp macro="" textlink="">
      <xdr:nvSpPr>
        <xdr:cNvPr id="54" name="Rectangle à coins arrondis 53"/>
        <xdr:cNvSpPr/>
      </xdr:nvSpPr>
      <xdr:spPr>
        <a:xfrm>
          <a:off x="11418094" y="817564"/>
          <a:ext cx="666751" cy="445293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N°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28575</xdr:colOff>
      <xdr:row>0</xdr:row>
      <xdr:rowOff>38100</xdr:rowOff>
    </xdr:from>
    <xdr:to>
      <xdr:col>3</xdr:col>
      <xdr:colOff>266700</xdr:colOff>
      <xdr:row>2</xdr:row>
      <xdr:rowOff>19050</xdr:rowOff>
    </xdr:to>
    <xdr:sp macro="" textlink="">
      <xdr:nvSpPr>
        <xdr:cNvPr id="2" name="Rectangle 1"/>
        <xdr:cNvSpPr/>
      </xdr:nvSpPr>
      <xdr:spPr>
        <a:xfrm>
          <a:off x="28575" y="38100"/>
          <a:ext cx="1638300" cy="285750"/>
        </a:xfrm>
        <a:prstGeom prst="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>
              <a:solidFill>
                <a:schemeClr val="tx1"/>
              </a:solidFill>
            </a:rPr>
            <a:t>Principale</a:t>
          </a:r>
        </a:p>
      </xdr:txBody>
    </xdr:sp>
    <xdr:clientData/>
  </xdr:twoCellAnchor>
  <xdr:twoCellAnchor>
    <xdr:from>
      <xdr:col>0</xdr:col>
      <xdr:colOff>57151</xdr:colOff>
      <xdr:row>87</xdr:row>
      <xdr:rowOff>95250</xdr:rowOff>
    </xdr:from>
    <xdr:to>
      <xdr:col>3</xdr:col>
      <xdr:colOff>619126</xdr:colOff>
      <xdr:row>90</xdr:row>
      <xdr:rowOff>9525</xdr:rowOff>
    </xdr:to>
    <xdr:sp macro="" textlink="">
      <xdr:nvSpPr>
        <xdr:cNvPr id="4" name="Rectangle 3"/>
        <xdr:cNvSpPr/>
      </xdr:nvSpPr>
      <xdr:spPr>
        <a:xfrm>
          <a:off x="57151" y="14268450"/>
          <a:ext cx="1962150" cy="371475"/>
        </a:xfrm>
        <a:prstGeom prst="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>
              <a:solidFill>
                <a:schemeClr val="tx1"/>
              </a:solidFill>
            </a:rPr>
            <a:t>Consolante</a:t>
          </a:r>
        </a:p>
      </xdr:txBody>
    </xdr:sp>
    <xdr:clientData/>
  </xdr:twoCellAnchor>
  <xdr:twoCellAnchor>
    <xdr:from>
      <xdr:col>2</xdr:col>
      <xdr:colOff>76200</xdr:colOff>
      <xdr:row>7</xdr:row>
      <xdr:rowOff>66675</xdr:rowOff>
    </xdr:from>
    <xdr:to>
      <xdr:col>2</xdr:col>
      <xdr:colOff>142875</xdr:colOff>
      <xdr:row>9</xdr:row>
      <xdr:rowOff>95250</xdr:rowOff>
    </xdr:to>
    <xdr:sp macro="" textlink="">
      <xdr:nvSpPr>
        <xdr:cNvPr id="7" name="Accolade fermante 6"/>
        <xdr:cNvSpPr/>
      </xdr:nvSpPr>
      <xdr:spPr>
        <a:xfrm>
          <a:off x="1266825" y="1133475"/>
          <a:ext cx="66675" cy="3333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57150</xdr:colOff>
      <xdr:row>22</xdr:row>
      <xdr:rowOff>95250</xdr:rowOff>
    </xdr:from>
    <xdr:to>
      <xdr:col>2</xdr:col>
      <xdr:colOff>123825</xdr:colOff>
      <xdr:row>24</xdr:row>
      <xdr:rowOff>123825</xdr:rowOff>
    </xdr:to>
    <xdr:sp macro="" textlink="">
      <xdr:nvSpPr>
        <xdr:cNvPr id="11" name="Accolade fermante 10"/>
        <xdr:cNvSpPr/>
      </xdr:nvSpPr>
      <xdr:spPr>
        <a:xfrm>
          <a:off x="1247775" y="3448050"/>
          <a:ext cx="66675" cy="3333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47625</xdr:colOff>
      <xdr:row>32</xdr:row>
      <xdr:rowOff>76200</xdr:rowOff>
    </xdr:from>
    <xdr:to>
      <xdr:col>2</xdr:col>
      <xdr:colOff>114300</xdr:colOff>
      <xdr:row>34</xdr:row>
      <xdr:rowOff>104775</xdr:rowOff>
    </xdr:to>
    <xdr:sp macro="" textlink="">
      <xdr:nvSpPr>
        <xdr:cNvPr id="13" name="Accolade fermante 12"/>
        <xdr:cNvSpPr/>
      </xdr:nvSpPr>
      <xdr:spPr>
        <a:xfrm>
          <a:off x="1238250" y="4953000"/>
          <a:ext cx="66675" cy="3333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38100</xdr:colOff>
      <xdr:row>37</xdr:row>
      <xdr:rowOff>57150</xdr:rowOff>
    </xdr:from>
    <xdr:to>
      <xdr:col>2</xdr:col>
      <xdr:colOff>104775</xdr:colOff>
      <xdr:row>39</xdr:row>
      <xdr:rowOff>85725</xdr:rowOff>
    </xdr:to>
    <xdr:sp macro="" textlink="">
      <xdr:nvSpPr>
        <xdr:cNvPr id="14" name="Accolade fermante 13"/>
        <xdr:cNvSpPr/>
      </xdr:nvSpPr>
      <xdr:spPr>
        <a:xfrm>
          <a:off x="1228725" y="5695950"/>
          <a:ext cx="66675" cy="3333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47625</xdr:colOff>
      <xdr:row>42</xdr:row>
      <xdr:rowOff>76200</xdr:rowOff>
    </xdr:from>
    <xdr:to>
      <xdr:col>2</xdr:col>
      <xdr:colOff>114300</xdr:colOff>
      <xdr:row>44</xdr:row>
      <xdr:rowOff>104775</xdr:rowOff>
    </xdr:to>
    <xdr:sp macro="" textlink="">
      <xdr:nvSpPr>
        <xdr:cNvPr id="15" name="Accolade fermante 14"/>
        <xdr:cNvSpPr/>
      </xdr:nvSpPr>
      <xdr:spPr>
        <a:xfrm>
          <a:off x="1238250" y="6477000"/>
          <a:ext cx="66675" cy="3333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38100</xdr:colOff>
      <xdr:row>47</xdr:row>
      <xdr:rowOff>57150</xdr:rowOff>
    </xdr:from>
    <xdr:to>
      <xdr:col>2</xdr:col>
      <xdr:colOff>104775</xdr:colOff>
      <xdr:row>49</xdr:row>
      <xdr:rowOff>85725</xdr:rowOff>
    </xdr:to>
    <xdr:sp macro="" textlink="">
      <xdr:nvSpPr>
        <xdr:cNvPr id="16" name="Accolade fermante 15"/>
        <xdr:cNvSpPr/>
      </xdr:nvSpPr>
      <xdr:spPr>
        <a:xfrm>
          <a:off x="1228725" y="7219950"/>
          <a:ext cx="66675" cy="3333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47625</xdr:colOff>
      <xdr:row>52</xdr:row>
      <xdr:rowOff>47625</xdr:rowOff>
    </xdr:from>
    <xdr:to>
      <xdr:col>2</xdr:col>
      <xdr:colOff>114300</xdr:colOff>
      <xdr:row>54</xdr:row>
      <xdr:rowOff>76200</xdr:rowOff>
    </xdr:to>
    <xdr:sp macro="" textlink="">
      <xdr:nvSpPr>
        <xdr:cNvPr id="17" name="Accolade fermante 16"/>
        <xdr:cNvSpPr/>
      </xdr:nvSpPr>
      <xdr:spPr>
        <a:xfrm>
          <a:off x="1238250" y="7972425"/>
          <a:ext cx="66675" cy="3333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38100</xdr:colOff>
      <xdr:row>57</xdr:row>
      <xdr:rowOff>66675</xdr:rowOff>
    </xdr:from>
    <xdr:to>
      <xdr:col>2</xdr:col>
      <xdr:colOff>104775</xdr:colOff>
      <xdr:row>59</xdr:row>
      <xdr:rowOff>95250</xdr:rowOff>
    </xdr:to>
    <xdr:sp macro="" textlink="">
      <xdr:nvSpPr>
        <xdr:cNvPr id="18" name="Accolade fermante 17"/>
        <xdr:cNvSpPr/>
      </xdr:nvSpPr>
      <xdr:spPr>
        <a:xfrm>
          <a:off x="1228725" y="8753475"/>
          <a:ext cx="66675" cy="3333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9525</xdr:colOff>
      <xdr:row>6</xdr:row>
      <xdr:rowOff>76200</xdr:rowOff>
    </xdr:from>
    <xdr:to>
      <xdr:col>0</xdr:col>
      <xdr:colOff>512444</xdr:colOff>
      <xdr:row>9</xdr:row>
      <xdr:rowOff>19050</xdr:rowOff>
    </xdr:to>
    <xdr:sp macro="" textlink="">
      <xdr:nvSpPr>
        <xdr:cNvPr id="30" name="Ellipse 29"/>
        <xdr:cNvSpPr/>
      </xdr:nvSpPr>
      <xdr:spPr>
        <a:xfrm>
          <a:off x="9525" y="990600"/>
          <a:ext cx="502919" cy="400050"/>
        </a:xfrm>
        <a:prstGeom prst="ellipse">
          <a:avLst/>
        </a:prstGeom>
        <a:solidFill>
          <a:schemeClr val="accent3"/>
        </a:solidFill>
        <a:ln>
          <a:solidFill>
            <a:sysClr val="windowText" lastClr="000000"/>
          </a:solidFill>
        </a:ln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1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0</xdr:col>
      <xdr:colOff>19050</xdr:colOff>
      <xdr:row>11</xdr:row>
      <xdr:rowOff>76199</xdr:rowOff>
    </xdr:from>
    <xdr:to>
      <xdr:col>0</xdr:col>
      <xdr:colOff>521969</xdr:colOff>
      <xdr:row>14</xdr:row>
      <xdr:rowOff>9524</xdr:rowOff>
    </xdr:to>
    <xdr:sp macro="" textlink="">
      <xdr:nvSpPr>
        <xdr:cNvPr id="31" name="Ellipse 30"/>
        <xdr:cNvSpPr/>
      </xdr:nvSpPr>
      <xdr:spPr>
        <a:xfrm>
          <a:off x="19050" y="1752599"/>
          <a:ext cx="502919" cy="390525"/>
        </a:xfrm>
        <a:prstGeom prst="ellipse">
          <a:avLst/>
        </a:prstGeom>
        <a:solidFill>
          <a:schemeClr val="accent3"/>
        </a:solidFill>
        <a:ln>
          <a:solidFill>
            <a:sysClr val="windowText" lastClr="000000"/>
          </a:solidFill>
        </a:ln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2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0</xdr:col>
      <xdr:colOff>9525</xdr:colOff>
      <xdr:row>16</xdr:row>
      <xdr:rowOff>76200</xdr:rowOff>
    </xdr:from>
    <xdr:to>
      <xdr:col>0</xdr:col>
      <xdr:colOff>512444</xdr:colOff>
      <xdr:row>19</xdr:row>
      <xdr:rowOff>19050</xdr:rowOff>
    </xdr:to>
    <xdr:sp macro="" textlink="">
      <xdr:nvSpPr>
        <xdr:cNvPr id="32" name="Ellipse 31"/>
        <xdr:cNvSpPr/>
      </xdr:nvSpPr>
      <xdr:spPr>
        <a:xfrm>
          <a:off x="9525" y="2514600"/>
          <a:ext cx="502919" cy="400050"/>
        </a:xfrm>
        <a:prstGeom prst="ellipse">
          <a:avLst/>
        </a:prstGeom>
        <a:solidFill>
          <a:schemeClr val="accent3"/>
        </a:solidFill>
        <a:ln>
          <a:solidFill>
            <a:sysClr val="windowText" lastClr="000000"/>
          </a:solidFill>
        </a:ln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3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57150</xdr:colOff>
      <xdr:row>12</xdr:row>
      <xdr:rowOff>76200</xdr:rowOff>
    </xdr:from>
    <xdr:to>
      <xdr:col>2</xdr:col>
      <xdr:colOff>123825</xdr:colOff>
      <xdr:row>14</xdr:row>
      <xdr:rowOff>104775</xdr:rowOff>
    </xdr:to>
    <xdr:sp macro="" textlink="">
      <xdr:nvSpPr>
        <xdr:cNvPr id="88" name="Accolade fermante 87"/>
        <xdr:cNvSpPr/>
      </xdr:nvSpPr>
      <xdr:spPr>
        <a:xfrm>
          <a:off x="1247775" y="1905000"/>
          <a:ext cx="66675" cy="3333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76200</xdr:colOff>
      <xdr:row>17</xdr:row>
      <xdr:rowOff>95250</xdr:rowOff>
    </xdr:from>
    <xdr:to>
      <xdr:col>2</xdr:col>
      <xdr:colOff>142875</xdr:colOff>
      <xdr:row>19</xdr:row>
      <xdr:rowOff>123825</xdr:rowOff>
    </xdr:to>
    <xdr:sp macro="" textlink="">
      <xdr:nvSpPr>
        <xdr:cNvPr id="90" name="Accolade fermante 89"/>
        <xdr:cNvSpPr/>
      </xdr:nvSpPr>
      <xdr:spPr>
        <a:xfrm>
          <a:off x="1266825" y="2686050"/>
          <a:ext cx="66675" cy="3333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9525</xdr:colOff>
      <xdr:row>21</xdr:row>
      <xdr:rowOff>76200</xdr:rowOff>
    </xdr:from>
    <xdr:to>
      <xdr:col>0</xdr:col>
      <xdr:colOff>512444</xdr:colOff>
      <xdr:row>24</xdr:row>
      <xdr:rowOff>19050</xdr:rowOff>
    </xdr:to>
    <xdr:sp macro="" textlink="">
      <xdr:nvSpPr>
        <xdr:cNvPr id="93" name="Ellipse 92"/>
        <xdr:cNvSpPr/>
      </xdr:nvSpPr>
      <xdr:spPr>
        <a:xfrm>
          <a:off x="9525" y="3276600"/>
          <a:ext cx="502919" cy="400050"/>
        </a:xfrm>
        <a:prstGeom prst="ellipse">
          <a:avLst/>
        </a:prstGeom>
        <a:solidFill>
          <a:schemeClr val="accent3"/>
        </a:solidFill>
        <a:ln>
          <a:solidFill>
            <a:sysClr val="windowText" lastClr="000000"/>
          </a:solidFill>
        </a:ln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4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66675</xdr:colOff>
      <xdr:row>27</xdr:row>
      <xdr:rowOff>76200</xdr:rowOff>
    </xdr:from>
    <xdr:to>
      <xdr:col>2</xdr:col>
      <xdr:colOff>133350</xdr:colOff>
      <xdr:row>29</xdr:row>
      <xdr:rowOff>104775</xdr:rowOff>
    </xdr:to>
    <xdr:sp macro="" textlink="">
      <xdr:nvSpPr>
        <xdr:cNvPr id="94" name="Accolade fermante 93"/>
        <xdr:cNvSpPr/>
      </xdr:nvSpPr>
      <xdr:spPr>
        <a:xfrm>
          <a:off x="1257300" y="4191000"/>
          <a:ext cx="66675" cy="3333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0</xdr:colOff>
      <xdr:row>26</xdr:row>
      <xdr:rowOff>76200</xdr:rowOff>
    </xdr:from>
    <xdr:to>
      <xdr:col>0</xdr:col>
      <xdr:colOff>502919</xdr:colOff>
      <xdr:row>29</xdr:row>
      <xdr:rowOff>19050</xdr:rowOff>
    </xdr:to>
    <xdr:sp macro="" textlink="">
      <xdr:nvSpPr>
        <xdr:cNvPr id="95" name="Ellipse 94"/>
        <xdr:cNvSpPr/>
      </xdr:nvSpPr>
      <xdr:spPr>
        <a:xfrm>
          <a:off x="0" y="990600"/>
          <a:ext cx="502919" cy="400050"/>
        </a:xfrm>
        <a:prstGeom prst="ellipse">
          <a:avLst/>
        </a:prstGeom>
        <a:solidFill>
          <a:schemeClr val="accent3"/>
        </a:solidFill>
        <a:ln>
          <a:solidFill>
            <a:sysClr val="windowText" lastClr="000000"/>
          </a:solidFill>
        </a:ln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5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0</xdr:col>
      <xdr:colOff>0</xdr:colOff>
      <xdr:row>31</xdr:row>
      <xdr:rowOff>76200</xdr:rowOff>
    </xdr:from>
    <xdr:to>
      <xdr:col>0</xdr:col>
      <xdr:colOff>502919</xdr:colOff>
      <xdr:row>34</xdr:row>
      <xdr:rowOff>19050</xdr:rowOff>
    </xdr:to>
    <xdr:sp macro="" textlink="">
      <xdr:nvSpPr>
        <xdr:cNvPr id="97" name="Ellipse 96"/>
        <xdr:cNvSpPr/>
      </xdr:nvSpPr>
      <xdr:spPr>
        <a:xfrm>
          <a:off x="0" y="990600"/>
          <a:ext cx="502919" cy="400050"/>
        </a:xfrm>
        <a:prstGeom prst="ellipse">
          <a:avLst/>
        </a:prstGeom>
        <a:solidFill>
          <a:schemeClr val="accent3"/>
        </a:solidFill>
        <a:ln>
          <a:solidFill>
            <a:sysClr val="windowText" lastClr="000000"/>
          </a:solidFill>
        </a:ln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6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0</xdr:col>
      <xdr:colOff>0</xdr:colOff>
      <xdr:row>36</xdr:row>
      <xdr:rowOff>76200</xdr:rowOff>
    </xdr:from>
    <xdr:to>
      <xdr:col>0</xdr:col>
      <xdr:colOff>502919</xdr:colOff>
      <xdr:row>39</xdr:row>
      <xdr:rowOff>19050</xdr:rowOff>
    </xdr:to>
    <xdr:sp macro="" textlink="">
      <xdr:nvSpPr>
        <xdr:cNvPr id="99" name="Ellipse 98"/>
        <xdr:cNvSpPr/>
      </xdr:nvSpPr>
      <xdr:spPr>
        <a:xfrm>
          <a:off x="0" y="990600"/>
          <a:ext cx="502919" cy="400050"/>
        </a:xfrm>
        <a:prstGeom prst="ellipse">
          <a:avLst/>
        </a:prstGeom>
        <a:solidFill>
          <a:schemeClr val="accent3"/>
        </a:solidFill>
        <a:ln>
          <a:solidFill>
            <a:sysClr val="windowText" lastClr="000000"/>
          </a:solidFill>
        </a:ln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7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0</xdr:col>
      <xdr:colOff>0</xdr:colOff>
      <xdr:row>46</xdr:row>
      <xdr:rowOff>76200</xdr:rowOff>
    </xdr:from>
    <xdr:to>
      <xdr:col>0</xdr:col>
      <xdr:colOff>502919</xdr:colOff>
      <xdr:row>49</xdr:row>
      <xdr:rowOff>19050</xdr:rowOff>
    </xdr:to>
    <xdr:sp macro="" textlink="">
      <xdr:nvSpPr>
        <xdr:cNvPr id="103" name="Ellipse 102"/>
        <xdr:cNvSpPr/>
      </xdr:nvSpPr>
      <xdr:spPr>
        <a:xfrm>
          <a:off x="0" y="990600"/>
          <a:ext cx="502919" cy="400050"/>
        </a:xfrm>
        <a:prstGeom prst="ellipse">
          <a:avLst/>
        </a:prstGeom>
        <a:solidFill>
          <a:schemeClr val="accent3"/>
        </a:solidFill>
        <a:ln>
          <a:solidFill>
            <a:sysClr val="windowText" lastClr="000000"/>
          </a:solidFill>
        </a:ln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9</a:t>
          </a:r>
        </a:p>
      </xdr:txBody>
    </xdr:sp>
    <xdr:clientData/>
  </xdr:twoCellAnchor>
  <xdr:twoCellAnchor>
    <xdr:from>
      <xdr:col>0</xdr:col>
      <xdr:colOff>0</xdr:colOff>
      <xdr:row>51</xdr:row>
      <xdr:rowOff>76200</xdr:rowOff>
    </xdr:from>
    <xdr:to>
      <xdr:col>0</xdr:col>
      <xdr:colOff>502919</xdr:colOff>
      <xdr:row>54</xdr:row>
      <xdr:rowOff>19050</xdr:rowOff>
    </xdr:to>
    <xdr:sp macro="" textlink="">
      <xdr:nvSpPr>
        <xdr:cNvPr id="105" name="Ellipse 104"/>
        <xdr:cNvSpPr/>
      </xdr:nvSpPr>
      <xdr:spPr>
        <a:xfrm>
          <a:off x="0" y="990600"/>
          <a:ext cx="502919" cy="400050"/>
        </a:xfrm>
        <a:prstGeom prst="ellipse">
          <a:avLst/>
        </a:prstGeom>
        <a:solidFill>
          <a:schemeClr val="accent3"/>
        </a:solidFill>
        <a:ln>
          <a:solidFill>
            <a:sysClr val="windowText" lastClr="000000"/>
          </a:solidFill>
        </a:ln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10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0</xdr:col>
      <xdr:colOff>0</xdr:colOff>
      <xdr:row>56</xdr:row>
      <xdr:rowOff>76200</xdr:rowOff>
    </xdr:from>
    <xdr:to>
      <xdr:col>0</xdr:col>
      <xdr:colOff>502919</xdr:colOff>
      <xdr:row>59</xdr:row>
      <xdr:rowOff>19050</xdr:rowOff>
    </xdr:to>
    <xdr:sp macro="" textlink="">
      <xdr:nvSpPr>
        <xdr:cNvPr id="107" name="Ellipse 106"/>
        <xdr:cNvSpPr/>
      </xdr:nvSpPr>
      <xdr:spPr>
        <a:xfrm>
          <a:off x="0" y="990600"/>
          <a:ext cx="502919" cy="400050"/>
        </a:xfrm>
        <a:prstGeom prst="ellipse">
          <a:avLst/>
        </a:prstGeom>
        <a:solidFill>
          <a:schemeClr val="accent3"/>
        </a:solidFill>
        <a:ln>
          <a:solidFill>
            <a:sysClr val="windowText" lastClr="000000"/>
          </a:solidFill>
        </a:ln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11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0</xdr:col>
      <xdr:colOff>0</xdr:colOff>
      <xdr:row>61</xdr:row>
      <xdr:rowOff>76200</xdr:rowOff>
    </xdr:from>
    <xdr:to>
      <xdr:col>0</xdr:col>
      <xdr:colOff>502919</xdr:colOff>
      <xdr:row>64</xdr:row>
      <xdr:rowOff>19050</xdr:rowOff>
    </xdr:to>
    <xdr:sp macro="" textlink="">
      <xdr:nvSpPr>
        <xdr:cNvPr id="109" name="Ellipse 108"/>
        <xdr:cNvSpPr/>
      </xdr:nvSpPr>
      <xdr:spPr>
        <a:xfrm>
          <a:off x="0" y="990600"/>
          <a:ext cx="502919" cy="400050"/>
        </a:xfrm>
        <a:prstGeom prst="ellipse">
          <a:avLst/>
        </a:prstGeom>
        <a:solidFill>
          <a:schemeClr val="accent3"/>
        </a:solidFill>
        <a:ln>
          <a:solidFill>
            <a:sysClr val="windowText" lastClr="000000"/>
          </a:solidFill>
        </a:ln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12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0</xdr:col>
      <xdr:colOff>0</xdr:colOff>
      <xdr:row>66</xdr:row>
      <xdr:rowOff>76200</xdr:rowOff>
    </xdr:from>
    <xdr:to>
      <xdr:col>0</xdr:col>
      <xdr:colOff>502919</xdr:colOff>
      <xdr:row>69</xdr:row>
      <xdr:rowOff>19050</xdr:rowOff>
    </xdr:to>
    <xdr:sp macro="" textlink="">
      <xdr:nvSpPr>
        <xdr:cNvPr id="111" name="Ellipse 110"/>
        <xdr:cNvSpPr/>
      </xdr:nvSpPr>
      <xdr:spPr>
        <a:xfrm>
          <a:off x="0" y="990600"/>
          <a:ext cx="502919" cy="400050"/>
        </a:xfrm>
        <a:prstGeom prst="ellipse">
          <a:avLst/>
        </a:prstGeom>
        <a:solidFill>
          <a:schemeClr val="accent3"/>
        </a:solidFill>
        <a:ln>
          <a:solidFill>
            <a:sysClr val="windowText" lastClr="000000"/>
          </a:solidFill>
        </a:ln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13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47625</xdr:colOff>
      <xdr:row>72</xdr:row>
      <xdr:rowOff>76200</xdr:rowOff>
    </xdr:from>
    <xdr:to>
      <xdr:col>2</xdr:col>
      <xdr:colOff>114300</xdr:colOff>
      <xdr:row>74</xdr:row>
      <xdr:rowOff>104775</xdr:rowOff>
    </xdr:to>
    <xdr:sp macro="" textlink="">
      <xdr:nvSpPr>
        <xdr:cNvPr id="112" name="Accolade fermante 111"/>
        <xdr:cNvSpPr/>
      </xdr:nvSpPr>
      <xdr:spPr>
        <a:xfrm>
          <a:off x="1238250" y="11049000"/>
          <a:ext cx="66675" cy="3333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0</xdr:colOff>
      <xdr:row>71</xdr:row>
      <xdr:rowOff>76200</xdr:rowOff>
    </xdr:from>
    <xdr:to>
      <xdr:col>0</xdr:col>
      <xdr:colOff>502919</xdr:colOff>
      <xdr:row>74</xdr:row>
      <xdr:rowOff>19050</xdr:rowOff>
    </xdr:to>
    <xdr:sp macro="" textlink="">
      <xdr:nvSpPr>
        <xdr:cNvPr id="113" name="Ellipse 112"/>
        <xdr:cNvSpPr/>
      </xdr:nvSpPr>
      <xdr:spPr>
        <a:xfrm>
          <a:off x="0" y="990600"/>
          <a:ext cx="502919" cy="400050"/>
        </a:xfrm>
        <a:prstGeom prst="ellipse">
          <a:avLst/>
        </a:prstGeom>
        <a:solidFill>
          <a:schemeClr val="accent3"/>
        </a:solidFill>
        <a:ln>
          <a:solidFill>
            <a:sysClr val="windowText" lastClr="000000"/>
          </a:solidFill>
        </a:ln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14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47625</xdr:colOff>
      <xdr:row>77</xdr:row>
      <xdr:rowOff>47625</xdr:rowOff>
    </xdr:from>
    <xdr:to>
      <xdr:col>2</xdr:col>
      <xdr:colOff>114300</xdr:colOff>
      <xdr:row>79</xdr:row>
      <xdr:rowOff>76200</xdr:rowOff>
    </xdr:to>
    <xdr:sp macro="" textlink="">
      <xdr:nvSpPr>
        <xdr:cNvPr id="114" name="Accolade fermante 113"/>
        <xdr:cNvSpPr/>
      </xdr:nvSpPr>
      <xdr:spPr>
        <a:xfrm>
          <a:off x="1238250" y="11782425"/>
          <a:ext cx="66675" cy="3333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0</xdr:colOff>
      <xdr:row>76</xdr:row>
      <xdr:rowOff>76200</xdr:rowOff>
    </xdr:from>
    <xdr:to>
      <xdr:col>0</xdr:col>
      <xdr:colOff>502919</xdr:colOff>
      <xdr:row>79</xdr:row>
      <xdr:rowOff>19050</xdr:rowOff>
    </xdr:to>
    <xdr:sp macro="" textlink="">
      <xdr:nvSpPr>
        <xdr:cNvPr id="115" name="Ellipse 114"/>
        <xdr:cNvSpPr/>
      </xdr:nvSpPr>
      <xdr:spPr>
        <a:xfrm>
          <a:off x="0" y="990600"/>
          <a:ext cx="502919" cy="400050"/>
        </a:xfrm>
        <a:prstGeom prst="ellipse">
          <a:avLst/>
        </a:prstGeom>
        <a:solidFill>
          <a:schemeClr val="accent3"/>
        </a:solidFill>
        <a:ln>
          <a:solidFill>
            <a:sysClr val="windowText" lastClr="000000"/>
          </a:solidFill>
        </a:ln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15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0</xdr:col>
      <xdr:colOff>0</xdr:colOff>
      <xdr:row>81</xdr:row>
      <xdr:rowOff>76200</xdr:rowOff>
    </xdr:from>
    <xdr:to>
      <xdr:col>0</xdr:col>
      <xdr:colOff>502919</xdr:colOff>
      <xdr:row>84</xdr:row>
      <xdr:rowOff>19050</xdr:rowOff>
    </xdr:to>
    <xdr:sp macro="" textlink="">
      <xdr:nvSpPr>
        <xdr:cNvPr id="117" name="Ellipse 116"/>
        <xdr:cNvSpPr/>
      </xdr:nvSpPr>
      <xdr:spPr>
        <a:xfrm>
          <a:off x="0" y="990600"/>
          <a:ext cx="502919" cy="400050"/>
        </a:xfrm>
        <a:prstGeom prst="ellipse">
          <a:avLst/>
        </a:prstGeom>
        <a:solidFill>
          <a:schemeClr val="accent3"/>
        </a:solidFill>
        <a:ln>
          <a:solidFill>
            <a:sysClr val="windowText" lastClr="000000"/>
          </a:solidFill>
        </a:ln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16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0</xdr:col>
      <xdr:colOff>0</xdr:colOff>
      <xdr:row>41</xdr:row>
      <xdr:rowOff>95250</xdr:rowOff>
    </xdr:from>
    <xdr:to>
      <xdr:col>0</xdr:col>
      <xdr:colOff>502919</xdr:colOff>
      <xdr:row>44</xdr:row>
      <xdr:rowOff>38100</xdr:rowOff>
    </xdr:to>
    <xdr:sp macro="" textlink="">
      <xdr:nvSpPr>
        <xdr:cNvPr id="126" name="Ellipse 125"/>
        <xdr:cNvSpPr/>
      </xdr:nvSpPr>
      <xdr:spPr>
        <a:xfrm>
          <a:off x="0" y="6343650"/>
          <a:ext cx="502919" cy="400050"/>
        </a:xfrm>
        <a:prstGeom prst="ellipse">
          <a:avLst/>
        </a:prstGeom>
        <a:solidFill>
          <a:schemeClr val="accent3"/>
        </a:solidFill>
        <a:ln>
          <a:solidFill>
            <a:sysClr val="windowText" lastClr="000000"/>
          </a:solidFill>
        </a:ln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8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</xdr:col>
      <xdr:colOff>47626</xdr:colOff>
      <xdr:row>3</xdr:row>
      <xdr:rowOff>47625</xdr:rowOff>
    </xdr:from>
    <xdr:to>
      <xdr:col>3</xdr:col>
      <xdr:colOff>552450</xdr:colOff>
      <xdr:row>5</xdr:row>
      <xdr:rowOff>19049</xdr:rowOff>
    </xdr:to>
    <xdr:sp macro="" textlink="">
      <xdr:nvSpPr>
        <xdr:cNvPr id="127" name="Rectangle 126"/>
        <xdr:cNvSpPr/>
      </xdr:nvSpPr>
      <xdr:spPr>
        <a:xfrm>
          <a:off x="590551" y="504825"/>
          <a:ext cx="1362074" cy="276224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1/16 de Finales</a:t>
          </a:r>
        </a:p>
      </xdr:txBody>
    </xdr:sp>
    <xdr:clientData/>
  </xdr:twoCellAnchor>
  <xdr:twoCellAnchor>
    <xdr:from>
      <xdr:col>5</xdr:col>
      <xdr:colOff>28575</xdr:colOff>
      <xdr:row>7</xdr:row>
      <xdr:rowOff>0</xdr:rowOff>
    </xdr:from>
    <xdr:to>
      <xdr:col>7</xdr:col>
      <xdr:colOff>276225</xdr:colOff>
      <xdr:row>8</xdr:row>
      <xdr:rowOff>123824</xdr:rowOff>
    </xdr:to>
    <xdr:sp macro="" textlink="">
      <xdr:nvSpPr>
        <xdr:cNvPr id="128" name="Rectangle 127"/>
        <xdr:cNvSpPr/>
      </xdr:nvSpPr>
      <xdr:spPr>
        <a:xfrm>
          <a:off x="2600325" y="1066800"/>
          <a:ext cx="1219200" cy="276224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1/8</a:t>
          </a:r>
          <a:r>
            <a:rPr lang="fr-FR" sz="1400" b="1" baseline="0">
              <a:solidFill>
                <a:sysClr val="windowText" lastClr="000000"/>
              </a:solidFill>
            </a:rPr>
            <a:t> </a:t>
          </a:r>
          <a:r>
            <a:rPr lang="fr-FR" sz="1400" b="1">
              <a:solidFill>
                <a:sysClr val="windowText" lastClr="000000"/>
              </a:solidFill>
            </a:rPr>
            <a:t>de Finales</a:t>
          </a:r>
        </a:p>
      </xdr:txBody>
    </xdr:sp>
    <xdr:clientData/>
  </xdr:twoCellAnchor>
  <xdr:twoCellAnchor>
    <xdr:from>
      <xdr:col>9</xdr:col>
      <xdr:colOff>28574</xdr:colOff>
      <xdr:row>14</xdr:row>
      <xdr:rowOff>9525</xdr:rowOff>
    </xdr:from>
    <xdr:to>
      <xdr:col>11</xdr:col>
      <xdr:colOff>438149</xdr:colOff>
      <xdr:row>15</xdr:row>
      <xdr:rowOff>133349</xdr:rowOff>
    </xdr:to>
    <xdr:sp macro="" textlink="">
      <xdr:nvSpPr>
        <xdr:cNvPr id="129" name="Rectangle 128"/>
        <xdr:cNvSpPr/>
      </xdr:nvSpPr>
      <xdr:spPr>
        <a:xfrm>
          <a:off x="4600574" y="2143125"/>
          <a:ext cx="1381125" cy="276224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1/4</a:t>
          </a:r>
          <a:r>
            <a:rPr lang="fr-FR" sz="1400" b="1" baseline="0">
              <a:solidFill>
                <a:sysClr val="windowText" lastClr="000000"/>
              </a:solidFill>
            </a:rPr>
            <a:t> </a:t>
          </a:r>
          <a:r>
            <a:rPr lang="fr-FR" sz="1400" b="1">
              <a:solidFill>
                <a:sysClr val="windowText" lastClr="000000"/>
              </a:solidFill>
            </a:rPr>
            <a:t>de Finales</a:t>
          </a:r>
        </a:p>
      </xdr:txBody>
    </xdr:sp>
    <xdr:clientData/>
  </xdr:twoCellAnchor>
  <xdr:twoCellAnchor>
    <xdr:from>
      <xdr:col>13</xdr:col>
      <xdr:colOff>19050</xdr:colOff>
      <xdr:row>26</xdr:row>
      <xdr:rowOff>9525</xdr:rowOff>
    </xdr:from>
    <xdr:to>
      <xdr:col>15</xdr:col>
      <xdr:colOff>371475</xdr:colOff>
      <xdr:row>27</xdr:row>
      <xdr:rowOff>133349</xdr:rowOff>
    </xdr:to>
    <xdr:sp macro="" textlink="">
      <xdr:nvSpPr>
        <xdr:cNvPr id="130" name="Rectangle 129"/>
        <xdr:cNvSpPr/>
      </xdr:nvSpPr>
      <xdr:spPr>
        <a:xfrm>
          <a:off x="6600825" y="3819525"/>
          <a:ext cx="1285875" cy="276224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1/2</a:t>
          </a:r>
          <a:r>
            <a:rPr lang="fr-FR" sz="1400" b="1" baseline="0">
              <a:solidFill>
                <a:sysClr val="windowText" lastClr="000000"/>
              </a:solidFill>
            </a:rPr>
            <a:t> </a:t>
          </a:r>
          <a:r>
            <a:rPr lang="fr-FR" sz="1400" b="1">
              <a:solidFill>
                <a:sysClr val="windowText" lastClr="000000"/>
              </a:solidFill>
            </a:rPr>
            <a:t>de Finales</a:t>
          </a:r>
        </a:p>
      </xdr:txBody>
    </xdr:sp>
    <xdr:clientData/>
  </xdr:twoCellAnchor>
  <xdr:twoCellAnchor>
    <xdr:from>
      <xdr:col>17</xdr:col>
      <xdr:colOff>9525</xdr:colOff>
      <xdr:row>47</xdr:row>
      <xdr:rowOff>9525</xdr:rowOff>
    </xdr:from>
    <xdr:to>
      <xdr:col>19</xdr:col>
      <xdr:colOff>85725</xdr:colOff>
      <xdr:row>48</xdr:row>
      <xdr:rowOff>133349</xdr:rowOff>
    </xdr:to>
    <xdr:sp macro="" textlink="">
      <xdr:nvSpPr>
        <xdr:cNvPr id="131" name="Rectangle 130"/>
        <xdr:cNvSpPr/>
      </xdr:nvSpPr>
      <xdr:spPr>
        <a:xfrm>
          <a:off x="8543925" y="6867525"/>
          <a:ext cx="1047750" cy="276224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 Finales</a:t>
          </a:r>
        </a:p>
      </xdr:txBody>
    </xdr:sp>
    <xdr:clientData/>
  </xdr:twoCellAnchor>
  <xdr:twoCellAnchor>
    <xdr:from>
      <xdr:col>6</xdr:col>
      <xdr:colOff>66675</xdr:colOff>
      <xdr:row>21</xdr:row>
      <xdr:rowOff>85725</xdr:rowOff>
    </xdr:from>
    <xdr:to>
      <xdr:col>6</xdr:col>
      <xdr:colOff>133350</xdr:colOff>
      <xdr:row>23</xdr:row>
      <xdr:rowOff>114300</xdr:rowOff>
    </xdr:to>
    <xdr:sp macro="" textlink="">
      <xdr:nvSpPr>
        <xdr:cNvPr id="132" name="Accolade fermante 131"/>
        <xdr:cNvSpPr/>
      </xdr:nvSpPr>
      <xdr:spPr>
        <a:xfrm>
          <a:off x="3400425" y="3286125"/>
          <a:ext cx="66675" cy="3333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66675</xdr:colOff>
      <xdr:row>9</xdr:row>
      <xdr:rowOff>9525</xdr:rowOff>
    </xdr:from>
    <xdr:to>
      <xdr:col>4</xdr:col>
      <xdr:colOff>123825</xdr:colOff>
      <xdr:row>14</xdr:row>
      <xdr:rowOff>104775</xdr:rowOff>
    </xdr:to>
    <xdr:sp macro="" textlink="">
      <xdr:nvSpPr>
        <xdr:cNvPr id="133" name="Accolade fermante 132"/>
        <xdr:cNvSpPr/>
      </xdr:nvSpPr>
      <xdr:spPr>
        <a:xfrm>
          <a:off x="2228850" y="1381125"/>
          <a:ext cx="57150" cy="857250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76200</xdr:colOff>
      <xdr:row>19</xdr:row>
      <xdr:rowOff>28575</xdr:rowOff>
    </xdr:from>
    <xdr:to>
      <xdr:col>4</xdr:col>
      <xdr:colOff>133350</xdr:colOff>
      <xdr:row>24</xdr:row>
      <xdr:rowOff>123825</xdr:rowOff>
    </xdr:to>
    <xdr:sp macro="" textlink="">
      <xdr:nvSpPr>
        <xdr:cNvPr id="134" name="Accolade fermante 133"/>
        <xdr:cNvSpPr/>
      </xdr:nvSpPr>
      <xdr:spPr>
        <a:xfrm>
          <a:off x="2209800" y="2924175"/>
          <a:ext cx="57150" cy="857250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8</xdr:col>
      <xdr:colOff>47625</xdr:colOff>
      <xdr:row>13</xdr:row>
      <xdr:rowOff>57150</xdr:rowOff>
    </xdr:from>
    <xdr:to>
      <xdr:col>8</xdr:col>
      <xdr:colOff>114300</xdr:colOff>
      <xdr:row>23</xdr:row>
      <xdr:rowOff>38100</xdr:rowOff>
    </xdr:to>
    <xdr:sp macro="" textlink="">
      <xdr:nvSpPr>
        <xdr:cNvPr id="136" name="Accolade fermante 135"/>
        <xdr:cNvSpPr/>
      </xdr:nvSpPr>
      <xdr:spPr>
        <a:xfrm>
          <a:off x="4162425" y="2038350"/>
          <a:ext cx="66675" cy="1504950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</xdr:col>
      <xdr:colOff>66675</xdr:colOff>
      <xdr:row>11</xdr:row>
      <xdr:rowOff>57150</xdr:rowOff>
    </xdr:from>
    <xdr:to>
      <xdr:col>6</xdr:col>
      <xdr:colOff>133350</xdr:colOff>
      <xdr:row>13</xdr:row>
      <xdr:rowOff>85725</xdr:rowOff>
    </xdr:to>
    <xdr:sp macro="" textlink="">
      <xdr:nvSpPr>
        <xdr:cNvPr id="147" name="Accolade fermante 146"/>
        <xdr:cNvSpPr/>
      </xdr:nvSpPr>
      <xdr:spPr>
        <a:xfrm>
          <a:off x="3400425" y="1733550"/>
          <a:ext cx="66675" cy="3333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</xdr:col>
      <xdr:colOff>66675</xdr:colOff>
      <xdr:row>41</xdr:row>
      <xdr:rowOff>85725</xdr:rowOff>
    </xdr:from>
    <xdr:to>
      <xdr:col>6</xdr:col>
      <xdr:colOff>133350</xdr:colOff>
      <xdr:row>43</xdr:row>
      <xdr:rowOff>114300</xdr:rowOff>
    </xdr:to>
    <xdr:sp macro="" textlink="">
      <xdr:nvSpPr>
        <xdr:cNvPr id="149" name="Accolade fermante 148"/>
        <xdr:cNvSpPr/>
      </xdr:nvSpPr>
      <xdr:spPr>
        <a:xfrm>
          <a:off x="3400425" y="3286125"/>
          <a:ext cx="66675" cy="3333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66675</xdr:colOff>
      <xdr:row>29</xdr:row>
      <xdr:rowOff>28575</xdr:rowOff>
    </xdr:from>
    <xdr:to>
      <xdr:col>4</xdr:col>
      <xdr:colOff>123825</xdr:colOff>
      <xdr:row>34</xdr:row>
      <xdr:rowOff>123825</xdr:rowOff>
    </xdr:to>
    <xdr:sp macro="" textlink="">
      <xdr:nvSpPr>
        <xdr:cNvPr id="150" name="Accolade fermante 149"/>
        <xdr:cNvSpPr/>
      </xdr:nvSpPr>
      <xdr:spPr>
        <a:xfrm>
          <a:off x="2200275" y="4448175"/>
          <a:ext cx="57150" cy="857250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76200</xdr:colOff>
      <xdr:row>39</xdr:row>
      <xdr:rowOff>19050</xdr:rowOff>
    </xdr:from>
    <xdr:to>
      <xdr:col>4</xdr:col>
      <xdr:colOff>133350</xdr:colOff>
      <xdr:row>44</xdr:row>
      <xdr:rowOff>114300</xdr:rowOff>
    </xdr:to>
    <xdr:sp macro="" textlink="">
      <xdr:nvSpPr>
        <xdr:cNvPr id="151" name="Accolade fermante 150"/>
        <xdr:cNvSpPr/>
      </xdr:nvSpPr>
      <xdr:spPr>
        <a:xfrm>
          <a:off x="2295525" y="5962650"/>
          <a:ext cx="57150" cy="857250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8</xdr:col>
      <xdr:colOff>66676</xdr:colOff>
      <xdr:row>33</xdr:row>
      <xdr:rowOff>85726</xdr:rowOff>
    </xdr:from>
    <xdr:to>
      <xdr:col>8</xdr:col>
      <xdr:colOff>121920</xdr:colOff>
      <xdr:row>43</xdr:row>
      <xdr:rowOff>142876</xdr:rowOff>
    </xdr:to>
    <xdr:sp macro="" textlink="">
      <xdr:nvSpPr>
        <xdr:cNvPr id="152" name="Accolade fermante 151"/>
        <xdr:cNvSpPr/>
      </xdr:nvSpPr>
      <xdr:spPr>
        <a:xfrm>
          <a:off x="4181476" y="5114926"/>
          <a:ext cx="55244" cy="1581150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</xdr:col>
      <xdr:colOff>76200</xdr:colOff>
      <xdr:row>31</xdr:row>
      <xdr:rowOff>76200</xdr:rowOff>
    </xdr:from>
    <xdr:to>
      <xdr:col>6</xdr:col>
      <xdr:colOff>142875</xdr:colOff>
      <xdr:row>33</xdr:row>
      <xdr:rowOff>104775</xdr:rowOff>
    </xdr:to>
    <xdr:sp macro="" textlink="">
      <xdr:nvSpPr>
        <xdr:cNvPr id="153" name="Accolade fermante 152"/>
        <xdr:cNvSpPr/>
      </xdr:nvSpPr>
      <xdr:spPr>
        <a:xfrm>
          <a:off x="3362325" y="4800600"/>
          <a:ext cx="66675" cy="3333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</xdr:col>
      <xdr:colOff>66675</xdr:colOff>
      <xdr:row>60</xdr:row>
      <xdr:rowOff>85725</xdr:rowOff>
    </xdr:from>
    <xdr:to>
      <xdr:col>6</xdr:col>
      <xdr:colOff>133350</xdr:colOff>
      <xdr:row>62</xdr:row>
      <xdr:rowOff>114300</xdr:rowOff>
    </xdr:to>
    <xdr:sp macro="" textlink="">
      <xdr:nvSpPr>
        <xdr:cNvPr id="154" name="Accolade fermante 153"/>
        <xdr:cNvSpPr/>
      </xdr:nvSpPr>
      <xdr:spPr>
        <a:xfrm>
          <a:off x="3400425" y="3286125"/>
          <a:ext cx="66675" cy="3333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57150</xdr:colOff>
      <xdr:row>49</xdr:row>
      <xdr:rowOff>66675</xdr:rowOff>
    </xdr:from>
    <xdr:to>
      <xdr:col>4</xdr:col>
      <xdr:colOff>102869</xdr:colOff>
      <xdr:row>54</xdr:row>
      <xdr:rowOff>133350</xdr:rowOff>
    </xdr:to>
    <xdr:sp macro="" textlink="">
      <xdr:nvSpPr>
        <xdr:cNvPr id="155" name="Accolade fermante 154"/>
        <xdr:cNvSpPr/>
      </xdr:nvSpPr>
      <xdr:spPr>
        <a:xfrm>
          <a:off x="2190750" y="7534275"/>
          <a:ext cx="45719" cy="8286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8</xdr:col>
      <xdr:colOff>57150</xdr:colOff>
      <xdr:row>53</xdr:row>
      <xdr:rowOff>28575</xdr:rowOff>
    </xdr:from>
    <xdr:to>
      <xdr:col>8</xdr:col>
      <xdr:colOff>123825</xdr:colOff>
      <xdr:row>63</xdr:row>
      <xdr:rowOff>9525</xdr:rowOff>
    </xdr:to>
    <xdr:sp macro="" textlink="">
      <xdr:nvSpPr>
        <xdr:cNvPr id="157" name="Accolade fermante 156"/>
        <xdr:cNvSpPr/>
      </xdr:nvSpPr>
      <xdr:spPr>
        <a:xfrm>
          <a:off x="4143375" y="8105775"/>
          <a:ext cx="66675" cy="1504950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</xdr:col>
      <xdr:colOff>66675</xdr:colOff>
      <xdr:row>51</xdr:row>
      <xdr:rowOff>57150</xdr:rowOff>
    </xdr:from>
    <xdr:to>
      <xdr:col>6</xdr:col>
      <xdr:colOff>133350</xdr:colOff>
      <xdr:row>53</xdr:row>
      <xdr:rowOff>85725</xdr:rowOff>
    </xdr:to>
    <xdr:sp macro="" textlink="">
      <xdr:nvSpPr>
        <xdr:cNvPr id="158" name="Accolade fermante 157"/>
        <xdr:cNvSpPr/>
      </xdr:nvSpPr>
      <xdr:spPr>
        <a:xfrm>
          <a:off x="3400425" y="1733550"/>
          <a:ext cx="66675" cy="3333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</xdr:col>
      <xdr:colOff>66675</xdr:colOff>
      <xdr:row>71</xdr:row>
      <xdr:rowOff>85725</xdr:rowOff>
    </xdr:from>
    <xdr:to>
      <xdr:col>6</xdr:col>
      <xdr:colOff>133350</xdr:colOff>
      <xdr:row>73</xdr:row>
      <xdr:rowOff>114300</xdr:rowOff>
    </xdr:to>
    <xdr:sp macro="" textlink="">
      <xdr:nvSpPr>
        <xdr:cNvPr id="159" name="Accolade fermante 158"/>
        <xdr:cNvSpPr/>
      </xdr:nvSpPr>
      <xdr:spPr>
        <a:xfrm>
          <a:off x="3400425" y="3286125"/>
          <a:ext cx="66675" cy="3333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47625</xdr:colOff>
      <xdr:row>59</xdr:row>
      <xdr:rowOff>19050</xdr:rowOff>
    </xdr:from>
    <xdr:to>
      <xdr:col>4</xdr:col>
      <xdr:colOff>104775</xdr:colOff>
      <xdr:row>64</xdr:row>
      <xdr:rowOff>114300</xdr:rowOff>
    </xdr:to>
    <xdr:sp macro="" textlink="">
      <xdr:nvSpPr>
        <xdr:cNvPr id="160" name="Accolade fermante 159"/>
        <xdr:cNvSpPr/>
      </xdr:nvSpPr>
      <xdr:spPr>
        <a:xfrm>
          <a:off x="2181225" y="9010650"/>
          <a:ext cx="57150" cy="857250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38100</xdr:colOff>
      <xdr:row>68</xdr:row>
      <xdr:rowOff>142875</xdr:rowOff>
    </xdr:from>
    <xdr:to>
      <xdr:col>4</xdr:col>
      <xdr:colOff>95250</xdr:colOff>
      <xdr:row>74</xdr:row>
      <xdr:rowOff>85725</xdr:rowOff>
    </xdr:to>
    <xdr:sp macro="" textlink="">
      <xdr:nvSpPr>
        <xdr:cNvPr id="161" name="Accolade fermante 160"/>
        <xdr:cNvSpPr/>
      </xdr:nvSpPr>
      <xdr:spPr>
        <a:xfrm>
          <a:off x="2171700" y="10506075"/>
          <a:ext cx="57150" cy="857250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8</xdr:col>
      <xdr:colOff>38100</xdr:colOff>
      <xdr:row>73</xdr:row>
      <xdr:rowOff>85725</xdr:rowOff>
    </xdr:from>
    <xdr:to>
      <xdr:col>8</xdr:col>
      <xdr:colOff>104775</xdr:colOff>
      <xdr:row>83</xdr:row>
      <xdr:rowOff>66675</xdr:rowOff>
    </xdr:to>
    <xdr:sp macro="" textlink="">
      <xdr:nvSpPr>
        <xdr:cNvPr id="162" name="Accolade fermante 161"/>
        <xdr:cNvSpPr/>
      </xdr:nvSpPr>
      <xdr:spPr>
        <a:xfrm>
          <a:off x="4124325" y="11210925"/>
          <a:ext cx="66675" cy="1504950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76200</xdr:colOff>
      <xdr:row>20</xdr:row>
      <xdr:rowOff>38099</xdr:rowOff>
    </xdr:from>
    <xdr:to>
      <xdr:col>12</xdr:col>
      <xdr:colOff>121919</xdr:colOff>
      <xdr:row>40</xdr:row>
      <xdr:rowOff>123825</xdr:rowOff>
    </xdr:to>
    <xdr:sp macro="" textlink="">
      <xdr:nvSpPr>
        <xdr:cNvPr id="169" name="Accolade fermante 168"/>
        <xdr:cNvSpPr/>
      </xdr:nvSpPr>
      <xdr:spPr>
        <a:xfrm>
          <a:off x="6296025" y="3086099"/>
          <a:ext cx="45719" cy="3133726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10</xdr:col>
      <xdr:colOff>66675</xdr:colOff>
      <xdr:row>18</xdr:row>
      <xdr:rowOff>76200</xdr:rowOff>
    </xdr:from>
    <xdr:to>
      <xdr:col>10</xdr:col>
      <xdr:colOff>133350</xdr:colOff>
      <xdr:row>20</xdr:row>
      <xdr:rowOff>104775</xdr:rowOff>
    </xdr:to>
    <xdr:sp macro="" textlink="">
      <xdr:nvSpPr>
        <xdr:cNvPr id="170" name="Accolade fermante 169"/>
        <xdr:cNvSpPr/>
      </xdr:nvSpPr>
      <xdr:spPr>
        <a:xfrm>
          <a:off x="5400675" y="2819400"/>
          <a:ext cx="66675" cy="3333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10</xdr:col>
      <xdr:colOff>57150</xdr:colOff>
      <xdr:row>38</xdr:row>
      <xdr:rowOff>76200</xdr:rowOff>
    </xdr:from>
    <xdr:to>
      <xdr:col>10</xdr:col>
      <xdr:colOff>123825</xdr:colOff>
      <xdr:row>40</xdr:row>
      <xdr:rowOff>104775</xdr:rowOff>
    </xdr:to>
    <xdr:sp macro="" textlink="">
      <xdr:nvSpPr>
        <xdr:cNvPr id="171" name="Accolade fermante 170"/>
        <xdr:cNvSpPr/>
      </xdr:nvSpPr>
      <xdr:spPr>
        <a:xfrm>
          <a:off x="5162550" y="5867400"/>
          <a:ext cx="66675" cy="3333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57150</xdr:colOff>
      <xdr:row>59</xdr:row>
      <xdr:rowOff>85725</xdr:rowOff>
    </xdr:from>
    <xdr:to>
      <xdr:col>12</xdr:col>
      <xdr:colOff>114299</xdr:colOff>
      <xdr:row>80</xdr:row>
      <xdr:rowOff>114300</xdr:rowOff>
    </xdr:to>
    <xdr:sp macro="" textlink="">
      <xdr:nvSpPr>
        <xdr:cNvPr id="172" name="Accolade fermante 171"/>
        <xdr:cNvSpPr/>
      </xdr:nvSpPr>
      <xdr:spPr>
        <a:xfrm>
          <a:off x="6115050" y="9077325"/>
          <a:ext cx="57149" cy="32289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10</xdr:col>
      <xdr:colOff>49531</xdr:colOff>
      <xdr:row>57</xdr:row>
      <xdr:rowOff>76200</xdr:rowOff>
    </xdr:from>
    <xdr:to>
      <xdr:col>10</xdr:col>
      <xdr:colOff>95250</xdr:colOff>
      <xdr:row>59</xdr:row>
      <xdr:rowOff>104775</xdr:rowOff>
    </xdr:to>
    <xdr:sp macro="" textlink="">
      <xdr:nvSpPr>
        <xdr:cNvPr id="173" name="Accolade fermante 172"/>
        <xdr:cNvSpPr/>
      </xdr:nvSpPr>
      <xdr:spPr>
        <a:xfrm>
          <a:off x="5154931" y="8305800"/>
          <a:ext cx="45719" cy="3333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10</xdr:col>
      <xdr:colOff>47625</xdr:colOff>
      <xdr:row>78</xdr:row>
      <xdr:rowOff>76200</xdr:rowOff>
    </xdr:from>
    <xdr:to>
      <xdr:col>10</xdr:col>
      <xdr:colOff>114300</xdr:colOff>
      <xdr:row>80</xdr:row>
      <xdr:rowOff>104775</xdr:rowOff>
    </xdr:to>
    <xdr:sp macro="" textlink="">
      <xdr:nvSpPr>
        <xdr:cNvPr id="174" name="Accolade fermante 173"/>
        <xdr:cNvSpPr/>
      </xdr:nvSpPr>
      <xdr:spPr>
        <a:xfrm>
          <a:off x="5133975" y="11963400"/>
          <a:ext cx="66675" cy="3333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16</xdr:col>
      <xdr:colOff>28575</xdr:colOff>
      <xdr:row>32</xdr:row>
      <xdr:rowOff>95250</xdr:rowOff>
    </xdr:from>
    <xdr:to>
      <xdr:col>16</xdr:col>
      <xdr:colOff>102868</xdr:colOff>
      <xdr:row>71</xdr:row>
      <xdr:rowOff>114300</xdr:rowOff>
    </xdr:to>
    <xdr:sp macro="" textlink="">
      <xdr:nvSpPr>
        <xdr:cNvPr id="175" name="Accolade fermante 174"/>
        <xdr:cNvSpPr/>
      </xdr:nvSpPr>
      <xdr:spPr>
        <a:xfrm>
          <a:off x="8029575" y="4972050"/>
          <a:ext cx="74293" cy="5962650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14</xdr:col>
      <xdr:colOff>76200</xdr:colOff>
      <xdr:row>30</xdr:row>
      <xdr:rowOff>57150</xdr:rowOff>
    </xdr:from>
    <xdr:to>
      <xdr:col>14</xdr:col>
      <xdr:colOff>142875</xdr:colOff>
      <xdr:row>32</xdr:row>
      <xdr:rowOff>85725</xdr:rowOff>
    </xdr:to>
    <xdr:sp macro="" textlink="">
      <xdr:nvSpPr>
        <xdr:cNvPr id="176" name="Accolade fermante 175"/>
        <xdr:cNvSpPr/>
      </xdr:nvSpPr>
      <xdr:spPr>
        <a:xfrm>
          <a:off x="7419975" y="4476750"/>
          <a:ext cx="66675" cy="3333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14</xdr:col>
      <xdr:colOff>76200</xdr:colOff>
      <xdr:row>69</xdr:row>
      <xdr:rowOff>85725</xdr:rowOff>
    </xdr:from>
    <xdr:to>
      <xdr:col>14</xdr:col>
      <xdr:colOff>142875</xdr:colOff>
      <xdr:row>71</xdr:row>
      <xdr:rowOff>114300</xdr:rowOff>
    </xdr:to>
    <xdr:sp macro="" textlink="">
      <xdr:nvSpPr>
        <xdr:cNvPr id="177" name="Accolade fermante 176"/>
        <xdr:cNvSpPr/>
      </xdr:nvSpPr>
      <xdr:spPr>
        <a:xfrm>
          <a:off x="7105650" y="10601325"/>
          <a:ext cx="66675" cy="3333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18</xdr:col>
      <xdr:colOff>76200</xdr:colOff>
      <xdr:row>51</xdr:row>
      <xdr:rowOff>57150</xdr:rowOff>
    </xdr:from>
    <xdr:to>
      <xdr:col>18</xdr:col>
      <xdr:colOff>142875</xdr:colOff>
      <xdr:row>53</xdr:row>
      <xdr:rowOff>85725</xdr:rowOff>
    </xdr:to>
    <xdr:sp macro="" textlink="">
      <xdr:nvSpPr>
        <xdr:cNvPr id="178" name="Accolade fermante 177"/>
        <xdr:cNvSpPr/>
      </xdr:nvSpPr>
      <xdr:spPr>
        <a:xfrm>
          <a:off x="7419975" y="9963150"/>
          <a:ext cx="66675" cy="3333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57150</xdr:colOff>
      <xdr:row>62</xdr:row>
      <xdr:rowOff>66675</xdr:rowOff>
    </xdr:from>
    <xdr:to>
      <xdr:col>2</xdr:col>
      <xdr:colOff>123825</xdr:colOff>
      <xdr:row>64</xdr:row>
      <xdr:rowOff>95250</xdr:rowOff>
    </xdr:to>
    <xdr:sp macro="" textlink="">
      <xdr:nvSpPr>
        <xdr:cNvPr id="179" name="Accolade fermante 178"/>
        <xdr:cNvSpPr/>
      </xdr:nvSpPr>
      <xdr:spPr>
        <a:xfrm>
          <a:off x="1247775" y="9515475"/>
          <a:ext cx="66675" cy="3333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57150</xdr:colOff>
      <xdr:row>67</xdr:row>
      <xdr:rowOff>57150</xdr:rowOff>
    </xdr:from>
    <xdr:to>
      <xdr:col>2</xdr:col>
      <xdr:colOff>123825</xdr:colOff>
      <xdr:row>69</xdr:row>
      <xdr:rowOff>85725</xdr:rowOff>
    </xdr:to>
    <xdr:sp macro="" textlink="">
      <xdr:nvSpPr>
        <xdr:cNvPr id="180" name="Accolade fermante 179"/>
        <xdr:cNvSpPr/>
      </xdr:nvSpPr>
      <xdr:spPr>
        <a:xfrm>
          <a:off x="1247775" y="10267950"/>
          <a:ext cx="66675" cy="3333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57150</xdr:colOff>
      <xdr:row>82</xdr:row>
      <xdr:rowOff>85725</xdr:rowOff>
    </xdr:from>
    <xdr:to>
      <xdr:col>2</xdr:col>
      <xdr:colOff>123825</xdr:colOff>
      <xdr:row>84</xdr:row>
      <xdr:rowOff>114300</xdr:rowOff>
    </xdr:to>
    <xdr:sp macro="" textlink="">
      <xdr:nvSpPr>
        <xdr:cNvPr id="182" name="Accolade fermante 181"/>
        <xdr:cNvSpPr/>
      </xdr:nvSpPr>
      <xdr:spPr>
        <a:xfrm>
          <a:off x="1247775" y="12582525"/>
          <a:ext cx="66675" cy="3333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</xdr:col>
      <xdr:colOff>66675</xdr:colOff>
      <xdr:row>81</xdr:row>
      <xdr:rowOff>85725</xdr:rowOff>
    </xdr:from>
    <xdr:to>
      <xdr:col>6</xdr:col>
      <xdr:colOff>133350</xdr:colOff>
      <xdr:row>83</xdr:row>
      <xdr:rowOff>114300</xdr:rowOff>
    </xdr:to>
    <xdr:sp macro="" textlink="">
      <xdr:nvSpPr>
        <xdr:cNvPr id="183" name="Accolade fermante 182"/>
        <xdr:cNvSpPr/>
      </xdr:nvSpPr>
      <xdr:spPr>
        <a:xfrm>
          <a:off x="3171825" y="11515725"/>
          <a:ext cx="66675" cy="3333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38100</xdr:colOff>
      <xdr:row>78</xdr:row>
      <xdr:rowOff>114300</xdr:rowOff>
    </xdr:from>
    <xdr:to>
      <xdr:col>4</xdr:col>
      <xdr:colOff>95250</xdr:colOff>
      <xdr:row>84</xdr:row>
      <xdr:rowOff>57150</xdr:rowOff>
    </xdr:to>
    <xdr:sp macro="" textlink="">
      <xdr:nvSpPr>
        <xdr:cNvPr id="184" name="Accolade fermante 183"/>
        <xdr:cNvSpPr/>
      </xdr:nvSpPr>
      <xdr:spPr>
        <a:xfrm>
          <a:off x="2171700" y="12001500"/>
          <a:ext cx="57150" cy="857250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76200</xdr:colOff>
      <xdr:row>96</xdr:row>
      <xdr:rowOff>66675</xdr:rowOff>
    </xdr:from>
    <xdr:to>
      <xdr:col>2</xdr:col>
      <xdr:colOff>142875</xdr:colOff>
      <xdr:row>98</xdr:row>
      <xdr:rowOff>95250</xdr:rowOff>
    </xdr:to>
    <xdr:sp macro="" textlink="">
      <xdr:nvSpPr>
        <xdr:cNvPr id="185" name="Accolade fermante 184"/>
        <xdr:cNvSpPr/>
      </xdr:nvSpPr>
      <xdr:spPr>
        <a:xfrm>
          <a:off x="1266825" y="1133475"/>
          <a:ext cx="66675" cy="3333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57150</xdr:colOff>
      <xdr:row>111</xdr:row>
      <xdr:rowOff>95250</xdr:rowOff>
    </xdr:from>
    <xdr:to>
      <xdr:col>2</xdr:col>
      <xdr:colOff>123825</xdr:colOff>
      <xdr:row>113</xdr:row>
      <xdr:rowOff>123825</xdr:rowOff>
    </xdr:to>
    <xdr:sp macro="" textlink="">
      <xdr:nvSpPr>
        <xdr:cNvPr id="186" name="Accolade fermante 185"/>
        <xdr:cNvSpPr/>
      </xdr:nvSpPr>
      <xdr:spPr>
        <a:xfrm>
          <a:off x="1247775" y="3448050"/>
          <a:ext cx="66675" cy="3333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47625</xdr:colOff>
      <xdr:row>121</xdr:row>
      <xdr:rowOff>76200</xdr:rowOff>
    </xdr:from>
    <xdr:to>
      <xdr:col>2</xdr:col>
      <xdr:colOff>114300</xdr:colOff>
      <xdr:row>123</xdr:row>
      <xdr:rowOff>104775</xdr:rowOff>
    </xdr:to>
    <xdr:sp macro="" textlink="">
      <xdr:nvSpPr>
        <xdr:cNvPr id="187" name="Accolade fermante 186"/>
        <xdr:cNvSpPr/>
      </xdr:nvSpPr>
      <xdr:spPr>
        <a:xfrm>
          <a:off x="1238250" y="4953000"/>
          <a:ext cx="66675" cy="3333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38100</xdr:colOff>
      <xdr:row>126</xdr:row>
      <xdr:rowOff>57150</xdr:rowOff>
    </xdr:from>
    <xdr:to>
      <xdr:col>2</xdr:col>
      <xdr:colOff>104775</xdr:colOff>
      <xdr:row>128</xdr:row>
      <xdr:rowOff>85725</xdr:rowOff>
    </xdr:to>
    <xdr:sp macro="" textlink="">
      <xdr:nvSpPr>
        <xdr:cNvPr id="188" name="Accolade fermante 187"/>
        <xdr:cNvSpPr/>
      </xdr:nvSpPr>
      <xdr:spPr>
        <a:xfrm>
          <a:off x="1228725" y="5695950"/>
          <a:ext cx="66675" cy="3333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47625</xdr:colOff>
      <xdr:row>131</xdr:row>
      <xdr:rowOff>76200</xdr:rowOff>
    </xdr:from>
    <xdr:to>
      <xdr:col>2</xdr:col>
      <xdr:colOff>114300</xdr:colOff>
      <xdr:row>133</xdr:row>
      <xdr:rowOff>104775</xdr:rowOff>
    </xdr:to>
    <xdr:sp macro="" textlink="">
      <xdr:nvSpPr>
        <xdr:cNvPr id="189" name="Accolade fermante 188"/>
        <xdr:cNvSpPr/>
      </xdr:nvSpPr>
      <xdr:spPr>
        <a:xfrm>
          <a:off x="1238250" y="6477000"/>
          <a:ext cx="66675" cy="3333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38100</xdr:colOff>
      <xdr:row>136</xdr:row>
      <xdr:rowOff>57150</xdr:rowOff>
    </xdr:from>
    <xdr:to>
      <xdr:col>2</xdr:col>
      <xdr:colOff>104775</xdr:colOff>
      <xdr:row>138</xdr:row>
      <xdr:rowOff>85725</xdr:rowOff>
    </xdr:to>
    <xdr:sp macro="" textlink="">
      <xdr:nvSpPr>
        <xdr:cNvPr id="190" name="Accolade fermante 189"/>
        <xdr:cNvSpPr/>
      </xdr:nvSpPr>
      <xdr:spPr>
        <a:xfrm>
          <a:off x="1228725" y="7219950"/>
          <a:ext cx="66675" cy="3333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47625</xdr:colOff>
      <xdr:row>141</xdr:row>
      <xdr:rowOff>47625</xdr:rowOff>
    </xdr:from>
    <xdr:to>
      <xdr:col>2</xdr:col>
      <xdr:colOff>114300</xdr:colOff>
      <xdr:row>143</xdr:row>
      <xdr:rowOff>76200</xdr:rowOff>
    </xdr:to>
    <xdr:sp macro="" textlink="">
      <xdr:nvSpPr>
        <xdr:cNvPr id="191" name="Accolade fermante 190"/>
        <xdr:cNvSpPr/>
      </xdr:nvSpPr>
      <xdr:spPr>
        <a:xfrm>
          <a:off x="1238250" y="7972425"/>
          <a:ext cx="66675" cy="3333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38100</xdr:colOff>
      <xdr:row>146</xdr:row>
      <xdr:rowOff>66675</xdr:rowOff>
    </xdr:from>
    <xdr:to>
      <xdr:col>2</xdr:col>
      <xdr:colOff>104775</xdr:colOff>
      <xdr:row>148</xdr:row>
      <xdr:rowOff>95250</xdr:rowOff>
    </xdr:to>
    <xdr:sp macro="" textlink="">
      <xdr:nvSpPr>
        <xdr:cNvPr id="192" name="Accolade fermante 191"/>
        <xdr:cNvSpPr/>
      </xdr:nvSpPr>
      <xdr:spPr>
        <a:xfrm>
          <a:off x="1228725" y="8753475"/>
          <a:ext cx="66675" cy="3333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9525</xdr:colOff>
      <xdr:row>95</xdr:row>
      <xdr:rowOff>76200</xdr:rowOff>
    </xdr:from>
    <xdr:to>
      <xdr:col>0</xdr:col>
      <xdr:colOff>512444</xdr:colOff>
      <xdr:row>98</xdr:row>
      <xdr:rowOff>19050</xdr:rowOff>
    </xdr:to>
    <xdr:sp macro="" textlink="">
      <xdr:nvSpPr>
        <xdr:cNvPr id="193" name="Ellipse 192"/>
        <xdr:cNvSpPr/>
      </xdr:nvSpPr>
      <xdr:spPr>
        <a:xfrm>
          <a:off x="9525" y="990600"/>
          <a:ext cx="502919" cy="400050"/>
        </a:xfrm>
        <a:prstGeom prst="ellipse">
          <a:avLst/>
        </a:prstGeom>
        <a:solidFill>
          <a:schemeClr val="accent3"/>
        </a:solidFill>
        <a:ln>
          <a:solidFill>
            <a:sysClr val="windowText" lastClr="000000"/>
          </a:solidFill>
        </a:ln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17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0</xdr:col>
      <xdr:colOff>19050</xdr:colOff>
      <xdr:row>100</xdr:row>
      <xdr:rowOff>76199</xdr:rowOff>
    </xdr:from>
    <xdr:to>
      <xdr:col>0</xdr:col>
      <xdr:colOff>521969</xdr:colOff>
      <xdr:row>103</xdr:row>
      <xdr:rowOff>9524</xdr:rowOff>
    </xdr:to>
    <xdr:sp macro="" textlink="">
      <xdr:nvSpPr>
        <xdr:cNvPr id="194" name="Ellipse 193"/>
        <xdr:cNvSpPr/>
      </xdr:nvSpPr>
      <xdr:spPr>
        <a:xfrm>
          <a:off x="19050" y="1752599"/>
          <a:ext cx="502919" cy="390525"/>
        </a:xfrm>
        <a:prstGeom prst="ellipse">
          <a:avLst/>
        </a:prstGeom>
        <a:solidFill>
          <a:schemeClr val="accent3"/>
        </a:solidFill>
        <a:ln>
          <a:solidFill>
            <a:sysClr val="windowText" lastClr="000000"/>
          </a:solidFill>
        </a:ln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18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0</xdr:col>
      <xdr:colOff>9525</xdr:colOff>
      <xdr:row>105</xdr:row>
      <xdr:rowOff>76200</xdr:rowOff>
    </xdr:from>
    <xdr:to>
      <xdr:col>0</xdr:col>
      <xdr:colOff>512444</xdr:colOff>
      <xdr:row>108</xdr:row>
      <xdr:rowOff>19050</xdr:rowOff>
    </xdr:to>
    <xdr:sp macro="" textlink="">
      <xdr:nvSpPr>
        <xdr:cNvPr id="195" name="Ellipse 194"/>
        <xdr:cNvSpPr/>
      </xdr:nvSpPr>
      <xdr:spPr>
        <a:xfrm>
          <a:off x="9525" y="2514600"/>
          <a:ext cx="502919" cy="400050"/>
        </a:xfrm>
        <a:prstGeom prst="ellipse">
          <a:avLst/>
        </a:prstGeom>
        <a:solidFill>
          <a:schemeClr val="accent3"/>
        </a:solidFill>
        <a:ln>
          <a:solidFill>
            <a:sysClr val="windowText" lastClr="000000"/>
          </a:solidFill>
        </a:ln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19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57150</xdr:colOff>
      <xdr:row>101</xdr:row>
      <xdr:rowOff>76200</xdr:rowOff>
    </xdr:from>
    <xdr:to>
      <xdr:col>2</xdr:col>
      <xdr:colOff>123825</xdr:colOff>
      <xdr:row>103</xdr:row>
      <xdr:rowOff>104775</xdr:rowOff>
    </xdr:to>
    <xdr:sp macro="" textlink="">
      <xdr:nvSpPr>
        <xdr:cNvPr id="196" name="Accolade fermante 195"/>
        <xdr:cNvSpPr/>
      </xdr:nvSpPr>
      <xdr:spPr>
        <a:xfrm>
          <a:off x="1247775" y="1905000"/>
          <a:ext cx="66675" cy="3333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76200</xdr:colOff>
      <xdr:row>106</xdr:row>
      <xdr:rowOff>95250</xdr:rowOff>
    </xdr:from>
    <xdr:to>
      <xdr:col>2</xdr:col>
      <xdr:colOff>142875</xdr:colOff>
      <xdr:row>108</xdr:row>
      <xdr:rowOff>123825</xdr:rowOff>
    </xdr:to>
    <xdr:sp macro="" textlink="">
      <xdr:nvSpPr>
        <xdr:cNvPr id="197" name="Accolade fermante 196"/>
        <xdr:cNvSpPr/>
      </xdr:nvSpPr>
      <xdr:spPr>
        <a:xfrm>
          <a:off x="1266825" y="2686050"/>
          <a:ext cx="66675" cy="3333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9525</xdr:colOff>
      <xdr:row>110</xdr:row>
      <xdr:rowOff>76200</xdr:rowOff>
    </xdr:from>
    <xdr:to>
      <xdr:col>0</xdr:col>
      <xdr:colOff>512444</xdr:colOff>
      <xdr:row>113</xdr:row>
      <xdr:rowOff>19050</xdr:rowOff>
    </xdr:to>
    <xdr:sp macro="" textlink="">
      <xdr:nvSpPr>
        <xdr:cNvPr id="198" name="Ellipse 197"/>
        <xdr:cNvSpPr/>
      </xdr:nvSpPr>
      <xdr:spPr>
        <a:xfrm>
          <a:off x="9525" y="3276600"/>
          <a:ext cx="502919" cy="400050"/>
        </a:xfrm>
        <a:prstGeom prst="ellipse">
          <a:avLst/>
        </a:prstGeom>
        <a:solidFill>
          <a:schemeClr val="accent3"/>
        </a:solidFill>
        <a:ln>
          <a:solidFill>
            <a:sysClr val="windowText" lastClr="000000"/>
          </a:solidFill>
        </a:ln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20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66675</xdr:colOff>
      <xdr:row>116</xdr:row>
      <xdr:rowOff>76200</xdr:rowOff>
    </xdr:from>
    <xdr:to>
      <xdr:col>2</xdr:col>
      <xdr:colOff>133350</xdr:colOff>
      <xdr:row>118</xdr:row>
      <xdr:rowOff>104775</xdr:rowOff>
    </xdr:to>
    <xdr:sp macro="" textlink="">
      <xdr:nvSpPr>
        <xdr:cNvPr id="199" name="Accolade fermante 198"/>
        <xdr:cNvSpPr/>
      </xdr:nvSpPr>
      <xdr:spPr>
        <a:xfrm>
          <a:off x="1257300" y="4191000"/>
          <a:ext cx="66675" cy="3333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0</xdr:colOff>
      <xdr:row>115</xdr:row>
      <xdr:rowOff>76200</xdr:rowOff>
    </xdr:from>
    <xdr:to>
      <xdr:col>0</xdr:col>
      <xdr:colOff>502919</xdr:colOff>
      <xdr:row>118</xdr:row>
      <xdr:rowOff>19050</xdr:rowOff>
    </xdr:to>
    <xdr:sp macro="" textlink="">
      <xdr:nvSpPr>
        <xdr:cNvPr id="200" name="Ellipse 199"/>
        <xdr:cNvSpPr/>
      </xdr:nvSpPr>
      <xdr:spPr>
        <a:xfrm>
          <a:off x="0" y="4038600"/>
          <a:ext cx="502919" cy="400050"/>
        </a:xfrm>
        <a:prstGeom prst="ellipse">
          <a:avLst/>
        </a:prstGeom>
        <a:solidFill>
          <a:schemeClr val="accent3"/>
        </a:solidFill>
        <a:ln>
          <a:solidFill>
            <a:sysClr val="windowText" lastClr="000000"/>
          </a:solidFill>
        </a:ln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21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0</xdr:col>
      <xdr:colOff>0</xdr:colOff>
      <xdr:row>120</xdr:row>
      <xdr:rowOff>76200</xdr:rowOff>
    </xdr:from>
    <xdr:to>
      <xdr:col>0</xdr:col>
      <xdr:colOff>502919</xdr:colOff>
      <xdr:row>123</xdr:row>
      <xdr:rowOff>19050</xdr:rowOff>
    </xdr:to>
    <xdr:sp macro="" textlink="">
      <xdr:nvSpPr>
        <xdr:cNvPr id="201" name="Ellipse 200"/>
        <xdr:cNvSpPr/>
      </xdr:nvSpPr>
      <xdr:spPr>
        <a:xfrm>
          <a:off x="0" y="4800600"/>
          <a:ext cx="502919" cy="400050"/>
        </a:xfrm>
        <a:prstGeom prst="ellipse">
          <a:avLst/>
        </a:prstGeom>
        <a:solidFill>
          <a:schemeClr val="accent3"/>
        </a:solidFill>
        <a:ln>
          <a:solidFill>
            <a:sysClr val="windowText" lastClr="000000"/>
          </a:solidFill>
        </a:ln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22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0</xdr:col>
      <xdr:colOff>0</xdr:colOff>
      <xdr:row>125</xdr:row>
      <xdr:rowOff>76200</xdr:rowOff>
    </xdr:from>
    <xdr:to>
      <xdr:col>0</xdr:col>
      <xdr:colOff>502919</xdr:colOff>
      <xdr:row>128</xdr:row>
      <xdr:rowOff>19050</xdr:rowOff>
    </xdr:to>
    <xdr:sp macro="" textlink="">
      <xdr:nvSpPr>
        <xdr:cNvPr id="202" name="Ellipse 201"/>
        <xdr:cNvSpPr/>
      </xdr:nvSpPr>
      <xdr:spPr>
        <a:xfrm>
          <a:off x="0" y="5562600"/>
          <a:ext cx="502919" cy="400050"/>
        </a:xfrm>
        <a:prstGeom prst="ellipse">
          <a:avLst/>
        </a:prstGeom>
        <a:solidFill>
          <a:schemeClr val="accent3"/>
        </a:solidFill>
        <a:ln>
          <a:solidFill>
            <a:sysClr val="windowText" lastClr="000000"/>
          </a:solidFill>
        </a:ln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23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0</xdr:col>
      <xdr:colOff>0</xdr:colOff>
      <xdr:row>135</xdr:row>
      <xdr:rowOff>76200</xdr:rowOff>
    </xdr:from>
    <xdr:to>
      <xdr:col>0</xdr:col>
      <xdr:colOff>502919</xdr:colOff>
      <xdr:row>138</xdr:row>
      <xdr:rowOff>19050</xdr:rowOff>
    </xdr:to>
    <xdr:sp macro="" textlink="">
      <xdr:nvSpPr>
        <xdr:cNvPr id="203" name="Ellipse 202"/>
        <xdr:cNvSpPr/>
      </xdr:nvSpPr>
      <xdr:spPr>
        <a:xfrm>
          <a:off x="0" y="7086600"/>
          <a:ext cx="502919" cy="400050"/>
        </a:xfrm>
        <a:prstGeom prst="ellipse">
          <a:avLst/>
        </a:prstGeom>
        <a:solidFill>
          <a:schemeClr val="accent3"/>
        </a:solidFill>
        <a:ln>
          <a:solidFill>
            <a:sysClr val="windowText" lastClr="000000"/>
          </a:solidFill>
        </a:ln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25</a:t>
          </a:r>
        </a:p>
      </xdr:txBody>
    </xdr:sp>
    <xdr:clientData/>
  </xdr:twoCellAnchor>
  <xdr:twoCellAnchor>
    <xdr:from>
      <xdr:col>0</xdr:col>
      <xdr:colOff>0</xdr:colOff>
      <xdr:row>140</xdr:row>
      <xdr:rowOff>76200</xdr:rowOff>
    </xdr:from>
    <xdr:to>
      <xdr:col>0</xdr:col>
      <xdr:colOff>502919</xdr:colOff>
      <xdr:row>143</xdr:row>
      <xdr:rowOff>19050</xdr:rowOff>
    </xdr:to>
    <xdr:sp macro="" textlink="">
      <xdr:nvSpPr>
        <xdr:cNvPr id="204" name="Ellipse 203"/>
        <xdr:cNvSpPr/>
      </xdr:nvSpPr>
      <xdr:spPr>
        <a:xfrm>
          <a:off x="0" y="7848600"/>
          <a:ext cx="502919" cy="400050"/>
        </a:xfrm>
        <a:prstGeom prst="ellipse">
          <a:avLst/>
        </a:prstGeom>
        <a:solidFill>
          <a:schemeClr val="accent3"/>
        </a:solidFill>
        <a:ln>
          <a:solidFill>
            <a:sysClr val="windowText" lastClr="000000"/>
          </a:solidFill>
        </a:ln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26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0</xdr:col>
      <xdr:colOff>0</xdr:colOff>
      <xdr:row>145</xdr:row>
      <xdr:rowOff>76200</xdr:rowOff>
    </xdr:from>
    <xdr:to>
      <xdr:col>0</xdr:col>
      <xdr:colOff>502919</xdr:colOff>
      <xdr:row>148</xdr:row>
      <xdr:rowOff>19050</xdr:rowOff>
    </xdr:to>
    <xdr:sp macro="" textlink="">
      <xdr:nvSpPr>
        <xdr:cNvPr id="205" name="Ellipse 204"/>
        <xdr:cNvSpPr/>
      </xdr:nvSpPr>
      <xdr:spPr>
        <a:xfrm>
          <a:off x="0" y="8610600"/>
          <a:ext cx="502919" cy="400050"/>
        </a:xfrm>
        <a:prstGeom prst="ellipse">
          <a:avLst/>
        </a:prstGeom>
        <a:solidFill>
          <a:schemeClr val="accent3"/>
        </a:solidFill>
        <a:ln>
          <a:solidFill>
            <a:sysClr val="windowText" lastClr="000000"/>
          </a:solidFill>
        </a:ln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27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0</xdr:col>
      <xdr:colOff>0</xdr:colOff>
      <xdr:row>150</xdr:row>
      <xdr:rowOff>76200</xdr:rowOff>
    </xdr:from>
    <xdr:to>
      <xdr:col>0</xdr:col>
      <xdr:colOff>502919</xdr:colOff>
      <xdr:row>153</xdr:row>
      <xdr:rowOff>19050</xdr:rowOff>
    </xdr:to>
    <xdr:sp macro="" textlink="">
      <xdr:nvSpPr>
        <xdr:cNvPr id="206" name="Ellipse 205"/>
        <xdr:cNvSpPr/>
      </xdr:nvSpPr>
      <xdr:spPr>
        <a:xfrm>
          <a:off x="0" y="9372600"/>
          <a:ext cx="502919" cy="400050"/>
        </a:xfrm>
        <a:prstGeom prst="ellipse">
          <a:avLst/>
        </a:prstGeom>
        <a:solidFill>
          <a:schemeClr val="accent3"/>
        </a:solidFill>
        <a:ln>
          <a:solidFill>
            <a:sysClr val="windowText" lastClr="000000"/>
          </a:solidFill>
        </a:ln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28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0</xdr:col>
      <xdr:colOff>0</xdr:colOff>
      <xdr:row>155</xdr:row>
      <xdr:rowOff>76200</xdr:rowOff>
    </xdr:from>
    <xdr:to>
      <xdr:col>0</xdr:col>
      <xdr:colOff>502919</xdr:colOff>
      <xdr:row>158</xdr:row>
      <xdr:rowOff>19050</xdr:rowOff>
    </xdr:to>
    <xdr:sp macro="" textlink="">
      <xdr:nvSpPr>
        <xdr:cNvPr id="207" name="Ellipse 206"/>
        <xdr:cNvSpPr/>
      </xdr:nvSpPr>
      <xdr:spPr>
        <a:xfrm>
          <a:off x="0" y="10134600"/>
          <a:ext cx="502919" cy="400050"/>
        </a:xfrm>
        <a:prstGeom prst="ellipse">
          <a:avLst/>
        </a:prstGeom>
        <a:solidFill>
          <a:schemeClr val="accent3"/>
        </a:solidFill>
        <a:ln>
          <a:solidFill>
            <a:sysClr val="windowText" lastClr="000000"/>
          </a:solidFill>
        </a:ln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29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47625</xdr:colOff>
      <xdr:row>161</xdr:row>
      <xdr:rowOff>76200</xdr:rowOff>
    </xdr:from>
    <xdr:to>
      <xdr:col>2</xdr:col>
      <xdr:colOff>114300</xdr:colOff>
      <xdr:row>163</xdr:row>
      <xdr:rowOff>104775</xdr:rowOff>
    </xdr:to>
    <xdr:sp macro="" textlink="">
      <xdr:nvSpPr>
        <xdr:cNvPr id="208" name="Accolade fermante 207"/>
        <xdr:cNvSpPr/>
      </xdr:nvSpPr>
      <xdr:spPr>
        <a:xfrm>
          <a:off x="1238250" y="11049000"/>
          <a:ext cx="66675" cy="3333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0</xdr:colOff>
      <xdr:row>160</xdr:row>
      <xdr:rowOff>76200</xdr:rowOff>
    </xdr:from>
    <xdr:to>
      <xdr:col>0</xdr:col>
      <xdr:colOff>502919</xdr:colOff>
      <xdr:row>163</xdr:row>
      <xdr:rowOff>19050</xdr:rowOff>
    </xdr:to>
    <xdr:sp macro="" textlink="">
      <xdr:nvSpPr>
        <xdr:cNvPr id="209" name="Ellipse 208"/>
        <xdr:cNvSpPr/>
      </xdr:nvSpPr>
      <xdr:spPr>
        <a:xfrm>
          <a:off x="0" y="10896600"/>
          <a:ext cx="502919" cy="400050"/>
        </a:xfrm>
        <a:prstGeom prst="ellipse">
          <a:avLst/>
        </a:prstGeom>
        <a:solidFill>
          <a:schemeClr val="accent3"/>
        </a:solidFill>
        <a:ln>
          <a:solidFill>
            <a:sysClr val="windowText" lastClr="000000"/>
          </a:solidFill>
        </a:ln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30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47625</xdr:colOff>
      <xdr:row>166</xdr:row>
      <xdr:rowOff>47625</xdr:rowOff>
    </xdr:from>
    <xdr:to>
      <xdr:col>2</xdr:col>
      <xdr:colOff>114300</xdr:colOff>
      <xdr:row>168</xdr:row>
      <xdr:rowOff>76200</xdr:rowOff>
    </xdr:to>
    <xdr:sp macro="" textlink="">
      <xdr:nvSpPr>
        <xdr:cNvPr id="210" name="Accolade fermante 209"/>
        <xdr:cNvSpPr/>
      </xdr:nvSpPr>
      <xdr:spPr>
        <a:xfrm>
          <a:off x="1238250" y="11782425"/>
          <a:ext cx="66675" cy="3333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0</xdr:colOff>
      <xdr:row>165</xdr:row>
      <xdr:rowOff>76200</xdr:rowOff>
    </xdr:from>
    <xdr:to>
      <xdr:col>0</xdr:col>
      <xdr:colOff>502919</xdr:colOff>
      <xdr:row>168</xdr:row>
      <xdr:rowOff>19050</xdr:rowOff>
    </xdr:to>
    <xdr:sp macro="" textlink="">
      <xdr:nvSpPr>
        <xdr:cNvPr id="211" name="Ellipse 210"/>
        <xdr:cNvSpPr/>
      </xdr:nvSpPr>
      <xdr:spPr>
        <a:xfrm>
          <a:off x="0" y="11658600"/>
          <a:ext cx="502919" cy="400050"/>
        </a:xfrm>
        <a:prstGeom prst="ellipse">
          <a:avLst/>
        </a:prstGeom>
        <a:solidFill>
          <a:schemeClr val="accent3"/>
        </a:solidFill>
        <a:ln>
          <a:solidFill>
            <a:sysClr val="windowText" lastClr="000000"/>
          </a:solidFill>
        </a:ln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31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0</xdr:col>
      <xdr:colOff>0</xdr:colOff>
      <xdr:row>170</xdr:row>
      <xdr:rowOff>76200</xdr:rowOff>
    </xdr:from>
    <xdr:to>
      <xdr:col>0</xdr:col>
      <xdr:colOff>502919</xdr:colOff>
      <xdr:row>173</xdr:row>
      <xdr:rowOff>19050</xdr:rowOff>
    </xdr:to>
    <xdr:sp macro="" textlink="">
      <xdr:nvSpPr>
        <xdr:cNvPr id="212" name="Ellipse 211"/>
        <xdr:cNvSpPr/>
      </xdr:nvSpPr>
      <xdr:spPr>
        <a:xfrm>
          <a:off x="0" y="12420600"/>
          <a:ext cx="502919" cy="400050"/>
        </a:xfrm>
        <a:prstGeom prst="ellipse">
          <a:avLst/>
        </a:prstGeom>
        <a:solidFill>
          <a:schemeClr val="accent3"/>
        </a:solidFill>
        <a:ln>
          <a:solidFill>
            <a:sysClr val="windowText" lastClr="000000"/>
          </a:solidFill>
        </a:ln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32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0</xdr:col>
      <xdr:colOff>0</xdr:colOff>
      <xdr:row>130</xdr:row>
      <xdr:rowOff>95250</xdr:rowOff>
    </xdr:from>
    <xdr:to>
      <xdr:col>0</xdr:col>
      <xdr:colOff>502919</xdr:colOff>
      <xdr:row>133</xdr:row>
      <xdr:rowOff>38100</xdr:rowOff>
    </xdr:to>
    <xdr:sp macro="" textlink="">
      <xdr:nvSpPr>
        <xdr:cNvPr id="213" name="Ellipse 212"/>
        <xdr:cNvSpPr/>
      </xdr:nvSpPr>
      <xdr:spPr>
        <a:xfrm>
          <a:off x="0" y="6343650"/>
          <a:ext cx="502919" cy="400050"/>
        </a:xfrm>
        <a:prstGeom prst="ellipse">
          <a:avLst/>
        </a:prstGeom>
        <a:solidFill>
          <a:schemeClr val="accent3"/>
        </a:solidFill>
        <a:ln>
          <a:solidFill>
            <a:sysClr val="windowText" lastClr="000000"/>
          </a:solidFill>
        </a:ln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24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</xdr:col>
      <xdr:colOff>47625</xdr:colOff>
      <xdr:row>92</xdr:row>
      <xdr:rowOff>47625</xdr:rowOff>
    </xdr:from>
    <xdr:to>
      <xdr:col>3</xdr:col>
      <xdr:colOff>619124</xdr:colOff>
      <xdr:row>94</xdr:row>
      <xdr:rowOff>19049</xdr:rowOff>
    </xdr:to>
    <xdr:sp macro="" textlink="">
      <xdr:nvSpPr>
        <xdr:cNvPr id="214" name="Rectangle 213"/>
        <xdr:cNvSpPr/>
      </xdr:nvSpPr>
      <xdr:spPr>
        <a:xfrm>
          <a:off x="590550" y="14982825"/>
          <a:ext cx="1428749" cy="276224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1/16 de Finales</a:t>
          </a:r>
        </a:p>
      </xdr:txBody>
    </xdr:sp>
    <xdr:clientData/>
  </xdr:twoCellAnchor>
  <xdr:twoCellAnchor>
    <xdr:from>
      <xdr:col>5</xdr:col>
      <xdr:colOff>28575</xdr:colOff>
      <xdr:row>96</xdr:row>
      <xdr:rowOff>0</xdr:rowOff>
    </xdr:from>
    <xdr:to>
      <xdr:col>7</xdr:col>
      <xdr:colOff>276225</xdr:colOff>
      <xdr:row>97</xdr:row>
      <xdr:rowOff>123824</xdr:rowOff>
    </xdr:to>
    <xdr:sp macro="" textlink="">
      <xdr:nvSpPr>
        <xdr:cNvPr id="215" name="Rectangle 214"/>
        <xdr:cNvSpPr/>
      </xdr:nvSpPr>
      <xdr:spPr>
        <a:xfrm>
          <a:off x="2371725" y="1066800"/>
          <a:ext cx="1219200" cy="276224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1/8</a:t>
          </a:r>
          <a:r>
            <a:rPr lang="fr-FR" sz="1400" b="1" baseline="0">
              <a:solidFill>
                <a:sysClr val="windowText" lastClr="000000"/>
              </a:solidFill>
            </a:rPr>
            <a:t> </a:t>
          </a:r>
          <a:r>
            <a:rPr lang="fr-FR" sz="1400" b="1">
              <a:solidFill>
                <a:sysClr val="windowText" lastClr="000000"/>
              </a:solidFill>
            </a:rPr>
            <a:t>de Finales</a:t>
          </a:r>
        </a:p>
      </xdr:txBody>
    </xdr:sp>
    <xdr:clientData/>
  </xdr:twoCellAnchor>
  <xdr:twoCellAnchor>
    <xdr:from>
      <xdr:col>9</xdr:col>
      <xdr:colOff>28574</xdr:colOff>
      <xdr:row>103</xdr:row>
      <xdr:rowOff>9525</xdr:rowOff>
    </xdr:from>
    <xdr:to>
      <xdr:col>11</xdr:col>
      <xdr:colOff>438149</xdr:colOff>
      <xdr:row>104</xdr:row>
      <xdr:rowOff>133349</xdr:rowOff>
    </xdr:to>
    <xdr:sp macro="" textlink="">
      <xdr:nvSpPr>
        <xdr:cNvPr id="216" name="Rectangle 215"/>
        <xdr:cNvSpPr/>
      </xdr:nvSpPr>
      <xdr:spPr>
        <a:xfrm>
          <a:off x="4371974" y="2143125"/>
          <a:ext cx="1381125" cy="276224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1/4</a:t>
          </a:r>
          <a:r>
            <a:rPr lang="fr-FR" sz="1400" b="1" baseline="0">
              <a:solidFill>
                <a:sysClr val="windowText" lastClr="000000"/>
              </a:solidFill>
            </a:rPr>
            <a:t> </a:t>
          </a:r>
          <a:r>
            <a:rPr lang="fr-FR" sz="1400" b="1">
              <a:solidFill>
                <a:sysClr val="windowText" lastClr="000000"/>
              </a:solidFill>
            </a:rPr>
            <a:t>de Finales</a:t>
          </a:r>
        </a:p>
      </xdr:txBody>
    </xdr:sp>
    <xdr:clientData/>
  </xdr:twoCellAnchor>
  <xdr:twoCellAnchor>
    <xdr:from>
      <xdr:col>13</xdr:col>
      <xdr:colOff>19050</xdr:colOff>
      <xdr:row>115</xdr:row>
      <xdr:rowOff>9525</xdr:rowOff>
    </xdr:from>
    <xdr:to>
      <xdr:col>15</xdr:col>
      <xdr:colOff>371475</xdr:colOff>
      <xdr:row>116</xdr:row>
      <xdr:rowOff>133349</xdr:rowOff>
    </xdr:to>
    <xdr:sp macro="" textlink="">
      <xdr:nvSpPr>
        <xdr:cNvPr id="217" name="Rectangle 216"/>
        <xdr:cNvSpPr/>
      </xdr:nvSpPr>
      <xdr:spPr>
        <a:xfrm>
          <a:off x="6372225" y="3971925"/>
          <a:ext cx="1285875" cy="276224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1/2</a:t>
          </a:r>
          <a:r>
            <a:rPr lang="fr-FR" sz="1400" b="1" baseline="0">
              <a:solidFill>
                <a:sysClr val="windowText" lastClr="000000"/>
              </a:solidFill>
            </a:rPr>
            <a:t> </a:t>
          </a:r>
          <a:r>
            <a:rPr lang="fr-FR" sz="1400" b="1">
              <a:solidFill>
                <a:sysClr val="windowText" lastClr="000000"/>
              </a:solidFill>
            </a:rPr>
            <a:t>de Finales</a:t>
          </a:r>
        </a:p>
      </xdr:txBody>
    </xdr:sp>
    <xdr:clientData/>
  </xdr:twoCellAnchor>
  <xdr:twoCellAnchor>
    <xdr:from>
      <xdr:col>17</xdr:col>
      <xdr:colOff>9525</xdr:colOff>
      <xdr:row>136</xdr:row>
      <xdr:rowOff>9525</xdr:rowOff>
    </xdr:from>
    <xdr:to>
      <xdr:col>19</xdr:col>
      <xdr:colOff>85725</xdr:colOff>
      <xdr:row>137</xdr:row>
      <xdr:rowOff>133349</xdr:rowOff>
    </xdr:to>
    <xdr:sp macro="" textlink="">
      <xdr:nvSpPr>
        <xdr:cNvPr id="218" name="Rectangle 217"/>
        <xdr:cNvSpPr/>
      </xdr:nvSpPr>
      <xdr:spPr>
        <a:xfrm>
          <a:off x="8315325" y="7172325"/>
          <a:ext cx="1047750" cy="276224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 Finales</a:t>
          </a:r>
        </a:p>
      </xdr:txBody>
    </xdr:sp>
    <xdr:clientData/>
  </xdr:twoCellAnchor>
  <xdr:twoCellAnchor>
    <xdr:from>
      <xdr:col>6</xdr:col>
      <xdr:colOff>66675</xdr:colOff>
      <xdr:row>110</xdr:row>
      <xdr:rowOff>85725</xdr:rowOff>
    </xdr:from>
    <xdr:to>
      <xdr:col>6</xdr:col>
      <xdr:colOff>133350</xdr:colOff>
      <xdr:row>112</xdr:row>
      <xdr:rowOff>114300</xdr:rowOff>
    </xdr:to>
    <xdr:sp macro="" textlink="">
      <xdr:nvSpPr>
        <xdr:cNvPr id="219" name="Accolade fermante 218"/>
        <xdr:cNvSpPr/>
      </xdr:nvSpPr>
      <xdr:spPr>
        <a:xfrm>
          <a:off x="3171825" y="3286125"/>
          <a:ext cx="66675" cy="3333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104775</xdr:colOff>
      <xdr:row>98</xdr:row>
      <xdr:rowOff>9525</xdr:rowOff>
    </xdr:from>
    <xdr:to>
      <xdr:col>4</xdr:col>
      <xdr:colOff>161925</xdr:colOff>
      <xdr:row>103</xdr:row>
      <xdr:rowOff>104775</xdr:rowOff>
    </xdr:to>
    <xdr:sp macro="" textlink="">
      <xdr:nvSpPr>
        <xdr:cNvPr id="220" name="Accolade fermante 219"/>
        <xdr:cNvSpPr/>
      </xdr:nvSpPr>
      <xdr:spPr>
        <a:xfrm>
          <a:off x="2238375" y="1381125"/>
          <a:ext cx="57150" cy="857250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76200</xdr:colOff>
      <xdr:row>108</xdr:row>
      <xdr:rowOff>28575</xdr:rowOff>
    </xdr:from>
    <xdr:to>
      <xdr:col>4</xdr:col>
      <xdr:colOff>133350</xdr:colOff>
      <xdr:row>113</xdr:row>
      <xdr:rowOff>123825</xdr:rowOff>
    </xdr:to>
    <xdr:sp macro="" textlink="">
      <xdr:nvSpPr>
        <xdr:cNvPr id="221" name="Accolade fermante 220"/>
        <xdr:cNvSpPr/>
      </xdr:nvSpPr>
      <xdr:spPr>
        <a:xfrm>
          <a:off x="2209800" y="2924175"/>
          <a:ext cx="57150" cy="857250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8</xdr:col>
      <xdr:colOff>57150</xdr:colOff>
      <xdr:row>102</xdr:row>
      <xdr:rowOff>95250</xdr:rowOff>
    </xdr:from>
    <xdr:to>
      <xdr:col>8</xdr:col>
      <xdr:colOff>123825</xdr:colOff>
      <xdr:row>112</xdr:row>
      <xdr:rowOff>76200</xdr:rowOff>
    </xdr:to>
    <xdr:sp macro="" textlink="">
      <xdr:nvSpPr>
        <xdr:cNvPr id="222" name="Accolade fermante 221"/>
        <xdr:cNvSpPr/>
      </xdr:nvSpPr>
      <xdr:spPr>
        <a:xfrm>
          <a:off x="4171950" y="16554450"/>
          <a:ext cx="66675" cy="1504950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</xdr:col>
      <xdr:colOff>66675</xdr:colOff>
      <xdr:row>100</xdr:row>
      <xdr:rowOff>57150</xdr:rowOff>
    </xdr:from>
    <xdr:to>
      <xdr:col>6</xdr:col>
      <xdr:colOff>133350</xdr:colOff>
      <xdr:row>102</xdr:row>
      <xdr:rowOff>85725</xdr:rowOff>
    </xdr:to>
    <xdr:sp macro="" textlink="">
      <xdr:nvSpPr>
        <xdr:cNvPr id="223" name="Accolade fermante 222"/>
        <xdr:cNvSpPr/>
      </xdr:nvSpPr>
      <xdr:spPr>
        <a:xfrm>
          <a:off x="3171825" y="1733550"/>
          <a:ext cx="66675" cy="3333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</xdr:col>
      <xdr:colOff>66675</xdr:colOff>
      <xdr:row>130</xdr:row>
      <xdr:rowOff>85725</xdr:rowOff>
    </xdr:from>
    <xdr:to>
      <xdr:col>6</xdr:col>
      <xdr:colOff>133350</xdr:colOff>
      <xdr:row>132</xdr:row>
      <xdr:rowOff>114300</xdr:rowOff>
    </xdr:to>
    <xdr:sp macro="" textlink="">
      <xdr:nvSpPr>
        <xdr:cNvPr id="224" name="Accolade fermante 223"/>
        <xdr:cNvSpPr/>
      </xdr:nvSpPr>
      <xdr:spPr>
        <a:xfrm>
          <a:off x="3171825" y="6334125"/>
          <a:ext cx="66675" cy="3333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66675</xdr:colOff>
      <xdr:row>118</xdr:row>
      <xdr:rowOff>28575</xdr:rowOff>
    </xdr:from>
    <xdr:to>
      <xdr:col>4</xdr:col>
      <xdr:colOff>123825</xdr:colOff>
      <xdr:row>123</xdr:row>
      <xdr:rowOff>123825</xdr:rowOff>
    </xdr:to>
    <xdr:sp macro="" textlink="">
      <xdr:nvSpPr>
        <xdr:cNvPr id="225" name="Accolade fermante 224"/>
        <xdr:cNvSpPr/>
      </xdr:nvSpPr>
      <xdr:spPr>
        <a:xfrm>
          <a:off x="2200275" y="4448175"/>
          <a:ext cx="57150" cy="857250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76200</xdr:colOff>
      <xdr:row>128</xdr:row>
      <xdr:rowOff>19050</xdr:rowOff>
    </xdr:from>
    <xdr:to>
      <xdr:col>4</xdr:col>
      <xdr:colOff>133350</xdr:colOff>
      <xdr:row>133</xdr:row>
      <xdr:rowOff>114300</xdr:rowOff>
    </xdr:to>
    <xdr:sp macro="" textlink="">
      <xdr:nvSpPr>
        <xdr:cNvPr id="226" name="Accolade fermante 225"/>
        <xdr:cNvSpPr/>
      </xdr:nvSpPr>
      <xdr:spPr>
        <a:xfrm>
          <a:off x="2209800" y="5962650"/>
          <a:ext cx="57150" cy="857250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8</xdr:col>
      <xdr:colOff>47626</xdr:colOff>
      <xdr:row>122</xdr:row>
      <xdr:rowOff>47626</xdr:rowOff>
    </xdr:from>
    <xdr:to>
      <xdr:col>8</xdr:col>
      <xdr:colOff>102870</xdr:colOff>
      <xdr:row>132</xdr:row>
      <xdr:rowOff>104776</xdr:rowOff>
    </xdr:to>
    <xdr:sp macro="" textlink="">
      <xdr:nvSpPr>
        <xdr:cNvPr id="227" name="Accolade fermante 226"/>
        <xdr:cNvSpPr/>
      </xdr:nvSpPr>
      <xdr:spPr>
        <a:xfrm>
          <a:off x="4162426" y="19554826"/>
          <a:ext cx="55244" cy="1581150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</xdr:col>
      <xdr:colOff>76200</xdr:colOff>
      <xdr:row>120</xdr:row>
      <xdr:rowOff>76200</xdr:rowOff>
    </xdr:from>
    <xdr:to>
      <xdr:col>6</xdr:col>
      <xdr:colOff>142875</xdr:colOff>
      <xdr:row>122</xdr:row>
      <xdr:rowOff>104775</xdr:rowOff>
    </xdr:to>
    <xdr:sp macro="" textlink="">
      <xdr:nvSpPr>
        <xdr:cNvPr id="228" name="Accolade fermante 227"/>
        <xdr:cNvSpPr/>
      </xdr:nvSpPr>
      <xdr:spPr>
        <a:xfrm>
          <a:off x="3181350" y="4800600"/>
          <a:ext cx="66675" cy="3333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</xdr:col>
      <xdr:colOff>66675</xdr:colOff>
      <xdr:row>149</xdr:row>
      <xdr:rowOff>85725</xdr:rowOff>
    </xdr:from>
    <xdr:to>
      <xdr:col>6</xdr:col>
      <xdr:colOff>133350</xdr:colOff>
      <xdr:row>151</xdr:row>
      <xdr:rowOff>114300</xdr:rowOff>
    </xdr:to>
    <xdr:sp macro="" textlink="">
      <xdr:nvSpPr>
        <xdr:cNvPr id="229" name="Accolade fermante 228"/>
        <xdr:cNvSpPr/>
      </xdr:nvSpPr>
      <xdr:spPr>
        <a:xfrm>
          <a:off x="3171825" y="9229725"/>
          <a:ext cx="66675" cy="3333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57150</xdr:colOff>
      <xdr:row>138</xdr:row>
      <xdr:rowOff>66675</xdr:rowOff>
    </xdr:from>
    <xdr:to>
      <xdr:col>4</xdr:col>
      <xdr:colOff>102869</xdr:colOff>
      <xdr:row>143</xdr:row>
      <xdr:rowOff>133350</xdr:rowOff>
    </xdr:to>
    <xdr:sp macro="" textlink="">
      <xdr:nvSpPr>
        <xdr:cNvPr id="230" name="Accolade fermante 229"/>
        <xdr:cNvSpPr/>
      </xdr:nvSpPr>
      <xdr:spPr>
        <a:xfrm>
          <a:off x="2190750" y="7534275"/>
          <a:ext cx="45719" cy="8286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8</xdr:col>
      <xdr:colOff>57150</xdr:colOff>
      <xdr:row>142</xdr:row>
      <xdr:rowOff>28575</xdr:rowOff>
    </xdr:from>
    <xdr:to>
      <xdr:col>8</xdr:col>
      <xdr:colOff>123825</xdr:colOff>
      <xdr:row>152</xdr:row>
      <xdr:rowOff>9525</xdr:rowOff>
    </xdr:to>
    <xdr:sp macro="" textlink="">
      <xdr:nvSpPr>
        <xdr:cNvPr id="231" name="Accolade fermante 230"/>
        <xdr:cNvSpPr/>
      </xdr:nvSpPr>
      <xdr:spPr>
        <a:xfrm>
          <a:off x="4143375" y="8105775"/>
          <a:ext cx="66675" cy="1504950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</xdr:col>
      <xdr:colOff>66675</xdr:colOff>
      <xdr:row>140</xdr:row>
      <xdr:rowOff>57150</xdr:rowOff>
    </xdr:from>
    <xdr:to>
      <xdr:col>6</xdr:col>
      <xdr:colOff>133350</xdr:colOff>
      <xdr:row>142</xdr:row>
      <xdr:rowOff>85725</xdr:rowOff>
    </xdr:to>
    <xdr:sp macro="" textlink="">
      <xdr:nvSpPr>
        <xdr:cNvPr id="232" name="Accolade fermante 231"/>
        <xdr:cNvSpPr/>
      </xdr:nvSpPr>
      <xdr:spPr>
        <a:xfrm>
          <a:off x="3171825" y="7829550"/>
          <a:ext cx="66675" cy="3333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</xdr:col>
      <xdr:colOff>66675</xdr:colOff>
      <xdr:row>160</xdr:row>
      <xdr:rowOff>85725</xdr:rowOff>
    </xdr:from>
    <xdr:to>
      <xdr:col>6</xdr:col>
      <xdr:colOff>133350</xdr:colOff>
      <xdr:row>162</xdr:row>
      <xdr:rowOff>114300</xdr:rowOff>
    </xdr:to>
    <xdr:sp macro="" textlink="">
      <xdr:nvSpPr>
        <xdr:cNvPr id="233" name="Accolade fermante 232"/>
        <xdr:cNvSpPr/>
      </xdr:nvSpPr>
      <xdr:spPr>
        <a:xfrm>
          <a:off x="3171825" y="10906125"/>
          <a:ext cx="66675" cy="3333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47625</xdr:colOff>
      <xdr:row>148</xdr:row>
      <xdr:rowOff>19050</xdr:rowOff>
    </xdr:from>
    <xdr:to>
      <xdr:col>4</xdr:col>
      <xdr:colOff>104775</xdr:colOff>
      <xdr:row>153</xdr:row>
      <xdr:rowOff>114300</xdr:rowOff>
    </xdr:to>
    <xdr:sp macro="" textlink="">
      <xdr:nvSpPr>
        <xdr:cNvPr id="234" name="Accolade fermante 233"/>
        <xdr:cNvSpPr/>
      </xdr:nvSpPr>
      <xdr:spPr>
        <a:xfrm>
          <a:off x="2181225" y="9010650"/>
          <a:ext cx="57150" cy="857250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38100</xdr:colOff>
      <xdr:row>157</xdr:row>
      <xdr:rowOff>142875</xdr:rowOff>
    </xdr:from>
    <xdr:to>
      <xdr:col>4</xdr:col>
      <xdr:colOff>95250</xdr:colOff>
      <xdr:row>163</xdr:row>
      <xdr:rowOff>85725</xdr:rowOff>
    </xdr:to>
    <xdr:sp macro="" textlink="">
      <xdr:nvSpPr>
        <xdr:cNvPr id="235" name="Accolade fermante 234"/>
        <xdr:cNvSpPr/>
      </xdr:nvSpPr>
      <xdr:spPr>
        <a:xfrm>
          <a:off x="2171700" y="10506075"/>
          <a:ext cx="57150" cy="857250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8</xdr:col>
      <xdr:colOff>38100</xdr:colOff>
      <xdr:row>162</xdr:row>
      <xdr:rowOff>85725</xdr:rowOff>
    </xdr:from>
    <xdr:to>
      <xdr:col>8</xdr:col>
      <xdr:colOff>104775</xdr:colOff>
      <xdr:row>172</xdr:row>
      <xdr:rowOff>66675</xdr:rowOff>
    </xdr:to>
    <xdr:sp macro="" textlink="">
      <xdr:nvSpPr>
        <xdr:cNvPr id="236" name="Accolade fermante 235"/>
        <xdr:cNvSpPr/>
      </xdr:nvSpPr>
      <xdr:spPr>
        <a:xfrm>
          <a:off x="4124325" y="11210925"/>
          <a:ext cx="66675" cy="1504950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76200</xdr:colOff>
      <xdr:row>109</xdr:row>
      <xdr:rowOff>38099</xdr:rowOff>
    </xdr:from>
    <xdr:to>
      <xdr:col>12</xdr:col>
      <xdr:colOff>121919</xdr:colOff>
      <xdr:row>129</xdr:row>
      <xdr:rowOff>123825</xdr:rowOff>
    </xdr:to>
    <xdr:sp macro="" textlink="">
      <xdr:nvSpPr>
        <xdr:cNvPr id="237" name="Accolade fermante 236"/>
        <xdr:cNvSpPr/>
      </xdr:nvSpPr>
      <xdr:spPr>
        <a:xfrm>
          <a:off x="6153150" y="3086099"/>
          <a:ext cx="45719" cy="3133726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10</xdr:col>
      <xdr:colOff>66675</xdr:colOff>
      <xdr:row>107</xdr:row>
      <xdr:rowOff>76200</xdr:rowOff>
    </xdr:from>
    <xdr:to>
      <xdr:col>10</xdr:col>
      <xdr:colOff>133350</xdr:colOff>
      <xdr:row>109</xdr:row>
      <xdr:rowOff>104775</xdr:rowOff>
    </xdr:to>
    <xdr:sp macro="" textlink="">
      <xdr:nvSpPr>
        <xdr:cNvPr id="238" name="Accolade fermante 237"/>
        <xdr:cNvSpPr/>
      </xdr:nvSpPr>
      <xdr:spPr>
        <a:xfrm>
          <a:off x="5172075" y="2819400"/>
          <a:ext cx="66675" cy="3333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10</xdr:col>
      <xdr:colOff>57150</xdr:colOff>
      <xdr:row>127</xdr:row>
      <xdr:rowOff>76200</xdr:rowOff>
    </xdr:from>
    <xdr:to>
      <xdr:col>10</xdr:col>
      <xdr:colOff>123825</xdr:colOff>
      <xdr:row>129</xdr:row>
      <xdr:rowOff>104775</xdr:rowOff>
    </xdr:to>
    <xdr:sp macro="" textlink="">
      <xdr:nvSpPr>
        <xdr:cNvPr id="239" name="Accolade fermante 238"/>
        <xdr:cNvSpPr/>
      </xdr:nvSpPr>
      <xdr:spPr>
        <a:xfrm>
          <a:off x="5162550" y="5867400"/>
          <a:ext cx="66675" cy="3333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47625</xdr:colOff>
      <xdr:row>148</xdr:row>
      <xdr:rowOff>66675</xdr:rowOff>
    </xdr:from>
    <xdr:to>
      <xdr:col>12</xdr:col>
      <xdr:colOff>104774</xdr:colOff>
      <xdr:row>169</xdr:row>
      <xdr:rowOff>95250</xdr:rowOff>
    </xdr:to>
    <xdr:sp macro="" textlink="">
      <xdr:nvSpPr>
        <xdr:cNvPr id="240" name="Accolade fermante 239"/>
        <xdr:cNvSpPr/>
      </xdr:nvSpPr>
      <xdr:spPr>
        <a:xfrm>
          <a:off x="6105525" y="23536275"/>
          <a:ext cx="57149" cy="32289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10</xdr:col>
      <xdr:colOff>49531</xdr:colOff>
      <xdr:row>146</xdr:row>
      <xdr:rowOff>76200</xdr:rowOff>
    </xdr:from>
    <xdr:to>
      <xdr:col>10</xdr:col>
      <xdr:colOff>95250</xdr:colOff>
      <xdr:row>148</xdr:row>
      <xdr:rowOff>104775</xdr:rowOff>
    </xdr:to>
    <xdr:sp macro="" textlink="">
      <xdr:nvSpPr>
        <xdr:cNvPr id="241" name="Accolade fermante 240"/>
        <xdr:cNvSpPr/>
      </xdr:nvSpPr>
      <xdr:spPr>
        <a:xfrm>
          <a:off x="5154931" y="8763000"/>
          <a:ext cx="45719" cy="3333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10</xdr:col>
      <xdr:colOff>57150</xdr:colOff>
      <xdr:row>167</xdr:row>
      <xdr:rowOff>85725</xdr:rowOff>
    </xdr:from>
    <xdr:to>
      <xdr:col>10</xdr:col>
      <xdr:colOff>123825</xdr:colOff>
      <xdr:row>169</xdr:row>
      <xdr:rowOff>114300</xdr:rowOff>
    </xdr:to>
    <xdr:sp macro="" textlink="">
      <xdr:nvSpPr>
        <xdr:cNvPr id="242" name="Accolade fermante 241"/>
        <xdr:cNvSpPr/>
      </xdr:nvSpPr>
      <xdr:spPr>
        <a:xfrm>
          <a:off x="5143500" y="26450925"/>
          <a:ext cx="66675" cy="3333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16</xdr:col>
      <xdr:colOff>47624</xdr:colOff>
      <xdr:row>121</xdr:row>
      <xdr:rowOff>57150</xdr:rowOff>
    </xdr:from>
    <xdr:to>
      <xdr:col>16</xdr:col>
      <xdr:colOff>93343</xdr:colOff>
      <xdr:row>160</xdr:row>
      <xdr:rowOff>66674</xdr:rowOff>
    </xdr:to>
    <xdr:sp macro="" textlink="">
      <xdr:nvSpPr>
        <xdr:cNvPr id="243" name="Accolade fermante 242"/>
        <xdr:cNvSpPr/>
      </xdr:nvSpPr>
      <xdr:spPr>
        <a:xfrm>
          <a:off x="8048624" y="19411950"/>
          <a:ext cx="45719" cy="5953124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14</xdr:col>
      <xdr:colOff>76200</xdr:colOff>
      <xdr:row>119</xdr:row>
      <xdr:rowOff>57150</xdr:rowOff>
    </xdr:from>
    <xdr:to>
      <xdr:col>14</xdr:col>
      <xdr:colOff>142875</xdr:colOff>
      <xdr:row>121</xdr:row>
      <xdr:rowOff>85725</xdr:rowOff>
    </xdr:to>
    <xdr:sp macro="" textlink="">
      <xdr:nvSpPr>
        <xdr:cNvPr id="244" name="Accolade fermante 243"/>
        <xdr:cNvSpPr/>
      </xdr:nvSpPr>
      <xdr:spPr>
        <a:xfrm>
          <a:off x="7191375" y="4629150"/>
          <a:ext cx="66675" cy="3333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14</xdr:col>
      <xdr:colOff>76200</xdr:colOff>
      <xdr:row>158</xdr:row>
      <xdr:rowOff>57150</xdr:rowOff>
    </xdr:from>
    <xdr:to>
      <xdr:col>14</xdr:col>
      <xdr:colOff>142875</xdr:colOff>
      <xdr:row>160</xdr:row>
      <xdr:rowOff>85725</xdr:rowOff>
    </xdr:to>
    <xdr:sp macro="" textlink="">
      <xdr:nvSpPr>
        <xdr:cNvPr id="245" name="Accolade fermante 244"/>
        <xdr:cNvSpPr/>
      </xdr:nvSpPr>
      <xdr:spPr>
        <a:xfrm>
          <a:off x="7191375" y="10572750"/>
          <a:ext cx="66675" cy="3333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18</xdr:col>
      <xdr:colOff>76200</xdr:colOff>
      <xdr:row>140</xdr:row>
      <xdr:rowOff>57150</xdr:rowOff>
    </xdr:from>
    <xdr:to>
      <xdr:col>18</xdr:col>
      <xdr:colOff>142875</xdr:colOff>
      <xdr:row>142</xdr:row>
      <xdr:rowOff>85725</xdr:rowOff>
    </xdr:to>
    <xdr:sp macro="" textlink="">
      <xdr:nvSpPr>
        <xdr:cNvPr id="246" name="Accolade fermante 245"/>
        <xdr:cNvSpPr/>
      </xdr:nvSpPr>
      <xdr:spPr>
        <a:xfrm>
          <a:off x="9144000" y="7829550"/>
          <a:ext cx="66675" cy="3333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57150</xdr:colOff>
      <xdr:row>151</xdr:row>
      <xdr:rowOff>66675</xdr:rowOff>
    </xdr:from>
    <xdr:to>
      <xdr:col>2</xdr:col>
      <xdr:colOff>123825</xdr:colOff>
      <xdr:row>153</xdr:row>
      <xdr:rowOff>95250</xdr:rowOff>
    </xdr:to>
    <xdr:sp macro="" textlink="">
      <xdr:nvSpPr>
        <xdr:cNvPr id="247" name="Accolade fermante 246"/>
        <xdr:cNvSpPr/>
      </xdr:nvSpPr>
      <xdr:spPr>
        <a:xfrm>
          <a:off x="1247775" y="9515475"/>
          <a:ext cx="66675" cy="3333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57150</xdr:colOff>
      <xdr:row>156</xdr:row>
      <xdr:rowOff>57150</xdr:rowOff>
    </xdr:from>
    <xdr:to>
      <xdr:col>2</xdr:col>
      <xdr:colOff>123825</xdr:colOff>
      <xdr:row>158</xdr:row>
      <xdr:rowOff>85725</xdr:rowOff>
    </xdr:to>
    <xdr:sp macro="" textlink="">
      <xdr:nvSpPr>
        <xdr:cNvPr id="248" name="Accolade fermante 247"/>
        <xdr:cNvSpPr/>
      </xdr:nvSpPr>
      <xdr:spPr>
        <a:xfrm>
          <a:off x="1247775" y="10267950"/>
          <a:ext cx="66675" cy="3333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57150</xdr:colOff>
      <xdr:row>171</xdr:row>
      <xdr:rowOff>85725</xdr:rowOff>
    </xdr:from>
    <xdr:to>
      <xdr:col>2</xdr:col>
      <xdr:colOff>123825</xdr:colOff>
      <xdr:row>173</xdr:row>
      <xdr:rowOff>114300</xdr:rowOff>
    </xdr:to>
    <xdr:sp macro="" textlink="">
      <xdr:nvSpPr>
        <xdr:cNvPr id="249" name="Accolade fermante 248"/>
        <xdr:cNvSpPr/>
      </xdr:nvSpPr>
      <xdr:spPr>
        <a:xfrm>
          <a:off x="1247775" y="12582525"/>
          <a:ext cx="66675" cy="3333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</xdr:col>
      <xdr:colOff>66675</xdr:colOff>
      <xdr:row>170</xdr:row>
      <xdr:rowOff>85725</xdr:rowOff>
    </xdr:from>
    <xdr:to>
      <xdr:col>6</xdr:col>
      <xdr:colOff>133350</xdr:colOff>
      <xdr:row>172</xdr:row>
      <xdr:rowOff>114300</xdr:rowOff>
    </xdr:to>
    <xdr:sp macro="" textlink="">
      <xdr:nvSpPr>
        <xdr:cNvPr id="250" name="Accolade fermante 249"/>
        <xdr:cNvSpPr/>
      </xdr:nvSpPr>
      <xdr:spPr>
        <a:xfrm>
          <a:off x="3171825" y="12430125"/>
          <a:ext cx="66675" cy="3333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38100</xdr:colOff>
      <xdr:row>167</xdr:row>
      <xdr:rowOff>114300</xdr:rowOff>
    </xdr:from>
    <xdr:to>
      <xdr:col>4</xdr:col>
      <xdr:colOff>95250</xdr:colOff>
      <xdr:row>173</xdr:row>
      <xdr:rowOff>57150</xdr:rowOff>
    </xdr:to>
    <xdr:sp macro="" textlink="">
      <xdr:nvSpPr>
        <xdr:cNvPr id="251" name="Accolade fermante 250"/>
        <xdr:cNvSpPr/>
      </xdr:nvSpPr>
      <xdr:spPr>
        <a:xfrm>
          <a:off x="2171700" y="12001500"/>
          <a:ext cx="57150" cy="857250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22</xdr:col>
      <xdr:colOff>28574</xdr:colOff>
      <xdr:row>0</xdr:row>
      <xdr:rowOff>66674</xdr:rowOff>
    </xdr:from>
    <xdr:to>
      <xdr:col>26</xdr:col>
      <xdr:colOff>238124</xdr:colOff>
      <xdr:row>2</xdr:row>
      <xdr:rowOff>114299</xdr:rowOff>
    </xdr:to>
    <xdr:sp macro="" textlink="">
      <xdr:nvSpPr>
        <xdr:cNvPr id="456" name="Rectangle 455"/>
        <xdr:cNvSpPr/>
      </xdr:nvSpPr>
      <xdr:spPr>
        <a:xfrm>
          <a:off x="10696574" y="66674"/>
          <a:ext cx="2181225" cy="352425"/>
        </a:xfrm>
        <a:prstGeom prst="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>
              <a:solidFill>
                <a:schemeClr val="tx1"/>
              </a:solidFill>
            </a:rPr>
            <a:t>Challenge Principale</a:t>
          </a:r>
        </a:p>
      </xdr:txBody>
    </xdr:sp>
    <xdr:clientData/>
  </xdr:twoCellAnchor>
  <xdr:twoCellAnchor>
    <xdr:from>
      <xdr:col>22</xdr:col>
      <xdr:colOff>28574</xdr:colOff>
      <xdr:row>87</xdr:row>
      <xdr:rowOff>76200</xdr:rowOff>
    </xdr:from>
    <xdr:to>
      <xdr:col>26</xdr:col>
      <xdr:colOff>533400</xdr:colOff>
      <xdr:row>89</xdr:row>
      <xdr:rowOff>142875</xdr:rowOff>
    </xdr:to>
    <xdr:sp macro="" textlink="">
      <xdr:nvSpPr>
        <xdr:cNvPr id="457" name="Rectangle 456"/>
        <xdr:cNvSpPr/>
      </xdr:nvSpPr>
      <xdr:spPr>
        <a:xfrm>
          <a:off x="10696574" y="14249400"/>
          <a:ext cx="2476501" cy="371475"/>
        </a:xfrm>
        <a:prstGeom prst="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>
              <a:solidFill>
                <a:schemeClr val="tx1"/>
              </a:solidFill>
            </a:rPr>
            <a:t>Challenge Consolante</a:t>
          </a:r>
        </a:p>
      </xdr:txBody>
    </xdr:sp>
    <xdr:clientData/>
  </xdr:twoCellAnchor>
  <xdr:twoCellAnchor>
    <xdr:from>
      <xdr:col>22</xdr:col>
      <xdr:colOff>447675</xdr:colOff>
      <xdr:row>10</xdr:row>
      <xdr:rowOff>66674</xdr:rowOff>
    </xdr:from>
    <xdr:to>
      <xdr:col>23</xdr:col>
      <xdr:colOff>493394</xdr:colOff>
      <xdr:row>12</xdr:row>
      <xdr:rowOff>152399</xdr:rowOff>
    </xdr:to>
    <xdr:sp macro="" textlink="">
      <xdr:nvSpPr>
        <xdr:cNvPr id="467" name="Ellipse 466"/>
        <xdr:cNvSpPr/>
      </xdr:nvSpPr>
      <xdr:spPr>
        <a:xfrm>
          <a:off x="11115675" y="1590674"/>
          <a:ext cx="502919" cy="390525"/>
        </a:xfrm>
        <a:prstGeom prst="ellipse">
          <a:avLst/>
        </a:prstGeom>
        <a:solidFill>
          <a:schemeClr val="accent3"/>
        </a:solidFill>
        <a:ln>
          <a:solidFill>
            <a:sysClr val="windowText" lastClr="000000"/>
          </a:solidFill>
        </a:ln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1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22</xdr:col>
      <xdr:colOff>438150</xdr:colOff>
      <xdr:row>20</xdr:row>
      <xdr:rowOff>95250</xdr:rowOff>
    </xdr:from>
    <xdr:to>
      <xdr:col>23</xdr:col>
      <xdr:colOff>483869</xdr:colOff>
      <xdr:row>23</xdr:row>
      <xdr:rowOff>38100</xdr:rowOff>
    </xdr:to>
    <xdr:sp macro="" textlink="">
      <xdr:nvSpPr>
        <xdr:cNvPr id="471" name="Ellipse 470"/>
        <xdr:cNvSpPr/>
      </xdr:nvSpPr>
      <xdr:spPr>
        <a:xfrm>
          <a:off x="11106150" y="3143250"/>
          <a:ext cx="502919" cy="400050"/>
        </a:xfrm>
        <a:prstGeom prst="ellipse">
          <a:avLst/>
        </a:prstGeom>
        <a:solidFill>
          <a:schemeClr val="accent3"/>
        </a:solidFill>
        <a:ln>
          <a:solidFill>
            <a:sysClr val="windowText" lastClr="000000"/>
          </a:solidFill>
        </a:ln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2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22</xdr:col>
      <xdr:colOff>447675</xdr:colOff>
      <xdr:row>30</xdr:row>
      <xdr:rowOff>95250</xdr:rowOff>
    </xdr:from>
    <xdr:to>
      <xdr:col>23</xdr:col>
      <xdr:colOff>493394</xdr:colOff>
      <xdr:row>33</xdr:row>
      <xdr:rowOff>38100</xdr:rowOff>
    </xdr:to>
    <xdr:sp macro="" textlink="">
      <xdr:nvSpPr>
        <xdr:cNvPr id="474" name="Ellipse 473"/>
        <xdr:cNvSpPr/>
      </xdr:nvSpPr>
      <xdr:spPr>
        <a:xfrm>
          <a:off x="11115675" y="4667250"/>
          <a:ext cx="502919" cy="400050"/>
        </a:xfrm>
        <a:prstGeom prst="ellipse">
          <a:avLst/>
        </a:prstGeom>
        <a:solidFill>
          <a:schemeClr val="accent3"/>
        </a:solidFill>
        <a:ln>
          <a:solidFill>
            <a:sysClr val="windowText" lastClr="000000"/>
          </a:solidFill>
        </a:ln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3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22</xdr:col>
      <xdr:colOff>438150</xdr:colOff>
      <xdr:row>50</xdr:row>
      <xdr:rowOff>85725</xdr:rowOff>
    </xdr:from>
    <xdr:to>
      <xdr:col>23</xdr:col>
      <xdr:colOff>483869</xdr:colOff>
      <xdr:row>53</xdr:row>
      <xdr:rowOff>28575</xdr:rowOff>
    </xdr:to>
    <xdr:sp macro="" textlink="">
      <xdr:nvSpPr>
        <xdr:cNvPr id="477" name="Ellipse 476"/>
        <xdr:cNvSpPr/>
      </xdr:nvSpPr>
      <xdr:spPr>
        <a:xfrm>
          <a:off x="11106150" y="7705725"/>
          <a:ext cx="502919" cy="400050"/>
        </a:xfrm>
        <a:prstGeom prst="ellipse">
          <a:avLst/>
        </a:prstGeom>
        <a:solidFill>
          <a:schemeClr val="accent3"/>
        </a:solidFill>
        <a:ln>
          <a:solidFill>
            <a:sysClr val="windowText" lastClr="000000"/>
          </a:solidFill>
        </a:ln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5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22</xdr:col>
      <xdr:colOff>447675</xdr:colOff>
      <xdr:row>59</xdr:row>
      <xdr:rowOff>85725</xdr:rowOff>
    </xdr:from>
    <xdr:to>
      <xdr:col>23</xdr:col>
      <xdr:colOff>493394</xdr:colOff>
      <xdr:row>62</xdr:row>
      <xdr:rowOff>28575</xdr:rowOff>
    </xdr:to>
    <xdr:sp macro="" textlink="">
      <xdr:nvSpPr>
        <xdr:cNvPr id="479" name="Ellipse 478"/>
        <xdr:cNvSpPr/>
      </xdr:nvSpPr>
      <xdr:spPr>
        <a:xfrm>
          <a:off x="11115675" y="9077325"/>
          <a:ext cx="502919" cy="400050"/>
        </a:xfrm>
        <a:prstGeom prst="ellipse">
          <a:avLst/>
        </a:prstGeom>
        <a:solidFill>
          <a:schemeClr val="accent3"/>
        </a:solidFill>
        <a:ln>
          <a:solidFill>
            <a:sysClr val="windowText" lastClr="000000"/>
          </a:solidFill>
        </a:ln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6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23</xdr:col>
      <xdr:colOff>0</xdr:colOff>
      <xdr:row>70</xdr:row>
      <xdr:rowOff>95250</xdr:rowOff>
    </xdr:from>
    <xdr:to>
      <xdr:col>23</xdr:col>
      <xdr:colOff>502919</xdr:colOff>
      <xdr:row>73</xdr:row>
      <xdr:rowOff>38100</xdr:rowOff>
    </xdr:to>
    <xdr:sp macro="" textlink="">
      <xdr:nvSpPr>
        <xdr:cNvPr id="482" name="Ellipse 481"/>
        <xdr:cNvSpPr/>
      </xdr:nvSpPr>
      <xdr:spPr>
        <a:xfrm>
          <a:off x="11125200" y="10763250"/>
          <a:ext cx="502919" cy="400050"/>
        </a:xfrm>
        <a:prstGeom prst="ellipse">
          <a:avLst/>
        </a:prstGeom>
        <a:solidFill>
          <a:schemeClr val="accent3"/>
        </a:solidFill>
        <a:ln>
          <a:solidFill>
            <a:sysClr val="windowText" lastClr="000000"/>
          </a:solidFill>
        </a:ln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7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22</xdr:col>
      <xdr:colOff>438150</xdr:colOff>
      <xdr:row>80</xdr:row>
      <xdr:rowOff>76200</xdr:rowOff>
    </xdr:from>
    <xdr:to>
      <xdr:col>23</xdr:col>
      <xdr:colOff>483869</xdr:colOff>
      <xdr:row>83</xdr:row>
      <xdr:rowOff>19050</xdr:rowOff>
    </xdr:to>
    <xdr:sp macro="" textlink="">
      <xdr:nvSpPr>
        <xdr:cNvPr id="485" name="Ellipse 484"/>
        <xdr:cNvSpPr/>
      </xdr:nvSpPr>
      <xdr:spPr>
        <a:xfrm>
          <a:off x="11106150" y="12268200"/>
          <a:ext cx="502919" cy="400050"/>
        </a:xfrm>
        <a:prstGeom prst="ellipse">
          <a:avLst/>
        </a:prstGeom>
        <a:solidFill>
          <a:schemeClr val="accent3"/>
        </a:solidFill>
        <a:ln>
          <a:solidFill>
            <a:sysClr val="windowText" lastClr="000000"/>
          </a:solidFill>
        </a:ln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8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22</xdr:col>
      <xdr:colOff>428625</xdr:colOff>
      <xdr:row>40</xdr:row>
      <xdr:rowOff>104775</xdr:rowOff>
    </xdr:from>
    <xdr:to>
      <xdr:col>23</xdr:col>
      <xdr:colOff>474344</xdr:colOff>
      <xdr:row>43</xdr:row>
      <xdr:rowOff>47625</xdr:rowOff>
    </xdr:to>
    <xdr:sp macro="" textlink="">
      <xdr:nvSpPr>
        <xdr:cNvPr id="486" name="Ellipse 485"/>
        <xdr:cNvSpPr/>
      </xdr:nvSpPr>
      <xdr:spPr>
        <a:xfrm>
          <a:off x="11096625" y="6200775"/>
          <a:ext cx="502919" cy="400050"/>
        </a:xfrm>
        <a:prstGeom prst="ellipse">
          <a:avLst/>
        </a:prstGeom>
        <a:solidFill>
          <a:schemeClr val="accent3"/>
        </a:solidFill>
        <a:ln>
          <a:solidFill>
            <a:sysClr val="windowText" lastClr="000000"/>
          </a:solidFill>
        </a:ln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4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24</xdr:col>
      <xdr:colOff>28575</xdr:colOff>
      <xdr:row>7</xdr:row>
      <xdr:rowOff>0</xdr:rowOff>
    </xdr:from>
    <xdr:to>
      <xdr:col>26</xdr:col>
      <xdr:colOff>276225</xdr:colOff>
      <xdr:row>8</xdr:row>
      <xdr:rowOff>123824</xdr:rowOff>
    </xdr:to>
    <xdr:sp macro="" textlink="">
      <xdr:nvSpPr>
        <xdr:cNvPr id="488" name="Rectangle 487"/>
        <xdr:cNvSpPr/>
      </xdr:nvSpPr>
      <xdr:spPr>
        <a:xfrm>
          <a:off x="2400300" y="1066800"/>
          <a:ext cx="1219200" cy="276224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1/8</a:t>
          </a:r>
          <a:r>
            <a:rPr lang="fr-FR" sz="1400" b="1" baseline="0">
              <a:solidFill>
                <a:sysClr val="windowText" lastClr="000000"/>
              </a:solidFill>
            </a:rPr>
            <a:t> </a:t>
          </a:r>
          <a:r>
            <a:rPr lang="fr-FR" sz="1400" b="1">
              <a:solidFill>
                <a:sysClr val="windowText" lastClr="000000"/>
              </a:solidFill>
            </a:rPr>
            <a:t>de Finales</a:t>
          </a:r>
        </a:p>
      </xdr:txBody>
    </xdr:sp>
    <xdr:clientData/>
  </xdr:twoCellAnchor>
  <xdr:twoCellAnchor>
    <xdr:from>
      <xdr:col>28</xdr:col>
      <xdr:colOff>28574</xdr:colOff>
      <xdr:row>14</xdr:row>
      <xdr:rowOff>9525</xdr:rowOff>
    </xdr:from>
    <xdr:to>
      <xdr:col>30</xdr:col>
      <xdr:colOff>438149</xdr:colOff>
      <xdr:row>15</xdr:row>
      <xdr:rowOff>133349</xdr:rowOff>
    </xdr:to>
    <xdr:sp macro="" textlink="">
      <xdr:nvSpPr>
        <xdr:cNvPr id="489" name="Rectangle 488"/>
        <xdr:cNvSpPr/>
      </xdr:nvSpPr>
      <xdr:spPr>
        <a:xfrm>
          <a:off x="4352924" y="2143125"/>
          <a:ext cx="1381125" cy="276224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1/4</a:t>
          </a:r>
          <a:r>
            <a:rPr lang="fr-FR" sz="1400" b="1" baseline="0">
              <a:solidFill>
                <a:sysClr val="windowText" lastClr="000000"/>
              </a:solidFill>
            </a:rPr>
            <a:t> </a:t>
          </a:r>
          <a:r>
            <a:rPr lang="fr-FR" sz="1400" b="1">
              <a:solidFill>
                <a:sysClr val="windowText" lastClr="000000"/>
              </a:solidFill>
            </a:rPr>
            <a:t>de Finales</a:t>
          </a:r>
        </a:p>
      </xdr:txBody>
    </xdr:sp>
    <xdr:clientData/>
  </xdr:twoCellAnchor>
  <xdr:twoCellAnchor>
    <xdr:from>
      <xdr:col>32</xdr:col>
      <xdr:colOff>19050</xdr:colOff>
      <xdr:row>26</xdr:row>
      <xdr:rowOff>9525</xdr:rowOff>
    </xdr:from>
    <xdr:to>
      <xdr:col>34</xdr:col>
      <xdr:colOff>371475</xdr:colOff>
      <xdr:row>27</xdr:row>
      <xdr:rowOff>133349</xdr:rowOff>
    </xdr:to>
    <xdr:sp macro="" textlink="">
      <xdr:nvSpPr>
        <xdr:cNvPr id="490" name="Rectangle 489"/>
        <xdr:cNvSpPr/>
      </xdr:nvSpPr>
      <xdr:spPr>
        <a:xfrm>
          <a:off x="6286500" y="3971925"/>
          <a:ext cx="1323975" cy="276224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1/2</a:t>
          </a:r>
          <a:r>
            <a:rPr lang="fr-FR" sz="1400" b="1" baseline="0">
              <a:solidFill>
                <a:sysClr val="windowText" lastClr="000000"/>
              </a:solidFill>
            </a:rPr>
            <a:t> </a:t>
          </a:r>
          <a:r>
            <a:rPr lang="fr-FR" sz="1400" b="1">
              <a:solidFill>
                <a:sysClr val="windowText" lastClr="000000"/>
              </a:solidFill>
            </a:rPr>
            <a:t>de Finales</a:t>
          </a:r>
        </a:p>
      </xdr:txBody>
    </xdr:sp>
    <xdr:clientData/>
  </xdr:twoCellAnchor>
  <xdr:twoCellAnchor>
    <xdr:from>
      <xdr:col>36</xdr:col>
      <xdr:colOff>9525</xdr:colOff>
      <xdr:row>47</xdr:row>
      <xdr:rowOff>9525</xdr:rowOff>
    </xdr:from>
    <xdr:to>
      <xdr:col>38</xdr:col>
      <xdr:colOff>85725</xdr:colOff>
      <xdr:row>48</xdr:row>
      <xdr:rowOff>133349</xdr:rowOff>
    </xdr:to>
    <xdr:sp macro="" textlink="">
      <xdr:nvSpPr>
        <xdr:cNvPr id="491" name="Rectangle 490"/>
        <xdr:cNvSpPr/>
      </xdr:nvSpPr>
      <xdr:spPr>
        <a:xfrm>
          <a:off x="8220075" y="7172325"/>
          <a:ext cx="1047750" cy="276224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 Finales</a:t>
          </a:r>
        </a:p>
      </xdr:txBody>
    </xdr:sp>
    <xdr:clientData/>
  </xdr:twoCellAnchor>
  <xdr:twoCellAnchor>
    <xdr:from>
      <xdr:col>25</xdr:col>
      <xdr:colOff>66675</xdr:colOff>
      <xdr:row>21</xdr:row>
      <xdr:rowOff>85725</xdr:rowOff>
    </xdr:from>
    <xdr:to>
      <xdr:col>25</xdr:col>
      <xdr:colOff>133350</xdr:colOff>
      <xdr:row>23</xdr:row>
      <xdr:rowOff>114300</xdr:rowOff>
    </xdr:to>
    <xdr:sp macro="" textlink="">
      <xdr:nvSpPr>
        <xdr:cNvPr id="492" name="Accolade fermante 491"/>
        <xdr:cNvSpPr/>
      </xdr:nvSpPr>
      <xdr:spPr>
        <a:xfrm>
          <a:off x="3200400" y="3286125"/>
          <a:ext cx="66675" cy="3333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27</xdr:col>
      <xdr:colOff>47625</xdr:colOff>
      <xdr:row>13</xdr:row>
      <xdr:rowOff>57150</xdr:rowOff>
    </xdr:from>
    <xdr:to>
      <xdr:col>27</xdr:col>
      <xdr:colOff>114300</xdr:colOff>
      <xdr:row>23</xdr:row>
      <xdr:rowOff>38100</xdr:rowOff>
    </xdr:to>
    <xdr:sp macro="" textlink="">
      <xdr:nvSpPr>
        <xdr:cNvPr id="495" name="Accolade fermante 494"/>
        <xdr:cNvSpPr/>
      </xdr:nvSpPr>
      <xdr:spPr>
        <a:xfrm>
          <a:off x="4162425" y="2038350"/>
          <a:ext cx="66675" cy="1504950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25</xdr:col>
      <xdr:colOff>66675</xdr:colOff>
      <xdr:row>11</xdr:row>
      <xdr:rowOff>57150</xdr:rowOff>
    </xdr:from>
    <xdr:to>
      <xdr:col>25</xdr:col>
      <xdr:colOff>133350</xdr:colOff>
      <xdr:row>13</xdr:row>
      <xdr:rowOff>85725</xdr:rowOff>
    </xdr:to>
    <xdr:sp macro="" textlink="">
      <xdr:nvSpPr>
        <xdr:cNvPr id="496" name="Accolade fermante 495"/>
        <xdr:cNvSpPr/>
      </xdr:nvSpPr>
      <xdr:spPr>
        <a:xfrm>
          <a:off x="3200400" y="1733550"/>
          <a:ext cx="66675" cy="3333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25</xdr:col>
      <xdr:colOff>66675</xdr:colOff>
      <xdr:row>41</xdr:row>
      <xdr:rowOff>85725</xdr:rowOff>
    </xdr:from>
    <xdr:to>
      <xdr:col>25</xdr:col>
      <xdr:colOff>133350</xdr:colOff>
      <xdr:row>43</xdr:row>
      <xdr:rowOff>114300</xdr:rowOff>
    </xdr:to>
    <xdr:sp macro="" textlink="">
      <xdr:nvSpPr>
        <xdr:cNvPr id="497" name="Accolade fermante 496"/>
        <xdr:cNvSpPr/>
      </xdr:nvSpPr>
      <xdr:spPr>
        <a:xfrm>
          <a:off x="3200400" y="6334125"/>
          <a:ext cx="66675" cy="3333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27</xdr:col>
      <xdr:colOff>66676</xdr:colOff>
      <xdr:row>33</xdr:row>
      <xdr:rowOff>85726</xdr:rowOff>
    </xdr:from>
    <xdr:to>
      <xdr:col>27</xdr:col>
      <xdr:colOff>121920</xdr:colOff>
      <xdr:row>43</xdr:row>
      <xdr:rowOff>142876</xdr:rowOff>
    </xdr:to>
    <xdr:sp macro="" textlink="">
      <xdr:nvSpPr>
        <xdr:cNvPr id="500" name="Accolade fermante 499"/>
        <xdr:cNvSpPr/>
      </xdr:nvSpPr>
      <xdr:spPr>
        <a:xfrm>
          <a:off x="4181476" y="5114926"/>
          <a:ext cx="55244" cy="1581150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25</xdr:col>
      <xdr:colOff>76200</xdr:colOff>
      <xdr:row>31</xdr:row>
      <xdr:rowOff>76200</xdr:rowOff>
    </xdr:from>
    <xdr:to>
      <xdr:col>25</xdr:col>
      <xdr:colOff>142875</xdr:colOff>
      <xdr:row>33</xdr:row>
      <xdr:rowOff>104775</xdr:rowOff>
    </xdr:to>
    <xdr:sp macro="" textlink="">
      <xdr:nvSpPr>
        <xdr:cNvPr id="501" name="Accolade fermante 500"/>
        <xdr:cNvSpPr/>
      </xdr:nvSpPr>
      <xdr:spPr>
        <a:xfrm>
          <a:off x="3209925" y="4800600"/>
          <a:ext cx="66675" cy="3333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25</xdr:col>
      <xdr:colOff>66675</xdr:colOff>
      <xdr:row>60</xdr:row>
      <xdr:rowOff>85725</xdr:rowOff>
    </xdr:from>
    <xdr:to>
      <xdr:col>25</xdr:col>
      <xdr:colOff>133350</xdr:colOff>
      <xdr:row>62</xdr:row>
      <xdr:rowOff>114300</xdr:rowOff>
    </xdr:to>
    <xdr:sp macro="" textlink="">
      <xdr:nvSpPr>
        <xdr:cNvPr id="502" name="Accolade fermante 501"/>
        <xdr:cNvSpPr/>
      </xdr:nvSpPr>
      <xdr:spPr>
        <a:xfrm>
          <a:off x="3200400" y="9229725"/>
          <a:ext cx="66675" cy="3333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27</xdr:col>
      <xdr:colOff>57150</xdr:colOff>
      <xdr:row>53</xdr:row>
      <xdr:rowOff>28575</xdr:rowOff>
    </xdr:from>
    <xdr:to>
      <xdr:col>27</xdr:col>
      <xdr:colOff>123825</xdr:colOff>
      <xdr:row>63</xdr:row>
      <xdr:rowOff>9525</xdr:rowOff>
    </xdr:to>
    <xdr:sp macro="" textlink="">
      <xdr:nvSpPr>
        <xdr:cNvPr id="504" name="Accolade fermante 503"/>
        <xdr:cNvSpPr/>
      </xdr:nvSpPr>
      <xdr:spPr>
        <a:xfrm>
          <a:off x="4171950" y="8105775"/>
          <a:ext cx="66675" cy="1504950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25</xdr:col>
      <xdr:colOff>66675</xdr:colOff>
      <xdr:row>51</xdr:row>
      <xdr:rowOff>57150</xdr:rowOff>
    </xdr:from>
    <xdr:to>
      <xdr:col>25</xdr:col>
      <xdr:colOff>133350</xdr:colOff>
      <xdr:row>53</xdr:row>
      <xdr:rowOff>85725</xdr:rowOff>
    </xdr:to>
    <xdr:sp macro="" textlink="">
      <xdr:nvSpPr>
        <xdr:cNvPr id="505" name="Accolade fermante 504"/>
        <xdr:cNvSpPr/>
      </xdr:nvSpPr>
      <xdr:spPr>
        <a:xfrm>
          <a:off x="3200400" y="7829550"/>
          <a:ext cx="66675" cy="3333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25</xdr:col>
      <xdr:colOff>66675</xdr:colOff>
      <xdr:row>71</xdr:row>
      <xdr:rowOff>85725</xdr:rowOff>
    </xdr:from>
    <xdr:to>
      <xdr:col>25</xdr:col>
      <xdr:colOff>133350</xdr:colOff>
      <xdr:row>73</xdr:row>
      <xdr:rowOff>114300</xdr:rowOff>
    </xdr:to>
    <xdr:sp macro="" textlink="">
      <xdr:nvSpPr>
        <xdr:cNvPr id="506" name="Accolade fermante 505"/>
        <xdr:cNvSpPr/>
      </xdr:nvSpPr>
      <xdr:spPr>
        <a:xfrm>
          <a:off x="3200400" y="10906125"/>
          <a:ext cx="66675" cy="3333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27</xdr:col>
      <xdr:colOff>38100</xdr:colOff>
      <xdr:row>73</xdr:row>
      <xdr:rowOff>85725</xdr:rowOff>
    </xdr:from>
    <xdr:to>
      <xdr:col>27</xdr:col>
      <xdr:colOff>104775</xdr:colOff>
      <xdr:row>83</xdr:row>
      <xdr:rowOff>66675</xdr:rowOff>
    </xdr:to>
    <xdr:sp macro="" textlink="">
      <xdr:nvSpPr>
        <xdr:cNvPr id="509" name="Accolade fermante 508"/>
        <xdr:cNvSpPr/>
      </xdr:nvSpPr>
      <xdr:spPr>
        <a:xfrm>
          <a:off x="4152900" y="11210925"/>
          <a:ext cx="66675" cy="1504950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31</xdr:col>
      <xdr:colOff>76200</xdr:colOff>
      <xdr:row>20</xdr:row>
      <xdr:rowOff>38099</xdr:rowOff>
    </xdr:from>
    <xdr:to>
      <xdr:col>31</xdr:col>
      <xdr:colOff>121919</xdr:colOff>
      <xdr:row>40</xdr:row>
      <xdr:rowOff>123825</xdr:rowOff>
    </xdr:to>
    <xdr:sp macro="" textlink="">
      <xdr:nvSpPr>
        <xdr:cNvPr id="510" name="Accolade fermante 509"/>
        <xdr:cNvSpPr/>
      </xdr:nvSpPr>
      <xdr:spPr>
        <a:xfrm>
          <a:off x="6134100" y="3086099"/>
          <a:ext cx="45719" cy="3133726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29</xdr:col>
      <xdr:colOff>66675</xdr:colOff>
      <xdr:row>18</xdr:row>
      <xdr:rowOff>76200</xdr:rowOff>
    </xdr:from>
    <xdr:to>
      <xdr:col>29</xdr:col>
      <xdr:colOff>133350</xdr:colOff>
      <xdr:row>20</xdr:row>
      <xdr:rowOff>104775</xdr:rowOff>
    </xdr:to>
    <xdr:sp macro="" textlink="">
      <xdr:nvSpPr>
        <xdr:cNvPr id="511" name="Accolade fermante 510"/>
        <xdr:cNvSpPr/>
      </xdr:nvSpPr>
      <xdr:spPr>
        <a:xfrm>
          <a:off x="5153025" y="2819400"/>
          <a:ext cx="66675" cy="3333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29</xdr:col>
      <xdr:colOff>57150</xdr:colOff>
      <xdr:row>38</xdr:row>
      <xdr:rowOff>76200</xdr:rowOff>
    </xdr:from>
    <xdr:to>
      <xdr:col>29</xdr:col>
      <xdr:colOff>123825</xdr:colOff>
      <xdr:row>40</xdr:row>
      <xdr:rowOff>104775</xdr:rowOff>
    </xdr:to>
    <xdr:sp macro="" textlink="">
      <xdr:nvSpPr>
        <xdr:cNvPr id="512" name="Accolade fermante 511"/>
        <xdr:cNvSpPr/>
      </xdr:nvSpPr>
      <xdr:spPr>
        <a:xfrm>
          <a:off x="5143500" y="5867400"/>
          <a:ext cx="66675" cy="3333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31</xdr:col>
      <xdr:colOff>66675</xdr:colOff>
      <xdr:row>59</xdr:row>
      <xdr:rowOff>85725</xdr:rowOff>
    </xdr:from>
    <xdr:to>
      <xdr:col>31</xdr:col>
      <xdr:colOff>123824</xdr:colOff>
      <xdr:row>80</xdr:row>
      <xdr:rowOff>114300</xdr:rowOff>
    </xdr:to>
    <xdr:sp macro="" textlink="">
      <xdr:nvSpPr>
        <xdr:cNvPr id="513" name="Accolade fermante 512"/>
        <xdr:cNvSpPr/>
      </xdr:nvSpPr>
      <xdr:spPr>
        <a:xfrm>
          <a:off x="17354550" y="9077325"/>
          <a:ext cx="57149" cy="32289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29</xdr:col>
      <xdr:colOff>49531</xdr:colOff>
      <xdr:row>57</xdr:row>
      <xdr:rowOff>76200</xdr:rowOff>
    </xdr:from>
    <xdr:to>
      <xdr:col>29</xdr:col>
      <xdr:colOff>95250</xdr:colOff>
      <xdr:row>59</xdr:row>
      <xdr:rowOff>104775</xdr:rowOff>
    </xdr:to>
    <xdr:sp macro="" textlink="">
      <xdr:nvSpPr>
        <xdr:cNvPr id="514" name="Accolade fermante 513"/>
        <xdr:cNvSpPr/>
      </xdr:nvSpPr>
      <xdr:spPr>
        <a:xfrm>
          <a:off x="5135881" y="8763000"/>
          <a:ext cx="45719" cy="3333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29</xdr:col>
      <xdr:colOff>57150</xdr:colOff>
      <xdr:row>78</xdr:row>
      <xdr:rowOff>76200</xdr:rowOff>
    </xdr:from>
    <xdr:to>
      <xdr:col>29</xdr:col>
      <xdr:colOff>123825</xdr:colOff>
      <xdr:row>80</xdr:row>
      <xdr:rowOff>104775</xdr:rowOff>
    </xdr:to>
    <xdr:sp macro="" textlink="">
      <xdr:nvSpPr>
        <xdr:cNvPr id="515" name="Accolade fermante 514"/>
        <xdr:cNvSpPr/>
      </xdr:nvSpPr>
      <xdr:spPr>
        <a:xfrm>
          <a:off x="16373475" y="11963400"/>
          <a:ext cx="66675" cy="3333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35</xdr:col>
      <xdr:colOff>47625</xdr:colOff>
      <xdr:row>32</xdr:row>
      <xdr:rowOff>85725</xdr:rowOff>
    </xdr:from>
    <xdr:to>
      <xdr:col>35</xdr:col>
      <xdr:colOff>121918</xdr:colOff>
      <xdr:row>71</xdr:row>
      <xdr:rowOff>104775</xdr:rowOff>
    </xdr:to>
    <xdr:sp macro="" textlink="">
      <xdr:nvSpPr>
        <xdr:cNvPr id="516" name="Accolade fermante 515"/>
        <xdr:cNvSpPr/>
      </xdr:nvSpPr>
      <xdr:spPr>
        <a:xfrm>
          <a:off x="19278600" y="4962525"/>
          <a:ext cx="74293" cy="5962650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33</xdr:col>
      <xdr:colOff>76200</xdr:colOff>
      <xdr:row>30</xdr:row>
      <xdr:rowOff>57150</xdr:rowOff>
    </xdr:from>
    <xdr:to>
      <xdr:col>33</xdr:col>
      <xdr:colOff>142875</xdr:colOff>
      <xdr:row>32</xdr:row>
      <xdr:rowOff>85725</xdr:rowOff>
    </xdr:to>
    <xdr:sp macro="" textlink="">
      <xdr:nvSpPr>
        <xdr:cNvPr id="517" name="Accolade fermante 516"/>
        <xdr:cNvSpPr/>
      </xdr:nvSpPr>
      <xdr:spPr>
        <a:xfrm>
          <a:off x="7105650" y="4629150"/>
          <a:ext cx="66675" cy="3333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33</xdr:col>
      <xdr:colOff>76200</xdr:colOff>
      <xdr:row>69</xdr:row>
      <xdr:rowOff>57150</xdr:rowOff>
    </xdr:from>
    <xdr:to>
      <xdr:col>33</xdr:col>
      <xdr:colOff>142875</xdr:colOff>
      <xdr:row>71</xdr:row>
      <xdr:rowOff>85725</xdr:rowOff>
    </xdr:to>
    <xdr:sp macro="" textlink="">
      <xdr:nvSpPr>
        <xdr:cNvPr id="518" name="Accolade fermante 517"/>
        <xdr:cNvSpPr/>
      </xdr:nvSpPr>
      <xdr:spPr>
        <a:xfrm>
          <a:off x="7105650" y="10572750"/>
          <a:ext cx="66675" cy="3333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37</xdr:col>
      <xdr:colOff>76200</xdr:colOff>
      <xdr:row>51</xdr:row>
      <xdr:rowOff>57150</xdr:rowOff>
    </xdr:from>
    <xdr:to>
      <xdr:col>37</xdr:col>
      <xdr:colOff>142875</xdr:colOff>
      <xdr:row>53</xdr:row>
      <xdr:rowOff>85725</xdr:rowOff>
    </xdr:to>
    <xdr:sp macro="" textlink="">
      <xdr:nvSpPr>
        <xdr:cNvPr id="519" name="Accolade fermante 518"/>
        <xdr:cNvSpPr/>
      </xdr:nvSpPr>
      <xdr:spPr>
        <a:xfrm>
          <a:off x="9048750" y="7829550"/>
          <a:ext cx="66675" cy="3333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25</xdr:col>
      <xdr:colOff>66675</xdr:colOff>
      <xdr:row>81</xdr:row>
      <xdr:rowOff>85725</xdr:rowOff>
    </xdr:from>
    <xdr:to>
      <xdr:col>25</xdr:col>
      <xdr:colOff>133350</xdr:colOff>
      <xdr:row>83</xdr:row>
      <xdr:rowOff>114300</xdr:rowOff>
    </xdr:to>
    <xdr:sp macro="" textlink="">
      <xdr:nvSpPr>
        <xdr:cNvPr id="523" name="Accolade fermante 522"/>
        <xdr:cNvSpPr/>
      </xdr:nvSpPr>
      <xdr:spPr>
        <a:xfrm>
          <a:off x="3200400" y="12430125"/>
          <a:ext cx="66675" cy="3333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22</xdr:col>
      <xdr:colOff>428625</xdr:colOff>
      <xdr:row>99</xdr:row>
      <xdr:rowOff>66674</xdr:rowOff>
    </xdr:from>
    <xdr:to>
      <xdr:col>23</xdr:col>
      <xdr:colOff>474344</xdr:colOff>
      <xdr:row>101</xdr:row>
      <xdr:rowOff>152399</xdr:rowOff>
    </xdr:to>
    <xdr:sp macro="" textlink="">
      <xdr:nvSpPr>
        <xdr:cNvPr id="534" name="Ellipse 533"/>
        <xdr:cNvSpPr/>
      </xdr:nvSpPr>
      <xdr:spPr>
        <a:xfrm>
          <a:off x="11096625" y="16068674"/>
          <a:ext cx="502919" cy="390525"/>
        </a:xfrm>
        <a:prstGeom prst="ellipse">
          <a:avLst/>
        </a:prstGeom>
        <a:solidFill>
          <a:schemeClr val="accent3"/>
        </a:solidFill>
        <a:ln>
          <a:solidFill>
            <a:sysClr val="windowText" lastClr="000000"/>
          </a:solidFill>
        </a:ln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9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22</xdr:col>
      <xdr:colOff>438150</xdr:colOff>
      <xdr:row>109</xdr:row>
      <xdr:rowOff>95250</xdr:rowOff>
    </xdr:from>
    <xdr:to>
      <xdr:col>23</xdr:col>
      <xdr:colOff>483869</xdr:colOff>
      <xdr:row>112</xdr:row>
      <xdr:rowOff>38100</xdr:rowOff>
    </xdr:to>
    <xdr:sp macro="" textlink="">
      <xdr:nvSpPr>
        <xdr:cNvPr id="538" name="Ellipse 537"/>
        <xdr:cNvSpPr/>
      </xdr:nvSpPr>
      <xdr:spPr>
        <a:xfrm>
          <a:off x="11106150" y="17621250"/>
          <a:ext cx="502919" cy="400050"/>
        </a:xfrm>
        <a:prstGeom prst="ellipse">
          <a:avLst/>
        </a:prstGeom>
        <a:solidFill>
          <a:schemeClr val="accent3"/>
        </a:solidFill>
        <a:ln>
          <a:solidFill>
            <a:sysClr val="windowText" lastClr="000000"/>
          </a:solidFill>
        </a:ln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10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22</xdr:col>
      <xdr:colOff>438150</xdr:colOff>
      <xdr:row>119</xdr:row>
      <xdr:rowOff>85725</xdr:rowOff>
    </xdr:from>
    <xdr:to>
      <xdr:col>23</xdr:col>
      <xdr:colOff>483869</xdr:colOff>
      <xdr:row>122</xdr:row>
      <xdr:rowOff>28575</xdr:rowOff>
    </xdr:to>
    <xdr:sp macro="" textlink="">
      <xdr:nvSpPr>
        <xdr:cNvPr id="541" name="Ellipse 540"/>
        <xdr:cNvSpPr/>
      </xdr:nvSpPr>
      <xdr:spPr>
        <a:xfrm>
          <a:off x="11106150" y="19135725"/>
          <a:ext cx="502919" cy="400050"/>
        </a:xfrm>
        <a:prstGeom prst="ellipse">
          <a:avLst/>
        </a:prstGeom>
        <a:solidFill>
          <a:schemeClr val="accent3"/>
        </a:solidFill>
        <a:ln>
          <a:solidFill>
            <a:sysClr val="windowText" lastClr="000000"/>
          </a:solidFill>
        </a:ln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11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23</xdr:col>
      <xdr:colOff>0</xdr:colOff>
      <xdr:row>129</xdr:row>
      <xdr:rowOff>85725</xdr:rowOff>
    </xdr:from>
    <xdr:to>
      <xdr:col>23</xdr:col>
      <xdr:colOff>502919</xdr:colOff>
      <xdr:row>132</xdr:row>
      <xdr:rowOff>28575</xdr:rowOff>
    </xdr:to>
    <xdr:sp macro="" textlink="">
      <xdr:nvSpPr>
        <xdr:cNvPr id="542" name="Ellipse 541"/>
        <xdr:cNvSpPr/>
      </xdr:nvSpPr>
      <xdr:spPr>
        <a:xfrm>
          <a:off x="11125200" y="20659725"/>
          <a:ext cx="502919" cy="400050"/>
        </a:xfrm>
        <a:prstGeom prst="ellipse">
          <a:avLst/>
        </a:prstGeom>
        <a:solidFill>
          <a:schemeClr val="accent3"/>
        </a:solidFill>
        <a:ln>
          <a:solidFill>
            <a:sysClr val="windowText" lastClr="000000"/>
          </a:solidFill>
        </a:ln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12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22</xdr:col>
      <xdr:colOff>438150</xdr:colOff>
      <xdr:row>139</xdr:row>
      <xdr:rowOff>85725</xdr:rowOff>
    </xdr:from>
    <xdr:to>
      <xdr:col>23</xdr:col>
      <xdr:colOff>483869</xdr:colOff>
      <xdr:row>142</xdr:row>
      <xdr:rowOff>28575</xdr:rowOff>
    </xdr:to>
    <xdr:sp macro="" textlink="">
      <xdr:nvSpPr>
        <xdr:cNvPr id="544" name="Ellipse 543"/>
        <xdr:cNvSpPr/>
      </xdr:nvSpPr>
      <xdr:spPr>
        <a:xfrm>
          <a:off x="11106150" y="22183725"/>
          <a:ext cx="502919" cy="400050"/>
        </a:xfrm>
        <a:prstGeom prst="ellipse">
          <a:avLst/>
        </a:prstGeom>
        <a:solidFill>
          <a:schemeClr val="accent3"/>
        </a:solidFill>
        <a:ln>
          <a:solidFill>
            <a:sysClr val="windowText" lastClr="000000"/>
          </a:solidFill>
        </a:ln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13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22</xdr:col>
      <xdr:colOff>438150</xdr:colOff>
      <xdr:row>148</xdr:row>
      <xdr:rowOff>104775</xdr:rowOff>
    </xdr:from>
    <xdr:to>
      <xdr:col>23</xdr:col>
      <xdr:colOff>483869</xdr:colOff>
      <xdr:row>151</xdr:row>
      <xdr:rowOff>47625</xdr:rowOff>
    </xdr:to>
    <xdr:sp macro="" textlink="">
      <xdr:nvSpPr>
        <xdr:cNvPr id="549" name="Ellipse 548"/>
        <xdr:cNvSpPr/>
      </xdr:nvSpPr>
      <xdr:spPr>
        <a:xfrm>
          <a:off x="11106150" y="23574375"/>
          <a:ext cx="502919" cy="400050"/>
        </a:xfrm>
        <a:prstGeom prst="ellipse">
          <a:avLst/>
        </a:prstGeom>
        <a:solidFill>
          <a:schemeClr val="accent3"/>
        </a:solidFill>
        <a:ln>
          <a:solidFill>
            <a:sysClr val="windowText" lastClr="000000"/>
          </a:solidFill>
        </a:ln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14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22</xdr:col>
      <xdr:colOff>438150</xdr:colOff>
      <xdr:row>159</xdr:row>
      <xdr:rowOff>85725</xdr:rowOff>
    </xdr:from>
    <xdr:to>
      <xdr:col>23</xdr:col>
      <xdr:colOff>483869</xdr:colOff>
      <xdr:row>162</xdr:row>
      <xdr:rowOff>28575</xdr:rowOff>
    </xdr:to>
    <xdr:sp macro="" textlink="">
      <xdr:nvSpPr>
        <xdr:cNvPr id="551" name="Ellipse 550"/>
        <xdr:cNvSpPr/>
      </xdr:nvSpPr>
      <xdr:spPr>
        <a:xfrm>
          <a:off x="11106150" y="25231725"/>
          <a:ext cx="502919" cy="400050"/>
        </a:xfrm>
        <a:prstGeom prst="ellipse">
          <a:avLst/>
        </a:prstGeom>
        <a:solidFill>
          <a:schemeClr val="accent3"/>
        </a:solidFill>
        <a:ln>
          <a:solidFill>
            <a:sysClr val="windowText" lastClr="000000"/>
          </a:solidFill>
        </a:ln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15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22</xdr:col>
      <xdr:colOff>438150</xdr:colOff>
      <xdr:row>169</xdr:row>
      <xdr:rowOff>76200</xdr:rowOff>
    </xdr:from>
    <xdr:to>
      <xdr:col>23</xdr:col>
      <xdr:colOff>483869</xdr:colOff>
      <xdr:row>172</xdr:row>
      <xdr:rowOff>19050</xdr:rowOff>
    </xdr:to>
    <xdr:sp macro="" textlink="">
      <xdr:nvSpPr>
        <xdr:cNvPr id="552" name="Ellipse 551"/>
        <xdr:cNvSpPr/>
      </xdr:nvSpPr>
      <xdr:spPr>
        <a:xfrm>
          <a:off x="11106150" y="26746200"/>
          <a:ext cx="502919" cy="400050"/>
        </a:xfrm>
        <a:prstGeom prst="ellipse">
          <a:avLst/>
        </a:prstGeom>
        <a:solidFill>
          <a:schemeClr val="accent3"/>
        </a:solidFill>
        <a:ln>
          <a:solidFill>
            <a:sysClr val="windowText" lastClr="000000"/>
          </a:solidFill>
        </a:ln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16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24</xdr:col>
      <xdr:colOff>28575</xdr:colOff>
      <xdr:row>96</xdr:row>
      <xdr:rowOff>0</xdr:rowOff>
    </xdr:from>
    <xdr:to>
      <xdr:col>26</xdr:col>
      <xdr:colOff>276225</xdr:colOff>
      <xdr:row>97</xdr:row>
      <xdr:rowOff>123824</xdr:rowOff>
    </xdr:to>
    <xdr:sp macro="" textlink="">
      <xdr:nvSpPr>
        <xdr:cNvPr id="555" name="Rectangle 554"/>
        <xdr:cNvSpPr/>
      </xdr:nvSpPr>
      <xdr:spPr>
        <a:xfrm>
          <a:off x="2400300" y="15544800"/>
          <a:ext cx="1219200" cy="276224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1/8</a:t>
          </a:r>
          <a:r>
            <a:rPr lang="fr-FR" sz="1400" b="1" baseline="0">
              <a:solidFill>
                <a:sysClr val="windowText" lastClr="000000"/>
              </a:solidFill>
            </a:rPr>
            <a:t> </a:t>
          </a:r>
          <a:r>
            <a:rPr lang="fr-FR" sz="1400" b="1">
              <a:solidFill>
                <a:sysClr val="windowText" lastClr="000000"/>
              </a:solidFill>
            </a:rPr>
            <a:t>de Finales</a:t>
          </a:r>
        </a:p>
      </xdr:txBody>
    </xdr:sp>
    <xdr:clientData/>
  </xdr:twoCellAnchor>
  <xdr:twoCellAnchor>
    <xdr:from>
      <xdr:col>28</xdr:col>
      <xdr:colOff>28574</xdr:colOff>
      <xdr:row>103</xdr:row>
      <xdr:rowOff>9525</xdr:rowOff>
    </xdr:from>
    <xdr:to>
      <xdr:col>30</xdr:col>
      <xdr:colOff>438149</xdr:colOff>
      <xdr:row>104</xdr:row>
      <xdr:rowOff>133349</xdr:rowOff>
    </xdr:to>
    <xdr:sp macro="" textlink="">
      <xdr:nvSpPr>
        <xdr:cNvPr id="556" name="Rectangle 555"/>
        <xdr:cNvSpPr/>
      </xdr:nvSpPr>
      <xdr:spPr>
        <a:xfrm>
          <a:off x="4352924" y="16621125"/>
          <a:ext cx="1381125" cy="276224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1/4</a:t>
          </a:r>
          <a:r>
            <a:rPr lang="fr-FR" sz="1400" b="1" baseline="0">
              <a:solidFill>
                <a:sysClr val="windowText" lastClr="000000"/>
              </a:solidFill>
            </a:rPr>
            <a:t> </a:t>
          </a:r>
          <a:r>
            <a:rPr lang="fr-FR" sz="1400" b="1">
              <a:solidFill>
                <a:sysClr val="windowText" lastClr="000000"/>
              </a:solidFill>
            </a:rPr>
            <a:t>de Finales</a:t>
          </a:r>
        </a:p>
      </xdr:txBody>
    </xdr:sp>
    <xdr:clientData/>
  </xdr:twoCellAnchor>
  <xdr:twoCellAnchor>
    <xdr:from>
      <xdr:col>32</xdr:col>
      <xdr:colOff>19050</xdr:colOff>
      <xdr:row>115</xdr:row>
      <xdr:rowOff>9525</xdr:rowOff>
    </xdr:from>
    <xdr:to>
      <xdr:col>34</xdr:col>
      <xdr:colOff>371475</xdr:colOff>
      <xdr:row>116</xdr:row>
      <xdr:rowOff>133349</xdr:rowOff>
    </xdr:to>
    <xdr:sp macro="" textlink="">
      <xdr:nvSpPr>
        <xdr:cNvPr id="557" name="Rectangle 556"/>
        <xdr:cNvSpPr/>
      </xdr:nvSpPr>
      <xdr:spPr>
        <a:xfrm>
          <a:off x="6286500" y="18449925"/>
          <a:ext cx="1323975" cy="276224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1/2</a:t>
          </a:r>
          <a:r>
            <a:rPr lang="fr-FR" sz="1400" b="1" baseline="0">
              <a:solidFill>
                <a:sysClr val="windowText" lastClr="000000"/>
              </a:solidFill>
            </a:rPr>
            <a:t> </a:t>
          </a:r>
          <a:r>
            <a:rPr lang="fr-FR" sz="1400" b="1">
              <a:solidFill>
                <a:sysClr val="windowText" lastClr="000000"/>
              </a:solidFill>
            </a:rPr>
            <a:t>de Finales</a:t>
          </a:r>
        </a:p>
      </xdr:txBody>
    </xdr:sp>
    <xdr:clientData/>
  </xdr:twoCellAnchor>
  <xdr:twoCellAnchor>
    <xdr:from>
      <xdr:col>36</xdr:col>
      <xdr:colOff>9525</xdr:colOff>
      <xdr:row>136</xdr:row>
      <xdr:rowOff>9525</xdr:rowOff>
    </xdr:from>
    <xdr:to>
      <xdr:col>38</xdr:col>
      <xdr:colOff>85725</xdr:colOff>
      <xdr:row>137</xdr:row>
      <xdr:rowOff>133349</xdr:rowOff>
    </xdr:to>
    <xdr:sp macro="" textlink="">
      <xdr:nvSpPr>
        <xdr:cNvPr id="558" name="Rectangle 557"/>
        <xdr:cNvSpPr/>
      </xdr:nvSpPr>
      <xdr:spPr>
        <a:xfrm>
          <a:off x="8220075" y="21650325"/>
          <a:ext cx="1047750" cy="276224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 Finales</a:t>
          </a:r>
        </a:p>
      </xdr:txBody>
    </xdr:sp>
    <xdr:clientData/>
  </xdr:twoCellAnchor>
  <xdr:twoCellAnchor>
    <xdr:from>
      <xdr:col>25</xdr:col>
      <xdr:colOff>66675</xdr:colOff>
      <xdr:row>110</xdr:row>
      <xdr:rowOff>85725</xdr:rowOff>
    </xdr:from>
    <xdr:to>
      <xdr:col>25</xdr:col>
      <xdr:colOff>133350</xdr:colOff>
      <xdr:row>112</xdr:row>
      <xdr:rowOff>114300</xdr:rowOff>
    </xdr:to>
    <xdr:sp macro="" textlink="">
      <xdr:nvSpPr>
        <xdr:cNvPr id="559" name="Accolade fermante 558"/>
        <xdr:cNvSpPr/>
      </xdr:nvSpPr>
      <xdr:spPr>
        <a:xfrm>
          <a:off x="3200400" y="17764125"/>
          <a:ext cx="66675" cy="3333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27</xdr:col>
      <xdr:colOff>57150</xdr:colOff>
      <xdr:row>102</xdr:row>
      <xdr:rowOff>95250</xdr:rowOff>
    </xdr:from>
    <xdr:to>
      <xdr:col>27</xdr:col>
      <xdr:colOff>123825</xdr:colOff>
      <xdr:row>112</xdr:row>
      <xdr:rowOff>76200</xdr:rowOff>
    </xdr:to>
    <xdr:sp macro="" textlink="">
      <xdr:nvSpPr>
        <xdr:cNvPr id="562" name="Accolade fermante 561"/>
        <xdr:cNvSpPr/>
      </xdr:nvSpPr>
      <xdr:spPr>
        <a:xfrm>
          <a:off x="4171950" y="16554450"/>
          <a:ext cx="66675" cy="1504950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25</xdr:col>
      <xdr:colOff>66675</xdr:colOff>
      <xdr:row>100</xdr:row>
      <xdr:rowOff>57150</xdr:rowOff>
    </xdr:from>
    <xdr:to>
      <xdr:col>25</xdr:col>
      <xdr:colOff>133350</xdr:colOff>
      <xdr:row>102</xdr:row>
      <xdr:rowOff>85725</xdr:rowOff>
    </xdr:to>
    <xdr:sp macro="" textlink="">
      <xdr:nvSpPr>
        <xdr:cNvPr id="563" name="Accolade fermante 562"/>
        <xdr:cNvSpPr/>
      </xdr:nvSpPr>
      <xdr:spPr>
        <a:xfrm>
          <a:off x="3200400" y="16211550"/>
          <a:ext cx="66675" cy="3333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25</xdr:col>
      <xdr:colOff>66675</xdr:colOff>
      <xdr:row>130</xdr:row>
      <xdr:rowOff>85725</xdr:rowOff>
    </xdr:from>
    <xdr:to>
      <xdr:col>25</xdr:col>
      <xdr:colOff>133350</xdr:colOff>
      <xdr:row>132</xdr:row>
      <xdr:rowOff>114300</xdr:rowOff>
    </xdr:to>
    <xdr:sp macro="" textlink="">
      <xdr:nvSpPr>
        <xdr:cNvPr id="564" name="Accolade fermante 563"/>
        <xdr:cNvSpPr/>
      </xdr:nvSpPr>
      <xdr:spPr>
        <a:xfrm>
          <a:off x="3200400" y="20812125"/>
          <a:ext cx="66675" cy="3333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27</xdr:col>
      <xdr:colOff>47626</xdr:colOff>
      <xdr:row>122</xdr:row>
      <xdr:rowOff>47626</xdr:rowOff>
    </xdr:from>
    <xdr:to>
      <xdr:col>27</xdr:col>
      <xdr:colOff>102870</xdr:colOff>
      <xdr:row>132</xdr:row>
      <xdr:rowOff>104776</xdr:rowOff>
    </xdr:to>
    <xdr:sp macro="" textlink="">
      <xdr:nvSpPr>
        <xdr:cNvPr id="567" name="Accolade fermante 566"/>
        <xdr:cNvSpPr/>
      </xdr:nvSpPr>
      <xdr:spPr>
        <a:xfrm>
          <a:off x="4162426" y="19554826"/>
          <a:ext cx="55244" cy="1581150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25</xdr:col>
      <xdr:colOff>76200</xdr:colOff>
      <xdr:row>120</xdr:row>
      <xdr:rowOff>76200</xdr:rowOff>
    </xdr:from>
    <xdr:to>
      <xdr:col>25</xdr:col>
      <xdr:colOff>142875</xdr:colOff>
      <xdr:row>122</xdr:row>
      <xdr:rowOff>104775</xdr:rowOff>
    </xdr:to>
    <xdr:sp macro="" textlink="">
      <xdr:nvSpPr>
        <xdr:cNvPr id="568" name="Accolade fermante 567"/>
        <xdr:cNvSpPr/>
      </xdr:nvSpPr>
      <xdr:spPr>
        <a:xfrm>
          <a:off x="3209925" y="19278600"/>
          <a:ext cx="66675" cy="3333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25</xdr:col>
      <xdr:colOff>66675</xdr:colOff>
      <xdr:row>149</xdr:row>
      <xdr:rowOff>85725</xdr:rowOff>
    </xdr:from>
    <xdr:to>
      <xdr:col>25</xdr:col>
      <xdr:colOff>133350</xdr:colOff>
      <xdr:row>151</xdr:row>
      <xdr:rowOff>114300</xdr:rowOff>
    </xdr:to>
    <xdr:sp macro="" textlink="">
      <xdr:nvSpPr>
        <xdr:cNvPr id="569" name="Accolade fermante 568"/>
        <xdr:cNvSpPr/>
      </xdr:nvSpPr>
      <xdr:spPr>
        <a:xfrm>
          <a:off x="3200400" y="23707725"/>
          <a:ext cx="66675" cy="3333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27</xdr:col>
      <xdr:colOff>57150</xdr:colOff>
      <xdr:row>142</xdr:row>
      <xdr:rowOff>28575</xdr:rowOff>
    </xdr:from>
    <xdr:to>
      <xdr:col>27</xdr:col>
      <xdr:colOff>123825</xdr:colOff>
      <xdr:row>152</xdr:row>
      <xdr:rowOff>9525</xdr:rowOff>
    </xdr:to>
    <xdr:sp macro="" textlink="">
      <xdr:nvSpPr>
        <xdr:cNvPr id="571" name="Accolade fermante 570"/>
        <xdr:cNvSpPr/>
      </xdr:nvSpPr>
      <xdr:spPr>
        <a:xfrm>
          <a:off x="4171950" y="22583775"/>
          <a:ext cx="66675" cy="1504950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25</xdr:col>
      <xdr:colOff>66675</xdr:colOff>
      <xdr:row>140</xdr:row>
      <xdr:rowOff>57150</xdr:rowOff>
    </xdr:from>
    <xdr:to>
      <xdr:col>25</xdr:col>
      <xdr:colOff>133350</xdr:colOff>
      <xdr:row>142</xdr:row>
      <xdr:rowOff>85725</xdr:rowOff>
    </xdr:to>
    <xdr:sp macro="" textlink="">
      <xdr:nvSpPr>
        <xdr:cNvPr id="572" name="Accolade fermante 571"/>
        <xdr:cNvSpPr/>
      </xdr:nvSpPr>
      <xdr:spPr>
        <a:xfrm>
          <a:off x="3200400" y="22307550"/>
          <a:ext cx="66675" cy="3333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25</xdr:col>
      <xdr:colOff>66675</xdr:colOff>
      <xdr:row>160</xdr:row>
      <xdr:rowOff>85725</xdr:rowOff>
    </xdr:from>
    <xdr:to>
      <xdr:col>25</xdr:col>
      <xdr:colOff>133350</xdr:colOff>
      <xdr:row>162</xdr:row>
      <xdr:rowOff>114300</xdr:rowOff>
    </xdr:to>
    <xdr:sp macro="" textlink="">
      <xdr:nvSpPr>
        <xdr:cNvPr id="573" name="Accolade fermante 572"/>
        <xdr:cNvSpPr/>
      </xdr:nvSpPr>
      <xdr:spPr>
        <a:xfrm>
          <a:off x="3200400" y="25384125"/>
          <a:ext cx="66675" cy="3333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27</xdr:col>
      <xdr:colOff>38100</xdr:colOff>
      <xdr:row>162</xdr:row>
      <xdr:rowOff>85725</xdr:rowOff>
    </xdr:from>
    <xdr:to>
      <xdr:col>27</xdr:col>
      <xdr:colOff>104775</xdr:colOff>
      <xdr:row>172</xdr:row>
      <xdr:rowOff>66675</xdr:rowOff>
    </xdr:to>
    <xdr:sp macro="" textlink="">
      <xdr:nvSpPr>
        <xdr:cNvPr id="576" name="Accolade fermante 575"/>
        <xdr:cNvSpPr/>
      </xdr:nvSpPr>
      <xdr:spPr>
        <a:xfrm>
          <a:off x="4152900" y="25688925"/>
          <a:ext cx="66675" cy="1504950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31</xdr:col>
      <xdr:colOff>76200</xdr:colOff>
      <xdr:row>109</xdr:row>
      <xdr:rowOff>38099</xdr:rowOff>
    </xdr:from>
    <xdr:to>
      <xdr:col>31</xdr:col>
      <xdr:colOff>121919</xdr:colOff>
      <xdr:row>129</xdr:row>
      <xdr:rowOff>123825</xdr:rowOff>
    </xdr:to>
    <xdr:sp macro="" textlink="">
      <xdr:nvSpPr>
        <xdr:cNvPr id="577" name="Accolade fermante 576"/>
        <xdr:cNvSpPr/>
      </xdr:nvSpPr>
      <xdr:spPr>
        <a:xfrm>
          <a:off x="6134100" y="17564099"/>
          <a:ext cx="45719" cy="3133726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29</xdr:col>
      <xdr:colOff>66675</xdr:colOff>
      <xdr:row>107</xdr:row>
      <xdr:rowOff>76200</xdr:rowOff>
    </xdr:from>
    <xdr:to>
      <xdr:col>29</xdr:col>
      <xdr:colOff>133350</xdr:colOff>
      <xdr:row>109</xdr:row>
      <xdr:rowOff>104775</xdr:rowOff>
    </xdr:to>
    <xdr:sp macro="" textlink="">
      <xdr:nvSpPr>
        <xdr:cNvPr id="578" name="Accolade fermante 577"/>
        <xdr:cNvSpPr/>
      </xdr:nvSpPr>
      <xdr:spPr>
        <a:xfrm>
          <a:off x="5153025" y="17297400"/>
          <a:ext cx="66675" cy="3333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29</xdr:col>
      <xdr:colOff>57150</xdr:colOff>
      <xdr:row>127</xdr:row>
      <xdr:rowOff>76200</xdr:rowOff>
    </xdr:from>
    <xdr:to>
      <xdr:col>29</xdr:col>
      <xdr:colOff>123825</xdr:colOff>
      <xdr:row>129</xdr:row>
      <xdr:rowOff>104775</xdr:rowOff>
    </xdr:to>
    <xdr:sp macro="" textlink="">
      <xdr:nvSpPr>
        <xdr:cNvPr id="579" name="Accolade fermante 578"/>
        <xdr:cNvSpPr/>
      </xdr:nvSpPr>
      <xdr:spPr>
        <a:xfrm>
          <a:off x="5143500" y="20345400"/>
          <a:ext cx="66675" cy="3333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31</xdr:col>
      <xdr:colOff>47625</xdr:colOff>
      <xdr:row>148</xdr:row>
      <xdr:rowOff>66675</xdr:rowOff>
    </xdr:from>
    <xdr:to>
      <xdr:col>31</xdr:col>
      <xdr:colOff>104774</xdr:colOff>
      <xdr:row>169</xdr:row>
      <xdr:rowOff>95250</xdr:rowOff>
    </xdr:to>
    <xdr:sp macro="" textlink="">
      <xdr:nvSpPr>
        <xdr:cNvPr id="580" name="Accolade fermante 579"/>
        <xdr:cNvSpPr/>
      </xdr:nvSpPr>
      <xdr:spPr>
        <a:xfrm>
          <a:off x="6105525" y="23536275"/>
          <a:ext cx="57149" cy="32289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29</xdr:col>
      <xdr:colOff>49531</xdr:colOff>
      <xdr:row>146</xdr:row>
      <xdr:rowOff>76200</xdr:rowOff>
    </xdr:from>
    <xdr:to>
      <xdr:col>29</xdr:col>
      <xdr:colOff>95250</xdr:colOff>
      <xdr:row>148</xdr:row>
      <xdr:rowOff>104775</xdr:rowOff>
    </xdr:to>
    <xdr:sp macro="" textlink="">
      <xdr:nvSpPr>
        <xdr:cNvPr id="581" name="Accolade fermante 580"/>
        <xdr:cNvSpPr/>
      </xdr:nvSpPr>
      <xdr:spPr>
        <a:xfrm>
          <a:off x="5135881" y="23241000"/>
          <a:ext cx="45719" cy="3333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29</xdr:col>
      <xdr:colOff>76200</xdr:colOff>
      <xdr:row>167</xdr:row>
      <xdr:rowOff>85725</xdr:rowOff>
    </xdr:from>
    <xdr:to>
      <xdr:col>29</xdr:col>
      <xdr:colOff>142875</xdr:colOff>
      <xdr:row>169</xdr:row>
      <xdr:rowOff>114300</xdr:rowOff>
    </xdr:to>
    <xdr:sp macro="" textlink="">
      <xdr:nvSpPr>
        <xdr:cNvPr id="582" name="Accolade fermante 581"/>
        <xdr:cNvSpPr/>
      </xdr:nvSpPr>
      <xdr:spPr>
        <a:xfrm>
          <a:off x="16392525" y="26450925"/>
          <a:ext cx="66675" cy="3333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35</xdr:col>
      <xdr:colOff>47624</xdr:colOff>
      <xdr:row>121</xdr:row>
      <xdr:rowOff>57150</xdr:rowOff>
    </xdr:from>
    <xdr:to>
      <xdr:col>35</xdr:col>
      <xdr:colOff>93343</xdr:colOff>
      <xdr:row>160</xdr:row>
      <xdr:rowOff>66674</xdr:rowOff>
    </xdr:to>
    <xdr:sp macro="" textlink="">
      <xdr:nvSpPr>
        <xdr:cNvPr id="583" name="Accolade fermante 582"/>
        <xdr:cNvSpPr/>
      </xdr:nvSpPr>
      <xdr:spPr>
        <a:xfrm>
          <a:off x="8048624" y="19411950"/>
          <a:ext cx="45719" cy="5953124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33</xdr:col>
      <xdr:colOff>76200</xdr:colOff>
      <xdr:row>119</xdr:row>
      <xdr:rowOff>57150</xdr:rowOff>
    </xdr:from>
    <xdr:to>
      <xdr:col>33</xdr:col>
      <xdr:colOff>142875</xdr:colOff>
      <xdr:row>121</xdr:row>
      <xdr:rowOff>85725</xdr:rowOff>
    </xdr:to>
    <xdr:sp macro="" textlink="">
      <xdr:nvSpPr>
        <xdr:cNvPr id="584" name="Accolade fermante 583"/>
        <xdr:cNvSpPr/>
      </xdr:nvSpPr>
      <xdr:spPr>
        <a:xfrm>
          <a:off x="7105650" y="19107150"/>
          <a:ext cx="66675" cy="3333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33</xdr:col>
      <xdr:colOff>76200</xdr:colOff>
      <xdr:row>158</xdr:row>
      <xdr:rowOff>57150</xdr:rowOff>
    </xdr:from>
    <xdr:to>
      <xdr:col>33</xdr:col>
      <xdr:colOff>142875</xdr:colOff>
      <xdr:row>160</xdr:row>
      <xdr:rowOff>85725</xdr:rowOff>
    </xdr:to>
    <xdr:sp macro="" textlink="">
      <xdr:nvSpPr>
        <xdr:cNvPr id="585" name="Accolade fermante 584"/>
        <xdr:cNvSpPr/>
      </xdr:nvSpPr>
      <xdr:spPr>
        <a:xfrm>
          <a:off x="7105650" y="25050750"/>
          <a:ext cx="66675" cy="3333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37</xdr:col>
      <xdr:colOff>76200</xdr:colOff>
      <xdr:row>140</xdr:row>
      <xdr:rowOff>57150</xdr:rowOff>
    </xdr:from>
    <xdr:to>
      <xdr:col>37</xdr:col>
      <xdr:colOff>142875</xdr:colOff>
      <xdr:row>142</xdr:row>
      <xdr:rowOff>85725</xdr:rowOff>
    </xdr:to>
    <xdr:sp macro="" textlink="">
      <xdr:nvSpPr>
        <xdr:cNvPr id="586" name="Accolade fermante 585"/>
        <xdr:cNvSpPr/>
      </xdr:nvSpPr>
      <xdr:spPr>
        <a:xfrm>
          <a:off x="9048750" y="22307550"/>
          <a:ext cx="66675" cy="3333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25</xdr:col>
      <xdr:colOff>66675</xdr:colOff>
      <xdr:row>170</xdr:row>
      <xdr:rowOff>85725</xdr:rowOff>
    </xdr:from>
    <xdr:to>
      <xdr:col>25</xdr:col>
      <xdr:colOff>133350</xdr:colOff>
      <xdr:row>172</xdr:row>
      <xdr:rowOff>114300</xdr:rowOff>
    </xdr:to>
    <xdr:sp macro="" textlink="">
      <xdr:nvSpPr>
        <xdr:cNvPr id="590" name="Accolade fermante 589"/>
        <xdr:cNvSpPr/>
      </xdr:nvSpPr>
      <xdr:spPr>
        <a:xfrm>
          <a:off x="3200400" y="26908125"/>
          <a:ext cx="66675" cy="3333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76198</xdr:colOff>
      <xdr:row>0</xdr:row>
      <xdr:rowOff>47625</xdr:rowOff>
    </xdr:from>
    <xdr:to>
      <xdr:col>3</xdr:col>
      <xdr:colOff>495300</xdr:colOff>
      <xdr:row>2</xdr:row>
      <xdr:rowOff>114300</xdr:rowOff>
    </xdr:to>
    <xdr:sp macro="" textlink="">
      <xdr:nvSpPr>
        <xdr:cNvPr id="2" name="Rectangle 1"/>
        <xdr:cNvSpPr/>
      </xdr:nvSpPr>
      <xdr:spPr>
        <a:xfrm>
          <a:off x="76198" y="47625"/>
          <a:ext cx="2152652" cy="333375"/>
        </a:xfrm>
        <a:prstGeom prst="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>
              <a:solidFill>
                <a:schemeClr val="tx1"/>
              </a:solidFill>
            </a:rPr>
            <a:t> Principale</a:t>
          </a:r>
        </a:p>
      </xdr:txBody>
    </xdr:sp>
    <xdr:clientData/>
  </xdr:twoCellAnchor>
  <xdr:twoCellAnchor>
    <xdr:from>
      <xdr:col>0</xdr:col>
      <xdr:colOff>74084</xdr:colOff>
      <xdr:row>87</xdr:row>
      <xdr:rowOff>65617</xdr:rowOff>
    </xdr:from>
    <xdr:to>
      <xdr:col>3</xdr:col>
      <xdr:colOff>486833</xdr:colOff>
      <xdr:row>90</xdr:row>
      <xdr:rowOff>17992</xdr:rowOff>
    </xdr:to>
    <xdr:sp macro="" textlink="">
      <xdr:nvSpPr>
        <xdr:cNvPr id="3" name="Rectangle 2"/>
        <xdr:cNvSpPr/>
      </xdr:nvSpPr>
      <xdr:spPr>
        <a:xfrm>
          <a:off x="74084" y="12088284"/>
          <a:ext cx="2021416" cy="365125"/>
        </a:xfrm>
        <a:prstGeom prst="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>
              <a:solidFill>
                <a:schemeClr val="tx1"/>
              </a:solidFill>
            </a:rPr>
            <a:t> Consolante</a:t>
          </a:r>
        </a:p>
      </xdr:txBody>
    </xdr:sp>
    <xdr:clientData/>
  </xdr:twoCellAnchor>
  <xdr:twoCellAnchor>
    <xdr:from>
      <xdr:col>0</xdr:col>
      <xdr:colOff>66675</xdr:colOff>
      <xdr:row>6</xdr:row>
      <xdr:rowOff>66675</xdr:rowOff>
    </xdr:from>
    <xdr:to>
      <xdr:col>0</xdr:col>
      <xdr:colOff>569594</xdr:colOff>
      <xdr:row>9</xdr:row>
      <xdr:rowOff>9525</xdr:rowOff>
    </xdr:to>
    <xdr:sp macro="" textlink="">
      <xdr:nvSpPr>
        <xdr:cNvPr id="4" name="Ellipse 3"/>
        <xdr:cNvSpPr/>
      </xdr:nvSpPr>
      <xdr:spPr>
        <a:xfrm>
          <a:off x="66675" y="866775"/>
          <a:ext cx="502919" cy="342900"/>
        </a:xfrm>
        <a:prstGeom prst="ellipse">
          <a:avLst/>
        </a:prstGeom>
        <a:solidFill>
          <a:schemeClr val="accent3"/>
        </a:solidFill>
        <a:ln>
          <a:solidFill>
            <a:sysClr val="windowText" lastClr="000000"/>
          </a:solidFill>
        </a:ln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1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0</xdr:col>
      <xdr:colOff>85725</xdr:colOff>
      <xdr:row>16</xdr:row>
      <xdr:rowOff>66675</xdr:rowOff>
    </xdr:from>
    <xdr:to>
      <xdr:col>0</xdr:col>
      <xdr:colOff>588644</xdr:colOff>
      <xdr:row>19</xdr:row>
      <xdr:rowOff>9525</xdr:rowOff>
    </xdr:to>
    <xdr:sp macro="" textlink="">
      <xdr:nvSpPr>
        <xdr:cNvPr id="5" name="Ellipse 4"/>
        <xdr:cNvSpPr/>
      </xdr:nvSpPr>
      <xdr:spPr>
        <a:xfrm>
          <a:off x="85725" y="2200275"/>
          <a:ext cx="502919" cy="342900"/>
        </a:xfrm>
        <a:prstGeom prst="ellipse">
          <a:avLst/>
        </a:prstGeom>
        <a:solidFill>
          <a:schemeClr val="accent3"/>
        </a:solidFill>
        <a:ln>
          <a:solidFill>
            <a:sysClr val="windowText" lastClr="000000"/>
          </a:solidFill>
        </a:ln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2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0</xdr:col>
      <xdr:colOff>66675</xdr:colOff>
      <xdr:row>26</xdr:row>
      <xdr:rowOff>66675</xdr:rowOff>
    </xdr:from>
    <xdr:to>
      <xdr:col>0</xdr:col>
      <xdr:colOff>569594</xdr:colOff>
      <xdr:row>29</xdr:row>
      <xdr:rowOff>9525</xdr:rowOff>
    </xdr:to>
    <xdr:sp macro="" textlink="">
      <xdr:nvSpPr>
        <xdr:cNvPr id="6" name="Ellipse 5"/>
        <xdr:cNvSpPr/>
      </xdr:nvSpPr>
      <xdr:spPr>
        <a:xfrm>
          <a:off x="66675" y="3533775"/>
          <a:ext cx="502919" cy="342900"/>
        </a:xfrm>
        <a:prstGeom prst="ellipse">
          <a:avLst/>
        </a:prstGeom>
        <a:solidFill>
          <a:schemeClr val="accent3"/>
        </a:solidFill>
        <a:ln>
          <a:solidFill>
            <a:sysClr val="windowText" lastClr="000000"/>
          </a:solidFill>
        </a:ln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3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0</xdr:col>
      <xdr:colOff>85725</xdr:colOff>
      <xdr:row>46</xdr:row>
      <xdr:rowOff>47625</xdr:rowOff>
    </xdr:from>
    <xdr:to>
      <xdr:col>0</xdr:col>
      <xdr:colOff>588644</xdr:colOff>
      <xdr:row>48</xdr:row>
      <xdr:rowOff>123825</xdr:rowOff>
    </xdr:to>
    <xdr:sp macro="" textlink="">
      <xdr:nvSpPr>
        <xdr:cNvPr id="8" name="Ellipse 7"/>
        <xdr:cNvSpPr/>
      </xdr:nvSpPr>
      <xdr:spPr>
        <a:xfrm>
          <a:off x="85725" y="6181725"/>
          <a:ext cx="502919" cy="342900"/>
        </a:xfrm>
        <a:prstGeom prst="ellipse">
          <a:avLst/>
        </a:prstGeom>
        <a:solidFill>
          <a:schemeClr val="accent3"/>
        </a:solidFill>
        <a:ln>
          <a:solidFill>
            <a:sysClr val="windowText" lastClr="000000"/>
          </a:solidFill>
        </a:ln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5</a:t>
          </a:r>
        </a:p>
      </xdr:txBody>
    </xdr:sp>
    <xdr:clientData/>
  </xdr:twoCellAnchor>
  <xdr:twoCellAnchor>
    <xdr:from>
      <xdr:col>0</xdr:col>
      <xdr:colOff>76200</xdr:colOff>
      <xdr:row>55</xdr:row>
      <xdr:rowOff>95250</xdr:rowOff>
    </xdr:from>
    <xdr:to>
      <xdr:col>0</xdr:col>
      <xdr:colOff>579119</xdr:colOff>
      <xdr:row>58</xdr:row>
      <xdr:rowOff>38100</xdr:rowOff>
    </xdr:to>
    <xdr:sp macro="" textlink="">
      <xdr:nvSpPr>
        <xdr:cNvPr id="9" name="Ellipse 8"/>
        <xdr:cNvSpPr/>
      </xdr:nvSpPr>
      <xdr:spPr>
        <a:xfrm>
          <a:off x="76200" y="7429500"/>
          <a:ext cx="502919" cy="342900"/>
        </a:xfrm>
        <a:prstGeom prst="ellipse">
          <a:avLst/>
        </a:prstGeom>
        <a:solidFill>
          <a:schemeClr val="accent3"/>
        </a:solidFill>
        <a:ln>
          <a:solidFill>
            <a:sysClr val="windowText" lastClr="000000"/>
          </a:solidFill>
        </a:ln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6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0</xdr:col>
      <xdr:colOff>76200</xdr:colOff>
      <xdr:row>66</xdr:row>
      <xdr:rowOff>57150</xdr:rowOff>
    </xdr:from>
    <xdr:to>
      <xdr:col>0</xdr:col>
      <xdr:colOff>579119</xdr:colOff>
      <xdr:row>69</xdr:row>
      <xdr:rowOff>0</xdr:rowOff>
    </xdr:to>
    <xdr:sp macro="" textlink="">
      <xdr:nvSpPr>
        <xdr:cNvPr id="10" name="Ellipse 9"/>
        <xdr:cNvSpPr/>
      </xdr:nvSpPr>
      <xdr:spPr>
        <a:xfrm>
          <a:off x="76200" y="8858250"/>
          <a:ext cx="502919" cy="342900"/>
        </a:xfrm>
        <a:prstGeom prst="ellipse">
          <a:avLst/>
        </a:prstGeom>
        <a:solidFill>
          <a:schemeClr val="accent3"/>
        </a:solidFill>
        <a:ln>
          <a:solidFill>
            <a:sysClr val="windowText" lastClr="000000"/>
          </a:solidFill>
        </a:ln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7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0</xdr:col>
      <xdr:colOff>57150</xdr:colOff>
      <xdr:row>76</xdr:row>
      <xdr:rowOff>66675</xdr:rowOff>
    </xdr:from>
    <xdr:to>
      <xdr:col>0</xdr:col>
      <xdr:colOff>560069</xdr:colOff>
      <xdr:row>79</xdr:row>
      <xdr:rowOff>9525</xdr:rowOff>
    </xdr:to>
    <xdr:sp macro="" textlink="">
      <xdr:nvSpPr>
        <xdr:cNvPr id="11" name="Ellipse 10"/>
        <xdr:cNvSpPr/>
      </xdr:nvSpPr>
      <xdr:spPr>
        <a:xfrm>
          <a:off x="57150" y="10201275"/>
          <a:ext cx="502919" cy="342900"/>
        </a:xfrm>
        <a:prstGeom prst="ellipse">
          <a:avLst/>
        </a:prstGeom>
        <a:solidFill>
          <a:schemeClr val="accent3"/>
        </a:solidFill>
        <a:ln>
          <a:solidFill>
            <a:sysClr val="windowText" lastClr="000000"/>
          </a:solidFill>
        </a:ln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8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</xdr:col>
      <xdr:colOff>28575</xdr:colOff>
      <xdr:row>3</xdr:row>
      <xdr:rowOff>0</xdr:rowOff>
    </xdr:from>
    <xdr:to>
      <xdr:col>3</xdr:col>
      <xdr:colOff>276225</xdr:colOff>
      <xdr:row>4</xdr:row>
      <xdr:rowOff>123824</xdr:rowOff>
    </xdr:to>
    <xdr:sp macro="" textlink="">
      <xdr:nvSpPr>
        <xdr:cNvPr id="12" name="Rectangle 11"/>
        <xdr:cNvSpPr/>
      </xdr:nvSpPr>
      <xdr:spPr>
        <a:xfrm>
          <a:off x="11696700" y="457200"/>
          <a:ext cx="1219200" cy="276224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1/8</a:t>
          </a:r>
          <a:r>
            <a:rPr lang="fr-FR" sz="1400" b="1" baseline="0">
              <a:solidFill>
                <a:sysClr val="windowText" lastClr="000000"/>
              </a:solidFill>
            </a:rPr>
            <a:t> </a:t>
          </a:r>
          <a:r>
            <a:rPr lang="fr-FR" sz="1400" b="1">
              <a:solidFill>
                <a:sysClr val="windowText" lastClr="000000"/>
              </a:solidFill>
            </a:rPr>
            <a:t>de Finales</a:t>
          </a:r>
        </a:p>
      </xdr:txBody>
    </xdr:sp>
    <xdr:clientData/>
  </xdr:twoCellAnchor>
  <xdr:twoCellAnchor>
    <xdr:from>
      <xdr:col>5</xdr:col>
      <xdr:colOff>28574</xdr:colOff>
      <xdr:row>10</xdr:row>
      <xdr:rowOff>9525</xdr:rowOff>
    </xdr:from>
    <xdr:to>
      <xdr:col>7</xdr:col>
      <xdr:colOff>438149</xdr:colOff>
      <xdr:row>11</xdr:row>
      <xdr:rowOff>133349</xdr:rowOff>
    </xdr:to>
    <xdr:sp macro="" textlink="">
      <xdr:nvSpPr>
        <xdr:cNvPr id="13" name="Rectangle 12"/>
        <xdr:cNvSpPr/>
      </xdr:nvSpPr>
      <xdr:spPr>
        <a:xfrm>
          <a:off x="13639799" y="1533525"/>
          <a:ext cx="1381125" cy="276224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1/4</a:t>
          </a:r>
          <a:r>
            <a:rPr lang="fr-FR" sz="1400" b="1" baseline="0">
              <a:solidFill>
                <a:sysClr val="windowText" lastClr="000000"/>
              </a:solidFill>
            </a:rPr>
            <a:t> </a:t>
          </a:r>
          <a:r>
            <a:rPr lang="fr-FR" sz="1400" b="1">
              <a:solidFill>
                <a:sysClr val="windowText" lastClr="000000"/>
              </a:solidFill>
            </a:rPr>
            <a:t>de Finales</a:t>
          </a:r>
        </a:p>
      </xdr:txBody>
    </xdr:sp>
    <xdr:clientData/>
  </xdr:twoCellAnchor>
  <xdr:twoCellAnchor>
    <xdr:from>
      <xdr:col>9</xdr:col>
      <xdr:colOff>19050</xdr:colOff>
      <xdr:row>22</xdr:row>
      <xdr:rowOff>9525</xdr:rowOff>
    </xdr:from>
    <xdr:to>
      <xdr:col>11</xdr:col>
      <xdr:colOff>371475</xdr:colOff>
      <xdr:row>23</xdr:row>
      <xdr:rowOff>133349</xdr:rowOff>
    </xdr:to>
    <xdr:sp macro="" textlink="">
      <xdr:nvSpPr>
        <xdr:cNvPr id="14" name="Rectangle 13"/>
        <xdr:cNvSpPr/>
      </xdr:nvSpPr>
      <xdr:spPr>
        <a:xfrm>
          <a:off x="15573375" y="3362325"/>
          <a:ext cx="1323975" cy="276224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1/2</a:t>
          </a:r>
          <a:r>
            <a:rPr lang="fr-FR" sz="1400" b="1" baseline="0">
              <a:solidFill>
                <a:sysClr val="windowText" lastClr="000000"/>
              </a:solidFill>
            </a:rPr>
            <a:t> </a:t>
          </a:r>
          <a:r>
            <a:rPr lang="fr-FR" sz="1400" b="1">
              <a:solidFill>
                <a:sysClr val="windowText" lastClr="000000"/>
              </a:solidFill>
            </a:rPr>
            <a:t>de Finales</a:t>
          </a:r>
        </a:p>
      </xdr:txBody>
    </xdr:sp>
    <xdr:clientData/>
  </xdr:twoCellAnchor>
  <xdr:twoCellAnchor>
    <xdr:from>
      <xdr:col>13</xdr:col>
      <xdr:colOff>9525</xdr:colOff>
      <xdr:row>43</xdr:row>
      <xdr:rowOff>9525</xdr:rowOff>
    </xdr:from>
    <xdr:to>
      <xdr:col>15</xdr:col>
      <xdr:colOff>85725</xdr:colOff>
      <xdr:row>44</xdr:row>
      <xdr:rowOff>133349</xdr:rowOff>
    </xdr:to>
    <xdr:sp macro="" textlink="">
      <xdr:nvSpPr>
        <xdr:cNvPr id="15" name="Rectangle 14"/>
        <xdr:cNvSpPr/>
      </xdr:nvSpPr>
      <xdr:spPr>
        <a:xfrm>
          <a:off x="17506950" y="6562725"/>
          <a:ext cx="1047750" cy="276224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 Finales</a:t>
          </a:r>
        </a:p>
      </xdr:txBody>
    </xdr:sp>
    <xdr:clientData/>
  </xdr:twoCellAnchor>
  <xdr:twoCellAnchor>
    <xdr:from>
      <xdr:col>2</xdr:col>
      <xdr:colOff>66675</xdr:colOff>
      <xdr:row>17</xdr:row>
      <xdr:rowOff>85725</xdr:rowOff>
    </xdr:from>
    <xdr:to>
      <xdr:col>2</xdr:col>
      <xdr:colOff>133350</xdr:colOff>
      <xdr:row>19</xdr:row>
      <xdr:rowOff>114300</xdr:rowOff>
    </xdr:to>
    <xdr:sp macro="" textlink="">
      <xdr:nvSpPr>
        <xdr:cNvPr id="16" name="Accolade fermante 15"/>
        <xdr:cNvSpPr/>
      </xdr:nvSpPr>
      <xdr:spPr>
        <a:xfrm>
          <a:off x="12496800" y="2676525"/>
          <a:ext cx="66675" cy="3333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66675</xdr:colOff>
      <xdr:row>9</xdr:row>
      <xdr:rowOff>85725</xdr:rowOff>
    </xdr:from>
    <xdr:to>
      <xdr:col>4</xdr:col>
      <xdr:colOff>133350</xdr:colOff>
      <xdr:row>19</xdr:row>
      <xdr:rowOff>66675</xdr:rowOff>
    </xdr:to>
    <xdr:sp macro="" textlink="">
      <xdr:nvSpPr>
        <xdr:cNvPr id="17" name="Accolade fermante 16"/>
        <xdr:cNvSpPr/>
      </xdr:nvSpPr>
      <xdr:spPr>
        <a:xfrm>
          <a:off x="2562225" y="1285875"/>
          <a:ext cx="66675" cy="1314450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66675</xdr:colOff>
      <xdr:row>7</xdr:row>
      <xdr:rowOff>57150</xdr:rowOff>
    </xdr:from>
    <xdr:to>
      <xdr:col>2</xdr:col>
      <xdr:colOff>133350</xdr:colOff>
      <xdr:row>9</xdr:row>
      <xdr:rowOff>85725</xdr:rowOff>
    </xdr:to>
    <xdr:sp macro="" textlink="">
      <xdr:nvSpPr>
        <xdr:cNvPr id="18" name="Accolade fermante 17"/>
        <xdr:cNvSpPr/>
      </xdr:nvSpPr>
      <xdr:spPr>
        <a:xfrm>
          <a:off x="12496800" y="1123950"/>
          <a:ext cx="66675" cy="3333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66675</xdr:colOff>
      <xdr:row>37</xdr:row>
      <xdr:rowOff>85725</xdr:rowOff>
    </xdr:from>
    <xdr:to>
      <xdr:col>2</xdr:col>
      <xdr:colOff>133350</xdr:colOff>
      <xdr:row>39</xdr:row>
      <xdr:rowOff>114300</xdr:rowOff>
    </xdr:to>
    <xdr:sp macro="" textlink="">
      <xdr:nvSpPr>
        <xdr:cNvPr id="19" name="Accolade fermante 18"/>
        <xdr:cNvSpPr/>
      </xdr:nvSpPr>
      <xdr:spPr>
        <a:xfrm>
          <a:off x="12496800" y="5724525"/>
          <a:ext cx="66675" cy="3333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66676</xdr:colOff>
      <xdr:row>29</xdr:row>
      <xdr:rowOff>66676</xdr:rowOff>
    </xdr:from>
    <xdr:to>
      <xdr:col>4</xdr:col>
      <xdr:colOff>121920</xdr:colOff>
      <xdr:row>39</xdr:row>
      <xdr:rowOff>123826</xdr:rowOff>
    </xdr:to>
    <xdr:sp macro="" textlink="">
      <xdr:nvSpPr>
        <xdr:cNvPr id="20" name="Accolade fermante 19"/>
        <xdr:cNvSpPr/>
      </xdr:nvSpPr>
      <xdr:spPr>
        <a:xfrm>
          <a:off x="2562226" y="3933826"/>
          <a:ext cx="55244" cy="1390650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76200</xdr:colOff>
      <xdr:row>27</xdr:row>
      <xdr:rowOff>76200</xdr:rowOff>
    </xdr:from>
    <xdr:to>
      <xdr:col>2</xdr:col>
      <xdr:colOff>142875</xdr:colOff>
      <xdr:row>29</xdr:row>
      <xdr:rowOff>104775</xdr:rowOff>
    </xdr:to>
    <xdr:sp macro="" textlink="">
      <xdr:nvSpPr>
        <xdr:cNvPr id="21" name="Accolade fermante 20"/>
        <xdr:cNvSpPr/>
      </xdr:nvSpPr>
      <xdr:spPr>
        <a:xfrm>
          <a:off x="12506325" y="4191000"/>
          <a:ext cx="66675" cy="3333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66675</xdr:colOff>
      <xdr:row>56</xdr:row>
      <xdr:rowOff>85725</xdr:rowOff>
    </xdr:from>
    <xdr:to>
      <xdr:col>2</xdr:col>
      <xdr:colOff>133350</xdr:colOff>
      <xdr:row>58</xdr:row>
      <xdr:rowOff>114300</xdr:rowOff>
    </xdr:to>
    <xdr:sp macro="" textlink="">
      <xdr:nvSpPr>
        <xdr:cNvPr id="22" name="Accolade fermante 21"/>
        <xdr:cNvSpPr/>
      </xdr:nvSpPr>
      <xdr:spPr>
        <a:xfrm>
          <a:off x="12496800" y="8620125"/>
          <a:ext cx="66675" cy="3333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57150</xdr:colOff>
      <xdr:row>49</xdr:row>
      <xdr:rowOff>28575</xdr:rowOff>
    </xdr:from>
    <xdr:to>
      <xdr:col>4</xdr:col>
      <xdr:colOff>123825</xdr:colOff>
      <xdr:row>59</xdr:row>
      <xdr:rowOff>9525</xdr:rowOff>
    </xdr:to>
    <xdr:sp macro="" textlink="">
      <xdr:nvSpPr>
        <xdr:cNvPr id="23" name="Accolade fermante 22"/>
        <xdr:cNvSpPr/>
      </xdr:nvSpPr>
      <xdr:spPr>
        <a:xfrm>
          <a:off x="13458825" y="7496175"/>
          <a:ext cx="66675" cy="1504950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66675</xdr:colOff>
      <xdr:row>47</xdr:row>
      <xdr:rowOff>57150</xdr:rowOff>
    </xdr:from>
    <xdr:to>
      <xdr:col>2</xdr:col>
      <xdr:colOff>133350</xdr:colOff>
      <xdr:row>49</xdr:row>
      <xdr:rowOff>85725</xdr:rowOff>
    </xdr:to>
    <xdr:sp macro="" textlink="">
      <xdr:nvSpPr>
        <xdr:cNvPr id="24" name="Accolade fermante 23"/>
        <xdr:cNvSpPr/>
      </xdr:nvSpPr>
      <xdr:spPr>
        <a:xfrm>
          <a:off x="12496800" y="7219950"/>
          <a:ext cx="66675" cy="3333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66675</xdr:colOff>
      <xdr:row>67</xdr:row>
      <xdr:rowOff>85725</xdr:rowOff>
    </xdr:from>
    <xdr:to>
      <xdr:col>2</xdr:col>
      <xdr:colOff>133350</xdr:colOff>
      <xdr:row>69</xdr:row>
      <xdr:rowOff>114300</xdr:rowOff>
    </xdr:to>
    <xdr:sp macro="" textlink="">
      <xdr:nvSpPr>
        <xdr:cNvPr id="25" name="Accolade fermante 24"/>
        <xdr:cNvSpPr/>
      </xdr:nvSpPr>
      <xdr:spPr>
        <a:xfrm>
          <a:off x="12496800" y="10296525"/>
          <a:ext cx="66675" cy="3333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38100</xdr:colOff>
      <xdr:row>69</xdr:row>
      <xdr:rowOff>85725</xdr:rowOff>
    </xdr:from>
    <xdr:to>
      <xdr:col>4</xdr:col>
      <xdr:colOff>104775</xdr:colOff>
      <xdr:row>79</xdr:row>
      <xdr:rowOff>66675</xdr:rowOff>
    </xdr:to>
    <xdr:sp macro="" textlink="">
      <xdr:nvSpPr>
        <xdr:cNvPr id="26" name="Accolade fermante 25"/>
        <xdr:cNvSpPr/>
      </xdr:nvSpPr>
      <xdr:spPr>
        <a:xfrm>
          <a:off x="13439775" y="10601325"/>
          <a:ext cx="66675" cy="1504950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8</xdr:col>
      <xdr:colOff>76200</xdr:colOff>
      <xdr:row>16</xdr:row>
      <xdr:rowOff>38099</xdr:rowOff>
    </xdr:from>
    <xdr:to>
      <xdr:col>8</xdr:col>
      <xdr:colOff>121919</xdr:colOff>
      <xdr:row>36</xdr:row>
      <xdr:rowOff>123825</xdr:rowOff>
    </xdr:to>
    <xdr:sp macro="" textlink="">
      <xdr:nvSpPr>
        <xdr:cNvPr id="27" name="Accolade fermante 26"/>
        <xdr:cNvSpPr/>
      </xdr:nvSpPr>
      <xdr:spPr>
        <a:xfrm>
          <a:off x="15420975" y="2476499"/>
          <a:ext cx="45719" cy="3133726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</xdr:col>
      <xdr:colOff>66675</xdr:colOff>
      <xdr:row>14</xdr:row>
      <xdr:rowOff>76200</xdr:rowOff>
    </xdr:from>
    <xdr:to>
      <xdr:col>6</xdr:col>
      <xdr:colOff>133350</xdr:colOff>
      <xdr:row>16</xdr:row>
      <xdr:rowOff>104775</xdr:rowOff>
    </xdr:to>
    <xdr:sp macro="" textlink="">
      <xdr:nvSpPr>
        <xdr:cNvPr id="28" name="Accolade fermante 27"/>
        <xdr:cNvSpPr/>
      </xdr:nvSpPr>
      <xdr:spPr>
        <a:xfrm>
          <a:off x="14439900" y="2209800"/>
          <a:ext cx="66675" cy="3333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</xdr:col>
      <xdr:colOff>57150</xdr:colOff>
      <xdr:row>34</xdr:row>
      <xdr:rowOff>76200</xdr:rowOff>
    </xdr:from>
    <xdr:to>
      <xdr:col>6</xdr:col>
      <xdr:colOff>123825</xdr:colOff>
      <xdr:row>36</xdr:row>
      <xdr:rowOff>104775</xdr:rowOff>
    </xdr:to>
    <xdr:sp macro="" textlink="">
      <xdr:nvSpPr>
        <xdr:cNvPr id="29" name="Accolade fermante 28"/>
        <xdr:cNvSpPr/>
      </xdr:nvSpPr>
      <xdr:spPr>
        <a:xfrm>
          <a:off x="14430375" y="5257800"/>
          <a:ext cx="66675" cy="3333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8</xdr:col>
      <xdr:colOff>104775</xdr:colOff>
      <xdr:row>55</xdr:row>
      <xdr:rowOff>66675</xdr:rowOff>
    </xdr:from>
    <xdr:to>
      <xdr:col>8</xdr:col>
      <xdr:colOff>161924</xdr:colOff>
      <xdr:row>76</xdr:row>
      <xdr:rowOff>95250</xdr:rowOff>
    </xdr:to>
    <xdr:sp macro="" textlink="">
      <xdr:nvSpPr>
        <xdr:cNvPr id="30" name="Accolade fermante 29"/>
        <xdr:cNvSpPr/>
      </xdr:nvSpPr>
      <xdr:spPr>
        <a:xfrm>
          <a:off x="15449550" y="8448675"/>
          <a:ext cx="57149" cy="32289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</xdr:col>
      <xdr:colOff>49531</xdr:colOff>
      <xdr:row>53</xdr:row>
      <xdr:rowOff>76200</xdr:rowOff>
    </xdr:from>
    <xdr:to>
      <xdr:col>6</xdr:col>
      <xdr:colOff>95250</xdr:colOff>
      <xdr:row>55</xdr:row>
      <xdr:rowOff>104775</xdr:rowOff>
    </xdr:to>
    <xdr:sp macro="" textlink="">
      <xdr:nvSpPr>
        <xdr:cNvPr id="31" name="Accolade fermante 30"/>
        <xdr:cNvSpPr/>
      </xdr:nvSpPr>
      <xdr:spPr>
        <a:xfrm>
          <a:off x="14422756" y="8153400"/>
          <a:ext cx="45719" cy="3333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</xdr:col>
      <xdr:colOff>104775</xdr:colOff>
      <xdr:row>74</xdr:row>
      <xdr:rowOff>66675</xdr:rowOff>
    </xdr:from>
    <xdr:to>
      <xdr:col>6</xdr:col>
      <xdr:colOff>171450</xdr:colOff>
      <xdr:row>76</xdr:row>
      <xdr:rowOff>95250</xdr:rowOff>
    </xdr:to>
    <xdr:sp macro="" textlink="">
      <xdr:nvSpPr>
        <xdr:cNvPr id="32" name="Accolade fermante 31"/>
        <xdr:cNvSpPr/>
      </xdr:nvSpPr>
      <xdr:spPr>
        <a:xfrm>
          <a:off x="14478000" y="11344275"/>
          <a:ext cx="66675" cy="3333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47625</xdr:colOff>
      <xdr:row>28</xdr:row>
      <xdr:rowOff>95250</xdr:rowOff>
    </xdr:from>
    <xdr:to>
      <xdr:col>12</xdr:col>
      <xdr:colOff>121918</xdr:colOff>
      <xdr:row>67</xdr:row>
      <xdr:rowOff>114300</xdr:rowOff>
    </xdr:to>
    <xdr:sp macro="" textlink="">
      <xdr:nvSpPr>
        <xdr:cNvPr id="33" name="Accolade fermante 32"/>
        <xdr:cNvSpPr/>
      </xdr:nvSpPr>
      <xdr:spPr>
        <a:xfrm>
          <a:off x="6429375" y="3829050"/>
          <a:ext cx="74293" cy="5219700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10</xdr:col>
      <xdr:colOff>76200</xdr:colOff>
      <xdr:row>26</xdr:row>
      <xdr:rowOff>57150</xdr:rowOff>
    </xdr:from>
    <xdr:to>
      <xdr:col>10</xdr:col>
      <xdr:colOff>142875</xdr:colOff>
      <xdr:row>28</xdr:row>
      <xdr:rowOff>85725</xdr:rowOff>
    </xdr:to>
    <xdr:sp macro="" textlink="">
      <xdr:nvSpPr>
        <xdr:cNvPr id="34" name="Accolade fermante 33"/>
        <xdr:cNvSpPr/>
      </xdr:nvSpPr>
      <xdr:spPr>
        <a:xfrm>
          <a:off x="16392525" y="4019550"/>
          <a:ext cx="66675" cy="3333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10</xdr:col>
      <xdr:colOff>76200</xdr:colOff>
      <xdr:row>65</xdr:row>
      <xdr:rowOff>57150</xdr:rowOff>
    </xdr:from>
    <xdr:to>
      <xdr:col>10</xdr:col>
      <xdr:colOff>142875</xdr:colOff>
      <xdr:row>67</xdr:row>
      <xdr:rowOff>85725</xdr:rowOff>
    </xdr:to>
    <xdr:sp macro="" textlink="">
      <xdr:nvSpPr>
        <xdr:cNvPr id="35" name="Accolade fermante 34"/>
        <xdr:cNvSpPr/>
      </xdr:nvSpPr>
      <xdr:spPr>
        <a:xfrm>
          <a:off x="16392525" y="9963150"/>
          <a:ext cx="66675" cy="3333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14</xdr:col>
      <xdr:colOff>76200</xdr:colOff>
      <xdr:row>47</xdr:row>
      <xdr:rowOff>57150</xdr:rowOff>
    </xdr:from>
    <xdr:to>
      <xdr:col>14</xdr:col>
      <xdr:colOff>142875</xdr:colOff>
      <xdr:row>49</xdr:row>
      <xdr:rowOff>85725</xdr:rowOff>
    </xdr:to>
    <xdr:sp macro="" textlink="">
      <xdr:nvSpPr>
        <xdr:cNvPr id="36" name="Accolade fermante 35"/>
        <xdr:cNvSpPr/>
      </xdr:nvSpPr>
      <xdr:spPr>
        <a:xfrm>
          <a:off x="18335625" y="7219950"/>
          <a:ext cx="66675" cy="3333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66675</xdr:colOff>
      <xdr:row>77</xdr:row>
      <xdr:rowOff>85725</xdr:rowOff>
    </xdr:from>
    <xdr:to>
      <xdr:col>2</xdr:col>
      <xdr:colOff>133350</xdr:colOff>
      <xdr:row>79</xdr:row>
      <xdr:rowOff>114300</xdr:rowOff>
    </xdr:to>
    <xdr:sp macro="" textlink="">
      <xdr:nvSpPr>
        <xdr:cNvPr id="37" name="Accolade fermante 36"/>
        <xdr:cNvSpPr/>
      </xdr:nvSpPr>
      <xdr:spPr>
        <a:xfrm>
          <a:off x="12496800" y="11820525"/>
          <a:ext cx="66675" cy="3333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76200</xdr:colOff>
      <xdr:row>95</xdr:row>
      <xdr:rowOff>76200</xdr:rowOff>
    </xdr:from>
    <xdr:to>
      <xdr:col>0</xdr:col>
      <xdr:colOff>579119</xdr:colOff>
      <xdr:row>98</xdr:row>
      <xdr:rowOff>19050</xdr:rowOff>
    </xdr:to>
    <xdr:sp macro="" textlink="">
      <xdr:nvSpPr>
        <xdr:cNvPr id="38" name="Ellipse 37"/>
        <xdr:cNvSpPr/>
      </xdr:nvSpPr>
      <xdr:spPr>
        <a:xfrm>
          <a:off x="76200" y="12744450"/>
          <a:ext cx="502919" cy="342900"/>
        </a:xfrm>
        <a:prstGeom prst="ellipse">
          <a:avLst/>
        </a:prstGeom>
        <a:solidFill>
          <a:schemeClr val="accent3"/>
        </a:solidFill>
        <a:ln>
          <a:solidFill>
            <a:sysClr val="windowText" lastClr="000000"/>
          </a:solidFill>
        </a:ln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9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0</xdr:col>
      <xdr:colOff>85725</xdr:colOff>
      <xdr:row>105</xdr:row>
      <xdr:rowOff>85725</xdr:rowOff>
    </xdr:from>
    <xdr:to>
      <xdr:col>0</xdr:col>
      <xdr:colOff>588644</xdr:colOff>
      <xdr:row>108</xdr:row>
      <xdr:rowOff>28575</xdr:rowOff>
    </xdr:to>
    <xdr:sp macro="" textlink="">
      <xdr:nvSpPr>
        <xdr:cNvPr id="39" name="Ellipse 38"/>
        <xdr:cNvSpPr/>
      </xdr:nvSpPr>
      <xdr:spPr>
        <a:xfrm>
          <a:off x="85725" y="14087475"/>
          <a:ext cx="502919" cy="342900"/>
        </a:xfrm>
        <a:prstGeom prst="ellipse">
          <a:avLst/>
        </a:prstGeom>
        <a:solidFill>
          <a:schemeClr val="accent3"/>
        </a:solidFill>
        <a:ln>
          <a:solidFill>
            <a:sysClr val="windowText" lastClr="000000"/>
          </a:solidFill>
        </a:ln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10</a:t>
          </a:r>
        </a:p>
      </xdr:txBody>
    </xdr:sp>
    <xdr:clientData/>
  </xdr:twoCellAnchor>
  <xdr:twoCellAnchor>
    <xdr:from>
      <xdr:col>0</xdr:col>
      <xdr:colOff>85725</xdr:colOff>
      <xdr:row>115</xdr:row>
      <xdr:rowOff>66675</xdr:rowOff>
    </xdr:from>
    <xdr:to>
      <xdr:col>0</xdr:col>
      <xdr:colOff>588644</xdr:colOff>
      <xdr:row>118</xdr:row>
      <xdr:rowOff>9525</xdr:rowOff>
    </xdr:to>
    <xdr:sp macro="" textlink="">
      <xdr:nvSpPr>
        <xdr:cNvPr id="40" name="Ellipse 39"/>
        <xdr:cNvSpPr/>
      </xdr:nvSpPr>
      <xdr:spPr>
        <a:xfrm>
          <a:off x="85725" y="15401925"/>
          <a:ext cx="502919" cy="342900"/>
        </a:xfrm>
        <a:prstGeom prst="ellipse">
          <a:avLst/>
        </a:prstGeom>
        <a:solidFill>
          <a:schemeClr val="accent3"/>
        </a:solidFill>
        <a:ln>
          <a:solidFill>
            <a:sysClr val="windowText" lastClr="000000"/>
          </a:solidFill>
        </a:ln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11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0</xdr:col>
      <xdr:colOff>76200</xdr:colOff>
      <xdr:row>125</xdr:row>
      <xdr:rowOff>76200</xdr:rowOff>
    </xdr:from>
    <xdr:to>
      <xdr:col>0</xdr:col>
      <xdr:colOff>579119</xdr:colOff>
      <xdr:row>128</xdr:row>
      <xdr:rowOff>19050</xdr:rowOff>
    </xdr:to>
    <xdr:sp macro="" textlink="">
      <xdr:nvSpPr>
        <xdr:cNvPr id="41" name="Ellipse 40"/>
        <xdr:cNvSpPr/>
      </xdr:nvSpPr>
      <xdr:spPr>
        <a:xfrm>
          <a:off x="76200" y="16744950"/>
          <a:ext cx="502919" cy="342900"/>
        </a:xfrm>
        <a:prstGeom prst="ellipse">
          <a:avLst/>
        </a:prstGeom>
        <a:solidFill>
          <a:schemeClr val="accent3"/>
        </a:solidFill>
        <a:ln>
          <a:solidFill>
            <a:sysClr val="windowText" lastClr="000000"/>
          </a:solidFill>
        </a:ln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12</a:t>
          </a:r>
        </a:p>
      </xdr:txBody>
    </xdr:sp>
    <xdr:clientData/>
  </xdr:twoCellAnchor>
  <xdr:twoCellAnchor>
    <xdr:from>
      <xdr:col>0</xdr:col>
      <xdr:colOff>85725</xdr:colOff>
      <xdr:row>135</xdr:row>
      <xdr:rowOff>85725</xdr:rowOff>
    </xdr:from>
    <xdr:to>
      <xdr:col>0</xdr:col>
      <xdr:colOff>588644</xdr:colOff>
      <xdr:row>138</xdr:row>
      <xdr:rowOff>28575</xdr:rowOff>
    </xdr:to>
    <xdr:sp macro="" textlink="">
      <xdr:nvSpPr>
        <xdr:cNvPr id="42" name="Ellipse 41"/>
        <xdr:cNvSpPr/>
      </xdr:nvSpPr>
      <xdr:spPr>
        <a:xfrm>
          <a:off x="85725" y="18087975"/>
          <a:ext cx="502919" cy="342900"/>
        </a:xfrm>
        <a:prstGeom prst="ellipse">
          <a:avLst/>
        </a:prstGeom>
        <a:solidFill>
          <a:schemeClr val="accent3"/>
        </a:solidFill>
        <a:ln>
          <a:solidFill>
            <a:sysClr val="windowText" lastClr="000000"/>
          </a:solidFill>
        </a:ln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13</a:t>
          </a:r>
        </a:p>
      </xdr:txBody>
    </xdr:sp>
    <xdr:clientData/>
  </xdr:twoCellAnchor>
  <xdr:twoCellAnchor>
    <xdr:from>
      <xdr:col>0</xdr:col>
      <xdr:colOff>85725</xdr:colOff>
      <xdr:row>144</xdr:row>
      <xdr:rowOff>95250</xdr:rowOff>
    </xdr:from>
    <xdr:to>
      <xdr:col>0</xdr:col>
      <xdr:colOff>588644</xdr:colOff>
      <xdr:row>147</xdr:row>
      <xdr:rowOff>38100</xdr:rowOff>
    </xdr:to>
    <xdr:sp macro="" textlink="">
      <xdr:nvSpPr>
        <xdr:cNvPr id="43" name="Ellipse 42"/>
        <xdr:cNvSpPr/>
      </xdr:nvSpPr>
      <xdr:spPr>
        <a:xfrm>
          <a:off x="85725" y="19297650"/>
          <a:ext cx="502919" cy="342900"/>
        </a:xfrm>
        <a:prstGeom prst="ellipse">
          <a:avLst/>
        </a:prstGeom>
        <a:solidFill>
          <a:schemeClr val="accent3"/>
        </a:solidFill>
        <a:ln>
          <a:solidFill>
            <a:sysClr val="windowText" lastClr="000000"/>
          </a:solidFill>
        </a:ln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14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0</xdr:col>
      <xdr:colOff>95250</xdr:colOff>
      <xdr:row>155</xdr:row>
      <xdr:rowOff>85725</xdr:rowOff>
    </xdr:from>
    <xdr:to>
      <xdr:col>0</xdr:col>
      <xdr:colOff>598169</xdr:colOff>
      <xdr:row>158</xdr:row>
      <xdr:rowOff>28575</xdr:rowOff>
    </xdr:to>
    <xdr:sp macro="" textlink="">
      <xdr:nvSpPr>
        <xdr:cNvPr id="44" name="Ellipse 43"/>
        <xdr:cNvSpPr/>
      </xdr:nvSpPr>
      <xdr:spPr>
        <a:xfrm>
          <a:off x="95250" y="20754975"/>
          <a:ext cx="502919" cy="342900"/>
        </a:xfrm>
        <a:prstGeom prst="ellipse">
          <a:avLst/>
        </a:prstGeom>
        <a:solidFill>
          <a:schemeClr val="accent3"/>
        </a:solidFill>
        <a:ln>
          <a:solidFill>
            <a:sysClr val="windowText" lastClr="000000"/>
          </a:solidFill>
        </a:ln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15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0</xdr:col>
      <xdr:colOff>76200</xdr:colOff>
      <xdr:row>165</xdr:row>
      <xdr:rowOff>66675</xdr:rowOff>
    </xdr:from>
    <xdr:to>
      <xdr:col>0</xdr:col>
      <xdr:colOff>579119</xdr:colOff>
      <xdr:row>168</xdr:row>
      <xdr:rowOff>9525</xdr:rowOff>
    </xdr:to>
    <xdr:sp macro="" textlink="">
      <xdr:nvSpPr>
        <xdr:cNvPr id="45" name="Ellipse 44"/>
        <xdr:cNvSpPr/>
      </xdr:nvSpPr>
      <xdr:spPr>
        <a:xfrm>
          <a:off x="76200" y="22069425"/>
          <a:ext cx="502919" cy="342900"/>
        </a:xfrm>
        <a:prstGeom prst="ellipse">
          <a:avLst/>
        </a:prstGeom>
        <a:solidFill>
          <a:schemeClr val="accent3"/>
        </a:solidFill>
        <a:ln>
          <a:solidFill>
            <a:sysClr val="windowText" lastClr="000000"/>
          </a:solidFill>
        </a:ln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16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</xdr:col>
      <xdr:colOff>28575</xdr:colOff>
      <xdr:row>92</xdr:row>
      <xdr:rowOff>0</xdr:rowOff>
    </xdr:from>
    <xdr:to>
      <xdr:col>3</xdr:col>
      <xdr:colOff>276225</xdr:colOff>
      <xdr:row>93</xdr:row>
      <xdr:rowOff>123824</xdr:rowOff>
    </xdr:to>
    <xdr:sp macro="" textlink="">
      <xdr:nvSpPr>
        <xdr:cNvPr id="46" name="Rectangle 45"/>
        <xdr:cNvSpPr/>
      </xdr:nvSpPr>
      <xdr:spPr>
        <a:xfrm>
          <a:off x="11696700" y="14935200"/>
          <a:ext cx="1219200" cy="276224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1/8</a:t>
          </a:r>
          <a:r>
            <a:rPr lang="fr-FR" sz="1400" b="1" baseline="0">
              <a:solidFill>
                <a:sysClr val="windowText" lastClr="000000"/>
              </a:solidFill>
            </a:rPr>
            <a:t> </a:t>
          </a:r>
          <a:r>
            <a:rPr lang="fr-FR" sz="1400" b="1">
              <a:solidFill>
                <a:sysClr val="windowText" lastClr="000000"/>
              </a:solidFill>
            </a:rPr>
            <a:t>de Finales</a:t>
          </a:r>
        </a:p>
      </xdr:txBody>
    </xdr:sp>
    <xdr:clientData/>
  </xdr:twoCellAnchor>
  <xdr:twoCellAnchor>
    <xdr:from>
      <xdr:col>5</xdr:col>
      <xdr:colOff>28574</xdr:colOff>
      <xdr:row>99</xdr:row>
      <xdr:rowOff>9525</xdr:rowOff>
    </xdr:from>
    <xdr:to>
      <xdr:col>7</xdr:col>
      <xdr:colOff>438149</xdr:colOff>
      <xdr:row>100</xdr:row>
      <xdr:rowOff>133349</xdr:rowOff>
    </xdr:to>
    <xdr:sp macro="" textlink="">
      <xdr:nvSpPr>
        <xdr:cNvPr id="47" name="Rectangle 46"/>
        <xdr:cNvSpPr/>
      </xdr:nvSpPr>
      <xdr:spPr>
        <a:xfrm>
          <a:off x="13639799" y="16011525"/>
          <a:ext cx="1381125" cy="276224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1/4</a:t>
          </a:r>
          <a:r>
            <a:rPr lang="fr-FR" sz="1400" b="1" baseline="0">
              <a:solidFill>
                <a:sysClr val="windowText" lastClr="000000"/>
              </a:solidFill>
            </a:rPr>
            <a:t> </a:t>
          </a:r>
          <a:r>
            <a:rPr lang="fr-FR" sz="1400" b="1">
              <a:solidFill>
                <a:sysClr val="windowText" lastClr="000000"/>
              </a:solidFill>
            </a:rPr>
            <a:t>de Finales</a:t>
          </a:r>
        </a:p>
      </xdr:txBody>
    </xdr:sp>
    <xdr:clientData/>
  </xdr:twoCellAnchor>
  <xdr:twoCellAnchor>
    <xdr:from>
      <xdr:col>9</xdr:col>
      <xdr:colOff>19050</xdr:colOff>
      <xdr:row>111</xdr:row>
      <xdr:rowOff>9525</xdr:rowOff>
    </xdr:from>
    <xdr:to>
      <xdr:col>11</xdr:col>
      <xdr:colOff>371475</xdr:colOff>
      <xdr:row>112</xdr:row>
      <xdr:rowOff>133349</xdr:rowOff>
    </xdr:to>
    <xdr:sp macro="" textlink="">
      <xdr:nvSpPr>
        <xdr:cNvPr id="48" name="Rectangle 47"/>
        <xdr:cNvSpPr/>
      </xdr:nvSpPr>
      <xdr:spPr>
        <a:xfrm>
          <a:off x="15573375" y="17840325"/>
          <a:ext cx="1323975" cy="276224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1/2</a:t>
          </a:r>
          <a:r>
            <a:rPr lang="fr-FR" sz="1400" b="1" baseline="0">
              <a:solidFill>
                <a:sysClr val="windowText" lastClr="000000"/>
              </a:solidFill>
            </a:rPr>
            <a:t> </a:t>
          </a:r>
          <a:r>
            <a:rPr lang="fr-FR" sz="1400" b="1">
              <a:solidFill>
                <a:sysClr val="windowText" lastClr="000000"/>
              </a:solidFill>
            </a:rPr>
            <a:t>de Finales</a:t>
          </a:r>
        </a:p>
      </xdr:txBody>
    </xdr:sp>
    <xdr:clientData/>
  </xdr:twoCellAnchor>
  <xdr:twoCellAnchor>
    <xdr:from>
      <xdr:col>13</xdr:col>
      <xdr:colOff>9525</xdr:colOff>
      <xdr:row>132</xdr:row>
      <xdr:rowOff>9525</xdr:rowOff>
    </xdr:from>
    <xdr:to>
      <xdr:col>15</xdr:col>
      <xdr:colOff>85725</xdr:colOff>
      <xdr:row>133</xdr:row>
      <xdr:rowOff>133349</xdr:rowOff>
    </xdr:to>
    <xdr:sp macro="" textlink="">
      <xdr:nvSpPr>
        <xdr:cNvPr id="49" name="Rectangle 48"/>
        <xdr:cNvSpPr/>
      </xdr:nvSpPr>
      <xdr:spPr>
        <a:xfrm>
          <a:off x="17506950" y="21040725"/>
          <a:ext cx="1047750" cy="276224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 Finales</a:t>
          </a:r>
        </a:p>
      </xdr:txBody>
    </xdr:sp>
    <xdr:clientData/>
  </xdr:twoCellAnchor>
  <xdr:twoCellAnchor>
    <xdr:from>
      <xdr:col>2</xdr:col>
      <xdr:colOff>66675</xdr:colOff>
      <xdr:row>106</xdr:row>
      <xdr:rowOff>85725</xdr:rowOff>
    </xdr:from>
    <xdr:to>
      <xdr:col>2</xdr:col>
      <xdr:colOff>133350</xdr:colOff>
      <xdr:row>108</xdr:row>
      <xdr:rowOff>114300</xdr:rowOff>
    </xdr:to>
    <xdr:sp macro="" textlink="">
      <xdr:nvSpPr>
        <xdr:cNvPr id="50" name="Accolade fermante 49"/>
        <xdr:cNvSpPr/>
      </xdr:nvSpPr>
      <xdr:spPr>
        <a:xfrm>
          <a:off x="12496800" y="17154525"/>
          <a:ext cx="66675" cy="3333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57150</xdr:colOff>
      <xdr:row>98</xdr:row>
      <xdr:rowOff>104775</xdr:rowOff>
    </xdr:from>
    <xdr:to>
      <xdr:col>4</xdr:col>
      <xdr:colOff>123825</xdr:colOff>
      <xdr:row>108</xdr:row>
      <xdr:rowOff>85725</xdr:rowOff>
    </xdr:to>
    <xdr:sp macro="" textlink="">
      <xdr:nvSpPr>
        <xdr:cNvPr id="51" name="Accolade fermante 50"/>
        <xdr:cNvSpPr/>
      </xdr:nvSpPr>
      <xdr:spPr>
        <a:xfrm>
          <a:off x="13458825" y="15954375"/>
          <a:ext cx="66675" cy="1504950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66675</xdr:colOff>
      <xdr:row>96</xdr:row>
      <xdr:rowOff>57150</xdr:rowOff>
    </xdr:from>
    <xdr:to>
      <xdr:col>2</xdr:col>
      <xdr:colOff>133350</xdr:colOff>
      <xdr:row>98</xdr:row>
      <xdr:rowOff>85725</xdr:rowOff>
    </xdr:to>
    <xdr:sp macro="" textlink="">
      <xdr:nvSpPr>
        <xdr:cNvPr id="52" name="Accolade fermante 51"/>
        <xdr:cNvSpPr/>
      </xdr:nvSpPr>
      <xdr:spPr>
        <a:xfrm>
          <a:off x="12496800" y="15601950"/>
          <a:ext cx="66675" cy="3333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66675</xdr:colOff>
      <xdr:row>126</xdr:row>
      <xdr:rowOff>85725</xdr:rowOff>
    </xdr:from>
    <xdr:to>
      <xdr:col>2</xdr:col>
      <xdr:colOff>133350</xdr:colOff>
      <xdr:row>128</xdr:row>
      <xdr:rowOff>114300</xdr:rowOff>
    </xdr:to>
    <xdr:sp macro="" textlink="">
      <xdr:nvSpPr>
        <xdr:cNvPr id="53" name="Accolade fermante 52"/>
        <xdr:cNvSpPr/>
      </xdr:nvSpPr>
      <xdr:spPr>
        <a:xfrm>
          <a:off x="12496800" y="20202525"/>
          <a:ext cx="66675" cy="3333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57151</xdr:colOff>
      <xdr:row>118</xdr:row>
      <xdr:rowOff>57151</xdr:rowOff>
    </xdr:from>
    <xdr:to>
      <xdr:col>4</xdr:col>
      <xdr:colOff>112395</xdr:colOff>
      <xdr:row>128</xdr:row>
      <xdr:rowOff>114301</xdr:rowOff>
    </xdr:to>
    <xdr:sp macro="" textlink="">
      <xdr:nvSpPr>
        <xdr:cNvPr id="54" name="Accolade fermante 53"/>
        <xdr:cNvSpPr/>
      </xdr:nvSpPr>
      <xdr:spPr>
        <a:xfrm>
          <a:off x="13458826" y="18954751"/>
          <a:ext cx="55244" cy="1581150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76200</xdr:colOff>
      <xdr:row>116</xdr:row>
      <xdr:rowOff>76200</xdr:rowOff>
    </xdr:from>
    <xdr:to>
      <xdr:col>2</xdr:col>
      <xdr:colOff>142875</xdr:colOff>
      <xdr:row>118</xdr:row>
      <xdr:rowOff>104775</xdr:rowOff>
    </xdr:to>
    <xdr:sp macro="" textlink="">
      <xdr:nvSpPr>
        <xdr:cNvPr id="55" name="Accolade fermante 54"/>
        <xdr:cNvSpPr/>
      </xdr:nvSpPr>
      <xdr:spPr>
        <a:xfrm>
          <a:off x="12506325" y="18669000"/>
          <a:ext cx="66675" cy="3333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66675</xdr:colOff>
      <xdr:row>145</xdr:row>
      <xdr:rowOff>85725</xdr:rowOff>
    </xdr:from>
    <xdr:to>
      <xdr:col>2</xdr:col>
      <xdr:colOff>133350</xdr:colOff>
      <xdr:row>147</xdr:row>
      <xdr:rowOff>114300</xdr:rowOff>
    </xdr:to>
    <xdr:sp macro="" textlink="">
      <xdr:nvSpPr>
        <xdr:cNvPr id="56" name="Accolade fermante 55"/>
        <xdr:cNvSpPr/>
      </xdr:nvSpPr>
      <xdr:spPr>
        <a:xfrm>
          <a:off x="12496800" y="23098125"/>
          <a:ext cx="66675" cy="3333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57150</xdr:colOff>
      <xdr:row>138</xdr:row>
      <xdr:rowOff>28575</xdr:rowOff>
    </xdr:from>
    <xdr:to>
      <xdr:col>4</xdr:col>
      <xdr:colOff>123825</xdr:colOff>
      <xdr:row>148</xdr:row>
      <xdr:rowOff>9525</xdr:rowOff>
    </xdr:to>
    <xdr:sp macro="" textlink="">
      <xdr:nvSpPr>
        <xdr:cNvPr id="57" name="Accolade fermante 56"/>
        <xdr:cNvSpPr/>
      </xdr:nvSpPr>
      <xdr:spPr>
        <a:xfrm>
          <a:off x="13458825" y="21974175"/>
          <a:ext cx="66675" cy="1504950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66675</xdr:colOff>
      <xdr:row>136</xdr:row>
      <xdr:rowOff>57150</xdr:rowOff>
    </xdr:from>
    <xdr:to>
      <xdr:col>2</xdr:col>
      <xdr:colOff>133350</xdr:colOff>
      <xdr:row>138</xdr:row>
      <xdr:rowOff>85725</xdr:rowOff>
    </xdr:to>
    <xdr:sp macro="" textlink="">
      <xdr:nvSpPr>
        <xdr:cNvPr id="58" name="Accolade fermante 57"/>
        <xdr:cNvSpPr/>
      </xdr:nvSpPr>
      <xdr:spPr>
        <a:xfrm>
          <a:off x="12496800" y="21697950"/>
          <a:ext cx="66675" cy="3333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66675</xdr:colOff>
      <xdr:row>156</xdr:row>
      <xdr:rowOff>85725</xdr:rowOff>
    </xdr:from>
    <xdr:to>
      <xdr:col>2</xdr:col>
      <xdr:colOff>133350</xdr:colOff>
      <xdr:row>158</xdr:row>
      <xdr:rowOff>114300</xdr:rowOff>
    </xdr:to>
    <xdr:sp macro="" textlink="">
      <xdr:nvSpPr>
        <xdr:cNvPr id="59" name="Accolade fermante 58"/>
        <xdr:cNvSpPr/>
      </xdr:nvSpPr>
      <xdr:spPr>
        <a:xfrm>
          <a:off x="12496800" y="24774525"/>
          <a:ext cx="66675" cy="3333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38100</xdr:colOff>
      <xdr:row>158</xdr:row>
      <xdr:rowOff>85725</xdr:rowOff>
    </xdr:from>
    <xdr:to>
      <xdr:col>4</xdr:col>
      <xdr:colOff>104775</xdr:colOff>
      <xdr:row>168</xdr:row>
      <xdr:rowOff>66675</xdr:rowOff>
    </xdr:to>
    <xdr:sp macro="" textlink="">
      <xdr:nvSpPr>
        <xdr:cNvPr id="60" name="Accolade fermante 59"/>
        <xdr:cNvSpPr/>
      </xdr:nvSpPr>
      <xdr:spPr>
        <a:xfrm>
          <a:off x="13439775" y="25079325"/>
          <a:ext cx="66675" cy="1504950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8</xdr:col>
      <xdr:colOff>47625</xdr:colOff>
      <xdr:row>105</xdr:row>
      <xdr:rowOff>47624</xdr:rowOff>
    </xdr:from>
    <xdr:to>
      <xdr:col>8</xdr:col>
      <xdr:colOff>93344</xdr:colOff>
      <xdr:row>125</xdr:row>
      <xdr:rowOff>133350</xdr:rowOff>
    </xdr:to>
    <xdr:sp macro="" textlink="">
      <xdr:nvSpPr>
        <xdr:cNvPr id="61" name="Accolade fermante 60"/>
        <xdr:cNvSpPr/>
      </xdr:nvSpPr>
      <xdr:spPr>
        <a:xfrm>
          <a:off x="15392400" y="16964024"/>
          <a:ext cx="45719" cy="3133726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</xdr:col>
      <xdr:colOff>66675</xdr:colOff>
      <xdr:row>103</xdr:row>
      <xdr:rowOff>76200</xdr:rowOff>
    </xdr:from>
    <xdr:to>
      <xdr:col>6</xdr:col>
      <xdr:colOff>133350</xdr:colOff>
      <xdr:row>105</xdr:row>
      <xdr:rowOff>104775</xdr:rowOff>
    </xdr:to>
    <xdr:sp macro="" textlink="">
      <xdr:nvSpPr>
        <xdr:cNvPr id="62" name="Accolade fermante 61"/>
        <xdr:cNvSpPr/>
      </xdr:nvSpPr>
      <xdr:spPr>
        <a:xfrm>
          <a:off x="14439900" y="16687800"/>
          <a:ext cx="66675" cy="3333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</xdr:col>
      <xdr:colOff>57150</xdr:colOff>
      <xdr:row>123</xdr:row>
      <xdr:rowOff>76200</xdr:rowOff>
    </xdr:from>
    <xdr:to>
      <xdr:col>6</xdr:col>
      <xdr:colOff>123825</xdr:colOff>
      <xdr:row>125</xdr:row>
      <xdr:rowOff>104775</xdr:rowOff>
    </xdr:to>
    <xdr:sp macro="" textlink="">
      <xdr:nvSpPr>
        <xdr:cNvPr id="63" name="Accolade fermante 62"/>
        <xdr:cNvSpPr/>
      </xdr:nvSpPr>
      <xdr:spPr>
        <a:xfrm>
          <a:off x="14430375" y="19735800"/>
          <a:ext cx="66675" cy="3333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8</xdr:col>
      <xdr:colOff>57150</xdr:colOff>
      <xdr:row>144</xdr:row>
      <xdr:rowOff>76200</xdr:rowOff>
    </xdr:from>
    <xdr:to>
      <xdr:col>8</xdr:col>
      <xdr:colOff>114299</xdr:colOff>
      <xdr:row>165</xdr:row>
      <xdr:rowOff>104775</xdr:rowOff>
    </xdr:to>
    <xdr:sp macro="" textlink="">
      <xdr:nvSpPr>
        <xdr:cNvPr id="64" name="Accolade fermante 63"/>
        <xdr:cNvSpPr/>
      </xdr:nvSpPr>
      <xdr:spPr>
        <a:xfrm>
          <a:off x="15401925" y="22936200"/>
          <a:ext cx="57149" cy="32289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</xdr:col>
      <xdr:colOff>49531</xdr:colOff>
      <xdr:row>142</xdr:row>
      <xdr:rowOff>76200</xdr:rowOff>
    </xdr:from>
    <xdr:to>
      <xdr:col>6</xdr:col>
      <xdr:colOff>95250</xdr:colOff>
      <xdr:row>144</xdr:row>
      <xdr:rowOff>104775</xdr:rowOff>
    </xdr:to>
    <xdr:sp macro="" textlink="">
      <xdr:nvSpPr>
        <xdr:cNvPr id="65" name="Accolade fermante 64"/>
        <xdr:cNvSpPr/>
      </xdr:nvSpPr>
      <xdr:spPr>
        <a:xfrm>
          <a:off x="14422756" y="22631400"/>
          <a:ext cx="45719" cy="3333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</xdr:col>
      <xdr:colOff>47625</xdr:colOff>
      <xdr:row>163</xdr:row>
      <xdr:rowOff>66675</xdr:rowOff>
    </xdr:from>
    <xdr:to>
      <xdr:col>6</xdr:col>
      <xdr:colOff>114300</xdr:colOff>
      <xdr:row>165</xdr:row>
      <xdr:rowOff>95250</xdr:rowOff>
    </xdr:to>
    <xdr:sp macro="" textlink="">
      <xdr:nvSpPr>
        <xdr:cNvPr id="66" name="Accolade fermante 65"/>
        <xdr:cNvSpPr/>
      </xdr:nvSpPr>
      <xdr:spPr>
        <a:xfrm>
          <a:off x="3390900" y="21802725"/>
          <a:ext cx="66675" cy="2952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66674</xdr:colOff>
      <xdr:row>117</xdr:row>
      <xdr:rowOff>38101</xdr:rowOff>
    </xdr:from>
    <xdr:to>
      <xdr:col>12</xdr:col>
      <xdr:colOff>112393</xdr:colOff>
      <xdr:row>156</xdr:row>
      <xdr:rowOff>76200</xdr:rowOff>
    </xdr:to>
    <xdr:sp macro="" textlink="">
      <xdr:nvSpPr>
        <xdr:cNvPr id="67" name="Accolade fermante 66"/>
        <xdr:cNvSpPr/>
      </xdr:nvSpPr>
      <xdr:spPr>
        <a:xfrm>
          <a:off x="17354549" y="18783301"/>
          <a:ext cx="45719" cy="5981699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10</xdr:col>
      <xdr:colOff>76200</xdr:colOff>
      <xdr:row>115</xdr:row>
      <xdr:rowOff>57150</xdr:rowOff>
    </xdr:from>
    <xdr:to>
      <xdr:col>10</xdr:col>
      <xdr:colOff>142875</xdr:colOff>
      <xdr:row>117</xdr:row>
      <xdr:rowOff>85725</xdr:rowOff>
    </xdr:to>
    <xdr:sp macro="" textlink="">
      <xdr:nvSpPr>
        <xdr:cNvPr id="68" name="Accolade fermante 67"/>
        <xdr:cNvSpPr/>
      </xdr:nvSpPr>
      <xdr:spPr>
        <a:xfrm>
          <a:off x="16392525" y="18497550"/>
          <a:ext cx="66675" cy="3333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10</xdr:col>
      <xdr:colOff>76200</xdr:colOff>
      <xdr:row>154</xdr:row>
      <xdr:rowOff>57150</xdr:rowOff>
    </xdr:from>
    <xdr:to>
      <xdr:col>10</xdr:col>
      <xdr:colOff>142875</xdr:colOff>
      <xdr:row>156</xdr:row>
      <xdr:rowOff>85725</xdr:rowOff>
    </xdr:to>
    <xdr:sp macro="" textlink="">
      <xdr:nvSpPr>
        <xdr:cNvPr id="69" name="Accolade fermante 68"/>
        <xdr:cNvSpPr/>
      </xdr:nvSpPr>
      <xdr:spPr>
        <a:xfrm>
          <a:off x="16392525" y="24441150"/>
          <a:ext cx="66675" cy="3333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14</xdr:col>
      <xdr:colOff>76200</xdr:colOff>
      <xdr:row>136</xdr:row>
      <xdr:rowOff>57150</xdr:rowOff>
    </xdr:from>
    <xdr:to>
      <xdr:col>14</xdr:col>
      <xdr:colOff>142875</xdr:colOff>
      <xdr:row>138</xdr:row>
      <xdr:rowOff>85725</xdr:rowOff>
    </xdr:to>
    <xdr:sp macro="" textlink="">
      <xdr:nvSpPr>
        <xdr:cNvPr id="70" name="Accolade fermante 69"/>
        <xdr:cNvSpPr/>
      </xdr:nvSpPr>
      <xdr:spPr>
        <a:xfrm>
          <a:off x="18335625" y="21697950"/>
          <a:ext cx="66675" cy="3333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66675</xdr:colOff>
      <xdr:row>166</xdr:row>
      <xdr:rowOff>85725</xdr:rowOff>
    </xdr:from>
    <xdr:to>
      <xdr:col>2</xdr:col>
      <xdr:colOff>133350</xdr:colOff>
      <xdr:row>168</xdr:row>
      <xdr:rowOff>114300</xdr:rowOff>
    </xdr:to>
    <xdr:sp macro="" textlink="">
      <xdr:nvSpPr>
        <xdr:cNvPr id="71" name="Accolade fermante 70"/>
        <xdr:cNvSpPr/>
      </xdr:nvSpPr>
      <xdr:spPr>
        <a:xfrm>
          <a:off x="12496800" y="26298525"/>
          <a:ext cx="66675" cy="3333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18</xdr:col>
      <xdr:colOff>57148</xdr:colOff>
      <xdr:row>0</xdr:row>
      <xdr:rowOff>66675</xdr:rowOff>
    </xdr:from>
    <xdr:to>
      <xdr:col>22</xdr:col>
      <xdr:colOff>342900</xdr:colOff>
      <xdr:row>3</xdr:row>
      <xdr:rowOff>0</xdr:rowOff>
    </xdr:to>
    <xdr:sp macro="" textlink="">
      <xdr:nvSpPr>
        <xdr:cNvPr id="72" name="Rectangle 71"/>
        <xdr:cNvSpPr/>
      </xdr:nvSpPr>
      <xdr:spPr>
        <a:xfrm>
          <a:off x="9305923" y="66675"/>
          <a:ext cx="2476502" cy="333375"/>
        </a:xfrm>
        <a:prstGeom prst="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>
              <a:solidFill>
                <a:schemeClr val="tx1"/>
              </a:solidFill>
            </a:rPr>
            <a:t>Challenge Principale</a:t>
          </a:r>
        </a:p>
      </xdr:txBody>
    </xdr:sp>
    <xdr:clientData/>
  </xdr:twoCellAnchor>
  <xdr:twoCellAnchor>
    <xdr:from>
      <xdr:col>18</xdr:col>
      <xdr:colOff>47624</xdr:colOff>
      <xdr:row>87</xdr:row>
      <xdr:rowOff>66675</xdr:rowOff>
    </xdr:from>
    <xdr:to>
      <xdr:col>22</xdr:col>
      <xdr:colOff>381000</xdr:colOff>
      <xdr:row>90</xdr:row>
      <xdr:rowOff>19050</xdr:rowOff>
    </xdr:to>
    <xdr:sp macro="" textlink="">
      <xdr:nvSpPr>
        <xdr:cNvPr id="73" name="Rectangle 72"/>
        <xdr:cNvSpPr/>
      </xdr:nvSpPr>
      <xdr:spPr>
        <a:xfrm>
          <a:off x="9181041" y="12089342"/>
          <a:ext cx="2524126" cy="365125"/>
        </a:xfrm>
        <a:prstGeom prst="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>
              <a:solidFill>
                <a:schemeClr val="tx1"/>
              </a:solidFill>
            </a:rPr>
            <a:t>Challenge Consolante</a:t>
          </a:r>
        </a:p>
      </xdr:txBody>
    </xdr:sp>
    <xdr:clientData/>
  </xdr:twoCellAnchor>
  <xdr:twoCellAnchor>
    <xdr:from>
      <xdr:col>19</xdr:col>
      <xdr:colOff>161925</xdr:colOff>
      <xdr:row>9</xdr:row>
      <xdr:rowOff>57150</xdr:rowOff>
    </xdr:from>
    <xdr:to>
      <xdr:col>19</xdr:col>
      <xdr:colOff>664844</xdr:colOff>
      <xdr:row>12</xdr:row>
      <xdr:rowOff>0</xdr:rowOff>
    </xdr:to>
    <xdr:sp macro="" textlink="">
      <xdr:nvSpPr>
        <xdr:cNvPr id="74" name="Ellipse 73"/>
        <xdr:cNvSpPr/>
      </xdr:nvSpPr>
      <xdr:spPr>
        <a:xfrm>
          <a:off x="9867900" y="1790700"/>
          <a:ext cx="502919" cy="342900"/>
        </a:xfrm>
        <a:prstGeom prst="ellipse">
          <a:avLst/>
        </a:prstGeom>
        <a:solidFill>
          <a:schemeClr val="accent3"/>
        </a:solidFill>
        <a:ln>
          <a:solidFill>
            <a:sysClr val="windowText" lastClr="000000"/>
          </a:solidFill>
        </a:ln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1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0</xdr:col>
      <xdr:colOff>76200</xdr:colOff>
      <xdr:row>36</xdr:row>
      <xdr:rowOff>57150</xdr:rowOff>
    </xdr:from>
    <xdr:to>
      <xdr:col>0</xdr:col>
      <xdr:colOff>579119</xdr:colOff>
      <xdr:row>39</xdr:row>
      <xdr:rowOff>0</xdr:rowOff>
    </xdr:to>
    <xdr:sp macro="" textlink="">
      <xdr:nvSpPr>
        <xdr:cNvPr id="75" name="Ellipse 74"/>
        <xdr:cNvSpPr/>
      </xdr:nvSpPr>
      <xdr:spPr>
        <a:xfrm>
          <a:off x="76200" y="4857750"/>
          <a:ext cx="502919" cy="342900"/>
        </a:xfrm>
        <a:prstGeom prst="ellipse">
          <a:avLst/>
        </a:prstGeom>
        <a:solidFill>
          <a:schemeClr val="accent3"/>
        </a:solidFill>
        <a:ln>
          <a:solidFill>
            <a:sysClr val="windowText" lastClr="000000"/>
          </a:solidFill>
        </a:ln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4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19</xdr:col>
      <xdr:colOff>180975</xdr:colOff>
      <xdr:row>29</xdr:row>
      <xdr:rowOff>57150</xdr:rowOff>
    </xdr:from>
    <xdr:to>
      <xdr:col>19</xdr:col>
      <xdr:colOff>683894</xdr:colOff>
      <xdr:row>32</xdr:row>
      <xdr:rowOff>0</xdr:rowOff>
    </xdr:to>
    <xdr:sp macro="" textlink="">
      <xdr:nvSpPr>
        <xdr:cNvPr id="77" name="Ellipse 76"/>
        <xdr:cNvSpPr/>
      </xdr:nvSpPr>
      <xdr:spPr>
        <a:xfrm>
          <a:off x="9763125" y="4457700"/>
          <a:ext cx="502919" cy="342900"/>
        </a:xfrm>
        <a:prstGeom prst="ellipse">
          <a:avLst/>
        </a:prstGeom>
        <a:solidFill>
          <a:schemeClr val="accent3"/>
        </a:solidFill>
        <a:ln>
          <a:solidFill>
            <a:sysClr val="windowText" lastClr="000000"/>
          </a:solidFill>
        </a:ln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2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19</xdr:col>
      <xdr:colOff>180975</xdr:colOff>
      <xdr:row>48</xdr:row>
      <xdr:rowOff>66675</xdr:rowOff>
    </xdr:from>
    <xdr:to>
      <xdr:col>19</xdr:col>
      <xdr:colOff>683894</xdr:colOff>
      <xdr:row>51</xdr:row>
      <xdr:rowOff>9525</xdr:rowOff>
    </xdr:to>
    <xdr:sp macro="" textlink="">
      <xdr:nvSpPr>
        <xdr:cNvPr id="80" name="Ellipse 79"/>
        <xdr:cNvSpPr/>
      </xdr:nvSpPr>
      <xdr:spPr>
        <a:xfrm>
          <a:off x="9763125" y="7000875"/>
          <a:ext cx="502919" cy="342900"/>
        </a:xfrm>
        <a:prstGeom prst="ellipse">
          <a:avLst/>
        </a:prstGeom>
        <a:solidFill>
          <a:schemeClr val="accent3"/>
        </a:solidFill>
        <a:ln>
          <a:solidFill>
            <a:sysClr val="windowText" lastClr="000000"/>
          </a:solidFill>
        </a:ln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3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19</xdr:col>
      <xdr:colOff>209550</xdr:colOff>
      <xdr:row>69</xdr:row>
      <xdr:rowOff>85725</xdr:rowOff>
    </xdr:from>
    <xdr:to>
      <xdr:col>19</xdr:col>
      <xdr:colOff>712469</xdr:colOff>
      <xdr:row>72</xdr:row>
      <xdr:rowOff>28575</xdr:rowOff>
    </xdr:to>
    <xdr:sp macro="" textlink="">
      <xdr:nvSpPr>
        <xdr:cNvPr id="81" name="Ellipse 80"/>
        <xdr:cNvSpPr/>
      </xdr:nvSpPr>
      <xdr:spPr>
        <a:xfrm>
          <a:off x="9791700" y="9820275"/>
          <a:ext cx="502919" cy="342900"/>
        </a:xfrm>
        <a:prstGeom prst="ellipse">
          <a:avLst/>
        </a:prstGeom>
        <a:solidFill>
          <a:schemeClr val="accent3"/>
        </a:solidFill>
        <a:ln>
          <a:solidFill>
            <a:sysClr val="windowText" lastClr="000000"/>
          </a:solidFill>
        </a:ln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4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20</xdr:col>
      <xdr:colOff>28574</xdr:colOff>
      <xdr:row>6</xdr:row>
      <xdr:rowOff>9525</xdr:rowOff>
    </xdr:from>
    <xdr:to>
      <xdr:col>22</xdr:col>
      <xdr:colOff>438149</xdr:colOff>
      <xdr:row>7</xdr:row>
      <xdr:rowOff>133349</xdr:rowOff>
    </xdr:to>
    <xdr:sp macro="" textlink="">
      <xdr:nvSpPr>
        <xdr:cNvPr id="83" name="Rectangle 82"/>
        <xdr:cNvSpPr/>
      </xdr:nvSpPr>
      <xdr:spPr>
        <a:xfrm>
          <a:off x="2733674" y="1343025"/>
          <a:ext cx="1381125" cy="257174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1/4</a:t>
          </a:r>
          <a:r>
            <a:rPr lang="fr-FR" sz="1400" b="1" baseline="0">
              <a:solidFill>
                <a:sysClr val="windowText" lastClr="000000"/>
              </a:solidFill>
            </a:rPr>
            <a:t> </a:t>
          </a:r>
          <a:r>
            <a:rPr lang="fr-FR" sz="1400" b="1">
              <a:solidFill>
                <a:sysClr val="windowText" lastClr="000000"/>
              </a:solidFill>
            </a:rPr>
            <a:t>de Finales</a:t>
          </a:r>
        </a:p>
      </xdr:txBody>
    </xdr:sp>
    <xdr:clientData/>
  </xdr:twoCellAnchor>
  <xdr:twoCellAnchor>
    <xdr:from>
      <xdr:col>24</xdr:col>
      <xdr:colOff>19050</xdr:colOff>
      <xdr:row>18</xdr:row>
      <xdr:rowOff>9525</xdr:rowOff>
    </xdr:from>
    <xdr:to>
      <xdr:col>26</xdr:col>
      <xdr:colOff>371475</xdr:colOff>
      <xdr:row>19</xdr:row>
      <xdr:rowOff>133349</xdr:rowOff>
    </xdr:to>
    <xdr:sp macro="" textlink="">
      <xdr:nvSpPr>
        <xdr:cNvPr id="84" name="Rectangle 83"/>
        <xdr:cNvSpPr/>
      </xdr:nvSpPr>
      <xdr:spPr>
        <a:xfrm>
          <a:off x="4667250" y="2943225"/>
          <a:ext cx="1323975" cy="257174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1/2</a:t>
          </a:r>
          <a:r>
            <a:rPr lang="fr-FR" sz="1400" b="1" baseline="0">
              <a:solidFill>
                <a:sysClr val="windowText" lastClr="000000"/>
              </a:solidFill>
            </a:rPr>
            <a:t> </a:t>
          </a:r>
          <a:r>
            <a:rPr lang="fr-FR" sz="1400" b="1">
              <a:solidFill>
                <a:sysClr val="windowText" lastClr="000000"/>
              </a:solidFill>
            </a:rPr>
            <a:t>de Finales</a:t>
          </a:r>
        </a:p>
      </xdr:txBody>
    </xdr:sp>
    <xdr:clientData/>
  </xdr:twoCellAnchor>
  <xdr:twoCellAnchor>
    <xdr:from>
      <xdr:col>28</xdr:col>
      <xdr:colOff>9525</xdr:colOff>
      <xdr:row>39</xdr:row>
      <xdr:rowOff>9525</xdr:rowOff>
    </xdr:from>
    <xdr:to>
      <xdr:col>30</xdr:col>
      <xdr:colOff>85725</xdr:colOff>
      <xdr:row>40</xdr:row>
      <xdr:rowOff>133349</xdr:rowOff>
    </xdr:to>
    <xdr:sp macro="" textlink="">
      <xdr:nvSpPr>
        <xdr:cNvPr id="85" name="Rectangle 84"/>
        <xdr:cNvSpPr/>
      </xdr:nvSpPr>
      <xdr:spPr>
        <a:xfrm>
          <a:off x="6600825" y="5743575"/>
          <a:ext cx="1047750" cy="257174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 Finales</a:t>
          </a:r>
        </a:p>
      </xdr:txBody>
    </xdr:sp>
    <xdr:clientData/>
  </xdr:twoCellAnchor>
  <xdr:twoCellAnchor>
    <xdr:from>
      <xdr:col>23</xdr:col>
      <xdr:colOff>76200</xdr:colOff>
      <xdr:row>12</xdr:row>
      <xdr:rowOff>38099</xdr:rowOff>
    </xdr:from>
    <xdr:to>
      <xdr:col>23</xdr:col>
      <xdr:colOff>121919</xdr:colOff>
      <xdr:row>32</xdr:row>
      <xdr:rowOff>123825</xdr:rowOff>
    </xdr:to>
    <xdr:sp macro="" textlink="">
      <xdr:nvSpPr>
        <xdr:cNvPr id="97" name="Accolade fermante 96"/>
        <xdr:cNvSpPr/>
      </xdr:nvSpPr>
      <xdr:spPr>
        <a:xfrm>
          <a:off x="4514850" y="2171699"/>
          <a:ext cx="45719" cy="2752726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21</xdr:col>
      <xdr:colOff>66675</xdr:colOff>
      <xdr:row>10</xdr:row>
      <xdr:rowOff>76200</xdr:rowOff>
    </xdr:from>
    <xdr:to>
      <xdr:col>21</xdr:col>
      <xdr:colOff>133350</xdr:colOff>
      <xdr:row>12</xdr:row>
      <xdr:rowOff>104775</xdr:rowOff>
    </xdr:to>
    <xdr:sp macro="" textlink="">
      <xdr:nvSpPr>
        <xdr:cNvPr id="98" name="Accolade fermante 97"/>
        <xdr:cNvSpPr/>
      </xdr:nvSpPr>
      <xdr:spPr>
        <a:xfrm>
          <a:off x="3533775" y="1943100"/>
          <a:ext cx="66675" cy="2952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21</xdr:col>
      <xdr:colOff>57150</xdr:colOff>
      <xdr:row>30</xdr:row>
      <xdr:rowOff>76200</xdr:rowOff>
    </xdr:from>
    <xdr:to>
      <xdr:col>21</xdr:col>
      <xdr:colOff>123825</xdr:colOff>
      <xdr:row>32</xdr:row>
      <xdr:rowOff>104775</xdr:rowOff>
    </xdr:to>
    <xdr:sp macro="" textlink="">
      <xdr:nvSpPr>
        <xdr:cNvPr id="99" name="Accolade fermante 98"/>
        <xdr:cNvSpPr/>
      </xdr:nvSpPr>
      <xdr:spPr>
        <a:xfrm>
          <a:off x="3524250" y="4610100"/>
          <a:ext cx="66675" cy="2952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23</xdr:col>
      <xdr:colOff>66675</xdr:colOff>
      <xdr:row>51</xdr:row>
      <xdr:rowOff>9525</xdr:rowOff>
    </xdr:from>
    <xdr:to>
      <xdr:col>23</xdr:col>
      <xdr:colOff>123824</xdr:colOff>
      <xdr:row>72</xdr:row>
      <xdr:rowOff>38100</xdr:rowOff>
    </xdr:to>
    <xdr:sp macro="" textlink="">
      <xdr:nvSpPr>
        <xdr:cNvPr id="100" name="Accolade fermante 99"/>
        <xdr:cNvSpPr/>
      </xdr:nvSpPr>
      <xdr:spPr>
        <a:xfrm>
          <a:off x="12144375" y="7343775"/>
          <a:ext cx="57149" cy="282892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21</xdr:col>
      <xdr:colOff>49531</xdr:colOff>
      <xdr:row>49</xdr:row>
      <xdr:rowOff>76200</xdr:rowOff>
    </xdr:from>
    <xdr:to>
      <xdr:col>21</xdr:col>
      <xdr:colOff>95250</xdr:colOff>
      <xdr:row>51</xdr:row>
      <xdr:rowOff>104775</xdr:rowOff>
    </xdr:to>
    <xdr:sp macro="" textlink="">
      <xdr:nvSpPr>
        <xdr:cNvPr id="101" name="Accolade fermante 100"/>
        <xdr:cNvSpPr/>
      </xdr:nvSpPr>
      <xdr:spPr>
        <a:xfrm>
          <a:off x="3516631" y="7143750"/>
          <a:ext cx="45719" cy="2952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21</xdr:col>
      <xdr:colOff>104775</xdr:colOff>
      <xdr:row>70</xdr:row>
      <xdr:rowOff>66675</xdr:rowOff>
    </xdr:from>
    <xdr:to>
      <xdr:col>21</xdr:col>
      <xdr:colOff>171450</xdr:colOff>
      <xdr:row>72</xdr:row>
      <xdr:rowOff>95250</xdr:rowOff>
    </xdr:to>
    <xdr:sp macro="" textlink="">
      <xdr:nvSpPr>
        <xdr:cNvPr id="102" name="Accolade fermante 101"/>
        <xdr:cNvSpPr/>
      </xdr:nvSpPr>
      <xdr:spPr>
        <a:xfrm>
          <a:off x="3571875" y="9934575"/>
          <a:ext cx="66675" cy="2952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27</xdr:col>
      <xdr:colOff>57150</xdr:colOff>
      <xdr:row>24</xdr:row>
      <xdr:rowOff>85725</xdr:rowOff>
    </xdr:from>
    <xdr:to>
      <xdr:col>27</xdr:col>
      <xdr:colOff>131443</xdr:colOff>
      <xdr:row>63</xdr:row>
      <xdr:rowOff>104775</xdr:rowOff>
    </xdr:to>
    <xdr:sp macro="" textlink="">
      <xdr:nvSpPr>
        <xdr:cNvPr id="103" name="Accolade fermante 102"/>
        <xdr:cNvSpPr/>
      </xdr:nvSpPr>
      <xdr:spPr>
        <a:xfrm>
          <a:off x="16144875" y="3819525"/>
          <a:ext cx="74293" cy="5219700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25</xdr:col>
      <xdr:colOff>76200</xdr:colOff>
      <xdr:row>22</xdr:row>
      <xdr:rowOff>57150</xdr:rowOff>
    </xdr:from>
    <xdr:to>
      <xdr:col>25</xdr:col>
      <xdr:colOff>142875</xdr:colOff>
      <xdr:row>24</xdr:row>
      <xdr:rowOff>85725</xdr:rowOff>
    </xdr:to>
    <xdr:sp macro="" textlink="">
      <xdr:nvSpPr>
        <xdr:cNvPr id="104" name="Accolade fermante 103"/>
        <xdr:cNvSpPr/>
      </xdr:nvSpPr>
      <xdr:spPr>
        <a:xfrm>
          <a:off x="5486400" y="3524250"/>
          <a:ext cx="66675" cy="2952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25</xdr:col>
      <xdr:colOff>76200</xdr:colOff>
      <xdr:row>61</xdr:row>
      <xdr:rowOff>57150</xdr:rowOff>
    </xdr:from>
    <xdr:to>
      <xdr:col>25</xdr:col>
      <xdr:colOff>142875</xdr:colOff>
      <xdr:row>63</xdr:row>
      <xdr:rowOff>85725</xdr:rowOff>
    </xdr:to>
    <xdr:sp macro="" textlink="">
      <xdr:nvSpPr>
        <xdr:cNvPr id="105" name="Accolade fermante 104"/>
        <xdr:cNvSpPr/>
      </xdr:nvSpPr>
      <xdr:spPr>
        <a:xfrm>
          <a:off x="5486400" y="8724900"/>
          <a:ext cx="66675" cy="2952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29</xdr:col>
      <xdr:colOff>76200</xdr:colOff>
      <xdr:row>43</xdr:row>
      <xdr:rowOff>57150</xdr:rowOff>
    </xdr:from>
    <xdr:to>
      <xdr:col>29</xdr:col>
      <xdr:colOff>142875</xdr:colOff>
      <xdr:row>45</xdr:row>
      <xdr:rowOff>85725</xdr:rowOff>
    </xdr:to>
    <xdr:sp macro="" textlink="">
      <xdr:nvSpPr>
        <xdr:cNvPr id="106" name="Accolade fermante 105"/>
        <xdr:cNvSpPr/>
      </xdr:nvSpPr>
      <xdr:spPr>
        <a:xfrm>
          <a:off x="7429500" y="6324600"/>
          <a:ext cx="66675" cy="2952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19</xdr:col>
      <xdr:colOff>219075</xdr:colOff>
      <xdr:row>118</xdr:row>
      <xdr:rowOff>85725</xdr:rowOff>
    </xdr:from>
    <xdr:to>
      <xdr:col>19</xdr:col>
      <xdr:colOff>721994</xdr:colOff>
      <xdr:row>121</xdr:row>
      <xdr:rowOff>28575</xdr:rowOff>
    </xdr:to>
    <xdr:sp macro="" textlink="">
      <xdr:nvSpPr>
        <xdr:cNvPr id="108" name="Ellipse 107"/>
        <xdr:cNvSpPr/>
      </xdr:nvSpPr>
      <xdr:spPr>
        <a:xfrm>
          <a:off x="9801225" y="16354425"/>
          <a:ext cx="502919" cy="342900"/>
        </a:xfrm>
        <a:prstGeom prst="ellipse">
          <a:avLst/>
        </a:prstGeom>
        <a:solidFill>
          <a:schemeClr val="accent3"/>
        </a:solidFill>
        <a:ln>
          <a:solidFill>
            <a:sysClr val="windowText" lastClr="000000"/>
          </a:solidFill>
        </a:ln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2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19</xdr:col>
      <xdr:colOff>190500</xdr:colOff>
      <xdr:row>98</xdr:row>
      <xdr:rowOff>57150</xdr:rowOff>
    </xdr:from>
    <xdr:to>
      <xdr:col>19</xdr:col>
      <xdr:colOff>693419</xdr:colOff>
      <xdr:row>101</xdr:row>
      <xdr:rowOff>0</xdr:rowOff>
    </xdr:to>
    <xdr:sp macro="" textlink="">
      <xdr:nvSpPr>
        <xdr:cNvPr id="109" name="Ellipse 108"/>
        <xdr:cNvSpPr/>
      </xdr:nvSpPr>
      <xdr:spPr>
        <a:xfrm>
          <a:off x="9772650" y="13658850"/>
          <a:ext cx="502919" cy="342900"/>
        </a:xfrm>
        <a:prstGeom prst="ellipse">
          <a:avLst/>
        </a:prstGeom>
        <a:solidFill>
          <a:schemeClr val="accent3"/>
        </a:solidFill>
        <a:ln>
          <a:solidFill>
            <a:sysClr val="windowText" lastClr="000000"/>
          </a:solidFill>
        </a:ln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1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19</xdr:col>
      <xdr:colOff>209550</xdr:colOff>
      <xdr:row>137</xdr:row>
      <xdr:rowOff>85725</xdr:rowOff>
    </xdr:from>
    <xdr:to>
      <xdr:col>19</xdr:col>
      <xdr:colOff>712469</xdr:colOff>
      <xdr:row>140</xdr:row>
      <xdr:rowOff>28575</xdr:rowOff>
    </xdr:to>
    <xdr:sp macro="" textlink="">
      <xdr:nvSpPr>
        <xdr:cNvPr id="112" name="Ellipse 111"/>
        <xdr:cNvSpPr/>
      </xdr:nvSpPr>
      <xdr:spPr>
        <a:xfrm>
          <a:off x="9791700" y="18888075"/>
          <a:ext cx="502919" cy="342900"/>
        </a:xfrm>
        <a:prstGeom prst="ellipse">
          <a:avLst/>
        </a:prstGeom>
        <a:solidFill>
          <a:schemeClr val="accent3"/>
        </a:solidFill>
        <a:ln>
          <a:solidFill>
            <a:sysClr val="windowText" lastClr="000000"/>
          </a:solidFill>
        </a:ln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3</a:t>
          </a:r>
        </a:p>
      </xdr:txBody>
    </xdr:sp>
    <xdr:clientData/>
  </xdr:twoCellAnchor>
  <xdr:twoCellAnchor>
    <xdr:from>
      <xdr:col>19</xdr:col>
      <xdr:colOff>209550</xdr:colOff>
      <xdr:row>158</xdr:row>
      <xdr:rowOff>76200</xdr:rowOff>
    </xdr:from>
    <xdr:to>
      <xdr:col>19</xdr:col>
      <xdr:colOff>712469</xdr:colOff>
      <xdr:row>161</xdr:row>
      <xdr:rowOff>19050</xdr:rowOff>
    </xdr:to>
    <xdr:sp macro="" textlink="">
      <xdr:nvSpPr>
        <xdr:cNvPr id="115" name="Ellipse 114"/>
        <xdr:cNvSpPr/>
      </xdr:nvSpPr>
      <xdr:spPr>
        <a:xfrm>
          <a:off x="9791700" y="21678900"/>
          <a:ext cx="502919" cy="342900"/>
        </a:xfrm>
        <a:prstGeom prst="ellipse">
          <a:avLst/>
        </a:prstGeom>
        <a:solidFill>
          <a:schemeClr val="accent3"/>
        </a:solidFill>
        <a:ln>
          <a:solidFill>
            <a:sysClr val="windowText" lastClr="000000"/>
          </a:solidFill>
        </a:ln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4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20</xdr:col>
      <xdr:colOff>28574</xdr:colOff>
      <xdr:row>95</xdr:row>
      <xdr:rowOff>9525</xdr:rowOff>
    </xdr:from>
    <xdr:to>
      <xdr:col>22</xdr:col>
      <xdr:colOff>438149</xdr:colOff>
      <xdr:row>96</xdr:row>
      <xdr:rowOff>133349</xdr:rowOff>
    </xdr:to>
    <xdr:sp macro="" textlink="">
      <xdr:nvSpPr>
        <xdr:cNvPr id="117" name="Rectangle 116"/>
        <xdr:cNvSpPr/>
      </xdr:nvSpPr>
      <xdr:spPr>
        <a:xfrm>
          <a:off x="2733674" y="13211175"/>
          <a:ext cx="1381125" cy="257174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1/4</a:t>
          </a:r>
          <a:r>
            <a:rPr lang="fr-FR" sz="1400" b="1" baseline="0">
              <a:solidFill>
                <a:sysClr val="windowText" lastClr="000000"/>
              </a:solidFill>
            </a:rPr>
            <a:t> </a:t>
          </a:r>
          <a:r>
            <a:rPr lang="fr-FR" sz="1400" b="1">
              <a:solidFill>
                <a:sysClr val="windowText" lastClr="000000"/>
              </a:solidFill>
            </a:rPr>
            <a:t>de Finales</a:t>
          </a:r>
        </a:p>
      </xdr:txBody>
    </xdr:sp>
    <xdr:clientData/>
  </xdr:twoCellAnchor>
  <xdr:twoCellAnchor>
    <xdr:from>
      <xdr:col>24</xdr:col>
      <xdr:colOff>19050</xdr:colOff>
      <xdr:row>107</xdr:row>
      <xdr:rowOff>9525</xdr:rowOff>
    </xdr:from>
    <xdr:to>
      <xdr:col>26</xdr:col>
      <xdr:colOff>371475</xdr:colOff>
      <xdr:row>108</xdr:row>
      <xdr:rowOff>133349</xdr:rowOff>
    </xdr:to>
    <xdr:sp macro="" textlink="">
      <xdr:nvSpPr>
        <xdr:cNvPr id="118" name="Rectangle 117"/>
        <xdr:cNvSpPr/>
      </xdr:nvSpPr>
      <xdr:spPr>
        <a:xfrm>
          <a:off x="4667250" y="14811375"/>
          <a:ext cx="1323975" cy="257174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1/2</a:t>
          </a:r>
          <a:r>
            <a:rPr lang="fr-FR" sz="1400" b="1" baseline="0">
              <a:solidFill>
                <a:sysClr val="windowText" lastClr="000000"/>
              </a:solidFill>
            </a:rPr>
            <a:t> </a:t>
          </a:r>
          <a:r>
            <a:rPr lang="fr-FR" sz="1400" b="1">
              <a:solidFill>
                <a:sysClr val="windowText" lastClr="000000"/>
              </a:solidFill>
            </a:rPr>
            <a:t>de Finales</a:t>
          </a:r>
        </a:p>
      </xdr:txBody>
    </xdr:sp>
    <xdr:clientData/>
  </xdr:twoCellAnchor>
  <xdr:twoCellAnchor>
    <xdr:from>
      <xdr:col>28</xdr:col>
      <xdr:colOff>9525</xdr:colOff>
      <xdr:row>128</xdr:row>
      <xdr:rowOff>9525</xdr:rowOff>
    </xdr:from>
    <xdr:to>
      <xdr:col>30</xdr:col>
      <xdr:colOff>85725</xdr:colOff>
      <xdr:row>129</xdr:row>
      <xdr:rowOff>133349</xdr:rowOff>
    </xdr:to>
    <xdr:sp macro="" textlink="">
      <xdr:nvSpPr>
        <xdr:cNvPr id="119" name="Rectangle 118"/>
        <xdr:cNvSpPr/>
      </xdr:nvSpPr>
      <xdr:spPr>
        <a:xfrm>
          <a:off x="6600825" y="17611725"/>
          <a:ext cx="1047750" cy="257174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 Finales</a:t>
          </a:r>
        </a:p>
      </xdr:txBody>
    </xdr:sp>
    <xdr:clientData/>
  </xdr:twoCellAnchor>
  <xdr:twoCellAnchor>
    <xdr:from>
      <xdr:col>23</xdr:col>
      <xdr:colOff>47625</xdr:colOff>
      <xdr:row>101</xdr:row>
      <xdr:rowOff>47624</xdr:rowOff>
    </xdr:from>
    <xdr:to>
      <xdr:col>23</xdr:col>
      <xdr:colOff>93344</xdr:colOff>
      <xdr:row>121</xdr:row>
      <xdr:rowOff>133350</xdr:rowOff>
    </xdr:to>
    <xdr:sp macro="" textlink="">
      <xdr:nvSpPr>
        <xdr:cNvPr id="131" name="Accolade fermante 130"/>
        <xdr:cNvSpPr/>
      </xdr:nvSpPr>
      <xdr:spPr>
        <a:xfrm>
          <a:off x="4486275" y="14049374"/>
          <a:ext cx="45719" cy="2752726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21</xdr:col>
      <xdr:colOff>66675</xdr:colOff>
      <xdr:row>99</xdr:row>
      <xdr:rowOff>76200</xdr:rowOff>
    </xdr:from>
    <xdr:to>
      <xdr:col>21</xdr:col>
      <xdr:colOff>133350</xdr:colOff>
      <xdr:row>101</xdr:row>
      <xdr:rowOff>104775</xdr:rowOff>
    </xdr:to>
    <xdr:sp macro="" textlink="">
      <xdr:nvSpPr>
        <xdr:cNvPr id="132" name="Accolade fermante 131"/>
        <xdr:cNvSpPr/>
      </xdr:nvSpPr>
      <xdr:spPr>
        <a:xfrm>
          <a:off x="3533775" y="13811250"/>
          <a:ext cx="66675" cy="2952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21</xdr:col>
      <xdr:colOff>57150</xdr:colOff>
      <xdr:row>119</xdr:row>
      <xdr:rowOff>76200</xdr:rowOff>
    </xdr:from>
    <xdr:to>
      <xdr:col>21</xdr:col>
      <xdr:colOff>123825</xdr:colOff>
      <xdr:row>121</xdr:row>
      <xdr:rowOff>104775</xdr:rowOff>
    </xdr:to>
    <xdr:sp macro="" textlink="">
      <xdr:nvSpPr>
        <xdr:cNvPr id="133" name="Accolade fermante 132"/>
        <xdr:cNvSpPr/>
      </xdr:nvSpPr>
      <xdr:spPr>
        <a:xfrm>
          <a:off x="3524250" y="16478250"/>
          <a:ext cx="66675" cy="2952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23</xdr:col>
      <xdr:colOff>57150</xdr:colOff>
      <xdr:row>140</xdr:row>
      <xdr:rowOff>76200</xdr:rowOff>
    </xdr:from>
    <xdr:to>
      <xdr:col>23</xdr:col>
      <xdr:colOff>114299</xdr:colOff>
      <xdr:row>161</xdr:row>
      <xdr:rowOff>104775</xdr:rowOff>
    </xdr:to>
    <xdr:sp macro="" textlink="">
      <xdr:nvSpPr>
        <xdr:cNvPr id="134" name="Accolade fermante 133"/>
        <xdr:cNvSpPr/>
      </xdr:nvSpPr>
      <xdr:spPr>
        <a:xfrm>
          <a:off x="4495800" y="19278600"/>
          <a:ext cx="57149" cy="282892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21</xdr:col>
      <xdr:colOff>49531</xdr:colOff>
      <xdr:row>138</xdr:row>
      <xdr:rowOff>76200</xdr:rowOff>
    </xdr:from>
    <xdr:to>
      <xdr:col>21</xdr:col>
      <xdr:colOff>95250</xdr:colOff>
      <xdr:row>140</xdr:row>
      <xdr:rowOff>104775</xdr:rowOff>
    </xdr:to>
    <xdr:sp macro="" textlink="">
      <xdr:nvSpPr>
        <xdr:cNvPr id="135" name="Accolade fermante 134"/>
        <xdr:cNvSpPr/>
      </xdr:nvSpPr>
      <xdr:spPr>
        <a:xfrm>
          <a:off x="3516631" y="19011900"/>
          <a:ext cx="45719" cy="2952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21</xdr:col>
      <xdr:colOff>66675</xdr:colOff>
      <xdr:row>159</xdr:row>
      <xdr:rowOff>47625</xdr:rowOff>
    </xdr:from>
    <xdr:to>
      <xdr:col>21</xdr:col>
      <xdr:colOff>133350</xdr:colOff>
      <xdr:row>161</xdr:row>
      <xdr:rowOff>76200</xdr:rowOff>
    </xdr:to>
    <xdr:sp macro="" textlink="">
      <xdr:nvSpPr>
        <xdr:cNvPr id="136" name="Accolade fermante 135"/>
        <xdr:cNvSpPr/>
      </xdr:nvSpPr>
      <xdr:spPr>
        <a:xfrm>
          <a:off x="11172825" y="21783675"/>
          <a:ext cx="66675" cy="2952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27</xdr:col>
      <xdr:colOff>66674</xdr:colOff>
      <xdr:row>113</xdr:row>
      <xdr:rowOff>38101</xdr:rowOff>
    </xdr:from>
    <xdr:to>
      <xdr:col>27</xdr:col>
      <xdr:colOff>112393</xdr:colOff>
      <xdr:row>152</xdr:row>
      <xdr:rowOff>76200</xdr:rowOff>
    </xdr:to>
    <xdr:sp macro="" textlink="">
      <xdr:nvSpPr>
        <xdr:cNvPr id="137" name="Accolade fermante 136"/>
        <xdr:cNvSpPr/>
      </xdr:nvSpPr>
      <xdr:spPr>
        <a:xfrm>
          <a:off x="6448424" y="15640051"/>
          <a:ext cx="45719" cy="5238749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25</xdr:col>
      <xdr:colOff>76200</xdr:colOff>
      <xdr:row>111</xdr:row>
      <xdr:rowOff>57150</xdr:rowOff>
    </xdr:from>
    <xdr:to>
      <xdr:col>25</xdr:col>
      <xdr:colOff>142875</xdr:colOff>
      <xdr:row>113</xdr:row>
      <xdr:rowOff>85725</xdr:rowOff>
    </xdr:to>
    <xdr:sp macro="" textlink="">
      <xdr:nvSpPr>
        <xdr:cNvPr id="138" name="Accolade fermante 137"/>
        <xdr:cNvSpPr/>
      </xdr:nvSpPr>
      <xdr:spPr>
        <a:xfrm>
          <a:off x="5486400" y="15392400"/>
          <a:ext cx="66675" cy="2952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25</xdr:col>
      <xdr:colOff>76200</xdr:colOff>
      <xdr:row>150</xdr:row>
      <xdr:rowOff>57150</xdr:rowOff>
    </xdr:from>
    <xdr:to>
      <xdr:col>25</xdr:col>
      <xdr:colOff>142875</xdr:colOff>
      <xdr:row>152</xdr:row>
      <xdr:rowOff>85725</xdr:rowOff>
    </xdr:to>
    <xdr:sp macro="" textlink="">
      <xdr:nvSpPr>
        <xdr:cNvPr id="139" name="Accolade fermante 138"/>
        <xdr:cNvSpPr/>
      </xdr:nvSpPr>
      <xdr:spPr>
        <a:xfrm>
          <a:off x="5486400" y="20593050"/>
          <a:ext cx="66675" cy="2952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29</xdr:col>
      <xdr:colOff>76200</xdr:colOff>
      <xdr:row>132</xdr:row>
      <xdr:rowOff>57150</xdr:rowOff>
    </xdr:from>
    <xdr:to>
      <xdr:col>29</xdr:col>
      <xdr:colOff>142875</xdr:colOff>
      <xdr:row>134</xdr:row>
      <xdr:rowOff>85725</xdr:rowOff>
    </xdr:to>
    <xdr:sp macro="" textlink="">
      <xdr:nvSpPr>
        <xdr:cNvPr id="140" name="Accolade fermante 139"/>
        <xdr:cNvSpPr/>
      </xdr:nvSpPr>
      <xdr:spPr>
        <a:xfrm>
          <a:off x="7429500" y="18192750"/>
          <a:ext cx="66675" cy="295275"/>
        </a:xfrm>
        <a:prstGeom prst="righ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2</xdr:row>
      <xdr:rowOff>40482</xdr:rowOff>
    </xdr:from>
    <xdr:to>
      <xdr:col>3</xdr:col>
      <xdr:colOff>0</xdr:colOff>
      <xdr:row>4</xdr:row>
      <xdr:rowOff>186795</xdr:rowOff>
    </xdr:to>
    <xdr:sp macro="" textlink="">
      <xdr:nvSpPr>
        <xdr:cNvPr id="2" name="Rectangle à coins arrondis 1"/>
        <xdr:cNvSpPr/>
      </xdr:nvSpPr>
      <xdr:spPr>
        <a:xfrm>
          <a:off x="2203450" y="662782"/>
          <a:ext cx="914400" cy="527313"/>
        </a:xfrm>
        <a:prstGeom prst="roundRect">
          <a:avLst/>
        </a:prstGeom>
        <a:solidFill>
          <a:schemeClr val="accent3">
            <a:lumMod val="50000"/>
          </a:schemeClr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900" b="1"/>
            <a:t>Totales Points</a:t>
          </a:r>
        </a:p>
      </xdr:txBody>
    </xdr:sp>
    <xdr:clientData/>
  </xdr:twoCellAnchor>
  <xdr:twoCellAnchor>
    <xdr:from>
      <xdr:col>1</xdr:col>
      <xdr:colOff>9526</xdr:colOff>
      <xdr:row>2</xdr:row>
      <xdr:rowOff>49213</xdr:rowOff>
    </xdr:from>
    <xdr:to>
      <xdr:col>2</xdr:col>
      <xdr:colOff>0</xdr:colOff>
      <xdr:row>4</xdr:row>
      <xdr:rowOff>182561</xdr:rowOff>
    </xdr:to>
    <xdr:sp macro="" textlink="">
      <xdr:nvSpPr>
        <xdr:cNvPr id="3" name="Rectangle à coins arrondis 2"/>
        <xdr:cNvSpPr/>
      </xdr:nvSpPr>
      <xdr:spPr>
        <a:xfrm>
          <a:off x="771526" y="430213"/>
          <a:ext cx="1431924" cy="514348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Noms</a:t>
          </a:r>
          <a:r>
            <a:rPr lang="fr-FR" sz="1100" b="1" baseline="0"/>
            <a:t> d'équipes</a:t>
          </a:r>
          <a:endParaRPr lang="fr-FR" sz="1100" b="1"/>
        </a:p>
      </xdr:txBody>
    </xdr:sp>
    <xdr:clientData/>
  </xdr:twoCellAnchor>
  <xdr:twoCellAnchor>
    <xdr:from>
      <xdr:col>4</xdr:col>
      <xdr:colOff>0</xdr:colOff>
      <xdr:row>2</xdr:row>
      <xdr:rowOff>41275</xdr:rowOff>
    </xdr:from>
    <xdr:to>
      <xdr:col>5</xdr:col>
      <xdr:colOff>0</xdr:colOff>
      <xdr:row>4</xdr:row>
      <xdr:rowOff>183621</xdr:rowOff>
    </xdr:to>
    <xdr:sp macro="" textlink="">
      <xdr:nvSpPr>
        <xdr:cNvPr id="4" name="Rectangle à coins arrondis 3"/>
        <xdr:cNvSpPr/>
      </xdr:nvSpPr>
      <xdr:spPr>
        <a:xfrm>
          <a:off x="4032250" y="663575"/>
          <a:ext cx="914400" cy="523346"/>
        </a:xfrm>
        <a:prstGeom prst="roundRect">
          <a:avLst/>
        </a:prstGeom>
        <a:solidFill>
          <a:srgbClr val="FEABA2"/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50" b="1">
              <a:solidFill>
                <a:schemeClr val="tx1"/>
              </a:solidFill>
            </a:rPr>
            <a:t>Places</a:t>
          </a:r>
        </a:p>
      </xdr:txBody>
    </xdr:sp>
    <xdr:clientData/>
  </xdr:twoCellAnchor>
  <xdr:twoCellAnchor>
    <xdr:from>
      <xdr:col>3</xdr:col>
      <xdr:colOff>0</xdr:colOff>
      <xdr:row>2</xdr:row>
      <xdr:rowOff>37307</xdr:rowOff>
    </xdr:from>
    <xdr:to>
      <xdr:col>3</xdr:col>
      <xdr:colOff>908050</xdr:colOff>
      <xdr:row>4</xdr:row>
      <xdr:rowOff>183619</xdr:rowOff>
    </xdr:to>
    <xdr:sp macro="" textlink="">
      <xdr:nvSpPr>
        <xdr:cNvPr id="5" name="Rectangle à coins arrondis 4"/>
        <xdr:cNvSpPr/>
      </xdr:nvSpPr>
      <xdr:spPr>
        <a:xfrm>
          <a:off x="3117850" y="418307"/>
          <a:ext cx="908050" cy="527312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N°</a:t>
          </a:r>
        </a:p>
      </xdr:txBody>
    </xdr:sp>
    <xdr:clientData/>
  </xdr:twoCellAnchor>
  <xdr:twoCellAnchor>
    <xdr:from>
      <xdr:col>2</xdr:col>
      <xdr:colOff>0</xdr:colOff>
      <xdr:row>39</xdr:row>
      <xdr:rowOff>43657</xdr:rowOff>
    </xdr:from>
    <xdr:to>
      <xdr:col>3</xdr:col>
      <xdr:colOff>0</xdr:colOff>
      <xdr:row>41</xdr:row>
      <xdr:rowOff>189970</xdr:rowOff>
    </xdr:to>
    <xdr:sp macro="" textlink="">
      <xdr:nvSpPr>
        <xdr:cNvPr id="6" name="Rectangle à coins arrondis 5"/>
        <xdr:cNvSpPr/>
      </xdr:nvSpPr>
      <xdr:spPr>
        <a:xfrm>
          <a:off x="2203450" y="10406857"/>
          <a:ext cx="914400" cy="527313"/>
        </a:xfrm>
        <a:prstGeom prst="roundRect">
          <a:avLst/>
        </a:prstGeom>
        <a:solidFill>
          <a:schemeClr val="accent3">
            <a:lumMod val="50000"/>
          </a:schemeClr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900" b="1"/>
            <a:t>Totales Points</a:t>
          </a:r>
        </a:p>
      </xdr:txBody>
    </xdr:sp>
    <xdr:clientData/>
  </xdr:twoCellAnchor>
  <xdr:twoCellAnchor>
    <xdr:from>
      <xdr:col>1</xdr:col>
      <xdr:colOff>9526</xdr:colOff>
      <xdr:row>39</xdr:row>
      <xdr:rowOff>55563</xdr:rowOff>
    </xdr:from>
    <xdr:to>
      <xdr:col>2</xdr:col>
      <xdr:colOff>0</xdr:colOff>
      <xdr:row>41</xdr:row>
      <xdr:rowOff>188911</xdr:rowOff>
    </xdr:to>
    <xdr:sp macro="" textlink="">
      <xdr:nvSpPr>
        <xdr:cNvPr id="7" name="Rectangle à coins arrondis 6"/>
        <xdr:cNvSpPr/>
      </xdr:nvSpPr>
      <xdr:spPr>
        <a:xfrm>
          <a:off x="771526" y="10418763"/>
          <a:ext cx="1431924" cy="514348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50" b="1"/>
            <a:t>Noms</a:t>
          </a:r>
          <a:r>
            <a:rPr lang="fr-FR" sz="1050" b="1" baseline="0"/>
            <a:t> d'équipes</a:t>
          </a:r>
          <a:endParaRPr lang="fr-FR" sz="1050" b="1"/>
        </a:p>
      </xdr:txBody>
    </xdr:sp>
    <xdr:clientData/>
  </xdr:twoCellAnchor>
  <xdr:twoCellAnchor>
    <xdr:from>
      <xdr:col>4</xdr:col>
      <xdr:colOff>0</xdr:colOff>
      <xdr:row>39</xdr:row>
      <xdr:rowOff>47625</xdr:rowOff>
    </xdr:from>
    <xdr:to>
      <xdr:col>5</xdr:col>
      <xdr:colOff>0</xdr:colOff>
      <xdr:row>41</xdr:row>
      <xdr:rowOff>189971</xdr:rowOff>
    </xdr:to>
    <xdr:sp macro="" textlink="">
      <xdr:nvSpPr>
        <xdr:cNvPr id="8" name="Rectangle à coins arrondis 7"/>
        <xdr:cNvSpPr/>
      </xdr:nvSpPr>
      <xdr:spPr>
        <a:xfrm>
          <a:off x="4032250" y="10410825"/>
          <a:ext cx="914400" cy="523346"/>
        </a:xfrm>
        <a:prstGeom prst="roundRect">
          <a:avLst/>
        </a:prstGeom>
        <a:solidFill>
          <a:srgbClr val="FEABA2"/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50" b="1">
              <a:solidFill>
                <a:schemeClr val="tx1"/>
              </a:solidFill>
            </a:rPr>
            <a:t>Places</a:t>
          </a:r>
        </a:p>
      </xdr:txBody>
    </xdr:sp>
    <xdr:clientData/>
  </xdr:twoCellAnchor>
  <xdr:twoCellAnchor>
    <xdr:from>
      <xdr:col>3</xdr:col>
      <xdr:colOff>0</xdr:colOff>
      <xdr:row>39</xdr:row>
      <xdr:rowOff>43657</xdr:rowOff>
    </xdr:from>
    <xdr:to>
      <xdr:col>4</xdr:col>
      <xdr:colOff>0</xdr:colOff>
      <xdr:row>41</xdr:row>
      <xdr:rowOff>189969</xdr:rowOff>
    </xdr:to>
    <xdr:sp macro="" textlink="">
      <xdr:nvSpPr>
        <xdr:cNvPr id="9" name="Rectangle à coins arrondis 8"/>
        <xdr:cNvSpPr/>
      </xdr:nvSpPr>
      <xdr:spPr>
        <a:xfrm>
          <a:off x="3117850" y="10406857"/>
          <a:ext cx="914400" cy="527312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50" b="1"/>
            <a:t>N°</a:t>
          </a:r>
        </a:p>
      </xdr:txBody>
    </xdr:sp>
    <xdr:clientData/>
  </xdr:twoCellAnchor>
  <xdr:twoCellAnchor>
    <xdr:from>
      <xdr:col>7</xdr:col>
      <xdr:colOff>1606550</xdr:colOff>
      <xdr:row>2</xdr:row>
      <xdr:rowOff>24607</xdr:rowOff>
    </xdr:from>
    <xdr:to>
      <xdr:col>8</xdr:col>
      <xdr:colOff>781050</xdr:colOff>
      <xdr:row>4</xdr:row>
      <xdr:rowOff>184150</xdr:rowOff>
    </xdr:to>
    <xdr:sp macro="" textlink="">
      <xdr:nvSpPr>
        <xdr:cNvPr id="10" name="Rectangle à coins arrondis 9"/>
        <xdr:cNvSpPr/>
      </xdr:nvSpPr>
      <xdr:spPr>
        <a:xfrm>
          <a:off x="7848600" y="672307"/>
          <a:ext cx="793750" cy="540543"/>
        </a:xfrm>
        <a:prstGeom prst="roundRect">
          <a:avLst/>
        </a:prstGeom>
        <a:solidFill>
          <a:schemeClr val="accent3">
            <a:lumMod val="50000"/>
          </a:schemeClr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900" b="1"/>
            <a:t>Totales Points</a:t>
          </a:r>
        </a:p>
      </xdr:txBody>
    </xdr:sp>
    <xdr:clientData/>
  </xdr:twoCellAnchor>
  <xdr:twoCellAnchor>
    <xdr:from>
      <xdr:col>6</xdr:col>
      <xdr:colOff>758826</xdr:colOff>
      <xdr:row>2</xdr:row>
      <xdr:rowOff>30163</xdr:rowOff>
    </xdr:from>
    <xdr:to>
      <xdr:col>7</xdr:col>
      <xdr:colOff>1606550</xdr:colOff>
      <xdr:row>4</xdr:row>
      <xdr:rowOff>190500</xdr:rowOff>
    </xdr:to>
    <xdr:sp macro="" textlink="">
      <xdr:nvSpPr>
        <xdr:cNvPr id="11" name="Rectangle à coins arrondis 10"/>
        <xdr:cNvSpPr/>
      </xdr:nvSpPr>
      <xdr:spPr>
        <a:xfrm>
          <a:off x="6238876" y="677863"/>
          <a:ext cx="1609724" cy="541337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Noms</a:t>
          </a:r>
          <a:r>
            <a:rPr lang="fr-FR" sz="1100" b="1" baseline="0"/>
            <a:t> d'équipes</a:t>
          </a:r>
          <a:endParaRPr lang="fr-FR" sz="1100" b="1"/>
        </a:p>
      </xdr:txBody>
    </xdr:sp>
    <xdr:clientData/>
  </xdr:twoCellAnchor>
  <xdr:twoCellAnchor>
    <xdr:from>
      <xdr:col>9</xdr:col>
      <xdr:colOff>774700</xdr:colOff>
      <xdr:row>2</xdr:row>
      <xdr:rowOff>28575</xdr:rowOff>
    </xdr:from>
    <xdr:to>
      <xdr:col>10</xdr:col>
      <xdr:colOff>774700</xdr:colOff>
      <xdr:row>4</xdr:row>
      <xdr:rowOff>177800</xdr:rowOff>
    </xdr:to>
    <xdr:sp macro="" textlink="">
      <xdr:nvSpPr>
        <xdr:cNvPr id="12" name="Rectangle à coins arrondis 11"/>
        <xdr:cNvSpPr/>
      </xdr:nvSpPr>
      <xdr:spPr>
        <a:xfrm>
          <a:off x="9429750" y="676275"/>
          <a:ext cx="793750" cy="530225"/>
        </a:xfrm>
        <a:prstGeom prst="roundRect">
          <a:avLst/>
        </a:prstGeom>
        <a:solidFill>
          <a:srgbClr val="FEABA2"/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50" b="1">
              <a:solidFill>
                <a:schemeClr val="tx1"/>
              </a:solidFill>
            </a:rPr>
            <a:t>Places</a:t>
          </a:r>
        </a:p>
      </xdr:txBody>
    </xdr:sp>
    <xdr:clientData/>
  </xdr:twoCellAnchor>
  <xdr:twoCellAnchor>
    <xdr:from>
      <xdr:col>8</xdr:col>
      <xdr:colOff>774700</xdr:colOff>
      <xdr:row>2</xdr:row>
      <xdr:rowOff>30957</xdr:rowOff>
    </xdr:from>
    <xdr:to>
      <xdr:col>9</xdr:col>
      <xdr:colOff>774700</xdr:colOff>
      <xdr:row>4</xdr:row>
      <xdr:rowOff>190500</xdr:rowOff>
    </xdr:to>
    <xdr:sp macro="" textlink="">
      <xdr:nvSpPr>
        <xdr:cNvPr id="13" name="Rectangle à coins arrondis 12"/>
        <xdr:cNvSpPr/>
      </xdr:nvSpPr>
      <xdr:spPr>
        <a:xfrm>
          <a:off x="8636000" y="678657"/>
          <a:ext cx="793750" cy="540543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N°</a:t>
          </a:r>
        </a:p>
      </xdr:txBody>
    </xdr:sp>
    <xdr:clientData/>
  </xdr:twoCellAnchor>
  <xdr:twoCellAnchor>
    <xdr:from>
      <xdr:col>8</xdr:col>
      <xdr:colOff>0</xdr:colOff>
      <xdr:row>39</xdr:row>
      <xdr:rowOff>43657</xdr:rowOff>
    </xdr:from>
    <xdr:to>
      <xdr:col>9</xdr:col>
      <xdr:colOff>0</xdr:colOff>
      <xdr:row>41</xdr:row>
      <xdr:rowOff>189970</xdr:rowOff>
    </xdr:to>
    <xdr:sp macro="" textlink="">
      <xdr:nvSpPr>
        <xdr:cNvPr id="14" name="Rectangle à coins arrondis 13"/>
        <xdr:cNvSpPr/>
      </xdr:nvSpPr>
      <xdr:spPr>
        <a:xfrm>
          <a:off x="7931150" y="10267157"/>
          <a:ext cx="914400" cy="527313"/>
        </a:xfrm>
        <a:prstGeom prst="roundRect">
          <a:avLst/>
        </a:prstGeom>
        <a:solidFill>
          <a:schemeClr val="accent3">
            <a:lumMod val="50000"/>
          </a:schemeClr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900" b="1"/>
            <a:t>Totales Points</a:t>
          </a:r>
        </a:p>
      </xdr:txBody>
    </xdr:sp>
    <xdr:clientData/>
  </xdr:twoCellAnchor>
  <xdr:twoCellAnchor>
    <xdr:from>
      <xdr:col>7</xdr:col>
      <xdr:colOff>9526</xdr:colOff>
      <xdr:row>39</xdr:row>
      <xdr:rowOff>55563</xdr:rowOff>
    </xdr:from>
    <xdr:to>
      <xdr:col>8</xdr:col>
      <xdr:colOff>0</xdr:colOff>
      <xdr:row>41</xdr:row>
      <xdr:rowOff>188911</xdr:rowOff>
    </xdr:to>
    <xdr:sp macro="" textlink="">
      <xdr:nvSpPr>
        <xdr:cNvPr id="15" name="Rectangle à coins arrondis 14"/>
        <xdr:cNvSpPr/>
      </xdr:nvSpPr>
      <xdr:spPr>
        <a:xfrm>
          <a:off x="6480176" y="10279063"/>
          <a:ext cx="1450974" cy="514348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Noms</a:t>
          </a:r>
          <a:r>
            <a:rPr lang="fr-FR" sz="1100" b="1" baseline="0"/>
            <a:t> d'équipes</a:t>
          </a:r>
          <a:endParaRPr lang="fr-FR" sz="1100" b="1"/>
        </a:p>
      </xdr:txBody>
    </xdr:sp>
    <xdr:clientData/>
  </xdr:twoCellAnchor>
  <xdr:twoCellAnchor>
    <xdr:from>
      <xdr:col>10</xdr:col>
      <xdr:colOff>0</xdr:colOff>
      <xdr:row>39</xdr:row>
      <xdr:rowOff>41275</xdr:rowOff>
    </xdr:from>
    <xdr:to>
      <xdr:col>11</xdr:col>
      <xdr:colOff>0</xdr:colOff>
      <xdr:row>41</xdr:row>
      <xdr:rowOff>183621</xdr:rowOff>
    </xdr:to>
    <xdr:sp macro="" textlink="">
      <xdr:nvSpPr>
        <xdr:cNvPr id="16" name="Rectangle à coins arrondis 15"/>
        <xdr:cNvSpPr/>
      </xdr:nvSpPr>
      <xdr:spPr>
        <a:xfrm>
          <a:off x="9759950" y="10264775"/>
          <a:ext cx="914400" cy="523346"/>
        </a:xfrm>
        <a:prstGeom prst="roundRect">
          <a:avLst/>
        </a:prstGeom>
        <a:solidFill>
          <a:srgbClr val="FEABA2"/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50" b="1">
              <a:solidFill>
                <a:schemeClr val="tx1"/>
              </a:solidFill>
            </a:rPr>
            <a:t>Places</a:t>
          </a:r>
        </a:p>
      </xdr:txBody>
    </xdr:sp>
    <xdr:clientData/>
  </xdr:twoCellAnchor>
  <xdr:twoCellAnchor>
    <xdr:from>
      <xdr:col>9</xdr:col>
      <xdr:colOff>0</xdr:colOff>
      <xdr:row>39</xdr:row>
      <xdr:rowOff>43657</xdr:rowOff>
    </xdr:from>
    <xdr:to>
      <xdr:col>9</xdr:col>
      <xdr:colOff>908050</xdr:colOff>
      <xdr:row>41</xdr:row>
      <xdr:rowOff>189969</xdr:rowOff>
    </xdr:to>
    <xdr:sp macro="" textlink="">
      <xdr:nvSpPr>
        <xdr:cNvPr id="17" name="Rectangle à coins arrondis 16"/>
        <xdr:cNvSpPr/>
      </xdr:nvSpPr>
      <xdr:spPr>
        <a:xfrm>
          <a:off x="8845550" y="10267157"/>
          <a:ext cx="908050" cy="527312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N°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N46"/>
  <sheetViews>
    <sheetView workbookViewId="0">
      <selection activeCell="A4" sqref="A4"/>
    </sheetView>
  </sheetViews>
  <sheetFormatPr baseColWidth="10" defaultRowHeight="15"/>
  <cols>
    <col min="1" max="14" width="13.7109375" style="13" customWidth="1"/>
    <col min="15" max="16384" width="11.42578125" style="13"/>
  </cols>
  <sheetData>
    <row r="1" spans="1:14" ht="16.5" thickBot="1">
      <c r="A1" s="11" t="s">
        <v>4</v>
      </c>
      <c r="B1" s="12"/>
      <c r="C1" s="11" t="s">
        <v>4</v>
      </c>
      <c r="E1" s="11" t="s">
        <v>5</v>
      </c>
      <c r="F1" s="12"/>
      <c r="G1" s="11" t="s">
        <v>5</v>
      </c>
      <c r="H1" s="11" t="s">
        <v>6</v>
      </c>
      <c r="I1" s="12"/>
      <c r="J1" s="11" t="s">
        <v>6</v>
      </c>
      <c r="L1" s="11" t="s">
        <v>7</v>
      </c>
      <c r="M1" s="12"/>
      <c r="N1" s="11" t="s">
        <v>7</v>
      </c>
    </row>
    <row r="2" spans="1:14" s="17" customFormat="1" ht="16.5" thickBot="1">
      <c r="A2" s="14" t="s">
        <v>8</v>
      </c>
      <c r="B2" s="15"/>
      <c r="C2" s="16" t="s">
        <v>8</v>
      </c>
      <c r="E2" s="14" t="s">
        <v>8</v>
      </c>
      <c r="F2" s="15"/>
      <c r="G2" s="16" t="s">
        <v>8</v>
      </c>
      <c r="H2" s="14" t="s">
        <v>8</v>
      </c>
      <c r="I2" s="15"/>
      <c r="J2" s="16" t="s">
        <v>8</v>
      </c>
      <c r="L2" s="14" t="s">
        <v>8</v>
      </c>
      <c r="M2" s="15"/>
      <c r="N2" s="16" t="s">
        <v>8</v>
      </c>
    </row>
    <row r="3" spans="1:14" s="17" customFormat="1" ht="16.5" thickTop="1">
      <c r="A3" s="18"/>
      <c r="B3" s="19"/>
      <c r="C3" s="19"/>
      <c r="E3" s="18"/>
      <c r="F3" s="19"/>
      <c r="G3" s="19"/>
      <c r="H3" s="18"/>
      <c r="I3" s="19"/>
      <c r="J3" s="19"/>
      <c r="L3" s="18"/>
      <c r="M3" s="19"/>
      <c r="N3" s="19"/>
    </row>
    <row r="4" spans="1:14" s="17" customFormat="1" ht="16.5" thickBot="1">
      <c r="A4" s="20"/>
      <c r="B4" s="21"/>
      <c r="C4" s="21"/>
      <c r="E4" s="20"/>
      <c r="F4" s="21"/>
      <c r="G4" s="21"/>
      <c r="H4" s="20"/>
      <c r="I4" s="21"/>
      <c r="J4" s="21"/>
      <c r="L4" s="20"/>
      <c r="M4" s="21"/>
      <c r="N4" s="21"/>
    </row>
    <row r="5" spans="1:14" s="17" customFormat="1" ht="15.75">
      <c r="A5" s="22"/>
      <c r="B5" s="22"/>
      <c r="C5" s="22"/>
      <c r="E5" s="22"/>
      <c r="F5" s="22"/>
      <c r="G5" s="22"/>
      <c r="H5" s="22"/>
      <c r="I5" s="22"/>
      <c r="J5" s="22"/>
      <c r="L5" s="22"/>
      <c r="M5" s="22"/>
      <c r="N5" s="22"/>
    </row>
    <row r="6" spans="1:14" s="17" customFormat="1" ht="16.5" thickBot="1"/>
    <row r="7" spans="1:14" s="17" customFormat="1" ht="16.5" thickBot="1">
      <c r="A7" s="11" t="s">
        <v>9</v>
      </c>
      <c r="B7" s="23"/>
      <c r="C7" s="11" t="s">
        <v>9</v>
      </c>
      <c r="E7" s="11" t="s">
        <v>10</v>
      </c>
      <c r="F7" s="23"/>
      <c r="G7" s="24" t="s">
        <v>10</v>
      </c>
      <c r="H7" s="11" t="s">
        <v>11</v>
      </c>
      <c r="I7" s="23"/>
      <c r="J7" s="11" t="s">
        <v>11</v>
      </c>
      <c r="L7" s="11" t="s">
        <v>12</v>
      </c>
      <c r="M7" s="23"/>
      <c r="N7" s="11" t="s">
        <v>12</v>
      </c>
    </row>
    <row r="8" spans="1:14" s="17" customFormat="1" ht="16.5" thickBot="1">
      <c r="A8" s="14" t="s">
        <v>8</v>
      </c>
      <c r="B8" s="15"/>
      <c r="C8" s="16" t="s">
        <v>8</v>
      </c>
      <c r="E8" s="14" t="s">
        <v>8</v>
      </c>
      <c r="F8" s="15"/>
      <c r="G8" s="16" t="s">
        <v>8</v>
      </c>
      <c r="H8" s="14" t="s">
        <v>8</v>
      </c>
      <c r="I8" s="15"/>
      <c r="J8" s="16" t="s">
        <v>8</v>
      </c>
      <c r="L8" s="14" t="s">
        <v>8</v>
      </c>
      <c r="M8" s="15"/>
      <c r="N8" s="16" t="s">
        <v>8</v>
      </c>
    </row>
    <row r="9" spans="1:14" s="17" customFormat="1" ht="16.5" thickTop="1">
      <c r="A9" s="18" t="s">
        <v>13</v>
      </c>
      <c r="B9" s="19"/>
      <c r="C9" s="19"/>
      <c r="E9" s="18"/>
      <c r="F9" s="19"/>
      <c r="G9" s="19"/>
      <c r="H9" s="18"/>
      <c r="I9" s="19"/>
      <c r="J9" s="19"/>
      <c r="L9" s="18"/>
      <c r="M9" s="19"/>
      <c r="N9" s="19"/>
    </row>
    <row r="10" spans="1:14" s="17" customFormat="1" ht="16.5" thickBot="1">
      <c r="A10" s="20"/>
      <c r="B10" s="21"/>
      <c r="C10" s="21"/>
      <c r="E10" s="20"/>
      <c r="F10" s="21"/>
      <c r="G10" s="21"/>
      <c r="H10" s="20"/>
      <c r="I10" s="21"/>
      <c r="J10" s="21"/>
      <c r="L10" s="20"/>
      <c r="M10" s="21"/>
      <c r="N10" s="21"/>
    </row>
    <row r="11" spans="1:14" s="17" customFormat="1" ht="15.75">
      <c r="A11" s="22"/>
      <c r="B11" s="22"/>
      <c r="C11" s="22"/>
      <c r="E11" s="22"/>
      <c r="F11" s="22"/>
      <c r="G11" s="22"/>
      <c r="H11" s="22"/>
      <c r="I11" s="22"/>
      <c r="J11" s="22"/>
      <c r="L11" s="22"/>
      <c r="M11" s="22"/>
      <c r="N11" s="22"/>
    </row>
    <row r="12" spans="1:14" s="17" customFormat="1" ht="16.5" thickBot="1">
      <c r="A12" s="22"/>
      <c r="B12" s="22"/>
      <c r="C12" s="22"/>
      <c r="E12" s="22"/>
      <c r="F12" s="22"/>
      <c r="G12" s="22"/>
      <c r="H12" s="22"/>
      <c r="I12" s="22"/>
      <c r="J12" s="22"/>
      <c r="L12" s="22"/>
      <c r="M12" s="22"/>
      <c r="N12" s="22"/>
    </row>
    <row r="13" spans="1:14" s="17" customFormat="1" ht="16.5" thickBot="1">
      <c r="A13" s="11" t="s">
        <v>14</v>
      </c>
      <c r="B13" s="23"/>
      <c r="C13" s="11" t="s">
        <v>14</v>
      </c>
      <c r="E13" s="11" t="s">
        <v>15</v>
      </c>
      <c r="F13" s="23"/>
      <c r="G13" s="11" t="s">
        <v>15</v>
      </c>
      <c r="H13" s="11" t="s">
        <v>16</v>
      </c>
      <c r="I13" s="23"/>
      <c r="J13" s="11" t="s">
        <v>16</v>
      </c>
      <c r="L13" s="11" t="s">
        <v>17</v>
      </c>
      <c r="M13" s="23"/>
      <c r="N13" s="11" t="s">
        <v>17</v>
      </c>
    </row>
    <row r="14" spans="1:14" s="17" customFormat="1" ht="16.5" thickBot="1">
      <c r="A14" s="14" t="s">
        <v>8</v>
      </c>
      <c r="B14" s="15"/>
      <c r="C14" s="16" t="s">
        <v>8</v>
      </c>
      <c r="E14" s="14" t="s">
        <v>8</v>
      </c>
      <c r="F14" s="15"/>
      <c r="G14" s="16" t="s">
        <v>8</v>
      </c>
      <c r="H14" s="14" t="s">
        <v>8</v>
      </c>
      <c r="I14" s="15"/>
      <c r="J14" s="16" t="s">
        <v>8</v>
      </c>
      <c r="L14" s="14" t="s">
        <v>8</v>
      </c>
      <c r="M14" s="15"/>
      <c r="N14" s="16" t="s">
        <v>8</v>
      </c>
    </row>
    <row r="15" spans="1:14" s="17" customFormat="1" ht="16.5" thickTop="1">
      <c r="A15" s="18"/>
      <c r="B15" s="19"/>
      <c r="C15" s="19"/>
      <c r="E15" s="18"/>
      <c r="F15" s="19"/>
      <c r="G15" s="19"/>
      <c r="H15" s="18"/>
      <c r="I15" s="19"/>
      <c r="J15" s="19"/>
      <c r="L15" s="18"/>
      <c r="M15" s="19"/>
      <c r="N15" s="19"/>
    </row>
    <row r="16" spans="1:14" s="17" customFormat="1" ht="16.5" thickBot="1">
      <c r="A16" s="20"/>
      <c r="B16" s="21"/>
      <c r="C16" s="21"/>
      <c r="E16" s="20"/>
      <c r="F16" s="21"/>
      <c r="G16" s="21"/>
      <c r="H16" s="20"/>
      <c r="I16" s="21"/>
      <c r="J16" s="21"/>
      <c r="L16" s="20"/>
      <c r="M16" s="21"/>
      <c r="N16" s="21"/>
    </row>
    <row r="18" spans="1:14" ht="15.75" thickBot="1"/>
    <row r="19" spans="1:14" s="17" customFormat="1" ht="16.5" thickBot="1">
      <c r="A19" s="11" t="s">
        <v>18</v>
      </c>
      <c r="B19" s="23"/>
      <c r="C19" s="11" t="s">
        <v>18</v>
      </c>
      <c r="E19" s="11" t="s">
        <v>19</v>
      </c>
      <c r="F19" s="23"/>
      <c r="G19" s="24" t="s">
        <v>19</v>
      </c>
      <c r="H19" s="11" t="s">
        <v>20</v>
      </c>
      <c r="I19" s="23"/>
      <c r="J19" s="11" t="s">
        <v>20</v>
      </c>
      <c r="L19" s="11" t="s">
        <v>21</v>
      </c>
      <c r="M19" s="23"/>
      <c r="N19" s="11" t="s">
        <v>21</v>
      </c>
    </row>
    <row r="20" spans="1:14" s="17" customFormat="1" ht="16.5" thickBot="1">
      <c r="A20" s="14" t="s">
        <v>8</v>
      </c>
      <c r="B20" s="15"/>
      <c r="C20" s="16" t="s">
        <v>8</v>
      </c>
      <c r="E20" s="14" t="s">
        <v>8</v>
      </c>
      <c r="F20" s="15"/>
      <c r="G20" s="16" t="s">
        <v>8</v>
      </c>
      <c r="H20" s="14" t="s">
        <v>8</v>
      </c>
      <c r="I20" s="15"/>
      <c r="J20" s="16" t="s">
        <v>8</v>
      </c>
      <c r="L20" s="14" t="s">
        <v>8</v>
      </c>
      <c r="M20" s="15"/>
      <c r="N20" s="16" t="s">
        <v>8</v>
      </c>
    </row>
    <row r="21" spans="1:14" s="17" customFormat="1" ht="16.5" thickTop="1">
      <c r="A21" s="18"/>
      <c r="B21" s="19"/>
      <c r="C21" s="19"/>
      <c r="E21" s="18"/>
      <c r="F21" s="19"/>
      <c r="G21" s="19"/>
      <c r="H21" s="18"/>
      <c r="I21" s="19"/>
      <c r="J21" s="19"/>
      <c r="L21" s="18"/>
      <c r="M21" s="19"/>
      <c r="N21" s="19"/>
    </row>
    <row r="22" spans="1:14" s="17" customFormat="1" ht="16.5" thickBot="1">
      <c r="A22" s="20"/>
      <c r="B22" s="21"/>
      <c r="C22" s="21"/>
      <c r="E22" s="20"/>
      <c r="F22" s="21"/>
      <c r="G22" s="21"/>
      <c r="H22" s="20"/>
      <c r="I22" s="21"/>
      <c r="J22" s="21"/>
      <c r="L22" s="20"/>
      <c r="M22" s="21"/>
      <c r="N22" s="21"/>
    </row>
    <row r="24" spans="1:14" ht="15.75" thickBot="1"/>
    <row r="25" spans="1:14" s="17" customFormat="1" ht="16.5" thickBot="1">
      <c r="A25" s="11" t="s">
        <v>22</v>
      </c>
      <c r="B25" s="23"/>
      <c r="C25" s="11" t="s">
        <v>22</v>
      </c>
      <c r="E25" s="11" t="s">
        <v>23</v>
      </c>
      <c r="F25" s="23"/>
      <c r="G25" s="11" t="s">
        <v>23</v>
      </c>
      <c r="H25" s="11" t="s">
        <v>24</v>
      </c>
      <c r="I25" s="23"/>
      <c r="J25" s="11" t="s">
        <v>24</v>
      </c>
      <c r="L25" s="11" t="s">
        <v>25</v>
      </c>
      <c r="M25" s="23"/>
      <c r="N25" s="11" t="s">
        <v>25</v>
      </c>
    </row>
    <row r="26" spans="1:14" s="17" customFormat="1" ht="16.5" thickBot="1">
      <c r="A26" s="14" t="s">
        <v>8</v>
      </c>
      <c r="B26" s="15"/>
      <c r="C26" s="16" t="s">
        <v>8</v>
      </c>
      <c r="E26" s="14" t="s">
        <v>8</v>
      </c>
      <c r="F26" s="15"/>
      <c r="G26" s="16" t="s">
        <v>8</v>
      </c>
      <c r="H26" s="14" t="s">
        <v>8</v>
      </c>
      <c r="I26" s="15"/>
      <c r="J26" s="16" t="s">
        <v>8</v>
      </c>
      <c r="L26" s="14" t="s">
        <v>8</v>
      </c>
      <c r="M26" s="15"/>
      <c r="N26" s="16" t="s">
        <v>8</v>
      </c>
    </row>
    <row r="27" spans="1:14" s="17" customFormat="1" ht="16.5" thickTop="1">
      <c r="A27" s="18"/>
      <c r="B27" s="19"/>
      <c r="C27" s="19"/>
      <c r="E27" s="18"/>
      <c r="F27" s="19"/>
      <c r="G27" s="19"/>
      <c r="H27" s="18"/>
      <c r="I27" s="19"/>
      <c r="J27" s="19"/>
      <c r="L27" s="18"/>
      <c r="M27" s="19"/>
      <c r="N27" s="19"/>
    </row>
    <row r="28" spans="1:14" s="17" customFormat="1" ht="16.5" thickBot="1">
      <c r="A28" s="20"/>
      <c r="B28" s="21"/>
      <c r="C28" s="21"/>
      <c r="E28" s="20"/>
      <c r="F28" s="21"/>
      <c r="G28" s="21"/>
      <c r="H28" s="20"/>
      <c r="I28" s="21"/>
      <c r="J28" s="21"/>
      <c r="L28" s="20"/>
      <c r="M28" s="21"/>
      <c r="N28" s="21"/>
    </row>
    <row r="30" spans="1:14" ht="15.75" thickBot="1"/>
    <row r="31" spans="1:14" s="17" customFormat="1" ht="16.5" thickBot="1">
      <c r="A31" s="11" t="s">
        <v>26</v>
      </c>
      <c r="B31" s="23"/>
      <c r="C31" s="11" t="s">
        <v>26</v>
      </c>
      <c r="E31" s="11" t="s">
        <v>27</v>
      </c>
      <c r="F31" s="23"/>
      <c r="G31" s="24" t="s">
        <v>27</v>
      </c>
      <c r="H31" s="11" t="s">
        <v>28</v>
      </c>
      <c r="I31" s="23"/>
      <c r="J31" s="11" t="s">
        <v>28</v>
      </c>
      <c r="L31" s="11" t="s">
        <v>29</v>
      </c>
      <c r="M31" s="23"/>
      <c r="N31" s="11" t="s">
        <v>29</v>
      </c>
    </row>
    <row r="32" spans="1:14" s="17" customFormat="1" ht="16.5" thickBot="1">
      <c r="A32" s="14" t="s">
        <v>8</v>
      </c>
      <c r="B32" s="15"/>
      <c r="C32" s="16" t="s">
        <v>8</v>
      </c>
      <c r="E32" s="14" t="s">
        <v>8</v>
      </c>
      <c r="F32" s="15"/>
      <c r="G32" s="16" t="s">
        <v>8</v>
      </c>
      <c r="H32" s="14" t="s">
        <v>8</v>
      </c>
      <c r="I32" s="15"/>
      <c r="J32" s="16" t="s">
        <v>8</v>
      </c>
      <c r="L32" s="14" t="s">
        <v>8</v>
      </c>
      <c r="M32" s="15"/>
      <c r="N32" s="16" t="s">
        <v>8</v>
      </c>
    </row>
    <row r="33" spans="1:14" s="17" customFormat="1" ht="16.5" thickTop="1">
      <c r="A33" s="18"/>
      <c r="B33" s="19"/>
      <c r="C33" s="19"/>
      <c r="E33" s="18"/>
      <c r="F33" s="19"/>
      <c r="G33" s="19"/>
      <c r="H33" s="18"/>
      <c r="I33" s="19"/>
      <c r="J33" s="19"/>
      <c r="L33" s="18"/>
      <c r="M33" s="19"/>
      <c r="N33" s="19"/>
    </row>
    <row r="34" spans="1:14" s="17" customFormat="1" ht="16.5" thickBot="1">
      <c r="A34" s="20"/>
      <c r="B34" s="21"/>
      <c r="C34" s="21"/>
      <c r="E34" s="20"/>
      <c r="F34" s="21"/>
      <c r="G34" s="21"/>
      <c r="H34" s="20"/>
      <c r="I34" s="21"/>
      <c r="J34" s="21"/>
      <c r="L34" s="20"/>
      <c r="M34" s="21"/>
      <c r="N34" s="21"/>
    </row>
    <row r="36" spans="1:14" ht="15.75" thickBot="1"/>
    <row r="37" spans="1:14" s="17" customFormat="1" ht="16.5" thickBot="1">
      <c r="A37" s="11" t="s">
        <v>30</v>
      </c>
      <c r="B37" s="23"/>
      <c r="C37" s="11" t="s">
        <v>30</v>
      </c>
      <c r="E37" s="11" t="s">
        <v>31</v>
      </c>
      <c r="F37" s="23"/>
      <c r="G37" s="11" t="s">
        <v>31</v>
      </c>
      <c r="H37" s="11" t="s">
        <v>32</v>
      </c>
      <c r="I37" s="23"/>
      <c r="J37" s="11" t="s">
        <v>32</v>
      </c>
      <c r="L37" s="11" t="s">
        <v>33</v>
      </c>
      <c r="M37" s="23"/>
      <c r="N37" s="11" t="s">
        <v>33</v>
      </c>
    </row>
    <row r="38" spans="1:14" s="17" customFormat="1" ht="16.5" thickBot="1">
      <c r="A38" s="14" t="s">
        <v>8</v>
      </c>
      <c r="B38" s="15"/>
      <c r="C38" s="16" t="s">
        <v>8</v>
      </c>
      <c r="E38" s="14" t="s">
        <v>8</v>
      </c>
      <c r="F38" s="15"/>
      <c r="G38" s="16" t="s">
        <v>8</v>
      </c>
      <c r="H38" s="14" t="s">
        <v>8</v>
      </c>
      <c r="I38" s="15"/>
      <c r="J38" s="16" t="s">
        <v>8</v>
      </c>
      <c r="L38" s="14" t="s">
        <v>8</v>
      </c>
      <c r="M38" s="15"/>
      <c r="N38" s="16" t="s">
        <v>8</v>
      </c>
    </row>
    <row r="39" spans="1:14" s="17" customFormat="1" ht="16.5" thickTop="1">
      <c r="A39" s="18"/>
      <c r="B39" s="19"/>
      <c r="C39" s="19"/>
      <c r="E39" s="18"/>
      <c r="F39" s="19"/>
      <c r="G39" s="19"/>
      <c r="H39" s="18"/>
      <c r="I39" s="19"/>
      <c r="J39" s="19"/>
      <c r="L39" s="18"/>
      <c r="M39" s="19"/>
      <c r="N39" s="19"/>
    </row>
    <row r="40" spans="1:14" s="17" customFormat="1" ht="16.5" thickBot="1">
      <c r="A40" s="20"/>
      <c r="B40" s="21"/>
      <c r="C40" s="21"/>
      <c r="E40" s="20"/>
      <c r="F40" s="21"/>
      <c r="G40" s="21"/>
      <c r="H40" s="20"/>
      <c r="I40" s="21"/>
      <c r="J40" s="21"/>
      <c r="L40" s="20"/>
      <c r="M40" s="21"/>
      <c r="N40" s="21"/>
    </row>
    <row r="42" spans="1:14" ht="15.75" thickBot="1"/>
    <row r="43" spans="1:14" s="17" customFormat="1" ht="16.5" thickBot="1">
      <c r="A43" s="11" t="s">
        <v>34</v>
      </c>
      <c r="B43" s="23"/>
      <c r="C43" s="11" t="s">
        <v>34</v>
      </c>
      <c r="E43" s="11" t="s">
        <v>35</v>
      </c>
      <c r="F43" s="23"/>
      <c r="G43" s="11" t="s">
        <v>35</v>
      </c>
      <c r="H43" s="11" t="s">
        <v>36</v>
      </c>
      <c r="I43" s="23"/>
      <c r="J43" s="11" t="s">
        <v>36</v>
      </c>
      <c r="L43" s="11" t="s">
        <v>37</v>
      </c>
      <c r="M43" s="23"/>
      <c r="N43" s="11" t="s">
        <v>37</v>
      </c>
    </row>
    <row r="44" spans="1:14" s="17" customFormat="1" ht="16.5" thickBot="1">
      <c r="A44" s="14" t="s">
        <v>8</v>
      </c>
      <c r="B44" s="15"/>
      <c r="C44" s="16" t="s">
        <v>8</v>
      </c>
      <c r="E44" s="14" t="s">
        <v>8</v>
      </c>
      <c r="F44" s="15"/>
      <c r="G44" s="16" t="s">
        <v>8</v>
      </c>
      <c r="H44" s="14" t="s">
        <v>8</v>
      </c>
      <c r="I44" s="15"/>
      <c r="J44" s="16" t="s">
        <v>8</v>
      </c>
      <c r="L44" s="14" t="s">
        <v>8</v>
      </c>
      <c r="M44" s="15"/>
      <c r="N44" s="16" t="s">
        <v>8</v>
      </c>
    </row>
    <row r="45" spans="1:14" s="17" customFormat="1" ht="16.5" thickTop="1">
      <c r="A45" s="18"/>
      <c r="B45" s="19"/>
      <c r="C45" s="19"/>
      <c r="E45" s="18"/>
      <c r="F45" s="19"/>
      <c r="G45" s="19"/>
      <c r="H45" s="18"/>
      <c r="I45" s="19"/>
      <c r="J45" s="19"/>
      <c r="L45" s="18"/>
      <c r="M45" s="19"/>
      <c r="N45" s="19"/>
    </row>
    <row r="46" spans="1:14" s="17" customFormat="1" ht="16.5" thickBot="1">
      <c r="A46" s="20"/>
      <c r="B46" s="21"/>
      <c r="C46" s="21"/>
      <c r="E46" s="20"/>
      <c r="F46" s="21"/>
      <c r="G46" s="21"/>
      <c r="H46" s="20"/>
      <c r="I46" s="21"/>
      <c r="J46" s="21"/>
      <c r="L46" s="20"/>
      <c r="M46" s="21"/>
      <c r="N46" s="21"/>
    </row>
  </sheetData>
  <sheetProtection password="CABB" sheet="1" objects="1" scenarios="1"/>
  <pageMargins left="0.25" right="0.25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B1:H78"/>
  <sheetViews>
    <sheetView workbookViewId="0">
      <selection activeCell="K10" sqref="K10"/>
    </sheetView>
  </sheetViews>
  <sheetFormatPr baseColWidth="10" defaultRowHeight="15"/>
  <cols>
    <col min="1" max="1" width="14" customWidth="1"/>
    <col min="2" max="2" width="16.7109375" customWidth="1"/>
    <col min="3" max="3" width="37.28515625" customWidth="1"/>
    <col min="4" max="4" width="17.42578125" customWidth="1"/>
    <col min="5" max="6" width="7.7109375" customWidth="1"/>
    <col min="7" max="7" width="8.5703125" style="1" customWidth="1"/>
    <col min="8" max="8" width="19.28515625" style="1" customWidth="1"/>
    <col min="9" max="9" width="10.28515625" customWidth="1"/>
    <col min="10" max="10" width="11" customWidth="1"/>
    <col min="15" max="15" width="7.28515625" customWidth="1"/>
  </cols>
  <sheetData>
    <row r="1" spans="2:4" ht="39" customHeight="1">
      <c r="B1" s="1"/>
      <c r="C1" s="2"/>
      <c r="D1" s="1"/>
    </row>
    <row r="2" spans="2:4" ht="147.75" customHeight="1" thickBot="1">
      <c r="B2" s="1"/>
      <c r="C2" s="1"/>
      <c r="D2" s="1"/>
    </row>
    <row r="3" spans="2:4" ht="15.75" thickBot="1">
      <c r="B3" s="25" t="s">
        <v>38</v>
      </c>
      <c r="C3" s="26" t="s">
        <v>39</v>
      </c>
      <c r="D3" s="26" t="s">
        <v>49</v>
      </c>
    </row>
    <row r="4" spans="2:4">
      <c r="B4" s="27">
        <v>1</v>
      </c>
      <c r="C4" s="30" t="s">
        <v>40</v>
      </c>
      <c r="D4" s="28"/>
    </row>
    <row r="5" spans="2:4">
      <c r="B5" s="29">
        <v>2</v>
      </c>
      <c r="C5" s="30" t="s">
        <v>51</v>
      </c>
      <c r="D5" s="118"/>
    </row>
    <row r="6" spans="2:4">
      <c r="B6" s="29">
        <v>3</v>
      </c>
      <c r="C6" s="30" t="s">
        <v>52</v>
      </c>
      <c r="D6" s="30"/>
    </row>
    <row r="7" spans="2:4">
      <c r="B7" s="29">
        <v>4</v>
      </c>
      <c r="C7" s="30" t="s">
        <v>53</v>
      </c>
      <c r="D7" s="30"/>
    </row>
    <row r="8" spans="2:4">
      <c r="B8" s="29">
        <v>5</v>
      </c>
      <c r="C8" s="30" t="s">
        <v>54</v>
      </c>
      <c r="D8" s="30"/>
    </row>
    <row r="9" spans="2:4">
      <c r="B9" s="29">
        <v>6</v>
      </c>
      <c r="C9" s="30" t="s">
        <v>55</v>
      </c>
      <c r="D9" s="30"/>
    </row>
    <row r="10" spans="2:4">
      <c r="B10" s="29">
        <v>7</v>
      </c>
      <c r="C10" s="30" t="s">
        <v>56</v>
      </c>
      <c r="D10" s="30"/>
    </row>
    <row r="11" spans="2:4">
      <c r="B11" s="29">
        <v>8</v>
      </c>
      <c r="C11" s="30" t="s">
        <v>57</v>
      </c>
      <c r="D11" s="30"/>
    </row>
    <row r="12" spans="2:4">
      <c r="B12" s="29">
        <v>9</v>
      </c>
      <c r="C12" s="30" t="s">
        <v>58</v>
      </c>
      <c r="D12" s="30"/>
    </row>
    <row r="13" spans="2:4">
      <c r="B13" s="29">
        <v>10</v>
      </c>
      <c r="C13" s="30" t="s">
        <v>59</v>
      </c>
      <c r="D13" s="30"/>
    </row>
    <row r="14" spans="2:4">
      <c r="B14" s="29">
        <v>11</v>
      </c>
      <c r="C14" s="30" t="s">
        <v>48</v>
      </c>
      <c r="D14" s="30"/>
    </row>
    <row r="15" spans="2:4">
      <c r="B15" s="29">
        <v>12</v>
      </c>
      <c r="C15" s="30" t="s">
        <v>60</v>
      </c>
      <c r="D15" s="30"/>
    </row>
    <row r="16" spans="2:4">
      <c r="B16" s="29">
        <v>13</v>
      </c>
      <c r="C16" s="30" t="s">
        <v>61</v>
      </c>
      <c r="D16" s="30"/>
    </row>
    <row r="17" spans="2:4">
      <c r="B17" s="29">
        <v>14</v>
      </c>
      <c r="C17" s="30" t="s">
        <v>62</v>
      </c>
      <c r="D17" s="30"/>
    </row>
    <row r="18" spans="2:4">
      <c r="B18" s="29">
        <v>15</v>
      </c>
      <c r="C18" s="30" t="s">
        <v>63</v>
      </c>
      <c r="D18" s="30"/>
    </row>
    <row r="19" spans="2:4">
      <c r="B19" s="29">
        <v>16</v>
      </c>
      <c r="C19" s="30" t="s">
        <v>66</v>
      </c>
      <c r="D19" s="30"/>
    </row>
    <row r="20" spans="2:4">
      <c r="B20" s="29">
        <v>17</v>
      </c>
      <c r="C20" s="30" t="s">
        <v>67</v>
      </c>
      <c r="D20" s="30"/>
    </row>
    <row r="21" spans="2:4">
      <c r="B21" s="29">
        <v>18</v>
      </c>
      <c r="C21" s="30" t="s">
        <v>68</v>
      </c>
      <c r="D21" s="30"/>
    </row>
    <row r="22" spans="2:4">
      <c r="B22" s="29">
        <v>19</v>
      </c>
      <c r="C22" s="30" t="s">
        <v>47</v>
      </c>
      <c r="D22" s="30"/>
    </row>
    <row r="23" spans="2:4">
      <c r="B23" s="29">
        <v>20</v>
      </c>
      <c r="C23" s="30" t="s">
        <v>69</v>
      </c>
      <c r="D23" s="30"/>
    </row>
    <row r="24" spans="2:4">
      <c r="B24" s="29">
        <v>21</v>
      </c>
      <c r="C24" s="30" t="s">
        <v>70</v>
      </c>
      <c r="D24" s="30"/>
    </row>
    <row r="25" spans="2:4">
      <c r="B25" s="29">
        <v>22</v>
      </c>
      <c r="C25" s="30" t="s">
        <v>71</v>
      </c>
      <c r="D25" s="30"/>
    </row>
    <row r="26" spans="2:4">
      <c r="B26" s="29">
        <v>23</v>
      </c>
      <c r="C26" s="30" t="s">
        <v>72</v>
      </c>
      <c r="D26" s="30"/>
    </row>
    <row r="27" spans="2:4">
      <c r="B27" s="29">
        <v>24</v>
      </c>
      <c r="C27" s="30" t="s">
        <v>73</v>
      </c>
      <c r="D27" s="30"/>
    </row>
    <row r="28" spans="2:4">
      <c r="B28" s="29">
        <v>25</v>
      </c>
      <c r="C28" s="30" t="s">
        <v>74</v>
      </c>
      <c r="D28" s="30"/>
    </row>
    <row r="29" spans="2:4">
      <c r="B29" s="29">
        <v>26</v>
      </c>
      <c r="C29" s="30" t="s">
        <v>75</v>
      </c>
      <c r="D29" s="30"/>
    </row>
    <row r="30" spans="2:4">
      <c r="B30" s="29">
        <v>27</v>
      </c>
      <c r="C30" s="30" t="s">
        <v>76</v>
      </c>
      <c r="D30" s="30"/>
    </row>
    <row r="31" spans="2:4">
      <c r="B31" s="29">
        <v>28</v>
      </c>
      <c r="C31" s="30" t="s">
        <v>77</v>
      </c>
      <c r="D31" s="30"/>
    </row>
    <row r="32" spans="2:4">
      <c r="B32" s="29">
        <v>29</v>
      </c>
      <c r="C32" s="30" t="s">
        <v>78</v>
      </c>
      <c r="D32" s="30"/>
    </row>
    <row r="33" spans="2:4">
      <c r="B33" s="29">
        <v>30</v>
      </c>
      <c r="C33" s="30" t="s">
        <v>79</v>
      </c>
      <c r="D33" s="30"/>
    </row>
    <row r="34" spans="2:4">
      <c r="B34" s="29">
        <v>31</v>
      </c>
      <c r="C34" s="30" t="s">
        <v>80</v>
      </c>
      <c r="D34" s="30"/>
    </row>
    <row r="35" spans="2:4">
      <c r="B35" s="29">
        <v>32</v>
      </c>
      <c r="C35" s="30" t="s">
        <v>81</v>
      </c>
      <c r="D35" s="30"/>
    </row>
    <row r="36" spans="2:4">
      <c r="B36" s="29">
        <v>33</v>
      </c>
      <c r="C36" s="30" t="s">
        <v>82</v>
      </c>
      <c r="D36" s="30"/>
    </row>
    <row r="37" spans="2:4">
      <c r="B37" s="29">
        <v>34</v>
      </c>
      <c r="C37" s="30" t="s">
        <v>83</v>
      </c>
      <c r="D37" s="30"/>
    </row>
    <row r="38" spans="2:4">
      <c r="B38" s="29">
        <v>35</v>
      </c>
      <c r="C38" s="30" t="s">
        <v>84</v>
      </c>
      <c r="D38" s="30"/>
    </row>
    <row r="39" spans="2:4" ht="15.75" thickBot="1">
      <c r="B39" s="31">
        <v>36</v>
      </c>
      <c r="C39" s="32" t="s">
        <v>85</v>
      </c>
      <c r="D39" s="32"/>
    </row>
    <row r="40" spans="2:4" ht="39" customHeight="1">
      <c r="B40" s="1"/>
      <c r="C40" s="2"/>
      <c r="D40" s="1"/>
    </row>
    <row r="41" spans="2:4" ht="147" customHeight="1" thickBot="1">
      <c r="B41" s="1"/>
      <c r="C41" s="1"/>
      <c r="D41" s="1"/>
    </row>
    <row r="42" spans="2:4" ht="15.75" thickBot="1">
      <c r="B42" s="25" t="s">
        <v>38</v>
      </c>
      <c r="C42" s="26" t="s">
        <v>39</v>
      </c>
      <c r="D42" s="26" t="s">
        <v>49</v>
      </c>
    </row>
    <row r="43" spans="2:4">
      <c r="B43" s="27">
        <v>37</v>
      </c>
      <c r="C43" s="119" t="s">
        <v>86</v>
      </c>
      <c r="D43" s="28"/>
    </row>
    <row r="44" spans="2:4">
      <c r="B44" s="29">
        <v>28</v>
      </c>
      <c r="C44" s="30" t="s">
        <v>87</v>
      </c>
      <c r="D44" s="118"/>
    </row>
    <row r="45" spans="2:4">
      <c r="B45" s="29">
        <v>39</v>
      </c>
      <c r="C45" s="30" t="s">
        <v>88</v>
      </c>
      <c r="D45" s="118"/>
    </row>
    <row r="46" spans="2:4">
      <c r="B46" s="29">
        <v>40</v>
      </c>
      <c r="C46" s="30" t="s">
        <v>89</v>
      </c>
      <c r="D46" s="118"/>
    </row>
    <row r="47" spans="2:4">
      <c r="B47" s="29">
        <v>41</v>
      </c>
      <c r="C47" s="30" t="s">
        <v>90</v>
      </c>
      <c r="D47" s="118"/>
    </row>
    <row r="48" spans="2:4">
      <c r="B48" s="29">
        <v>42</v>
      </c>
      <c r="C48" s="30" t="s">
        <v>91</v>
      </c>
      <c r="D48" s="118"/>
    </row>
    <row r="49" spans="2:4">
      <c r="B49" s="29">
        <v>43</v>
      </c>
      <c r="C49" s="30" t="s">
        <v>98</v>
      </c>
      <c r="D49" s="118"/>
    </row>
    <row r="50" spans="2:4">
      <c r="B50" s="29">
        <v>44</v>
      </c>
      <c r="C50" s="30" t="s">
        <v>92</v>
      </c>
      <c r="D50" s="118"/>
    </row>
    <row r="51" spans="2:4">
      <c r="B51" s="29">
        <v>45</v>
      </c>
      <c r="C51" s="30" t="s">
        <v>97</v>
      </c>
      <c r="D51" s="118"/>
    </row>
    <row r="52" spans="2:4">
      <c r="B52" s="29">
        <v>46</v>
      </c>
      <c r="C52" s="30" t="s">
        <v>93</v>
      </c>
      <c r="D52" s="118"/>
    </row>
    <row r="53" spans="2:4">
      <c r="B53" s="29">
        <v>47</v>
      </c>
      <c r="C53" s="30" t="s">
        <v>94</v>
      </c>
      <c r="D53" s="118"/>
    </row>
    <row r="54" spans="2:4">
      <c r="B54" s="29">
        <v>48</v>
      </c>
      <c r="C54" s="30" t="s">
        <v>95</v>
      </c>
      <c r="D54" s="118"/>
    </row>
    <row r="55" spans="2:4">
      <c r="B55" s="29">
        <v>49</v>
      </c>
      <c r="C55" s="121" t="s">
        <v>96</v>
      </c>
      <c r="D55" s="118"/>
    </row>
    <row r="56" spans="2:4">
      <c r="B56" s="29">
        <v>50</v>
      </c>
      <c r="C56" s="30" t="s">
        <v>99</v>
      </c>
      <c r="D56" s="118"/>
    </row>
    <row r="57" spans="2:4">
      <c r="B57" s="29">
        <v>51</v>
      </c>
      <c r="C57" s="30" t="s">
        <v>100</v>
      </c>
      <c r="D57" s="118"/>
    </row>
    <row r="58" spans="2:4">
      <c r="B58" s="29">
        <v>52</v>
      </c>
      <c r="C58" s="30" t="s">
        <v>101</v>
      </c>
      <c r="D58" s="118"/>
    </row>
    <row r="59" spans="2:4">
      <c r="B59" s="29">
        <v>53</v>
      </c>
      <c r="C59" s="30" t="s">
        <v>57</v>
      </c>
      <c r="D59" s="118"/>
    </row>
    <row r="60" spans="2:4">
      <c r="B60" s="29">
        <v>54</v>
      </c>
      <c r="C60" s="30" t="s">
        <v>104</v>
      </c>
      <c r="D60" s="118"/>
    </row>
    <row r="61" spans="2:4">
      <c r="B61" s="29">
        <v>55</v>
      </c>
      <c r="C61" s="30" t="s">
        <v>105</v>
      </c>
      <c r="D61" s="118"/>
    </row>
    <row r="62" spans="2:4">
      <c r="B62" s="29">
        <v>56</v>
      </c>
      <c r="C62" s="30" t="s">
        <v>106</v>
      </c>
      <c r="D62" s="118"/>
    </row>
    <row r="63" spans="2:4">
      <c r="B63" s="29">
        <v>57</v>
      </c>
      <c r="C63" s="30" t="s">
        <v>103</v>
      </c>
      <c r="D63" s="118"/>
    </row>
    <row r="64" spans="2:4">
      <c r="B64" s="29">
        <v>58</v>
      </c>
      <c r="C64" s="30" t="s">
        <v>102</v>
      </c>
      <c r="D64" s="118"/>
    </row>
    <row r="65" spans="2:4">
      <c r="B65" s="29">
        <v>59</v>
      </c>
      <c r="C65" s="30" t="s">
        <v>107</v>
      </c>
      <c r="D65" s="118"/>
    </row>
    <row r="66" spans="2:4">
      <c r="B66" s="29">
        <v>60</v>
      </c>
      <c r="C66" s="30" t="s">
        <v>108</v>
      </c>
      <c r="D66" s="118"/>
    </row>
    <row r="67" spans="2:4">
      <c r="B67" s="29">
        <v>61</v>
      </c>
      <c r="C67" s="30" t="s">
        <v>109</v>
      </c>
      <c r="D67" s="118"/>
    </row>
    <row r="68" spans="2:4">
      <c r="B68" s="29">
        <v>62</v>
      </c>
      <c r="C68" s="121" t="s">
        <v>110</v>
      </c>
      <c r="D68" s="118"/>
    </row>
    <row r="69" spans="2:4">
      <c r="B69" s="29">
        <v>63</v>
      </c>
      <c r="C69" s="30" t="s">
        <v>111</v>
      </c>
      <c r="D69" s="118"/>
    </row>
    <row r="70" spans="2:4">
      <c r="B70" s="29">
        <v>64</v>
      </c>
      <c r="C70" s="30" t="s">
        <v>112</v>
      </c>
      <c r="D70" s="118"/>
    </row>
    <row r="71" spans="2:4">
      <c r="B71" s="29"/>
      <c r="C71" s="30"/>
      <c r="D71" s="118"/>
    </row>
    <row r="72" spans="2:4">
      <c r="B72" s="29"/>
      <c r="C72" s="30"/>
      <c r="D72" s="118"/>
    </row>
    <row r="73" spans="2:4">
      <c r="B73" s="29"/>
      <c r="C73" s="30"/>
      <c r="D73" s="118"/>
    </row>
    <row r="74" spans="2:4">
      <c r="B74" s="29"/>
      <c r="C74" s="30"/>
      <c r="D74" s="118"/>
    </row>
    <row r="75" spans="2:4">
      <c r="B75" s="29"/>
      <c r="C75" s="30"/>
      <c r="D75" s="118"/>
    </row>
    <row r="76" spans="2:4">
      <c r="B76" s="29"/>
      <c r="C76" s="30"/>
      <c r="D76" s="118"/>
    </row>
    <row r="77" spans="2:4">
      <c r="B77" s="29"/>
      <c r="C77" s="30"/>
      <c r="D77" s="118"/>
    </row>
    <row r="78" spans="2:4" ht="15.75" thickBot="1">
      <c r="B78" s="31"/>
      <c r="C78" s="32"/>
      <c r="D78" s="120"/>
    </row>
  </sheetData>
  <dataValidations count="1">
    <dataValidation type="custom" allowBlank="1" showInputMessage="1" showErrorMessage="1" error="protégé par mot de passe" sqref="A1:E2">
      <formula1>","</formula1>
    </dataValidation>
  </dataValidations>
  <pageMargins left="0.25" right="0.25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AF69"/>
  <sheetViews>
    <sheetView zoomScale="85" zoomScaleNormal="85" workbookViewId="0">
      <selection activeCell="D34" sqref="D34"/>
    </sheetView>
  </sheetViews>
  <sheetFormatPr baseColWidth="10" defaultRowHeight="15"/>
  <cols>
    <col min="1" max="1" width="2.28515625" style="33" customWidth="1"/>
    <col min="2" max="2" width="8.85546875" style="34" customWidth="1"/>
    <col min="3" max="3" width="29.5703125" style="34" customWidth="1"/>
    <col min="4" max="4" width="8.42578125" style="34" customWidth="1"/>
    <col min="5" max="5" width="8.85546875" style="34" customWidth="1"/>
    <col min="6" max="6" width="8.42578125" style="34" customWidth="1"/>
    <col min="7" max="7" width="8.5703125" style="34" customWidth="1"/>
    <col min="8" max="8" width="8.42578125" style="34" customWidth="1"/>
    <col min="9" max="12" width="8.7109375" style="34" customWidth="1"/>
    <col min="13" max="13" width="8.85546875" style="34" customWidth="1"/>
    <col min="14" max="14" width="0.140625" style="33" hidden="1" customWidth="1"/>
    <col min="15" max="16" width="9.7109375" style="34" customWidth="1"/>
    <col min="17" max="17" width="10" style="34" customWidth="1"/>
    <col min="18" max="18" width="9.42578125" style="34" customWidth="1"/>
    <col min="19" max="19" width="1.42578125" style="34" customWidth="1"/>
    <col min="20" max="20" width="0.85546875" style="33" customWidth="1"/>
    <col min="21" max="21" width="30" style="34" customWidth="1"/>
    <col min="22" max="22" width="13.42578125" style="34" customWidth="1"/>
    <col min="23" max="23" width="13.28515625" style="34" customWidth="1"/>
    <col min="24" max="24" width="8.85546875" style="34" customWidth="1"/>
    <col min="25" max="25" width="11.5703125" style="34" customWidth="1"/>
    <col min="26" max="26" width="9.140625" style="34" customWidth="1"/>
    <col min="27" max="27" width="9.85546875" style="34" customWidth="1"/>
    <col min="28" max="28" width="2" style="33" customWidth="1"/>
    <col min="29" max="29" width="30" style="34" customWidth="1"/>
    <col min="30" max="30" width="13.28515625" style="34" customWidth="1"/>
    <col min="31" max="31" width="8.85546875" style="34" customWidth="1"/>
    <col min="32" max="32" width="11" style="34" customWidth="1"/>
    <col min="33" max="16384" width="11.42578125" style="33"/>
  </cols>
  <sheetData>
    <row r="1" spans="1:32" ht="24" customHeight="1">
      <c r="A1" s="136" t="s">
        <v>50</v>
      </c>
      <c r="B1" s="136"/>
      <c r="C1" s="136"/>
      <c r="D1" s="136"/>
      <c r="E1" s="136"/>
      <c r="F1" s="136"/>
      <c r="G1" s="136"/>
      <c r="H1" s="136"/>
      <c r="I1" s="136"/>
      <c r="J1" s="136"/>
      <c r="K1" s="136"/>
      <c r="L1" s="136"/>
      <c r="M1" s="136"/>
      <c r="N1" s="136"/>
      <c r="O1" s="136"/>
      <c r="P1" s="136"/>
      <c r="Q1" s="136"/>
      <c r="R1" s="136"/>
      <c r="S1" s="136"/>
      <c r="T1" s="136"/>
      <c r="U1" s="136"/>
      <c r="V1" s="136"/>
      <c r="W1" s="136"/>
      <c r="X1" s="136"/>
      <c r="Y1" s="136"/>
      <c r="AB1" s="34"/>
    </row>
    <row r="2" spans="1:32" ht="13.5" customHeight="1">
      <c r="S2" s="48"/>
      <c r="T2" s="38"/>
      <c r="W2" s="37"/>
      <c r="X2" s="39"/>
      <c r="Y2" s="37"/>
      <c r="AB2" s="34"/>
    </row>
    <row r="3" spans="1:32" ht="14.25" customHeight="1" thickBot="1">
      <c r="S3" s="48"/>
      <c r="T3" s="38"/>
      <c r="W3" s="37"/>
      <c r="X3" s="39"/>
      <c r="Y3" s="37"/>
      <c r="AB3" s="34"/>
    </row>
    <row r="4" spans="1:32" s="35" customFormat="1" ht="15" customHeight="1" thickBot="1">
      <c r="A4" s="49"/>
      <c r="B4" s="36"/>
      <c r="C4" s="36"/>
      <c r="D4" s="50" t="s">
        <v>0</v>
      </c>
      <c r="E4" s="51" t="s">
        <v>3</v>
      </c>
      <c r="F4" s="52" t="s">
        <v>0</v>
      </c>
      <c r="G4" s="51" t="s">
        <v>3</v>
      </c>
      <c r="H4" s="52" t="s">
        <v>0</v>
      </c>
      <c r="I4" s="51" t="s">
        <v>3</v>
      </c>
      <c r="J4" s="52" t="s">
        <v>0</v>
      </c>
      <c r="K4" s="51" t="s">
        <v>3</v>
      </c>
      <c r="L4" s="52" t="s">
        <v>0</v>
      </c>
      <c r="M4" s="51" t="s">
        <v>3</v>
      </c>
      <c r="O4" s="53"/>
      <c r="P4" s="53"/>
      <c r="Q4" s="53"/>
      <c r="R4" s="34"/>
      <c r="S4" s="48"/>
      <c r="T4" s="40"/>
      <c r="U4" s="36"/>
      <c r="V4" s="36"/>
      <c r="W4" s="37"/>
      <c r="X4" s="39"/>
      <c r="Y4" s="37"/>
      <c r="Z4" s="34"/>
      <c r="AA4" s="34"/>
      <c r="AB4" s="34"/>
      <c r="AC4" s="34"/>
      <c r="AD4" s="34"/>
      <c r="AE4" s="34"/>
      <c r="AF4" s="34"/>
    </row>
    <row r="5" spans="1:32" s="35" customFormat="1" ht="15" customHeight="1" thickBot="1">
      <c r="A5" s="49">
        <f t="shared" ref="A5:A36" si="0">RANK(T5,$T$5:$T$68)</f>
        <v>1</v>
      </c>
      <c r="B5" s="125">
        <v>1</v>
      </c>
      <c r="C5" s="122" t="str">
        <f>'Feuille d''inscription'!C4</f>
        <v>lolo</v>
      </c>
      <c r="D5" s="54">
        <v>12</v>
      </c>
      <c r="E5" s="55">
        <f>SUM(1*(D5=12))</f>
        <v>1</v>
      </c>
      <c r="F5" s="56">
        <v>12</v>
      </c>
      <c r="G5" s="57">
        <f>SUM(1*(F5=12))</f>
        <v>1</v>
      </c>
      <c r="H5" s="56">
        <v>4</v>
      </c>
      <c r="I5" s="57">
        <f>SUM(1*(H5=12))</f>
        <v>0</v>
      </c>
      <c r="J5" s="56">
        <v>4</v>
      </c>
      <c r="K5" s="57">
        <f>SUM(1*(J5=12))</f>
        <v>0</v>
      </c>
      <c r="L5" s="56">
        <v>12</v>
      </c>
      <c r="M5" s="57">
        <f>SUM(1*(L5=12))</f>
        <v>1</v>
      </c>
      <c r="O5" s="58">
        <f t="shared" ref="O5:O36" si="1">SUM(E5,G5,I5,K5,M5,)</f>
        <v>3</v>
      </c>
      <c r="P5" s="59">
        <f>RANK(O5,O5:O68)</f>
        <v>1</v>
      </c>
      <c r="Q5" s="60">
        <f t="shared" ref="Q5:Q36" si="2">SUM(D5,F5,H5,J5,L5)</f>
        <v>44</v>
      </c>
      <c r="R5" s="61">
        <f>RANK(Q5,Q5:Q68,)</f>
        <v>1</v>
      </c>
      <c r="S5" s="41">
        <f t="shared" ref="S5:S36" si="3">R5+ROW()/1000</f>
        <v>1.0049999999999999</v>
      </c>
      <c r="T5" s="41">
        <f t="shared" ref="T5:T36" si="4">Q5+ROW()/1000</f>
        <v>44.005000000000003</v>
      </c>
      <c r="U5" s="127" t="str">
        <f t="shared" ref="U5" si="5">VLOOKUP(Y5,$A$5:$C$68,3,0)</f>
        <v>lolo</v>
      </c>
      <c r="V5" s="43">
        <f>VLOOKUP(U5,$C$5:$R$68,13,0)</f>
        <v>3</v>
      </c>
      <c r="W5" s="43">
        <f t="shared" ref="W5" si="6">VLOOKUP(U5,$C$5:$Q$68,15,0)</f>
        <v>44</v>
      </c>
      <c r="X5" s="129">
        <f t="shared" ref="X5" si="7">VLOOKUP(Y5,$A$5:$B$68,2,0)</f>
        <v>1</v>
      </c>
      <c r="Y5" s="45">
        <v>1</v>
      </c>
      <c r="Z5" s="34"/>
      <c r="AA5" s="34"/>
      <c r="AB5" s="34"/>
      <c r="AC5" s="34"/>
      <c r="AD5" s="34"/>
      <c r="AE5" s="34"/>
      <c r="AF5" s="34"/>
    </row>
    <row r="6" spans="1:32" s="35" customFormat="1" ht="15" customHeight="1" thickTop="1" thickBot="1">
      <c r="A6" s="49">
        <f t="shared" si="0"/>
        <v>2</v>
      </c>
      <c r="B6" s="126">
        <v>2</v>
      </c>
      <c r="C6" s="123" t="str">
        <f>'Feuille d''inscription'!C5</f>
        <v>toto</v>
      </c>
      <c r="D6" s="62">
        <v>4</v>
      </c>
      <c r="E6" s="63">
        <f>SUM(1*(D6=12))</f>
        <v>0</v>
      </c>
      <c r="F6" s="64">
        <v>2</v>
      </c>
      <c r="G6" s="63">
        <f t="shared" ref="G6:G8" si="8">SUM(1*(F6=12))</f>
        <v>0</v>
      </c>
      <c r="H6" s="64">
        <v>12</v>
      </c>
      <c r="I6" s="63">
        <f t="shared" ref="I6:I8" si="9">SUM(1*(H6=12))</f>
        <v>1</v>
      </c>
      <c r="J6" s="64">
        <v>8</v>
      </c>
      <c r="K6" s="63">
        <f t="shared" ref="K6:K8" si="10">SUM(1*(J6=12))</f>
        <v>0</v>
      </c>
      <c r="L6" s="64">
        <v>8</v>
      </c>
      <c r="M6" s="63">
        <f t="shared" ref="M6:M8" si="11">SUM(1*(L6=12))</f>
        <v>0</v>
      </c>
      <c r="N6" s="65"/>
      <c r="O6" s="66">
        <f t="shared" si="1"/>
        <v>1</v>
      </c>
      <c r="P6" s="46">
        <f>RANK(O6,O5:O68)</f>
        <v>2</v>
      </c>
      <c r="Q6" s="67">
        <f t="shared" si="2"/>
        <v>34</v>
      </c>
      <c r="R6" s="68">
        <f>RANK(Q6,Q5:Q68,)</f>
        <v>2</v>
      </c>
      <c r="S6" s="41">
        <f t="shared" si="3"/>
        <v>2.0059999999999998</v>
      </c>
      <c r="T6" s="41">
        <f t="shared" si="4"/>
        <v>34.006</v>
      </c>
      <c r="U6" s="128" t="str">
        <f t="shared" ref="U6:U37" si="12">VLOOKUP(Y6,$A$5:$C$68,3,0)</f>
        <v>toto</v>
      </c>
      <c r="V6" s="43">
        <f>VLOOKUP(U6,$C$5:$R$68,14,0)</f>
        <v>2</v>
      </c>
      <c r="W6" s="43">
        <f t="shared" ref="W6:W37" si="13">VLOOKUP(U6,$C$5:$Q$68,15,0)</f>
        <v>34</v>
      </c>
      <c r="X6" s="129">
        <f t="shared" ref="X6:X37" si="14">VLOOKUP(Y6,$A$5:$B$68,2,0)</f>
        <v>2</v>
      </c>
      <c r="Y6" s="45">
        <v>2</v>
      </c>
      <c r="Z6" s="34"/>
      <c r="AA6" s="34"/>
      <c r="AB6" s="34"/>
      <c r="AC6" s="34"/>
      <c r="AD6" s="34"/>
      <c r="AE6" s="34"/>
      <c r="AF6" s="34"/>
    </row>
    <row r="7" spans="1:32" s="35" customFormat="1" ht="15" customHeight="1" thickTop="1" thickBot="1">
      <c r="A7" s="49">
        <f t="shared" si="0"/>
        <v>4</v>
      </c>
      <c r="B7" s="126">
        <v>3</v>
      </c>
      <c r="C7" s="124" t="str">
        <f>'Feuille d''inscription'!C6</f>
        <v>marc</v>
      </c>
      <c r="D7" s="54">
        <v>2</v>
      </c>
      <c r="E7" s="57">
        <f t="shared" ref="E7:E8" si="15">SUM(1*(D7=12))</f>
        <v>0</v>
      </c>
      <c r="F7" s="56"/>
      <c r="G7" s="57">
        <f t="shared" si="8"/>
        <v>0</v>
      </c>
      <c r="H7" s="56"/>
      <c r="I7" s="57">
        <f t="shared" si="9"/>
        <v>0</v>
      </c>
      <c r="J7" s="56"/>
      <c r="K7" s="57">
        <f t="shared" si="10"/>
        <v>0</v>
      </c>
      <c r="L7" s="56"/>
      <c r="M7" s="57">
        <f t="shared" si="11"/>
        <v>0</v>
      </c>
      <c r="O7" s="69">
        <f t="shared" si="1"/>
        <v>0</v>
      </c>
      <c r="P7" s="46">
        <f>RANK(O7,O5:O68)</f>
        <v>3</v>
      </c>
      <c r="Q7" s="70">
        <f t="shared" si="2"/>
        <v>2</v>
      </c>
      <c r="R7" s="68">
        <f>RANK(Q7,Q5:Q68,)</f>
        <v>4</v>
      </c>
      <c r="S7" s="41">
        <f t="shared" si="3"/>
        <v>4.0069999999999997</v>
      </c>
      <c r="T7" s="41">
        <f t="shared" si="4"/>
        <v>2.0070000000000001</v>
      </c>
      <c r="U7" s="128" t="str">
        <f t="shared" si="12"/>
        <v>kiu</v>
      </c>
      <c r="V7" s="43">
        <f t="shared" ref="V7:V68" si="16">VLOOKUP(U7,$C$5:$R$68,14,0)</f>
        <v>3</v>
      </c>
      <c r="W7" s="43">
        <f t="shared" si="13"/>
        <v>5</v>
      </c>
      <c r="X7" s="129">
        <f t="shared" si="14"/>
        <v>30</v>
      </c>
      <c r="Y7" s="45">
        <v>3</v>
      </c>
      <c r="Z7" s="34"/>
      <c r="AA7" s="34"/>
      <c r="AB7" s="34"/>
      <c r="AC7" s="34"/>
      <c r="AD7" s="34"/>
      <c r="AE7" s="34"/>
      <c r="AF7" s="34"/>
    </row>
    <row r="8" spans="1:32" s="35" customFormat="1" ht="15" customHeight="1" thickTop="1" thickBot="1">
      <c r="A8" s="49">
        <f t="shared" si="0"/>
        <v>64</v>
      </c>
      <c r="B8" s="126">
        <v>4</v>
      </c>
      <c r="C8" s="123" t="str">
        <f>'Feuille d''inscription'!C7</f>
        <v>zse</v>
      </c>
      <c r="D8" s="62"/>
      <c r="E8" s="63">
        <f t="shared" si="15"/>
        <v>0</v>
      </c>
      <c r="F8" s="64"/>
      <c r="G8" s="63">
        <f t="shared" si="8"/>
        <v>0</v>
      </c>
      <c r="H8" s="64"/>
      <c r="I8" s="63">
        <f t="shared" si="9"/>
        <v>0</v>
      </c>
      <c r="J8" s="64"/>
      <c r="K8" s="63">
        <f t="shared" si="10"/>
        <v>0</v>
      </c>
      <c r="L8" s="64"/>
      <c r="M8" s="63">
        <f t="shared" si="11"/>
        <v>0</v>
      </c>
      <c r="N8" s="65"/>
      <c r="O8" s="66">
        <f t="shared" si="1"/>
        <v>0</v>
      </c>
      <c r="P8" s="46">
        <f>RANK(O8,O5:O68)</f>
        <v>3</v>
      </c>
      <c r="Q8" s="67">
        <f t="shared" si="2"/>
        <v>0</v>
      </c>
      <c r="R8" s="68">
        <f>RANK(Q8,Q5:Q68,)</f>
        <v>6</v>
      </c>
      <c r="S8" s="41">
        <f t="shared" si="3"/>
        <v>6.008</v>
      </c>
      <c r="T8" s="41">
        <f t="shared" si="4"/>
        <v>8.0000000000000002E-3</v>
      </c>
      <c r="U8" s="128" t="str">
        <f t="shared" si="12"/>
        <v>marc</v>
      </c>
      <c r="V8" s="43">
        <f t="shared" si="16"/>
        <v>3</v>
      </c>
      <c r="W8" s="43">
        <f t="shared" si="13"/>
        <v>2</v>
      </c>
      <c r="X8" s="129">
        <f t="shared" si="14"/>
        <v>3</v>
      </c>
      <c r="Y8" s="45">
        <v>4</v>
      </c>
      <c r="Z8" s="34"/>
      <c r="AA8" s="34"/>
      <c r="AB8" s="34"/>
      <c r="AC8" s="34"/>
      <c r="AD8" s="34"/>
      <c r="AE8" s="34"/>
      <c r="AF8" s="34"/>
    </row>
    <row r="9" spans="1:32" s="35" customFormat="1" ht="15" customHeight="1" thickTop="1" thickBot="1">
      <c r="A9" s="49">
        <f t="shared" si="0"/>
        <v>63</v>
      </c>
      <c r="B9" s="126">
        <v>5</v>
      </c>
      <c r="C9" s="124" t="str">
        <f>'Feuille d''inscription'!C8</f>
        <v>ee</v>
      </c>
      <c r="D9" s="54"/>
      <c r="E9" s="57">
        <f t="shared" ref="E9:E68" si="17">SUM(1*(D9=12))</f>
        <v>0</v>
      </c>
      <c r="F9" s="56"/>
      <c r="G9" s="57">
        <f t="shared" ref="G9:G68" si="18">SUM(1*(F9=12))</f>
        <v>0</v>
      </c>
      <c r="H9" s="56"/>
      <c r="I9" s="57">
        <f t="shared" ref="I9:I68" si="19">SUM(1*(H9=12))</f>
        <v>0</v>
      </c>
      <c r="J9" s="56"/>
      <c r="K9" s="57">
        <f t="shared" ref="K9:K68" si="20">SUM(1*(J9=12))</f>
        <v>0</v>
      </c>
      <c r="L9" s="56"/>
      <c r="M9" s="57">
        <f t="shared" ref="M9:M68" si="21">SUM(1*(L9=12))</f>
        <v>0</v>
      </c>
      <c r="O9" s="69">
        <f t="shared" si="1"/>
        <v>0</v>
      </c>
      <c r="P9" s="46">
        <f>RANK(O9,O5:O68)</f>
        <v>3</v>
      </c>
      <c r="Q9" s="70">
        <f t="shared" si="2"/>
        <v>0</v>
      </c>
      <c r="R9" s="68">
        <f>RANK(Q9,Q5:Q68,)</f>
        <v>6</v>
      </c>
      <c r="S9" s="41">
        <f t="shared" si="3"/>
        <v>6.0090000000000003</v>
      </c>
      <c r="T9" s="41">
        <f t="shared" si="4"/>
        <v>8.9999999999999993E-3</v>
      </c>
      <c r="U9" s="128" t="str">
        <f t="shared" si="12"/>
        <v>eezz</v>
      </c>
      <c r="V9" s="43">
        <f t="shared" si="16"/>
        <v>3</v>
      </c>
      <c r="W9" s="43">
        <f t="shared" si="13"/>
        <v>1</v>
      </c>
      <c r="X9" s="129">
        <f t="shared" si="14"/>
        <v>32</v>
      </c>
      <c r="Y9" s="45">
        <v>5</v>
      </c>
      <c r="Z9" s="34"/>
      <c r="AA9" s="34"/>
      <c r="AB9" s="34"/>
      <c r="AC9" s="34"/>
      <c r="AD9" s="34"/>
      <c r="AE9" s="34"/>
      <c r="AF9" s="34"/>
    </row>
    <row r="10" spans="1:32" s="35" customFormat="1" ht="15" customHeight="1" thickTop="1" thickBot="1">
      <c r="A10" s="49">
        <f t="shared" si="0"/>
        <v>62</v>
      </c>
      <c r="B10" s="126">
        <v>6</v>
      </c>
      <c r="C10" s="123" t="str">
        <f>'Feuille d''inscription'!C9</f>
        <v>sss</v>
      </c>
      <c r="D10" s="62"/>
      <c r="E10" s="63">
        <f t="shared" si="17"/>
        <v>0</v>
      </c>
      <c r="F10" s="64"/>
      <c r="G10" s="63">
        <f t="shared" si="18"/>
        <v>0</v>
      </c>
      <c r="H10" s="64"/>
      <c r="I10" s="63">
        <f t="shared" si="19"/>
        <v>0</v>
      </c>
      <c r="J10" s="64"/>
      <c r="K10" s="63">
        <f t="shared" si="20"/>
        <v>0</v>
      </c>
      <c r="L10" s="64"/>
      <c r="M10" s="63">
        <f t="shared" si="21"/>
        <v>0</v>
      </c>
      <c r="N10" s="65"/>
      <c r="O10" s="66">
        <f t="shared" si="1"/>
        <v>0</v>
      </c>
      <c r="P10" s="46">
        <f>RANK(O10,O5:O68)</f>
        <v>3</v>
      </c>
      <c r="Q10" s="67">
        <f t="shared" si="2"/>
        <v>0</v>
      </c>
      <c r="R10" s="68">
        <f>RANK(Q10,Q5:Q68,)</f>
        <v>6</v>
      </c>
      <c r="S10" s="41">
        <f t="shared" si="3"/>
        <v>6.01</v>
      </c>
      <c r="T10" s="41">
        <f t="shared" si="4"/>
        <v>0.01</v>
      </c>
      <c r="U10" s="128" t="str">
        <f t="shared" si="12"/>
        <v>u-u</v>
      </c>
      <c r="V10" s="43">
        <f t="shared" si="16"/>
        <v>3</v>
      </c>
      <c r="W10" s="43">
        <f t="shared" si="13"/>
        <v>0</v>
      </c>
      <c r="X10" s="129">
        <f t="shared" si="14"/>
        <v>64</v>
      </c>
      <c r="Y10" s="45">
        <v>6</v>
      </c>
      <c r="Z10" s="34"/>
      <c r="AA10" s="34"/>
      <c r="AB10" s="34"/>
      <c r="AC10" s="34"/>
      <c r="AD10" s="34"/>
      <c r="AE10" s="34"/>
      <c r="AF10" s="34"/>
    </row>
    <row r="11" spans="1:32" s="35" customFormat="1" ht="15" customHeight="1" thickTop="1" thickBot="1">
      <c r="A11" s="49">
        <f t="shared" si="0"/>
        <v>61</v>
      </c>
      <c r="B11" s="126">
        <v>7</v>
      </c>
      <c r="C11" s="124" t="str">
        <f>'Feuille d''inscription'!C10</f>
        <v>ssss</v>
      </c>
      <c r="D11" s="54"/>
      <c r="E11" s="57">
        <f t="shared" si="17"/>
        <v>0</v>
      </c>
      <c r="F11" s="56"/>
      <c r="G11" s="57">
        <f t="shared" si="18"/>
        <v>0</v>
      </c>
      <c r="H11" s="56"/>
      <c r="I11" s="57">
        <f t="shared" si="19"/>
        <v>0</v>
      </c>
      <c r="J11" s="56"/>
      <c r="K11" s="57">
        <f t="shared" si="20"/>
        <v>0</v>
      </c>
      <c r="L11" s="56"/>
      <c r="M11" s="57">
        <f t="shared" si="21"/>
        <v>0</v>
      </c>
      <c r="O11" s="69">
        <f t="shared" si="1"/>
        <v>0</v>
      </c>
      <c r="P11" s="46">
        <f>RANK(O11,O5:O68)</f>
        <v>3</v>
      </c>
      <c r="Q11" s="70">
        <f t="shared" si="2"/>
        <v>0</v>
      </c>
      <c r="R11" s="68">
        <f>RANK(Q11,Q5:Q68,)</f>
        <v>6</v>
      </c>
      <c r="S11" s="41">
        <f t="shared" si="3"/>
        <v>6.0110000000000001</v>
      </c>
      <c r="T11" s="41">
        <f t="shared" si="4"/>
        <v>1.0999999999999999E-2</v>
      </c>
      <c r="U11" s="128" t="str">
        <f t="shared" si="12"/>
        <v>u-yu</v>
      </c>
      <c r="V11" s="43">
        <f t="shared" si="16"/>
        <v>3</v>
      </c>
      <c r="W11" s="43">
        <f t="shared" si="13"/>
        <v>0</v>
      </c>
      <c r="X11" s="129">
        <f t="shared" si="14"/>
        <v>63</v>
      </c>
      <c r="Y11" s="45">
        <v>7</v>
      </c>
      <c r="Z11" s="34"/>
      <c r="AA11" s="34"/>
      <c r="AB11" s="34"/>
      <c r="AC11" s="34"/>
      <c r="AD11" s="34"/>
      <c r="AE11" s="34"/>
      <c r="AF11" s="34"/>
    </row>
    <row r="12" spans="1:32" s="35" customFormat="1" ht="15" customHeight="1" thickTop="1" thickBot="1">
      <c r="A12" s="49">
        <f t="shared" si="0"/>
        <v>60</v>
      </c>
      <c r="B12" s="126">
        <v>8</v>
      </c>
      <c r="C12" s="123" t="str">
        <f>'Feuille d''inscription'!C11</f>
        <v>qq</v>
      </c>
      <c r="D12" s="62"/>
      <c r="E12" s="63">
        <f t="shared" si="17"/>
        <v>0</v>
      </c>
      <c r="F12" s="64"/>
      <c r="G12" s="63">
        <f t="shared" si="18"/>
        <v>0</v>
      </c>
      <c r="H12" s="64"/>
      <c r="I12" s="63">
        <f t="shared" si="19"/>
        <v>0</v>
      </c>
      <c r="J12" s="64"/>
      <c r="K12" s="63">
        <f t="shared" si="20"/>
        <v>0</v>
      </c>
      <c r="L12" s="64"/>
      <c r="M12" s="63">
        <f t="shared" si="21"/>
        <v>0</v>
      </c>
      <c r="N12" s="65"/>
      <c r="O12" s="66">
        <f t="shared" si="1"/>
        <v>0</v>
      </c>
      <c r="P12" s="46">
        <f>RANK(O12,O5:O68)</f>
        <v>3</v>
      </c>
      <c r="Q12" s="67">
        <f t="shared" si="2"/>
        <v>0</v>
      </c>
      <c r="R12" s="68">
        <f>RANK(Q12,Q5:Q68,)</f>
        <v>6</v>
      </c>
      <c r="S12" s="41">
        <f t="shared" si="3"/>
        <v>6.0119999999999996</v>
      </c>
      <c r="T12" s="41">
        <f t="shared" si="4"/>
        <v>1.2E-2</v>
      </c>
      <c r="U12" s="128" t="str">
        <f t="shared" si="12"/>
        <v>"ér</v>
      </c>
      <c r="V12" s="43">
        <f t="shared" si="16"/>
        <v>3</v>
      </c>
      <c r="W12" s="43">
        <f t="shared" si="13"/>
        <v>0</v>
      </c>
      <c r="X12" s="129">
        <f t="shared" si="14"/>
        <v>62</v>
      </c>
      <c r="Y12" s="45">
        <v>8</v>
      </c>
      <c r="Z12" s="34"/>
      <c r="AA12" s="34"/>
      <c r="AB12" s="34"/>
      <c r="AC12" s="34"/>
      <c r="AD12" s="34"/>
      <c r="AE12" s="34"/>
      <c r="AF12" s="34"/>
    </row>
    <row r="13" spans="1:32" s="35" customFormat="1" ht="15" customHeight="1" thickTop="1" thickBot="1">
      <c r="A13" s="49">
        <f t="shared" si="0"/>
        <v>59</v>
      </c>
      <c r="B13" s="126">
        <v>9</v>
      </c>
      <c r="C13" s="124" t="str">
        <f>'Feuille d''inscription'!C12</f>
        <v>qqqq</v>
      </c>
      <c r="D13" s="54"/>
      <c r="E13" s="57">
        <f t="shared" si="17"/>
        <v>0</v>
      </c>
      <c r="F13" s="56"/>
      <c r="G13" s="57">
        <f t="shared" si="18"/>
        <v>0</v>
      </c>
      <c r="H13" s="56"/>
      <c r="I13" s="57">
        <f t="shared" si="19"/>
        <v>0</v>
      </c>
      <c r="J13" s="56"/>
      <c r="K13" s="57">
        <f t="shared" si="20"/>
        <v>0</v>
      </c>
      <c r="L13" s="56"/>
      <c r="M13" s="57">
        <f t="shared" si="21"/>
        <v>0</v>
      </c>
      <c r="O13" s="69">
        <f t="shared" si="1"/>
        <v>0</v>
      </c>
      <c r="P13" s="46">
        <f>RANK(O13,O5:O68)</f>
        <v>3</v>
      </c>
      <c r="Q13" s="70">
        <f t="shared" si="2"/>
        <v>0</v>
      </c>
      <c r="R13" s="68">
        <f>RANK(Q13,Q5:Q68,)</f>
        <v>6</v>
      </c>
      <c r="S13" s="41">
        <f t="shared" si="3"/>
        <v>6.0129999999999999</v>
      </c>
      <c r="T13" s="41">
        <f t="shared" si="4"/>
        <v>1.2999999999999999E-2</v>
      </c>
      <c r="U13" s="128" t="str">
        <f t="shared" si="12"/>
        <v>uè-('</v>
      </c>
      <c r="V13" s="43">
        <f t="shared" si="16"/>
        <v>3</v>
      </c>
      <c r="W13" s="43">
        <f t="shared" si="13"/>
        <v>0</v>
      </c>
      <c r="X13" s="129">
        <f t="shared" si="14"/>
        <v>61</v>
      </c>
      <c r="Y13" s="45">
        <v>9</v>
      </c>
      <c r="Z13" s="34"/>
      <c r="AA13" s="34"/>
      <c r="AB13" s="34"/>
      <c r="AC13" s="34"/>
      <c r="AD13" s="34"/>
      <c r="AE13" s="34"/>
      <c r="AF13" s="34"/>
    </row>
    <row r="14" spans="1:32" s="35" customFormat="1" ht="15" customHeight="1" thickTop="1" thickBot="1">
      <c r="A14" s="49">
        <f t="shared" si="0"/>
        <v>58</v>
      </c>
      <c r="B14" s="126">
        <v>10</v>
      </c>
      <c r="C14" s="123" t="str">
        <f>'Feuille d''inscription'!C13</f>
        <v>aa</v>
      </c>
      <c r="D14" s="62"/>
      <c r="E14" s="63">
        <f t="shared" si="17"/>
        <v>0</v>
      </c>
      <c r="F14" s="64"/>
      <c r="G14" s="63">
        <f t="shared" si="18"/>
        <v>0</v>
      </c>
      <c r="H14" s="64"/>
      <c r="I14" s="63">
        <f t="shared" si="19"/>
        <v>0</v>
      </c>
      <c r="J14" s="64"/>
      <c r="K14" s="63">
        <f t="shared" si="20"/>
        <v>0</v>
      </c>
      <c r="L14" s="64"/>
      <c r="M14" s="63">
        <f t="shared" si="21"/>
        <v>0</v>
      </c>
      <c r="N14" s="65"/>
      <c r="O14" s="66">
        <f t="shared" si="1"/>
        <v>0</v>
      </c>
      <c r="P14" s="46">
        <f>RANK(O14,O5:O68)</f>
        <v>3</v>
      </c>
      <c r="Q14" s="67">
        <f t="shared" si="2"/>
        <v>0</v>
      </c>
      <c r="R14" s="68">
        <f>RANK(Q14,Q5:Q68,)</f>
        <v>6</v>
      </c>
      <c r="S14" s="41">
        <f t="shared" si="3"/>
        <v>6.0140000000000002</v>
      </c>
      <c r="T14" s="41">
        <f t="shared" si="4"/>
        <v>1.4E-2</v>
      </c>
      <c r="U14" s="128" t="str">
        <f t="shared" si="12"/>
        <v>y(u-</v>
      </c>
      <c r="V14" s="43">
        <f t="shared" si="16"/>
        <v>3</v>
      </c>
      <c r="W14" s="43">
        <f t="shared" si="13"/>
        <v>0</v>
      </c>
      <c r="X14" s="129">
        <f t="shared" si="14"/>
        <v>60</v>
      </c>
      <c r="Y14" s="45">
        <v>10</v>
      </c>
      <c r="Z14" s="34"/>
      <c r="AA14" s="34"/>
      <c r="AB14" s="34"/>
      <c r="AC14" s="34"/>
      <c r="AD14" s="34"/>
      <c r="AE14" s="34"/>
      <c r="AF14" s="34"/>
    </row>
    <row r="15" spans="1:32" s="35" customFormat="1" ht="15" customHeight="1" thickTop="1" thickBot="1">
      <c r="A15" s="49">
        <f t="shared" si="0"/>
        <v>57</v>
      </c>
      <c r="B15" s="126">
        <v>11</v>
      </c>
      <c r="C15" s="124" t="str">
        <f>'Feuille d''inscription'!C14</f>
        <v>aaa</v>
      </c>
      <c r="D15" s="54"/>
      <c r="E15" s="57">
        <f t="shared" si="17"/>
        <v>0</v>
      </c>
      <c r="F15" s="56"/>
      <c r="G15" s="57">
        <f t="shared" si="18"/>
        <v>0</v>
      </c>
      <c r="H15" s="56"/>
      <c r="I15" s="57">
        <f t="shared" si="19"/>
        <v>0</v>
      </c>
      <c r="J15" s="56"/>
      <c r="K15" s="57">
        <f t="shared" si="20"/>
        <v>0</v>
      </c>
      <c r="L15" s="56"/>
      <c r="M15" s="57">
        <f t="shared" si="21"/>
        <v>0</v>
      </c>
      <c r="O15" s="69">
        <f t="shared" si="1"/>
        <v>0</v>
      </c>
      <c r="P15" s="46">
        <f>RANK(O15,O5:O68)</f>
        <v>3</v>
      </c>
      <c r="Q15" s="70">
        <f t="shared" si="2"/>
        <v>0</v>
      </c>
      <c r="R15" s="68">
        <f>RANK(Q15,Q5:Q68,)</f>
        <v>6</v>
      </c>
      <c r="S15" s="41">
        <f t="shared" si="3"/>
        <v>6.0149999999999997</v>
      </c>
      <c r="T15" s="41">
        <f t="shared" si="4"/>
        <v>1.4999999999999999E-2</v>
      </c>
      <c r="U15" s="128" t="str">
        <f t="shared" si="12"/>
        <v>"rt</v>
      </c>
      <c r="V15" s="43">
        <f t="shared" si="16"/>
        <v>3</v>
      </c>
      <c r="W15" s="43">
        <f t="shared" si="13"/>
        <v>0</v>
      </c>
      <c r="X15" s="129">
        <f t="shared" si="14"/>
        <v>59</v>
      </c>
      <c r="Y15" s="45">
        <v>11</v>
      </c>
      <c r="Z15" s="34"/>
      <c r="AA15" s="34"/>
      <c r="AB15" s="34"/>
      <c r="AC15" s="34"/>
      <c r="AD15" s="34"/>
      <c r="AE15" s="34"/>
      <c r="AF15" s="34"/>
    </row>
    <row r="16" spans="1:32" s="35" customFormat="1" ht="15" customHeight="1" thickTop="1" thickBot="1">
      <c r="A16" s="49">
        <f t="shared" si="0"/>
        <v>56</v>
      </c>
      <c r="B16" s="126">
        <v>12</v>
      </c>
      <c r="C16" s="123" t="str">
        <f>'Feuille d''inscription'!C15</f>
        <v>aaaa</v>
      </c>
      <c r="D16" s="62"/>
      <c r="E16" s="63">
        <f t="shared" si="17"/>
        <v>0</v>
      </c>
      <c r="F16" s="64"/>
      <c r="G16" s="63">
        <f t="shared" si="18"/>
        <v>0</v>
      </c>
      <c r="H16" s="64"/>
      <c r="I16" s="63">
        <f t="shared" si="19"/>
        <v>0</v>
      </c>
      <c r="J16" s="64"/>
      <c r="K16" s="63">
        <f t="shared" si="20"/>
        <v>0</v>
      </c>
      <c r="L16" s="64"/>
      <c r="M16" s="63">
        <f t="shared" si="21"/>
        <v>0</v>
      </c>
      <c r="N16" s="65"/>
      <c r="O16" s="66">
        <f t="shared" si="1"/>
        <v>0</v>
      </c>
      <c r="P16" s="46">
        <f>RANK(O16,O5:O68)</f>
        <v>3</v>
      </c>
      <c r="Q16" s="67">
        <f t="shared" si="2"/>
        <v>0</v>
      </c>
      <c r="R16" s="68">
        <f>RANK(Q16,Q5:Q88,)</f>
        <v>6</v>
      </c>
      <c r="S16" s="41">
        <f t="shared" si="3"/>
        <v>6.016</v>
      </c>
      <c r="T16" s="41">
        <f t="shared" si="4"/>
        <v>1.6E-2</v>
      </c>
      <c r="U16" s="128" t="str">
        <f t="shared" si="12"/>
        <v>frr</v>
      </c>
      <c r="V16" s="43">
        <f t="shared" si="16"/>
        <v>3</v>
      </c>
      <c r="W16" s="43">
        <f t="shared" si="13"/>
        <v>0</v>
      </c>
      <c r="X16" s="129">
        <f t="shared" si="14"/>
        <v>58</v>
      </c>
      <c r="Y16" s="45">
        <v>12</v>
      </c>
      <c r="Z16" s="34"/>
      <c r="AA16" s="34"/>
      <c r="AB16" s="34"/>
      <c r="AC16" s="34"/>
      <c r="AD16" s="34"/>
      <c r="AE16" s="34"/>
      <c r="AF16" s="34"/>
    </row>
    <row r="17" spans="1:32" s="35" customFormat="1" ht="15" customHeight="1" thickTop="1" thickBot="1">
      <c r="A17" s="49">
        <f t="shared" si="0"/>
        <v>55</v>
      </c>
      <c r="B17" s="126">
        <v>13</v>
      </c>
      <c r="C17" s="124" t="str">
        <f>'Feuille d''inscription'!C16</f>
        <v>eee</v>
      </c>
      <c r="D17" s="54"/>
      <c r="E17" s="57">
        <f t="shared" si="17"/>
        <v>0</v>
      </c>
      <c r="F17" s="56"/>
      <c r="G17" s="57">
        <f t="shared" si="18"/>
        <v>0</v>
      </c>
      <c r="H17" s="56"/>
      <c r="I17" s="57">
        <f t="shared" si="19"/>
        <v>0</v>
      </c>
      <c r="J17" s="56"/>
      <c r="K17" s="57">
        <f t="shared" si="20"/>
        <v>0</v>
      </c>
      <c r="L17" s="56"/>
      <c r="M17" s="57">
        <f t="shared" si="21"/>
        <v>0</v>
      </c>
      <c r="O17" s="69">
        <f t="shared" si="1"/>
        <v>0</v>
      </c>
      <c r="P17" s="46">
        <f>RANK(O17,O5:O68)</f>
        <v>3</v>
      </c>
      <c r="Q17" s="70">
        <f t="shared" si="2"/>
        <v>0</v>
      </c>
      <c r="R17" s="68">
        <f>RANK(Q17,Q5:Q68,)</f>
        <v>6</v>
      </c>
      <c r="S17" s="41">
        <f t="shared" si="3"/>
        <v>6.0170000000000003</v>
      </c>
      <c r="T17" s="41">
        <f t="shared" si="4"/>
        <v>1.7000000000000001E-2</v>
      </c>
      <c r="U17" s="128" t="str">
        <f t="shared" si="12"/>
        <v>zr</v>
      </c>
      <c r="V17" s="43">
        <f t="shared" si="16"/>
        <v>3</v>
      </c>
      <c r="W17" s="43">
        <f t="shared" si="13"/>
        <v>0</v>
      </c>
      <c r="X17" s="129">
        <f t="shared" si="14"/>
        <v>57</v>
      </c>
      <c r="Y17" s="45">
        <v>13</v>
      </c>
      <c r="Z17" s="34"/>
      <c r="AA17" s="34"/>
      <c r="AB17" s="34"/>
      <c r="AC17" s="34"/>
      <c r="AD17" s="34"/>
      <c r="AE17" s="34"/>
      <c r="AF17" s="34"/>
    </row>
    <row r="18" spans="1:32" s="35" customFormat="1" ht="15" customHeight="1" thickTop="1" thickBot="1">
      <c r="A18" s="49">
        <f t="shared" si="0"/>
        <v>54</v>
      </c>
      <c r="B18" s="126">
        <v>14</v>
      </c>
      <c r="C18" s="123" t="str">
        <f>'Feuille d''inscription'!C17</f>
        <v>gtttt</v>
      </c>
      <c r="D18" s="62"/>
      <c r="E18" s="63">
        <f t="shared" si="17"/>
        <v>0</v>
      </c>
      <c r="F18" s="64"/>
      <c r="G18" s="63">
        <f t="shared" si="18"/>
        <v>0</v>
      </c>
      <c r="H18" s="64"/>
      <c r="I18" s="63">
        <f t="shared" si="19"/>
        <v>0</v>
      </c>
      <c r="J18" s="64"/>
      <c r="K18" s="63">
        <f t="shared" si="20"/>
        <v>0</v>
      </c>
      <c r="L18" s="64"/>
      <c r="M18" s="63">
        <f t="shared" si="21"/>
        <v>0</v>
      </c>
      <c r="N18" s="65"/>
      <c r="O18" s="66">
        <f t="shared" si="1"/>
        <v>0</v>
      </c>
      <c r="P18" s="46">
        <f>RANK(O18,O5:O68)</f>
        <v>3</v>
      </c>
      <c r="Q18" s="67">
        <f t="shared" si="2"/>
        <v>0</v>
      </c>
      <c r="R18" s="68">
        <f>RANK(Q18,Q5:Q68,)</f>
        <v>6</v>
      </c>
      <c r="S18" s="41">
        <f t="shared" si="3"/>
        <v>6.0179999999999998</v>
      </c>
      <c r="T18" s="41">
        <f t="shared" si="4"/>
        <v>1.7999999999999999E-2</v>
      </c>
      <c r="U18" s="128" t="str">
        <f t="shared" si="12"/>
        <v>szrzr</v>
      </c>
      <c r="V18" s="43">
        <f t="shared" si="16"/>
        <v>3</v>
      </c>
      <c r="W18" s="43">
        <f t="shared" si="13"/>
        <v>0</v>
      </c>
      <c r="X18" s="129">
        <f t="shared" si="14"/>
        <v>56</v>
      </c>
      <c r="Y18" s="45">
        <v>14</v>
      </c>
      <c r="Z18" s="34"/>
      <c r="AA18" s="34"/>
      <c r="AB18" s="34"/>
      <c r="AC18" s="34"/>
      <c r="AD18" s="34"/>
      <c r="AE18" s="34"/>
      <c r="AF18" s="34"/>
    </row>
    <row r="19" spans="1:32" s="35" customFormat="1" ht="15" customHeight="1" thickTop="1" thickBot="1">
      <c r="A19" s="49">
        <f t="shared" si="0"/>
        <v>53</v>
      </c>
      <c r="B19" s="126">
        <v>15</v>
      </c>
      <c r="C19" s="124" t="str">
        <f>'Feuille d''inscription'!C18</f>
        <v>gta</v>
      </c>
      <c r="D19" s="54"/>
      <c r="E19" s="57">
        <f t="shared" si="17"/>
        <v>0</v>
      </c>
      <c r="F19" s="56"/>
      <c r="G19" s="57">
        <f t="shared" si="18"/>
        <v>0</v>
      </c>
      <c r="H19" s="56"/>
      <c r="I19" s="57">
        <f t="shared" si="19"/>
        <v>0</v>
      </c>
      <c r="J19" s="56"/>
      <c r="K19" s="57">
        <f t="shared" si="20"/>
        <v>0</v>
      </c>
      <c r="L19" s="56"/>
      <c r="M19" s="57">
        <f t="shared" si="21"/>
        <v>0</v>
      </c>
      <c r="O19" s="69">
        <f t="shared" si="1"/>
        <v>0</v>
      </c>
      <c r="P19" s="46">
        <f>RANK(O19,O5:O68)</f>
        <v>3</v>
      </c>
      <c r="Q19" s="70">
        <f t="shared" si="2"/>
        <v>0</v>
      </c>
      <c r="R19" s="68">
        <f>RANK(Q19,Q5:Q68,)</f>
        <v>6</v>
      </c>
      <c r="S19" s="41">
        <f t="shared" si="3"/>
        <v>6.0190000000000001</v>
      </c>
      <c r="T19" s="41">
        <f t="shared" si="4"/>
        <v>1.9E-2</v>
      </c>
      <c r="U19" s="128" t="str">
        <f t="shared" si="12"/>
        <v>rzrzr</v>
      </c>
      <c r="V19" s="43">
        <f t="shared" si="16"/>
        <v>3</v>
      </c>
      <c r="W19" s="43">
        <f t="shared" si="13"/>
        <v>0</v>
      </c>
      <c r="X19" s="129">
        <f t="shared" si="14"/>
        <v>55</v>
      </c>
      <c r="Y19" s="45">
        <v>15</v>
      </c>
      <c r="Z19" s="34"/>
      <c r="AA19" s="34"/>
      <c r="AB19" s="34"/>
      <c r="AC19" s="34"/>
      <c r="AD19" s="34"/>
      <c r="AE19" s="34"/>
      <c r="AF19" s="34"/>
    </row>
    <row r="20" spans="1:32" s="35" customFormat="1" ht="15" customHeight="1" thickTop="1" thickBot="1">
      <c r="A20" s="49">
        <f t="shared" si="0"/>
        <v>52</v>
      </c>
      <c r="B20" s="126">
        <v>16</v>
      </c>
      <c r="C20" s="123" t="str">
        <f>'Feuille d''inscription'!C19</f>
        <v>tr</v>
      </c>
      <c r="D20" s="62"/>
      <c r="E20" s="63">
        <f t="shared" si="17"/>
        <v>0</v>
      </c>
      <c r="F20" s="64"/>
      <c r="G20" s="63">
        <f t="shared" si="18"/>
        <v>0</v>
      </c>
      <c r="H20" s="64"/>
      <c r="I20" s="63">
        <f t="shared" si="19"/>
        <v>0</v>
      </c>
      <c r="J20" s="64"/>
      <c r="K20" s="63">
        <f t="shared" si="20"/>
        <v>0</v>
      </c>
      <c r="L20" s="64"/>
      <c r="M20" s="63">
        <f t="shared" si="21"/>
        <v>0</v>
      </c>
      <c r="N20" s="65"/>
      <c r="O20" s="66">
        <f t="shared" si="1"/>
        <v>0</v>
      </c>
      <c r="P20" s="46">
        <f>RANK(O20,O5:O68)</f>
        <v>3</v>
      </c>
      <c r="Q20" s="67">
        <f t="shared" si="2"/>
        <v>0</v>
      </c>
      <c r="R20" s="68">
        <f>RANK(Q20,Q5:Q68,)</f>
        <v>6</v>
      </c>
      <c r="S20" s="41">
        <f t="shared" si="3"/>
        <v>6.02</v>
      </c>
      <c r="T20" s="41">
        <f t="shared" si="4"/>
        <v>0.02</v>
      </c>
      <c r="U20" s="128" t="str">
        <f t="shared" si="12"/>
        <v>rzrz</v>
      </c>
      <c r="V20" s="43">
        <f t="shared" si="16"/>
        <v>3</v>
      </c>
      <c r="W20" s="43">
        <f t="shared" si="13"/>
        <v>0</v>
      </c>
      <c r="X20" s="129">
        <f t="shared" si="14"/>
        <v>54</v>
      </c>
      <c r="Y20" s="45">
        <v>16</v>
      </c>
      <c r="Z20" s="34"/>
      <c r="AA20" s="34"/>
      <c r="AB20" s="34"/>
      <c r="AC20" s="34"/>
      <c r="AD20" s="34"/>
      <c r="AE20" s="34"/>
      <c r="AF20" s="34"/>
    </row>
    <row r="21" spans="1:32" s="35" customFormat="1" ht="15" customHeight="1" thickTop="1" thickBot="1">
      <c r="A21" s="49">
        <f t="shared" si="0"/>
        <v>51</v>
      </c>
      <c r="B21" s="126">
        <v>17</v>
      </c>
      <c r="C21" s="124" t="str">
        <f>'Feuille d''inscription'!C20</f>
        <v>yu</v>
      </c>
      <c r="D21" s="54"/>
      <c r="E21" s="57">
        <f t="shared" si="17"/>
        <v>0</v>
      </c>
      <c r="F21" s="56"/>
      <c r="G21" s="57">
        <f t="shared" si="18"/>
        <v>0</v>
      </c>
      <c r="H21" s="56"/>
      <c r="I21" s="57">
        <f t="shared" si="19"/>
        <v>0</v>
      </c>
      <c r="J21" s="56"/>
      <c r="K21" s="57">
        <f t="shared" si="20"/>
        <v>0</v>
      </c>
      <c r="L21" s="56"/>
      <c r="M21" s="57">
        <f t="shared" si="21"/>
        <v>0</v>
      </c>
      <c r="O21" s="69">
        <f t="shared" si="1"/>
        <v>0</v>
      </c>
      <c r="P21" s="46">
        <f>RANK(O21,O5:O68)</f>
        <v>3</v>
      </c>
      <c r="Q21" s="70">
        <f t="shared" si="2"/>
        <v>0</v>
      </c>
      <c r="R21" s="68">
        <f>RANK(Q21,Q5:Q68,)</f>
        <v>6</v>
      </c>
      <c r="S21" s="41">
        <f t="shared" si="3"/>
        <v>6.0209999999999999</v>
      </c>
      <c r="T21" s="41">
        <f t="shared" si="4"/>
        <v>2.1000000000000001E-2</v>
      </c>
      <c r="U21" s="128" t="str">
        <f t="shared" si="12"/>
        <v>qq</v>
      </c>
      <c r="V21" s="43">
        <f t="shared" si="16"/>
        <v>3</v>
      </c>
      <c r="W21" s="43">
        <f t="shared" si="13"/>
        <v>0</v>
      </c>
      <c r="X21" s="129">
        <f t="shared" si="14"/>
        <v>53</v>
      </c>
      <c r="Y21" s="45">
        <v>17</v>
      </c>
      <c r="Z21" s="34"/>
      <c r="AA21" s="34"/>
      <c r="AB21" s="34"/>
      <c r="AC21" s="34"/>
      <c r="AD21" s="34"/>
      <c r="AE21" s="34"/>
      <c r="AF21" s="34"/>
    </row>
    <row r="22" spans="1:32" s="35" customFormat="1" ht="15" customHeight="1" thickTop="1" thickBot="1">
      <c r="A22" s="49">
        <f t="shared" si="0"/>
        <v>50</v>
      </c>
      <c r="B22" s="126">
        <v>18</v>
      </c>
      <c r="C22" s="123" t="str">
        <f>'Feuille d''inscription'!C21</f>
        <v>uyt</v>
      </c>
      <c r="D22" s="62"/>
      <c r="E22" s="63">
        <f t="shared" si="17"/>
        <v>0</v>
      </c>
      <c r="F22" s="64"/>
      <c r="G22" s="63">
        <f t="shared" si="18"/>
        <v>0</v>
      </c>
      <c r="H22" s="64"/>
      <c r="I22" s="63">
        <f t="shared" si="19"/>
        <v>0</v>
      </c>
      <c r="J22" s="64"/>
      <c r="K22" s="63">
        <f t="shared" si="20"/>
        <v>0</v>
      </c>
      <c r="L22" s="64"/>
      <c r="M22" s="63">
        <f t="shared" si="21"/>
        <v>0</v>
      </c>
      <c r="N22" s="65"/>
      <c r="O22" s="66">
        <f t="shared" si="1"/>
        <v>0</v>
      </c>
      <c r="P22" s="46">
        <f>RANK(O22,O5:O68)</f>
        <v>3</v>
      </c>
      <c r="Q22" s="67">
        <f t="shared" si="2"/>
        <v>0</v>
      </c>
      <c r="R22" s="68">
        <f>RANK(Q22,Q5:Q68,)</f>
        <v>6</v>
      </c>
      <c r="S22" s="41">
        <f t="shared" si="3"/>
        <v>6.0220000000000002</v>
      </c>
      <c r="T22" s="41">
        <f t="shared" si="4"/>
        <v>2.1999999999999999E-2</v>
      </c>
      <c r="U22" s="128" t="str">
        <f t="shared" si="12"/>
        <v>sq</v>
      </c>
      <c r="V22" s="43">
        <f t="shared" si="16"/>
        <v>3</v>
      </c>
      <c r="W22" s="43">
        <f t="shared" si="13"/>
        <v>0</v>
      </c>
      <c r="X22" s="129">
        <f t="shared" si="14"/>
        <v>52</v>
      </c>
      <c r="Y22" s="45">
        <v>18</v>
      </c>
      <c r="Z22" s="34"/>
      <c r="AA22" s="34"/>
      <c r="AB22" s="34"/>
      <c r="AC22" s="34"/>
      <c r="AD22" s="34"/>
      <c r="AE22" s="34"/>
      <c r="AF22" s="34"/>
    </row>
    <row r="23" spans="1:32" s="35" customFormat="1" ht="15" customHeight="1" thickTop="1" thickBot="1">
      <c r="A23" s="49">
        <f t="shared" si="0"/>
        <v>49</v>
      </c>
      <c r="B23" s="126">
        <v>19</v>
      </c>
      <c r="C23" s="124" t="str">
        <f>'Feuille d''inscription'!C22</f>
        <v>rez</v>
      </c>
      <c r="D23" s="54"/>
      <c r="E23" s="57">
        <f t="shared" si="17"/>
        <v>0</v>
      </c>
      <c r="F23" s="56"/>
      <c r="G23" s="57">
        <f t="shared" si="18"/>
        <v>0</v>
      </c>
      <c r="H23" s="56"/>
      <c r="I23" s="57">
        <f t="shared" si="19"/>
        <v>0</v>
      </c>
      <c r="J23" s="56"/>
      <c r="K23" s="57">
        <f t="shared" si="20"/>
        <v>0</v>
      </c>
      <c r="L23" s="56"/>
      <c r="M23" s="57">
        <f t="shared" si="21"/>
        <v>0</v>
      </c>
      <c r="O23" s="69">
        <f t="shared" si="1"/>
        <v>0</v>
      </c>
      <c r="P23" s="46">
        <f>RANK(O23,O5:O68)</f>
        <v>3</v>
      </c>
      <c r="Q23" s="70">
        <f t="shared" si="2"/>
        <v>0</v>
      </c>
      <c r="R23" s="68">
        <f>RANK(Q23,Q5:Q68,)</f>
        <v>6</v>
      </c>
      <c r="S23" s="41">
        <f t="shared" si="3"/>
        <v>6.0229999999999997</v>
      </c>
      <c r="T23" s="41">
        <f t="shared" si="4"/>
        <v>2.3E-2</v>
      </c>
      <c r="U23" s="128" t="str">
        <f t="shared" si="12"/>
        <v>bfd</v>
      </c>
      <c r="V23" s="43">
        <f t="shared" si="16"/>
        <v>3</v>
      </c>
      <c r="W23" s="43">
        <f t="shared" si="13"/>
        <v>0</v>
      </c>
      <c r="X23" s="129">
        <f t="shared" si="14"/>
        <v>51</v>
      </c>
      <c r="Y23" s="45">
        <v>19</v>
      </c>
      <c r="Z23" s="34"/>
      <c r="AA23" s="34"/>
      <c r="AB23" s="34"/>
      <c r="AC23" s="34"/>
      <c r="AD23" s="34"/>
      <c r="AE23" s="34"/>
      <c r="AF23" s="34"/>
    </row>
    <row r="24" spans="1:32" s="35" customFormat="1" ht="15" customHeight="1" thickTop="1" thickBot="1">
      <c r="A24" s="49">
        <f t="shared" si="0"/>
        <v>48</v>
      </c>
      <c r="B24" s="126">
        <v>20</v>
      </c>
      <c r="C24" s="123" t="str">
        <f>'Feuille d''inscription'!C23</f>
        <v>tyu</v>
      </c>
      <c r="D24" s="62"/>
      <c r="E24" s="63">
        <f t="shared" si="17"/>
        <v>0</v>
      </c>
      <c r="F24" s="64"/>
      <c r="G24" s="63">
        <f t="shared" si="18"/>
        <v>0</v>
      </c>
      <c r="H24" s="64"/>
      <c r="I24" s="63">
        <f t="shared" si="19"/>
        <v>0</v>
      </c>
      <c r="J24" s="64"/>
      <c r="K24" s="63">
        <f t="shared" si="20"/>
        <v>0</v>
      </c>
      <c r="L24" s="64"/>
      <c r="M24" s="63">
        <f t="shared" si="21"/>
        <v>0</v>
      </c>
      <c r="N24" s="65"/>
      <c r="O24" s="66">
        <f t="shared" si="1"/>
        <v>0</v>
      </c>
      <c r="P24" s="46">
        <f>RANK(O24,O5:O68)</f>
        <v>3</v>
      </c>
      <c r="Q24" s="67">
        <f t="shared" si="2"/>
        <v>0</v>
      </c>
      <c r="R24" s="68">
        <f>RANK(Q24,Q5:Q68,)</f>
        <v>6</v>
      </c>
      <c r="S24" s="41">
        <f t="shared" si="3"/>
        <v>6.024</v>
      </c>
      <c r="T24" s="41">
        <f t="shared" si="4"/>
        <v>2.4E-2</v>
      </c>
      <c r="U24" s="128" t="str">
        <f t="shared" si="12"/>
        <v>cv</v>
      </c>
      <c r="V24" s="43">
        <f t="shared" si="16"/>
        <v>3</v>
      </c>
      <c r="W24" s="43">
        <f t="shared" si="13"/>
        <v>0</v>
      </c>
      <c r="X24" s="129">
        <f t="shared" si="14"/>
        <v>50</v>
      </c>
      <c r="Y24" s="45">
        <v>20</v>
      </c>
      <c r="Z24" s="34"/>
      <c r="AA24" s="34"/>
      <c r="AB24" s="34"/>
      <c r="AC24" s="34"/>
      <c r="AD24" s="34"/>
      <c r="AE24" s="34"/>
      <c r="AF24" s="34"/>
    </row>
    <row r="25" spans="1:32" s="35" customFormat="1" ht="15" customHeight="1" thickTop="1" thickBot="1">
      <c r="A25" s="49">
        <f t="shared" si="0"/>
        <v>47</v>
      </c>
      <c r="B25" s="126">
        <v>21</v>
      </c>
      <c r="C25" s="124" t="str">
        <f>'Feuille d''inscription'!C24</f>
        <v>a</v>
      </c>
      <c r="D25" s="54"/>
      <c r="E25" s="57">
        <f t="shared" si="17"/>
        <v>0</v>
      </c>
      <c r="F25" s="56"/>
      <c r="G25" s="57">
        <f t="shared" si="18"/>
        <v>0</v>
      </c>
      <c r="H25" s="56"/>
      <c r="I25" s="57">
        <f t="shared" si="19"/>
        <v>0</v>
      </c>
      <c r="J25" s="56"/>
      <c r="K25" s="57">
        <f t="shared" si="20"/>
        <v>0</v>
      </c>
      <c r="L25" s="56"/>
      <c r="M25" s="57">
        <f t="shared" si="21"/>
        <v>0</v>
      </c>
      <c r="O25" s="69">
        <f t="shared" si="1"/>
        <v>0</v>
      </c>
      <c r="P25" s="46">
        <f>RANK(O25,O5:O68)</f>
        <v>3</v>
      </c>
      <c r="Q25" s="70">
        <f t="shared" si="2"/>
        <v>0</v>
      </c>
      <c r="R25" s="68">
        <f>RANK(Q25,Q5:Q68,)</f>
        <v>6</v>
      </c>
      <c r="S25" s="41">
        <f t="shared" si="3"/>
        <v>6.0250000000000004</v>
      </c>
      <c r="T25" s="41">
        <f t="shared" si="4"/>
        <v>2.5000000000000001E-2</v>
      </c>
      <c r="U25" s="128" t="str">
        <f t="shared" si="12"/>
        <v>tt</v>
      </c>
      <c r="V25" s="43">
        <f t="shared" si="16"/>
        <v>3</v>
      </c>
      <c r="W25" s="43">
        <f t="shared" si="13"/>
        <v>0</v>
      </c>
      <c r="X25" s="129">
        <f t="shared" si="14"/>
        <v>49</v>
      </c>
      <c r="Y25" s="45">
        <v>21</v>
      </c>
      <c r="Z25" s="34"/>
      <c r="AA25" s="34"/>
      <c r="AB25" s="34"/>
      <c r="AC25" s="34"/>
      <c r="AD25" s="34"/>
      <c r="AE25" s="34"/>
      <c r="AF25" s="34"/>
    </row>
    <row r="26" spans="1:32" s="35" customFormat="1" ht="15" customHeight="1" thickTop="1" thickBot="1">
      <c r="A26" s="49">
        <f t="shared" si="0"/>
        <v>46</v>
      </c>
      <c r="B26" s="126">
        <v>22</v>
      </c>
      <c r="C26" s="123" t="str">
        <f>'Feuille d''inscription'!C25</f>
        <v>mm</v>
      </c>
      <c r="D26" s="62"/>
      <c r="E26" s="63">
        <f t="shared" si="17"/>
        <v>0</v>
      </c>
      <c r="F26" s="64"/>
      <c r="G26" s="63">
        <f t="shared" si="18"/>
        <v>0</v>
      </c>
      <c r="H26" s="64"/>
      <c r="I26" s="63">
        <f t="shared" si="19"/>
        <v>0</v>
      </c>
      <c r="J26" s="64"/>
      <c r="K26" s="63">
        <f t="shared" si="20"/>
        <v>0</v>
      </c>
      <c r="L26" s="64"/>
      <c r="M26" s="63">
        <f t="shared" si="21"/>
        <v>0</v>
      </c>
      <c r="N26" s="65"/>
      <c r="O26" s="66">
        <f t="shared" si="1"/>
        <v>0</v>
      </c>
      <c r="P26" s="46">
        <f>RANK(O26,O5:O68)</f>
        <v>3</v>
      </c>
      <c r="Q26" s="67">
        <f t="shared" si="2"/>
        <v>0</v>
      </c>
      <c r="R26" s="68">
        <f>RANK(Q26,Q5:Q68,)</f>
        <v>6</v>
      </c>
      <c r="S26" s="41">
        <f t="shared" si="3"/>
        <v>6.0259999999999998</v>
      </c>
      <c r="T26" s="41">
        <f t="shared" si="4"/>
        <v>2.5999999999999999E-2</v>
      </c>
      <c r="U26" s="128" t="str">
        <f t="shared" si="12"/>
        <v>trtr</v>
      </c>
      <c r="V26" s="43">
        <f t="shared" si="16"/>
        <v>3</v>
      </c>
      <c r="W26" s="43">
        <f t="shared" si="13"/>
        <v>0</v>
      </c>
      <c r="X26" s="129">
        <f t="shared" si="14"/>
        <v>48</v>
      </c>
      <c r="Y26" s="45">
        <v>22</v>
      </c>
      <c r="Z26" s="34"/>
      <c r="AA26" s="34"/>
      <c r="AB26" s="34"/>
      <c r="AC26" s="34"/>
      <c r="AD26" s="34"/>
      <c r="AE26" s="34"/>
      <c r="AF26" s="34"/>
    </row>
    <row r="27" spans="1:32" s="35" customFormat="1" ht="15" customHeight="1" thickTop="1" thickBot="1">
      <c r="A27" s="49">
        <f t="shared" si="0"/>
        <v>45</v>
      </c>
      <c r="B27" s="126">
        <v>23</v>
      </c>
      <c r="C27" s="124" t="str">
        <f>'Feuille d''inscription'!C26</f>
        <v>kj</v>
      </c>
      <c r="D27" s="54"/>
      <c r="E27" s="57">
        <f t="shared" si="17"/>
        <v>0</v>
      </c>
      <c r="F27" s="56"/>
      <c r="G27" s="57">
        <f t="shared" si="18"/>
        <v>0</v>
      </c>
      <c r="H27" s="56"/>
      <c r="I27" s="57">
        <f t="shared" si="19"/>
        <v>0</v>
      </c>
      <c r="J27" s="56"/>
      <c r="K27" s="57">
        <f t="shared" si="20"/>
        <v>0</v>
      </c>
      <c r="L27" s="56"/>
      <c r="M27" s="57">
        <f t="shared" si="21"/>
        <v>0</v>
      </c>
      <c r="O27" s="69">
        <f t="shared" si="1"/>
        <v>0</v>
      </c>
      <c r="P27" s="46">
        <f>RANK(O27,O5:O68)</f>
        <v>3</v>
      </c>
      <c r="Q27" s="70">
        <f t="shared" si="2"/>
        <v>0</v>
      </c>
      <c r="R27" s="68">
        <f>RANK(Q27,Q5:Q68,)</f>
        <v>6</v>
      </c>
      <c r="S27" s="41">
        <f t="shared" si="3"/>
        <v>6.0270000000000001</v>
      </c>
      <c r="T27" s="41">
        <f t="shared" si="4"/>
        <v>2.7E-2</v>
      </c>
      <c r="U27" s="128" t="str">
        <f t="shared" si="12"/>
        <v>hhfg</v>
      </c>
      <c r="V27" s="43">
        <f t="shared" si="16"/>
        <v>3</v>
      </c>
      <c r="W27" s="43">
        <f t="shared" si="13"/>
        <v>0</v>
      </c>
      <c r="X27" s="129">
        <f t="shared" si="14"/>
        <v>47</v>
      </c>
      <c r="Y27" s="45">
        <v>23</v>
      </c>
      <c r="Z27" s="34"/>
      <c r="AA27" s="34"/>
      <c r="AB27" s="34"/>
      <c r="AC27" s="34"/>
      <c r="AD27" s="34"/>
      <c r="AE27" s="34"/>
      <c r="AF27" s="34"/>
    </row>
    <row r="28" spans="1:32" s="35" customFormat="1" ht="15" customHeight="1" thickTop="1" thickBot="1">
      <c r="A28" s="49">
        <f t="shared" si="0"/>
        <v>44</v>
      </c>
      <c r="B28" s="126">
        <v>24</v>
      </c>
      <c r="C28" s="123" t="str">
        <f>'Feuille d''inscription'!C27</f>
        <v>jh</v>
      </c>
      <c r="D28" s="62"/>
      <c r="E28" s="63">
        <f t="shared" si="17"/>
        <v>0</v>
      </c>
      <c r="F28" s="64"/>
      <c r="G28" s="63">
        <f t="shared" si="18"/>
        <v>0</v>
      </c>
      <c r="H28" s="64"/>
      <c r="I28" s="63">
        <f t="shared" si="19"/>
        <v>0</v>
      </c>
      <c r="J28" s="64"/>
      <c r="K28" s="63">
        <f t="shared" si="20"/>
        <v>0</v>
      </c>
      <c r="L28" s="64"/>
      <c r="M28" s="63">
        <f t="shared" si="21"/>
        <v>0</v>
      </c>
      <c r="N28" s="65"/>
      <c r="O28" s="66">
        <f t="shared" si="1"/>
        <v>0</v>
      </c>
      <c r="P28" s="46">
        <f>RANK(O28,O5:O68)</f>
        <v>3</v>
      </c>
      <c r="Q28" s="67">
        <f t="shared" si="2"/>
        <v>0</v>
      </c>
      <c r="R28" s="68">
        <f>RANK(Q28,Q5:Q68,)</f>
        <v>6</v>
      </c>
      <c r="S28" s="41">
        <f t="shared" si="3"/>
        <v>6.0279999999999996</v>
      </c>
      <c r="T28" s="41">
        <f t="shared" si="4"/>
        <v>2.8000000000000001E-2</v>
      </c>
      <c r="U28" s="128" t="str">
        <f t="shared" si="12"/>
        <v>uh</v>
      </c>
      <c r="V28" s="43">
        <f t="shared" si="16"/>
        <v>3</v>
      </c>
      <c r="W28" s="43">
        <f t="shared" si="13"/>
        <v>0</v>
      </c>
      <c r="X28" s="129">
        <f t="shared" si="14"/>
        <v>46</v>
      </c>
      <c r="Y28" s="45">
        <v>24</v>
      </c>
      <c r="Z28" s="34"/>
      <c r="AA28" s="34"/>
      <c r="AB28" s="34"/>
      <c r="AC28" s="34"/>
      <c r="AD28" s="34"/>
      <c r="AE28" s="34"/>
      <c r="AF28" s="34"/>
    </row>
    <row r="29" spans="1:32" s="35" customFormat="1" ht="15" customHeight="1" thickTop="1" thickBot="1">
      <c r="A29" s="49">
        <f t="shared" si="0"/>
        <v>43</v>
      </c>
      <c r="B29" s="126">
        <v>25</v>
      </c>
      <c r="C29" s="124" t="str">
        <f>'Feuille d''inscription'!C28</f>
        <v>hg</v>
      </c>
      <c r="D29" s="54"/>
      <c r="E29" s="57">
        <f t="shared" si="17"/>
        <v>0</v>
      </c>
      <c r="F29" s="56"/>
      <c r="G29" s="57">
        <f t="shared" si="18"/>
        <v>0</v>
      </c>
      <c r="H29" s="56"/>
      <c r="I29" s="57">
        <f t="shared" si="19"/>
        <v>0</v>
      </c>
      <c r="J29" s="56"/>
      <c r="K29" s="57">
        <f t="shared" si="20"/>
        <v>0</v>
      </c>
      <c r="L29" s="56"/>
      <c r="M29" s="57">
        <f t="shared" si="21"/>
        <v>0</v>
      </c>
      <c r="O29" s="69">
        <f t="shared" si="1"/>
        <v>0</v>
      </c>
      <c r="P29" s="46">
        <f>RANK(O29,O5:O68)</f>
        <v>3</v>
      </c>
      <c r="Q29" s="70">
        <f t="shared" si="2"/>
        <v>0</v>
      </c>
      <c r="R29" s="68">
        <f>RANK(Q29,Q5:Q68,)</f>
        <v>6</v>
      </c>
      <c r="S29" s="41">
        <f t="shared" si="3"/>
        <v>6.0289999999999999</v>
      </c>
      <c r="T29" s="41">
        <f t="shared" si="4"/>
        <v>2.9000000000000001E-2</v>
      </c>
      <c r="U29" s="128" t="str">
        <f t="shared" si="12"/>
        <v>opp</v>
      </c>
      <c r="V29" s="43">
        <f t="shared" si="16"/>
        <v>3</v>
      </c>
      <c r="W29" s="43">
        <f t="shared" si="13"/>
        <v>0</v>
      </c>
      <c r="X29" s="129">
        <f t="shared" si="14"/>
        <v>45</v>
      </c>
      <c r="Y29" s="45">
        <v>25</v>
      </c>
      <c r="Z29" s="34"/>
      <c r="AA29" s="34"/>
      <c r="AB29" s="34"/>
      <c r="AC29" s="34"/>
      <c r="AD29" s="34"/>
      <c r="AE29" s="34"/>
      <c r="AF29" s="34"/>
    </row>
    <row r="30" spans="1:32" s="35" customFormat="1" ht="15" customHeight="1" thickTop="1" thickBot="1">
      <c r="A30" s="49">
        <f t="shared" si="0"/>
        <v>42</v>
      </c>
      <c r="B30" s="126">
        <v>26</v>
      </c>
      <c r="C30" s="123" t="str">
        <f>'Feuille d''inscription'!C29</f>
        <v>gf</v>
      </c>
      <c r="D30" s="62"/>
      <c r="E30" s="63">
        <f t="shared" si="17"/>
        <v>0</v>
      </c>
      <c r="F30" s="64"/>
      <c r="G30" s="63">
        <f t="shared" si="18"/>
        <v>0</v>
      </c>
      <c r="H30" s="64"/>
      <c r="I30" s="63">
        <f t="shared" si="19"/>
        <v>0</v>
      </c>
      <c r="J30" s="64"/>
      <c r="K30" s="63">
        <f t="shared" si="20"/>
        <v>0</v>
      </c>
      <c r="L30" s="64"/>
      <c r="M30" s="63">
        <f t="shared" si="21"/>
        <v>0</v>
      </c>
      <c r="N30" s="65"/>
      <c r="O30" s="66">
        <f t="shared" si="1"/>
        <v>0</v>
      </c>
      <c r="P30" s="46">
        <f>RANK(O30,O5:O68)</f>
        <v>3</v>
      </c>
      <c r="Q30" s="67">
        <f t="shared" si="2"/>
        <v>0</v>
      </c>
      <c r="R30" s="68">
        <f>RANK(Q30,Q5:Q68,)</f>
        <v>6</v>
      </c>
      <c r="S30" s="41">
        <f t="shared" si="3"/>
        <v>6.03</v>
      </c>
      <c r="T30" s="41">
        <f t="shared" si="4"/>
        <v>0.03</v>
      </c>
      <c r="U30" s="128" t="str">
        <f t="shared" si="12"/>
        <v>ttyt</v>
      </c>
      <c r="V30" s="43">
        <f t="shared" si="16"/>
        <v>3</v>
      </c>
      <c r="W30" s="43">
        <f t="shared" si="13"/>
        <v>0</v>
      </c>
      <c r="X30" s="129">
        <f t="shared" si="14"/>
        <v>44</v>
      </c>
      <c r="Y30" s="45">
        <v>26</v>
      </c>
      <c r="Z30" s="34"/>
      <c r="AA30" s="34"/>
      <c r="AB30" s="34"/>
      <c r="AC30" s="34"/>
      <c r="AD30" s="34"/>
      <c r="AE30" s="34"/>
      <c r="AF30" s="34"/>
    </row>
    <row r="31" spans="1:32" s="35" customFormat="1" ht="15" customHeight="1" thickTop="1" thickBot="1">
      <c r="A31" s="49">
        <f t="shared" si="0"/>
        <v>41</v>
      </c>
      <c r="B31" s="126">
        <v>27</v>
      </c>
      <c r="C31" s="124" t="str">
        <f>'Feuille d''inscription'!C30</f>
        <v>de</v>
      </c>
      <c r="D31" s="54"/>
      <c r="E31" s="57">
        <f t="shared" si="17"/>
        <v>0</v>
      </c>
      <c r="F31" s="56"/>
      <c r="G31" s="57">
        <f t="shared" si="18"/>
        <v>0</v>
      </c>
      <c r="H31" s="56"/>
      <c r="I31" s="57">
        <f t="shared" si="19"/>
        <v>0</v>
      </c>
      <c r="J31" s="56"/>
      <c r="K31" s="57">
        <f t="shared" si="20"/>
        <v>0</v>
      </c>
      <c r="L31" s="56"/>
      <c r="M31" s="57">
        <f t="shared" si="21"/>
        <v>0</v>
      </c>
      <c r="O31" s="69">
        <f t="shared" si="1"/>
        <v>0</v>
      </c>
      <c r="P31" s="46">
        <f>RANK(O31,O5:O68)</f>
        <v>3</v>
      </c>
      <c r="Q31" s="70">
        <f t="shared" si="2"/>
        <v>0</v>
      </c>
      <c r="R31" s="68">
        <f>RANK(Q31,Q5:Q68,)</f>
        <v>6</v>
      </c>
      <c r="S31" s="41">
        <f t="shared" si="3"/>
        <v>6.0309999999999997</v>
      </c>
      <c r="T31" s="41">
        <f t="shared" si="4"/>
        <v>3.1E-2</v>
      </c>
      <c r="U31" s="128" t="str">
        <f t="shared" si="12"/>
        <v>ppp</v>
      </c>
      <c r="V31" s="43">
        <f t="shared" si="16"/>
        <v>3</v>
      </c>
      <c r="W31" s="43">
        <f t="shared" si="13"/>
        <v>0</v>
      </c>
      <c r="X31" s="129">
        <f t="shared" si="14"/>
        <v>43</v>
      </c>
      <c r="Y31" s="45">
        <v>27</v>
      </c>
      <c r="Z31" s="34"/>
      <c r="AA31" s="34"/>
      <c r="AB31" s="34"/>
      <c r="AC31" s="34"/>
      <c r="AD31" s="34"/>
      <c r="AE31" s="34"/>
      <c r="AF31" s="34"/>
    </row>
    <row r="32" spans="1:32" s="35" customFormat="1" ht="15" customHeight="1" thickTop="1" thickBot="1">
      <c r="A32" s="49">
        <f t="shared" si="0"/>
        <v>40</v>
      </c>
      <c r="B32" s="126">
        <v>28</v>
      </c>
      <c r="C32" s="123" t="str">
        <f>'Feuille d''inscription'!C31</f>
        <v>ee"</v>
      </c>
      <c r="D32" s="62"/>
      <c r="E32" s="63">
        <f t="shared" si="17"/>
        <v>0</v>
      </c>
      <c r="F32" s="64"/>
      <c r="G32" s="63">
        <f t="shared" si="18"/>
        <v>0</v>
      </c>
      <c r="H32" s="64"/>
      <c r="I32" s="63">
        <f t="shared" si="19"/>
        <v>0</v>
      </c>
      <c r="J32" s="64"/>
      <c r="K32" s="63">
        <f t="shared" si="20"/>
        <v>0</v>
      </c>
      <c r="L32" s="64"/>
      <c r="M32" s="63">
        <f t="shared" si="21"/>
        <v>0</v>
      </c>
      <c r="N32" s="65"/>
      <c r="O32" s="66">
        <f t="shared" si="1"/>
        <v>0</v>
      </c>
      <c r="P32" s="46">
        <f>RANK(O32,O5:O68)</f>
        <v>3</v>
      </c>
      <c r="Q32" s="67">
        <f t="shared" si="2"/>
        <v>0</v>
      </c>
      <c r="R32" s="68">
        <f>RANK(Q32,Q5:Q68,)</f>
        <v>6</v>
      </c>
      <c r="S32" s="41">
        <f t="shared" si="3"/>
        <v>6.032</v>
      </c>
      <c r="T32" s="41">
        <f t="shared" si="4"/>
        <v>3.2000000000000001E-2</v>
      </c>
      <c r="U32" s="128" t="str">
        <f t="shared" si="12"/>
        <v>yt</v>
      </c>
      <c r="V32" s="43">
        <f t="shared" si="16"/>
        <v>3</v>
      </c>
      <c r="W32" s="43">
        <f t="shared" si="13"/>
        <v>0</v>
      </c>
      <c r="X32" s="129">
        <f t="shared" si="14"/>
        <v>42</v>
      </c>
      <c r="Y32" s="45">
        <v>28</v>
      </c>
      <c r="Z32" s="34"/>
      <c r="AA32" s="34"/>
      <c r="AB32" s="34"/>
      <c r="AC32" s="34"/>
      <c r="AD32" s="34"/>
      <c r="AE32" s="34"/>
      <c r="AF32" s="34"/>
    </row>
    <row r="33" spans="1:32" s="35" customFormat="1" ht="15" customHeight="1" thickTop="1" thickBot="1">
      <c r="A33" s="49">
        <f t="shared" si="0"/>
        <v>39</v>
      </c>
      <c r="B33" s="126">
        <v>29</v>
      </c>
      <c r="C33" s="124" t="str">
        <f>'Feuille d''inscription'!C32</f>
        <v>"ee</v>
      </c>
      <c r="D33" s="54"/>
      <c r="E33" s="57">
        <f t="shared" si="17"/>
        <v>0</v>
      </c>
      <c r="F33" s="56"/>
      <c r="G33" s="57">
        <f t="shared" si="18"/>
        <v>0</v>
      </c>
      <c r="H33" s="56"/>
      <c r="I33" s="57">
        <f t="shared" si="19"/>
        <v>0</v>
      </c>
      <c r="J33" s="56"/>
      <c r="K33" s="57">
        <f t="shared" si="20"/>
        <v>0</v>
      </c>
      <c r="L33" s="56"/>
      <c r="M33" s="57">
        <f t="shared" si="21"/>
        <v>0</v>
      </c>
      <c r="O33" s="69">
        <f t="shared" si="1"/>
        <v>0</v>
      </c>
      <c r="P33" s="46">
        <f>RANK(O33,O5:O68)</f>
        <v>3</v>
      </c>
      <c r="Q33" s="70">
        <f t="shared" si="2"/>
        <v>0</v>
      </c>
      <c r="R33" s="68">
        <f>RANK(Q33,Q5:Q68,)</f>
        <v>6</v>
      </c>
      <c r="S33" s="41">
        <f t="shared" si="3"/>
        <v>6.0330000000000004</v>
      </c>
      <c r="T33" s="41">
        <f t="shared" si="4"/>
        <v>3.3000000000000002E-2</v>
      </c>
      <c r="U33" s="128" t="str">
        <f t="shared" si="12"/>
        <v>mlik</v>
      </c>
      <c r="V33" s="43">
        <f t="shared" si="16"/>
        <v>3</v>
      </c>
      <c r="W33" s="43">
        <f t="shared" si="13"/>
        <v>0</v>
      </c>
      <c r="X33" s="129">
        <f t="shared" si="14"/>
        <v>41</v>
      </c>
      <c r="Y33" s="45">
        <v>29</v>
      </c>
      <c r="Z33" s="34"/>
      <c r="AA33" s="34"/>
      <c r="AB33" s="34"/>
      <c r="AC33" s="34"/>
      <c r="AD33" s="34"/>
      <c r="AE33" s="34"/>
      <c r="AF33" s="34"/>
    </row>
    <row r="34" spans="1:32" s="35" customFormat="1" ht="15" customHeight="1" thickTop="1" thickBot="1">
      <c r="A34" s="49">
        <f t="shared" si="0"/>
        <v>3</v>
      </c>
      <c r="B34" s="126">
        <v>30</v>
      </c>
      <c r="C34" s="123" t="str">
        <f>'Feuille d''inscription'!C33</f>
        <v>kiu</v>
      </c>
      <c r="D34" s="62">
        <v>5</v>
      </c>
      <c r="E34" s="63">
        <f t="shared" si="17"/>
        <v>0</v>
      </c>
      <c r="F34" s="64"/>
      <c r="G34" s="63">
        <f t="shared" si="18"/>
        <v>0</v>
      </c>
      <c r="H34" s="64"/>
      <c r="I34" s="63">
        <f t="shared" si="19"/>
        <v>0</v>
      </c>
      <c r="J34" s="64"/>
      <c r="K34" s="63">
        <f t="shared" si="20"/>
        <v>0</v>
      </c>
      <c r="L34" s="64"/>
      <c r="M34" s="63">
        <f t="shared" si="21"/>
        <v>0</v>
      </c>
      <c r="N34" s="65"/>
      <c r="O34" s="66">
        <f t="shared" si="1"/>
        <v>0</v>
      </c>
      <c r="P34" s="46">
        <f>RANK(O34,O5:O68)</f>
        <v>3</v>
      </c>
      <c r="Q34" s="67">
        <f t="shared" si="2"/>
        <v>5</v>
      </c>
      <c r="R34" s="68">
        <f>RANK(Q34,Q5:Q68,)</f>
        <v>3</v>
      </c>
      <c r="S34" s="41">
        <f t="shared" si="3"/>
        <v>3.0339999999999998</v>
      </c>
      <c r="T34" s="41">
        <f t="shared" si="4"/>
        <v>5.0339999999999998</v>
      </c>
      <c r="U34" s="128" t="str">
        <f t="shared" si="12"/>
        <v>dfd</v>
      </c>
      <c r="V34" s="43">
        <f t="shared" si="16"/>
        <v>3</v>
      </c>
      <c r="W34" s="43">
        <f t="shared" si="13"/>
        <v>0</v>
      </c>
      <c r="X34" s="129">
        <f t="shared" si="14"/>
        <v>40</v>
      </c>
      <c r="Y34" s="45">
        <v>30</v>
      </c>
      <c r="Z34" s="34"/>
      <c r="AA34" s="34"/>
      <c r="AB34" s="34"/>
      <c r="AC34" s="34"/>
      <c r="AD34" s="34"/>
      <c r="AE34" s="34"/>
      <c r="AF34" s="34"/>
    </row>
    <row r="35" spans="1:32" s="35" customFormat="1" ht="15" customHeight="1" thickTop="1" thickBot="1">
      <c r="A35" s="49">
        <f t="shared" si="0"/>
        <v>38</v>
      </c>
      <c r="B35" s="126">
        <v>31</v>
      </c>
      <c r="C35" s="124" t="str">
        <f>'Feuille d''inscription'!C34</f>
        <v>jg</v>
      </c>
      <c r="D35" s="54"/>
      <c r="E35" s="57">
        <f t="shared" si="17"/>
        <v>0</v>
      </c>
      <c r="F35" s="56"/>
      <c r="G35" s="57">
        <f t="shared" si="18"/>
        <v>0</v>
      </c>
      <c r="H35" s="56"/>
      <c r="I35" s="57">
        <f t="shared" si="19"/>
        <v>0</v>
      </c>
      <c r="J35" s="56"/>
      <c r="K35" s="57">
        <f t="shared" si="20"/>
        <v>0</v>
      </c>
      <c r="L35" s="56"/>
      <c r="M35" s="57">
        <f t="shared" si="21"/>
        <v>0</v>
      </c>
      <c r="O35" s="69">
        <f t="shared" si="1"/>
        <v>0</v>
      </c>
      <c r="P35" s="46">
        <f>RANK(O35,O5:O68)</f>
        <v>3</v>
      </c>
      <c r="Q35" s="70">
        <f t="shared" si="2"/>
        <v>0</v>
      </c>
      <c r="R35" s="68">
        <f>RANK(Q35,Q5:Q68,)</f>
        <v>6</v>
      </c>
      <c r="S35" s="41">
        <f t="shared" si="3"/>
        <v>6.0350000000000001</v>
      </c>
      <c r="T35" s="41">
        <f t="shared" si="4"/>
        <v>3.5000000000000003E-2</v>
      </c>
      <c r="U35" s="128" t="str">
        <f t="shared" si="12"/>
        <v>eaa</v>
      </c>
      <c r="V35" s="43">
        <f t="shared" si="16"/>
        <v>3</v>
      </c>
      <c r="W35" s="43">
        <f t="shared" si="13"/>
        <v>0</v>
      </c>
      <c r="X35" s="129">
        <f t="shared" si="14"/>
        <v>39</v>
      </c>
      <c r="Y35" s="45">
        <v>31</v>
      </c>
      <c r="Z35" s="34"/>
      <c r="AA35" s="34"/>
      <c r="AB35" s="34"/>
      <c r="AC35" s="34"/>
      <c r="AD35" s="34"/>
      <c r="AE35" s="34"/>
      <c r="AF35" s="34"/>
    </row>
    <row r="36" spans="1:32" s="35" customFormat="1" ht="15" customHeight="1" thickTop="1" thickBot="1">
      <c r="A36" s="49">
        <f t="shared" si="0"/>
        <v>5</v>
      </c>
      <c r="B36" s="126">
        <v>32</v>
      </c>
      <c r="C36" s="123" t="str">
        <f>'Feuille d''inscription'!C35</f>
        <v>eezz</v>
      </c>
      <c r="D36" s="62">
        <v>1</v>
      </c>
      <c r="E36" s="63">
        <f t="shared" si="17"/>
        <v>0</v>
      </c>
      <c r="F36" s="64"/>
      <c r="G36" s="63">
        <f t="shared" si="18"/>
        <v>0</v>
      </c>
      <c r="H36" s="64"/>
      <c r="I36" s="63">
        <f t="shared" si="19"/>
        <v>0</v>
      </c>
      <c r="J36" s="64"/>
      <c r="K36" s="63">
        <f t="shared" si="20"/>
        <v>0</v>
      </c>
      <c r="L36" s="64"/>
      <c r="M36" s="63">
        <f t="shared" si="21"/>
        <v>0</v>
      </c>
      <c r="N36" s="65"/>
      <c r="O36" s="66">
        <f t="shared" si="1"/>
        <v>0</v>
      </c>
      <c r="P36" s="46">
        <f>RANK(O36,O5:O68)</f>
        <v>3</v>
      </c>
      <c r="Q36" s="67">
        <f t="shared" si="2"/>
        <v>1</v>
      </c>
      <c r="R36" s="68">
        <f>RANK(Q36,Q5:Q68,)</f>
        <v>5</v>
      </c>
      <c r="S36" s="41">
        <f t="shared" si="3"/>
        <v>5.0359999999999996</v>
      </c>
      <c r="T36" s="41">
        <f t="shared" si="4"/>
        <v>1.036</v>
      </c>
      <c r="U36" s="128" t="str">
        <f t="shared" si="12"/>
        <v>ezar</v>
      </c>
      <c r="V36" s="43">
        <f t="shared" si="16"/>
        <v>3</v>
      </c>
      <c r="W36" s="43">
        <f t="shared" si="13"/>
        <v>0</v>
      </c>
      <c r="X36" s="129">
        <f t="shared" si="14"/>
        <v>38</v>
      </c>
      <c r="Y36" s="45">
        <v>32</v>
      </c>
      <c r="Z36" s="34"/>
      <c r="AA36" s="34"/>
      <c r="AB36" s="34"/>
      <c r="AC36" s="34"/>
      <c r="AD36" s="34"/>
      <c r="AE36" s="34"/>
      <c r="AF36" s="34"/>
    </row>
    <row r="37" spans="1:32" s="35" customFormat="1" ht="15" customHeight="1" thickTop="1" thickBot="1">
      <c r="A37" s="49">
        <f t="shared" ref="A37:A68" si="22">RANK(T37,$T$5:$T$68)</f>
        <v>37</v>
      </c>
      <c r="B37" s="126">
        <v>33</v>
      </c>
      <c r="C37" s="124" t="str">
        <f>'Feuille d''inscription'!C36</f>
        <v>zz(t</v>
      </c>
      <c r="D37" s="54"/>
      <c r="E37" s="57">
        <f t="shared" si="17"/>
        <v>0</v>
      </c>
      <c r="F37" s="56"/>
      <c r="G37" s="57">
        <f t="shared" si="18"/>
        <v>0</v>
      </c>
      <c r="H37" s="56"/>
      <c r="I37" s="57">
        <f t="shared" si="19"/>
        <v>0</v>
      </c>
      <c r="J37" s="56"/>
      <c r="K37" s="57">
        <f t="shared" si="20"/>
        <v>0</v>
      </c>
      <c r="L37" s="56"/>
      <c r="M37" s="57">
        <f t="shared" si="21"/>
        <v>0</v>
      </c>
      <c r="O37" s="69">
        <f t="shared" ref="O37:O68" si="23">SUM(E37,G37,I37,K37,M37,)</f>
        <v>0</v>
      </c>
      <c r="P37" s="46">
        <f>RANK(O37,O5:O68)</f>
        <v>3</v>
      </c>
      <c r="Q37" s="70">
        <f t="shared" ref="Q37:Q68" si="24">SUM(D37,F37,H37,J37,L37)</f>
        <v>0</v>
      </c>
      <c r="R37" s="68">
        <f>RANK(Q37,Q5:Q68,)</f>
        <v>6</v>
      </c>
      <c r="S37" s="41">
        <f t="shared" ref="S37:S68" si="25">R37+ROW()/1000</f>
        <v>6.0369999999999999</v>
      </c>
      <c r="T37" s="41">
        <f t="shared" ref="T37:T68" si="26">Q37+ROW()/1000</f>
        <v>3.6999999999999998E-2</v>
      </c>
      <c r="U37" s="128" t="str">
        <f t="shared" si="12"/>
        <v>reye</v>
      </c>
      <c r="V37" s="43">
        <f t="shared" si="16"/>
        <v>3</v>
      </c>
      <c r="W37" s="43">
        <f t="shared" si="13"/>
        <v>0</v>
      </c>
      <c r="X37" s="129">
        <f t="shared" si="14"/>
        <v>37</v>
      </c>
      <c r="Y37" s="45">
        <v>33</v>
      </c>
      <c r="Z37" s="34"/>
      <c r="AA37" s="34"/>
      <c r="AB37" s="34"/>
      <c r="AC37" s="34"/>
      <c r="AD37" s="34"/>
      <c r="AE37" s="34"/>
      <c r="AF37" s="34"/>
    </row>
    <row r="38" spans="1:32" s="35" customFormat="1" ht="15" customHeight="1" thickTop="1" thickBot="1">
      <c r="A38" s="49">
        <f t="shared" si="22"/>
        <v>36</v>
      </c>
      <c r="B38" s="126">
        <v>34</v>
      </c>
      <c r="C38" s="123" t="str">
        <f>'Feuille d''inscription'!C37</f>
        <v>zzzs</v>
      </c>
      <c r="D38" s="62"/>
      <c r="E38" s="63">
        <f t="shared" si="17"/>
        <v>0</v>
      </c>
      <c r="F38" s="64"/>
      <c r="G38" s="63">
        <f t="shared" si="18"/>
        <v>0</v>
      </c>
      <c r="H38" s="64"/>
      <c r="I38" s="63">
        <f t="shared" si="19"/>
        <v>0</v>
      </c>
      <c r="J38" s="64"/>
      <c r="K38" s="63">
        <f t="shared" si="20"/>
        <v>0</v>
      </c>
      <c r="L38" s="64"/>
      <c r="M38" s="63">
        <f t="shared" si="21"/>
        <v>0</v>
      </c>
      <c r="N38" s="65"/>
      <c r="O38" s="66">
        <f t="shared" si="23"/>
        <v>0</v>
      </c>
      <c r="P38" s="46">
        <f>RANK(O38,O5:O68)</f>
        <v>3</v>
      </c>
      <c r="Q38" s="67">
        <f t="shared" si="24"/>
        <v>0</v>
      </c>
      <c r="R38" s="68">
        <f>RANK(Q38,Q5:Q68,)</f>
        <v>6</v>
      </c>
      <c r="S38" s="41">
        <f t="shared" si="25"/>
        <v>6.0380000000000003</v>
      </c>
      <c r="T38" s="41">
        <f t="shared" si="26"/>
        <v>3.7999999999999999E-2</v>
      </c>
      <c r="U38" s="128" t="str">
        <f t="shared" ref="U38:U68" si="27">VLOOKUP(Y38,$A$5:$C$68,3,0)</f>
        <v>yiiu</v>
      </c>
      <c r="V38" s="43">
        <f t="shared" si="16"/>
        <v>3</v>
      </c>
      <c r="W38" s="43">
        <f t="shared" ref="W38:W68" si="28">VLOOKUP(U38,$C$5:$Q$68,15,0)</f>
        <v>0</v>
      </c>
      <c r="X38" s="129">
        <f t="shared" ref="X38:X69" si="29">VLOOKUP(Y38,$A$5:$B$68,2,0)</f>
        <v>36</v>
      </c>
      <c r="Y38" s="45">
        <v>34</v>
      </c>
      <c r="Z38" s="34"/>
      <c r="AA38" s="34"/>
      <c r="AB38" s="34"/>
      <c r="AC38" s="34"/>
      <c r="AD38" s="34"/>
      <c r="AE38" s="34"/>
      <c r="AF38" s="34"/>
    </row>
    <row r="39" spans="1:32" s="35" customFormat="1" ht="15" customHeight="1" thickTop="1" thickBot="1">
      <c r="A39" s="49">
        <f t="shared" si="22"/>
        <v>35</v>
      </c>
      <c r="B39" s="126">
        <v>35</v>
      </c>
      <c r="C39" s="124" t="str">
        <f>'Feuille d''inscription'!C38</f>
        <v>hju</v>
      </c>
      <c r="D39" s="54"/>
      <c r="E39" s="57">
        <f t="shared" si="17"/>
        <v>0</v>
      </c>
      <c r="F39" s="56"/>
      <c r="G39" s="57">
        <f t="shared" si="18"/>
        <v>0</v>
      </c>
      <c r="H39" s="56"/>
      <c r="I39" s="57">
        <f t="shared" si="19"/>
        <v>0</v>
      </c>
      <c r="J39" s="56"/>
      <c r="K39" s="57">
        <f t="shared" si="20"/>
        <v>0</v>
      </c>
      <c r="L39" s="56"/>
      <c r="M39" s="57">
        <f t="shared" si="21"/>
        <v>0</v>
      </c>
      <c r="O39" s="69">
        <f t="shared" si="23"/>
        <v>0</v>
      </c>
      <c r="P39" s="46">
        <f>RANK(O39,O5:O68)</f>
        <v>3</v>
      </c>
      <c r="Q39" s="70">
        <f t="shared" si="24"/>
        <v>0</v>
      </c>
      <c r="R39" s="68">
        <f>RANK(Q39,Q5:Q68,)</f>
        <v>6</v>
      </c>
      <c r="S39" s="41">
        <f t="shared" si="25"/>
        <v>6.0389999999999997</v>
      </c>
      <c r="T39" s="41">
        <f t="shared" si="26"/>
        <v>3.9E-2</v>
      </c>
      <c r="U39" s="128" t="str">
        <f t="shared" si="27"/>
        <v>hju</v>
      </c>
      <c r="V39" s="43">
        <f t="shared" si="16"/>
        <v>3</v>
      </c>
      <c r="W39" s="43">
        <f t="shared" si="28"/>
        <v>0</v>
      </c>
      <c r="X39" s="129">
        <f t="shared" si="29"/>
        <v>35</v>
      </c>
      <c r="Y39" s="45">
        <v>35</v>
      </c>
      <c r="Z39" s="34"/>
      <c r="AA39" s="34"/>
      <c r="AB39" s="34"/>
      <c r="AC39" s="34"/>
      <c r="AD39" s="34"/>
      <c r="AE39" s="34"/>
      <c r="AF39" s="34"/>
    </row>
    <row r="40" spans="1:32" s="35" customFormat="1" ht="15" customHeight="1" thickTop="1" thickBot="1">
      <c r="A40" s="49">
        <f t="shared" si="22"/>
        <v>34</v>
      </c>
      <c r="B40" s="126">
        <v>36</v>
      </c>
      <c r="C40" s="123" t="str">
        <f>'Feuille d''inscription'!C39</f>
        <v>yiiu</v>
      </c>
      <c r="D40" s="62"/>
      <c r="E40" s="63">
        <f t="shared" si="17"/>
        <v>0</v>
      </c>
      <c r="F40" s="64"/>
      <c r="G40" s="63">
        <f t="shared" si="18"/>
        <v>0</v>
      </c>
      <c r="H40" s="64"/>
      <c r="I40" s="63">
        <f t="shared" si="19"/>
        <v>0</v>
      </c>
      <c r="J40" s="64"/>
      <c r="K40" s="63">
        <f t="shared" si="20"/>
        <v>0</v>
      </c>
      <c r="L40" s="64"/>
      <c r="M40" s="63">
        <f t="shared" si="21"/>
        <v>0</v>
      </c>
      <c r="N40" s="65"/>
      <c r="O40" s="66">
        <f t="shared" si="23"/>
        <v>0</v>
      </c>
      <c r="P40" s="46">
        <f>RANK(O40,O5:O68)</f>
        <v>3</v>
      </c>
      <c r="Q40" s="67">
        <f t="shared" si="24"/>
        <v>0</v>
      </c>
      <c r="R40" s="68">
        <f>RANK(Q40,Q5:Q68,)</f>
        <v>6</v>
      </c>
      <c r="S40" s="41">
        <f t="shared" si="25"/>
        <v>6.04</v>
      </c>
      <c r="T40" s="41">
        <f t="shared" si="26"/>
        <v>0.04</v>
      </c>
      <c r="U40" s="128" t="str">
        <f t="shared" si="27"/>
        <v>zzzs</v>
      </c>
      <c r="V40" s="43">
        <f t="shared" si="16"/>
        <v>3</v>
      </c>
      <c r="W40" s="43">
        <f t="shared" si="28"/>
        <v>0</v>
      </c>
      <c r="X40" s="129">
        <f t="shared" si="29"/>
        <v>34</v>
      </c>
      <c r="Y40" s="45">
        <v>36</v>
      </c>
      <c r="Z40" s="34"/>
      <c r="AA40" s="34"/>
      <c r="AB40" s="34"/>
      <c r="AC40" s="34"/>
      <c r="AD40" s="34"/>
      <c r="AE40" s="34"/>
      <c r="AF40" s="34"/>
    </row>
    <row r="41" spans="1:32" s="35" customFormat="1" ht="15" customHeight="1" thickTop="1" thickBot="1">
      <c r="A41" s="49">
        <f t="shared" si="22"/>
        <v>33</v>
      </c>
      <c r="B41" s="126">
        <v>37</v>
      </c>
      <c r="C41" s="124" t="str">
        <f>'Feuille d''inscription'!C43</f>
        <v>reye</v>
      </c>
      <c r="D41" s="54"/>
      <c r="E41" s="57">
        <f t="shared" si="17"/>
        <v>0</v>
      </c>
      <c r="F41" s="56"/>
      <c r="G41" s="57">
        <f t="shared" si="18"/>
        <v>0</v>
      </c>
      <c r="H41" s="56"/>
      <c r="I41" s="57">
        <f t="shared" si="19"/>
        <v>0</v>
      </c>
      <c r="J41" s="56"/>
      <c r="K41" s="57">
        <f t="shared" si="20"/>
        <v>0</v>
      </c>
      <c r="L41" s="56"/>
      <c r="M41" s="57">
        <f t="shared" si="21"/>
        <v>0</v>
      </c>
      <c r="O41" s="69">
        <f t="shared" si="23"/>
        <v>0</v>
      </c>
      <c r="P41" s="46">
        <f>RANK(O41,O5:O68)</f>
        <v>3</v>
      </c>
      <c r="Q41" s="70">
        <f t="shared" si="24"/>
        <v>0</v>
      </c>
      <c r="R41" s="68">
        <f>RANK(Q41,Q5:Q68,)</f>
        <v>6</v>
      </c>
      <c r="S41" s="41">
        <f t="shared" si="25"/>
        <v>6.0410000000000004</v>
      </c>
      <c r="T41" s="41">
        <f t="shared" si="26"/>
        <v>4.1000000000000002E-2</v>
      </c>
      <c r="U41" s="128" t="str">
        <f t="shared" si="27"/>
        <v>zz(t</v>
      </c>
      <c r="V41" s="43">
        <f t="shared" si="16"/>
        <v>3</v>
      </c>
      <c r="W41" s="43">
        <f t="shared" si="28"/>
        <v>0</v>
      </c>
      <c r="X41" s="129">
        <f t="shared" si="29"/>
        <v>33</v>
      </c>
      <c r="Y41" s="45">
        <v>37</v>
      </c>
      <c r="Z41" s="34"/>
      <c r="AA41" s="34"/>
      <c r="AB41" s="34"/>
      <c r="AC41" s="34"/>
      <c r="AD41" s="34"/>
      <c r="AE41" s="34"/>
      <c r="AF41" s="34"/>
    </row>
    <row r="42" spans="1:32" s="35" customFormat="1" ht="15" customHeight="1" thickTop="1" thickBot="1">
      <c r="A42" s="49">
        <f t="shared" si="22"/>
        <v>32</v>
      </c>
      <c r="B42" s="126">
        <v>38</v>
      </c>
      <c r="C42" s="123" t="str">
        <f>'Feuille d''inscription'!C44</f>
        <v>ezar</v>
      </c>
      <c r="D42" s="62"/>
      <c r="E42" s="63">
        <f t="shared" si="17"/>
        <v>0</v>
      </c>
      <c r="F42" s="64"/>
      <c r="G42" s="63">
        <f t="shared" si="18"/>
        <v>0</v>
      </c>
      <c r="H42" s="64"/>
      <c r="I42" s="63">
        <f t="shared" si="19"/>
        <v>0</v>
      </c>
      <c r="J42" s="64"/>
      <c r="K42" s="63">
        <f t="shared" si="20"/>
        <v>0</v>
      </c>
      <c r="L42" s="64"/>
      <c r="M42" s="63">
        <f t="shared" si="21"/>
        <v>0</v>
      </c>
      <c r="N42" s="65"/>
      <c r="O42" s="66">
        <f t="shared" si="23"/>
        <v>0</v>
      </c>
      <c r="P42" s="46">
        <f>RANK(O42,O5:O68)</f>
        <v>3</v>
      </c>
      <c r="Q42" s="67">
        <f t="shared" si="24"/>
        <v>0</v>
      </c>
      <c r="R42" s="68">
        <f>RANK(Q42,Q5:Q68,)</f>
        <v>6</v>
      </c>
      <c r="S42" s="41">
        <f t="shared" si="25"/>
        <v>6.0419999999999998</v>
      </c>
      <c r="T42" s="41">
        <f t="shared" si="26"/>
        <v>4.2000000000000003E-2</v>
      </c>
      <c r="U42" s="128" t="str">
        <f t="shared" si="27"/>
        <v>jg</v>
      </c>
      <c r="V42" s="43">
        <f t="shared" si="16"/>
        <v>3</v>
      </c>
      <c r="W42" s="43">
        <f t="shared" si="28"/>
        <v>0</v>
      </c>
      <c r="X42" s="129">
        <f t="shared" si="29"/>
        <v>31</v>
      </c>
      <c r="Y42" s="45">
        <v>38</v>
      </c>
      <c r="Z42" s="34"/>
      <c r="AA42" s="34"/>
      <c r="AB42" s="34"/>
      <c r="AC42" s="34"/>
      <c r="AD42" s="34"/>
      <c r="AE42" s="34"/>
      <c r="AF42" s="34"/>
    </row>
    <row r="43" spans="1:32" s="35" customFormat="1" ht="15" customHeight="1" thickTop="1" thickBot="1">
      <c r="A43" s="49">
        <f t="shared" si="22"/>
        <v>31</v>
      </c>
      <c r="B43" s="126">
        <v>39</v>
      </c>
      <c r="C43" s="124" t="str">
        <f>'Feuille d''inscription'!C45</f>
        <v>eaa</v>
      </c>
      <c r="D43" s="54"/>
      <c r="E43" s="57">
        <f t="shared" si="17"/>
        <v>0</v>
      </c>
      <c r="F43" s="56"/>
      <c r="G43" s="57">
        <f t="shared" si="18"/>
        <v>0</v>
      </c>
      <c r="H43" s="56"/>
      <c r="I43" s="57">
        <f t="shared" si="19"/>
        <v>0</v>
      </c>
      <c r="J43" s="56"/>
      <c r="K43" s="57">
        <f t="shared" si="20"/>
        <v>0</v>
      </c>
      <c r="L43" s="56"/>
      <c r="M43" s="57">
        <f t="shared" si="21"/>
        <v>0</v>
      </c>
      <c r="O43" s="69">
        <f t="shared" si="23"/>
        <v>0</v>
      </c>
      <c r="P43" s="46">
        <f>RANK(O43,O5:O68)</f>
        <v>3</v>
      </c>
      <c r="Q43" s="70">
        <f t="shared" si="24"/>
        <v>0</v>
      </c>
      <c r="R43" s="68">
        <f>RANK(Q43,Q5:Q68,)</f>
        <v>6</v>
      </c>
      <c r="S43" s="41">
        <f t="shared" si="25"/>
        <v>6.0430000000000001</v>
      </c>
      <c r="T43" s="41">
        <f t="shared" si="26"/>
        <v>4.2999999999999997E-2</v>
      </c>
      <c r="U43" s="128" t="str">
        <f t="shared" si="27"/>
        <v>"ee</v>
      </c>
      <c r="V43" s="43">
        <f t="shared" si="16"/>
        <v>3</v>
      </c>
      <c r="W43" s="43">
        <f t="shared" si="28"/>
        <v>0</v>
      </c>
      <c r="X43" s="129">
        <f t="shared" si="29"/>
        <v>29</v>
      </c>
      <c r="Y43" s="45">
        <v>39</v>
      </c>
      <c r="Z43" s="34"/>
      <c r="AA43" s="34"/>
      <c r="AB43" s="34"/>
      <c r="AC43" s="34"/>
      <c r="AD43" s="34"/>
      <c r="AE43" s="34"/>
      <c r="AF43" s="34"/>
    </row>
    <row r="44" spans="1:32" s="35" customFormat="1" ht="15" customHeight="1" thickTop="1" thickBot="1">
      <c r="A44" s="49">
        <f t="shared" si="22"/>
        <v>30</v>
      </c>
      <c r="B44" s="126">
        <v>40</v>
      </c>
      <c r="C44" s="123" t="str">
        <f>'Feuille d''inscription'!C46</f>
        <v>dfd</v>
      </c>
      <c r="D44" s="62"/>
      <c r="E44" s="63">
        <f t="shared" si="17"/>
        <v>0</v>
      </c>
      <c r="F44" s="64"/>
      <c r="G44" s="63">
        <f t="shared" si="18"/>
        <v>0</v>
      </c>
      <c r="H44" s="64"/>
      <c r="I44" s="63">
        <f t="shared" si="19"/>
        <v>0</v>
      </c>
      <c r="J44" s="64"/>
      <c r="K44" s="63">
        <f t="shared" si="20"/>
        <v>0</v>
      </c>
      <c r="L44" s="64"/>
      <c r="M44" s="63">
        <f t="shared" si="21"/>
        <v>0</v>
      </c>
      <c r="N44" s="65"/>
      <c r="O44" s="66">
        <f t="shared" si="23"/>
        <v>0</v>
      </c>
      <c r="P44" s="46">
        <f>RANK(O44,O5:O68)</f>
        <v>3</v>
      </c>
      <c r="Q44" s="67">
        <f t="shared" si="24"/>
        <v>0</v>
      </c>
      <c r="R44" s="68">
        <f>RANK(Q44,Q5:Q68,)</f>
        <v>6</v>
      </c>
      <c r="S44" s="41">
        <f t="shared" si="25"/>
        <v>6.0439999999999996</v>
      </c>
      <c r="T44" s="41">
        <f t="shared" si="26"/>
        <v>4.3999999999999997E-2</v>
      </c>
      <c r="U44" s="128" t="str">
        <f t="shared" si="27"/>
        <v>ee"</v>
      </c>
      <c r="V44" s="43">
        <f t="shared" si="16"/>
        <v>3</v>
      </c>
      <c r="W44" s="43">
        <f t="shared" si="28"/>
        <v>0</v>
      </c>
      <c r="X44" s="129">
        <f t="shared" si="29"/>
        <v>28</v>
      </c>
      <c r="Y44" s="45">
        <v>40</v>
      </c>
      <c r="Z44" s="34"/>
      <c r="AA44" s="34"/>
      <c r="AB44" s="34"/>
      <c r="AC44" s="34"/>
      <c r="AD44" s="34"/>
      <c r="AE44" s="34"/>
      <c r="AF44" s="34"/>
    </row>
    <row r="45" spans="1:32" s="35" customFormat="1" ht="15" customHeight="1" thickTop="1" thickBot="1">
      <c r="A45" s="49">
        <f t="shared" si="22"/>
        <v>29</v>
      </c>
      <c r="B45" s="126">
        <v>41</v>
      </c>
      <c r="C45" s="124" t="str">
        <f>'Feuille d''inscription'!C47</f>
        <v>mlik</v>
      </c>
      <c r="D45" s="54"/>
      <c r="E45" s="57">
        <f t="shared" si="17"/>
        <v>0</v>
      </c>
      <c r="F45" s="56"/>
      <c r="G45" s="57">
        <f t="shared" si="18"/>
        <v>0</v>
      </c>
      <c r="H45" s="56"/>
      <c r="I45" s="57">
        <f t="shared" si="19"/>
        <v>0</v>
      </c>
      <c r="J45" s="56"/>
      <c r="K45" s="57">
        <f t="shared" si="20"/>
        <v>0</v>
      </c>
      <c r="L45" s="56"/>
      <c r="M45" s="57">
        <f t="shared" si="21"/>
        <v>0</v>
      </c>
      <c r="O45" s="69">
        <f t="shared" si="23"/>
        <v>0</v>
      </c>
      <c r="P45" s="46">
        <f>RANK(O45,O5:O68)</f>
        <v>3</v>
      </c>
      <c r="Q45" s="70">
        <f t="shared" si="24"/>
        <v>0</v>
      </c>
      <c r="R45" s="68">
        <f>RANK(Q45,Q5:Q68,)</f>
        <v>6</v>
      </c>
      <c r="S45" s="41">
        <f t="shared" si="25"/>
        <v>6.0449999999999999</v>
      </c>
      <c r="T45" s="41">
        <f t="shared" si="26"/>
        <v>4.4999999999999998E-2</v>
      </c>
      <c r="U45" s="128" t="str">
        <f t="shared" si="27"/>
        <v>de</v>
      </c>
      <c r="V45" s="43">
        <f t="shared" si="16"/>
        <v>3</v>
      </c>
      <c r="W45" s="43">
        <f t="shared" si="28"/>
        <v>0</v>
      </c>
      <c r="X45" s="129">
        <f t="shared" si="29"/>
        <v>27</v>
      </c>
      <c r="Y45" s="45">
        <v>41</v>
      </c>
      <c r="Z45" s="34"/>
      <c r="AA45" s="34"/>
      <c r="AB45" s="34"/>
      <c r="AC45" s="34"/>
      <c r="AD45" s="34"/>
      <c r="AE45" s="34"/>
      <c r="AF45" s="34"/>
    </row>
    <row r="46" spans="1:32" s="35" customFormat="1" ht="15" customHeight="1" thickTop="1" thickBot="1">
      <c r="A46" s="49">
        <f t="shared" si="22"/>
        <v>28</v>
      </c>
      <c r="B46" s="126">
        <v>42</v>
      </c>
      <c r="C46" s="123" t="str">
        <f>'Feuille d''inscription'!C48</f>
        <v>yt</v>
      </c>
      <c r="D46" s="62"/>
      <c r="E46" s="63">
        <f t="shared" si="17"/>
        <v>0</v>
      </c>
      <c r="F46" s="64"/>
      <c r="G46" s="63">
        <f t="shared" si="18"/>
        <v>0</v>
      </c>
      <c r="H46" s="64"/>
      <c r="I46" s="63">
        <f t="shared" si="19"/>
        <v>0</v>
      </c>
      <c r="J46" s="64"/>
      <c r="K46" s="63">
        <f t="shared" si="20"/>
        <v>0</v>
      </c>
      <c r="L46" s="64"/>
      <c r="M46" s="63">
        <f t="shared" si="21"/>
        <v>0</v>
      </c>
      <c r="N46" s="65"/>
      <c r="O46" s="66">
        <f t="shared" si="23"/>
        <v>0</v>
      </c>
      <c r="P46" s="46">
        <f>RANK(O46,O5:O68)</f>
        <v>3</v>
      </c>
      <c r="Q46" s="67">
        <f t="shared" si="24"/>
        <v>0</v>
      </c>
      <c r="R46" s="68">
        <f>RANK(Q46,Q5:Q68,)</f>
        <v>6</v>
      </c>
      <c r="S46" s="41">
        <f t="shared" si="25"/>
        <v>6.0460000000000003</v>
      </c>
      <c r="T46" s="41">
        <f t="shared" si="26"/>
        <v>4.5999999999999999E-2</v>
      </c>
      <c r="U46" s="128" t="str">
        <f t="shared" si="27"/>
        <v>gf</v>
      </c>
      <c r="V46" s="43">
        <f t="shared" si="16"/>
        <v>3</v>
      </c>
      <c r="W46" s="43">
        <f t="shared" si="28"/>
        <v>0</v>
      </c>
      <c r="X46" s="129">
        <f t="shared" si="29"/>
        <v>26</v>
      </c>
      <c r="Y46" s="45">
        <v>42</v>
      </c>
      <c r="Z46" s="34"/>
      <c r="AA46" s="34"/>
      <c r="AB46" s="34"/>
      <c r="AC46" s="34"/>
      <c r="AD46" s="34"/>
      <c r="AE46" s="34"/>
      <c r="AF46" s="34"/>
    </row>
    <row r="47" spans="1:32" s="35" customFormat="1" ht="15" customHeight="1" thickTop="1" thickBot="1">
      <c r="A47" s="49">
        <f t="shared" si="22"/>
        <v>27</v>
      </c>
      <c r="B47" s="126">
        <v>43</v>
      </c>
      <c r="C47" s="124" t="str">
        <f>'Feuille d''inscription'!C49</f>
        <v>ppp</v>
      </c>
      <c r="D47" s="54"/>
      <c r="E47" s="57">
        <f t="shared" si="17"/>
        <v>0</v>
      </c>
      <c r="F47" s="56"/>
      <c r="G47" s="57">
        <f t="shared" si="18"/>
        <v>0</v>
      </c>
      <c r="H47" s="56"/>
      <c r="I47" s="57">
        <f t="shared" si="19"/>
        <v>0</v>
      </c>
      <c r="J47" s="56"/>
      <c r="K47" s="57">
        <f t="shared" si="20"/>
        <v>0</v>
      </c>
      <c r="L47" s="56"/>
      <c r="M47" s="57">
        <f t="shared" si="21"/>
        <v>0</v>
      </c>
      <c r="O47" s="69">
        <f t="shared" si="23"/>
        <v>0</v>
      </c>
      <c r="P47" s="46">
        <f>RANK(O47,O5:O68)</f>
        <v>3</v>
      </c>
      <c r="Q47" s="70">
        <f t="shared" si="24"/>
        <v>0</v>
      </c>
      <c r="R47" s="68">
        <f>RANK(Q47,Q5:Q68,)</f>
        <v>6</v>
      </c>
      <c r="S47" s="41">
        <f t="shared" si="25"/>
        <v>6.0469999999999997</v>
      </c>
      <c r="T47" s="41">
        <f t="shared" si="26"/>
        <v>4.7E-2</v>
      </c>
      <c r="U47" s="128" t="str">
        <f t="shared" si="27"/>
        <v>hg</v>
      </c>
      <c r="V47" s="43">
        <f t="shared" si="16"/>
        <v>3</v>
      </c>
      <c r="W47" s="43">
        <f t="shared" si="28"/>
        <v>0</v>
      </c>
      <c r="X47" s="129">
        <f t="shared" si="29"/>
        <v>25</v>
      </c>
      <c r="Y47" s="45">
        <v>43</v>
      </c>
      <c r="Z47" s="34"/>
      <c r="AA47" s="34"/>
      <c r="AB47" s="34"/>
      <c r="AC47" s="34"/>
      <c r="AD47" s="34"/>
      <c r="AE47" s="34"/>
      <c r="AF47" s="34"/>
    </row>
    <row r="48" spans="1:32" s="35" customFormat="1" ht="15" customHeight="1" thickTop="1" thickBot="1">
      <c r="A48" s="49">
        <f t="shared" si="22"/>
        <v>26</v>
      </c>
      <c r="B48" s="126">
        <v>44</v>
      </c>
      <c r="C48" s="123" t="str">
        <f>'Feuille d''inscription'!C50</f>
        <v>ttyt</v>
      </c>
      <c r="D48" s="62"/>
      <c r="E48" s="63">
        <f t="shared" si="17"/>
        <v>0</v>
      </c>
      <c r="F48" s="64"/>
      <c r="G48" s="63">
        <f t="shared" si="18"/>
        <v>0</v>
      </c>
      <c r="H48" s="64"/>
      <c r="I48" s="63">
        <f t="shared" si="19"/>
        <v>0</v>
      </c>
      <c r="J48" s="64"/>
      <c r="K48" s="63">
        <f t="shared" si="20"/>
        <v>0</v>
      </c>
      <c r="L48" s="64"/>
      <c r="M48" s="63">
        <f t="shared" si="21"/>
        <v>0</v>
      </c>
      <c r="N48" s="65"/>
      <c r="O48" s="66">
        <f t="shared" si="23"/>
        <v>0</v>
      </c>
      <c r="P48" s="46">
        <f>RANK(O48,O5:O68)</f>
        <v>3</v>
      </c>
      <c r="Q48" s="67">
        <f t="shared" si="24"/>
        <v>0</v>
      </c>
      <c r="R48" s="68">
        <f>RANK(Q48,Q5:Q68,)</f>
        <v>6</v>
      </c>
      <c r="S48" s="41">
        <f t="shared" si="25"/>
        <v>6.048</v>
      </c>
      <c r="T48" s="41">
        <f t="shared" si="26"/>
        <v>4.8000000000000001E-2</v>
      </c>
      <c r="U48" s="128" t="str">
        <f t="shared" si="27"/>
        <v>jh</v>
      </c>
      <c r="V48" s="43">
        <f t="shared" si="16"/>
        <v>3</v>
      </c>
      <c r="W48" s="43">
        <f t="shared" si="28"/>
        <v>0</v>
      </c>
      <c r="X48" s="129">
        <f t="shared" si="29"/>
        <v>24</v>
      </c>
      <c r="Y48" s="45">
        <v>44</v>
      </c>
      <c r="Z48" s="34"/>
      <c r="AA48" s="34"/>
      <c r="AB48" s="34"/>
      <c r="AC48" s="34"/>
      <c r="AD48" s="34"/>
      <c r="AE48" s="34"/>
      <c r="AF48" s="34"/>
    </row>
    <row r="49" spans="1:32" s="35" customFormat="1" ht="15" customHeight="1" thickTop="1" thickBot="1">
      <c r="A49" s="49">
        <f t="shared" si="22"/>
        <v>25</v>
      </c>
      <c r="B49" s="126">
        <v>45</v>
      </c>
      <c r="C49" s="124" t="str">
        <f>'Feuille d''inscription'!C51</f>
        <v>opp</v>
      </c>
      <c r="D49" s="54"/>
      <c r="E49" s="57">
        <f t="shared" si="17"/>
        <v>0</v>
      </c>
      <c r="F49" s="56"/>
      <c r="G49" s="57">
        <f t="shared" si="18"/>
        <v>0</v>
      </c>
      <c r="H49" s="56"/>
      <c r="I49" s="57">
        <f t="shared" si="19"/>
        <v>0</v>
      </c>
      <c r="J49" s="56"/>
      <c r="K49" s="57">
        <f t="shared" si="20"/>
        <v>0</v>
      </c>
      <c r="L49" s="56"/>
      <c r="M49" s="57">
        <f t="shared" si="21"/>
        <v>0</v>
      </c>
      <c r="O49" s="69">
        <f t="shared" si="23"/>
        <v>0</v>
      </c>
      <c r="P49" s="46">
        <f>RANK(O49,O5:O68)</f>
        <v>3</v>
      </c>
      <c r="Q49" s="70">
        <f t="shared" si="24"/>
        <v>0</v>
      </c>
      <c r="R49" s="68">
        <f>RANK(Q49,Q5:Q68,)</f>
        <v>6</v>
      </c>
      <c r="S49" s="41">
        <f t="shared" si="25"/>
        <v>6.0490000000000004</v>
      </c>
      <c r="T49" s="41">
        <f t="shared" si="26"/>
        <v>4.9000000000000002E-2</v>
      </c>
      <c r="U49" s="128" t="str">
        <f t="shared" si="27"/>
        <v>kj</v>
      </c>
      <c r="V49" s="43">
        <f t="shared" si="16"/>
        <v>3</v>
      </c>
      <c r="W49" s="43">
        <f t="shared" si="28"/>
        <v>0</v>
      </c>
      <c r="X49" s="129">
        <f t="shared" si="29"/>
        <v>23</v>
      </c>
      <c r="Y49" s="45">
        <v>45</v>
      </c>
      <c r="Z49" s="34"/>
      <c r="AA49" s="34"/>
      <c r="AB49" s="34"/>
      <c r="AC49" s="34"/>
      <c r="AD49" s="34"/>
      <c r="AE49" s="34"/>
      <c r="AF49" s="34"/>
    </row>
    <row r="50" spans="1:32" s="35" customFormat="1" ht="15" customHeight="1" thickTop="1" thickBot="1">
      <c r="A50" s="49">
        <f t="shared" si="22"/>
        <v>24</v>
      </c>
      <c r="B50" s="126">
        <v>46</v>
      </c>
      <c r="C50" s="123" t="str">
        <f>'Feuille d''inscription'!C52</f>
        <v>uh</v>
      </c>
      <c r="D50" s="62"/>
      <c r="E50" s="63">
        <f t="shared" si="17"/>
        <v>0</v>
      </c>
      <c r="F50" s="64"/>
      <c r="G50" s="63">
        <f t="shared" si="18"/>
        <v>0</v>
      </c>
      <c r="H50" s="64"/>
      <c r="I50" s="63">
        <f t="shared" si="19"/>
        <v>0</v>
      </c>
      <c r="J50" s="64"/>
      <c r="K50" s="63">
        <f t="shared" si="20"/>
        <v>0</v>
      </c>
      <c r="L50" s="64"/>
      <c r="M50" s="63">
        <f t="shared" si="21"/>
        <v>0</v>
      </c>
      <c r="N50" s="65"/>
      <c r="O50" s="66">
        <f t="shared" si="23"/>
        <v>0</v>
      </c>
      <c r="P50" s="46">
        <f>RANK(O50,O5:O68)</f>
        <v>3</v>
      </c>
      <c r="Q50" s="67">
        <f t="shared" si="24"/>
        <v>0</v>
      </c>
      <c r="R50" s="68">
        <f>RANK(Q50,Q5:Q68,)</f>
        <v>6</v>
      </c>
      <c r="S50" s="41">
        <f t="shared" si="25"/>
        <v>6.05</v>
      </c>
      <c r="T50" s="41">
        <f t="shared" si="26"/>
        <v>0.05</v>
      </c>
      <c r="U50" s="128" t="str">
        <f t="shared" si="27"/>
        <v>mm</v>
      </c>
      <c r="V50" s="43">
        <f t="shared" si="16"/>
        <v>3</v>
      </c>
      <c r="W50" s="43">
        <f t="shared" si="28"/>
        <v>0</v>
      </c>
      <c r="X50" s="129">
        <f t="shared" si="29"/>
        <v>22</v>
      </c>
      <c r="Y50" s="45">
        <v>46</v>
      </c>
      <c r="Z50" s="34"/>
      <c r="AA50" s="34"/>
      <c r="AB50" s="34"/>
      <c r="AC50" s="34"/>
      <c r="AD50" s="34"/>
      <c r="AE50" s="34"/>
      <c r="AF50" s="34"/>
    </row>
    <row r="51" spans="1:32" s="35" customFormat="1" ht="15" customHeight="1" thickTop="1" thickBot="1">
      <c r="A51" s="49">
        <f t="shared" si="22"/>
        <v>23</v>
      </c>
      <c r="B51" s="126">
        <v>47</v>
      </c>
      <c r="C51" s="124" t="str">
        <f>'Feuille d''inscription'!C53</f>
        <v>hhfg</v>
      </c>
      <c r="D51" s="54"/>
      <c r="E51" s="57">
        <f t="shared" si="17"/>
        <v>0</v>
      </c>
      <c r="F51" s="56"/>
      <c r="G51" s="57">
        <f t="shared" si="18"/>
        <v>0</v>
      </c>
      <c r="H51" s="56"/>
      <c r="I51" s="57">
        <f t="shared" si="19"/>
        <v>0</v>
      </c>
      <c r="J51" s="56"/>
      <c r="K51" s="57">
        <f t="shared" si="20"/>
        <v>0</v>
      </c>
      <c r="L51" s="56"/>
      <c r="M51" s="57">
        <f t="shared" si="21"/>
        <v>0</v>
      </c>
      <c r="O51" s="69">
        <f t="shared" si="23"/>
        <v>0</v>
      </c>
      <c r="P51" s="46">
        <f>RANK(O51,O5:O68)</f>
        <v>3</v>
      </c>
      <c r="Q51" s="70">
        <f t="shared" si="24"/>
        <v>0</v>
      </c>
      <c r="R51" s="68">
        <f>RANK(Q51,Q5:Q68,)</f>
        <v>6</v>
      </c>
      <c r="S51" s="41">
        <f t="shared" si="25"/>
        <v>6.0510000000000002</v>
      </c>
      <c r="T51" s="41">
        <f t="shared" si="26"/>
        <v>5.0999999999999997E-2</v>
      </c>
      <c r="U51" s="128" t="str">
        <f t="shared" si="27"/>
        <v>a</v>
      </c>
      <c r="V51" s="43">
        <f t="shared" si="16"/>
        <v>3</v>
      </c>
      <c r="W51" s="43">
        <f t="shared" si="28"/>
        <v>0</v>
      </c>
      <c r="X51" s="129">
        <f t="shared" si="29"/>
        <v>21</v>
      </c>
      <c r="Y51" s="45">
        <v>47</v>
      </c>
      <c r="Z51" s="34"/>
      <c r="AA51" s="34"/>
      <c r="AB51" s="34"/>
      <c r="AC51" s="34"/>
      <c r="AD51" s="34"/>
      <c r="AE51" s="34"/>
      <c r="AF51" s="34"/>
    </row>
    <row r="52" spans="1:32" s="35" customFormat="1" ht="15" customHeight="1" thickTop="1" thickBot="1">
      <c r="A52" s="49">
        <f t="shared" si="22"/>
        <v>22</v>
      </c>
      <c r="B52" s="126">
        <v>48</v>
      </c>
      <c r="C52" s="123" t="str">
        <f>'Feuille d''inscription'!C54</f>
        <v>trtr</v>
      </c>
      <c r="D52" s="62"/>
      <c r="E52" s="63">
        <f t="shared" si="17"/>
        <v>0</v>
      </c>
      <c r="F52" s="64"/>
      <c r="G52" s="63">
        <f t="shared" si="18"/>
        <v>0</v>
      </c>
      <c r="H52" s="64"/>
      <c r="I52" s="63">
        <f t="shared" si="19"/>
        <v>0</v>
      </c>
      <c r="J52" s="64"/>
      <c r="K52" s="63">
        <f t="shared" si="20"/>
        <v>0</v>
      </c>
      <c r="L52" s="64"/>
      <c r="M52" s="63">
        <f t="shared" si="21"/>
        <v>0</v>
      </c>
      <c r="N52" s="65"/>
      <c r="O52" s="66">
        <f t="shared" si="23"/>
        <v>0</v>
      </c>
      <c r="P52" s="46">
        <f>RANK(O52,O5:O68)</f>
        <v>3</v>
      </c>
      <c r="Q52" s="67">
        <f t="shared" si="24"/>
        <v>0</v>
      </c>
      <c r="R52" s="68">
        <f>RANK(Q52,Q5:Q68,)</f>
        <v>6</v>
      </c>
      <c r="S52" s="41">
        <f t="shared" si="25"/>
        <v>6.0519999999999996</v>
      </c>
      <c r="T52" s="41">
        <f t="shared" si="26"/>
        <v>5.1999999999999998E-2</v>
      </c>
      <c r="U52" s="128" t="str">
        <f t="shared" si="27"/>
        <v>tyu</v>
      </c>
      <c r="V52" s="43">
        <f t="shared" si="16"/>
        <v>3</v>
      </c>
      <c r="W52" s="43">
        <f t="shared" si="28"/>
        <v>0</v>
      </c>
      <c r="X52" s="129">
        <f t="shared" si="29"/>
        <v>20</v>
      </c>
      <c r="Y52" s="45">
        <v>48</v>
      </c>
      <c r="Z52" s="34"/>
      <c r="AA52" s="34"/>
      <c r="AB52" s="34"/>
      <c r="AC52" s="34"/>
      <c r="AD52" s="34"/>
      <c r="AE52" s="34"/>
      <c r="AF52" s="34"/>
    </row>
    <row r="53" spans="1:32" s="35" customFormat="1" ht="15" customHeight="1" thickTop="1" thickBot="1">
      <c r="A53" s="49">
        <f t="shared" si="22"/>
        <v>21</v>
      </c>
      <c r="B53" s="126">
        <v>49</v>
      </c>
      <c r="C53" s="124" t="str">
        <f>'Feuille d''inscription'!C55</f>
        <v>tt</v>
      </c>
      <c r="D53" s="54"/>
      <c r="E53" s="57">
        <f t="shared" si="17"/>
        <v>0</v>
      </c>
      <c r="F53" s="56"/>
      <c r="G53" s="57">
        <f t="shared" si="18"/>
        <v>0</v>
      </c>
      <c r="H53" s="56"/>
      <c r="I53" s="57">
        <f t="shared" si="19"/>
        <v>0</v>
      </c>
      <c r="J53" s="56"/>
      <c r="K53" s="57">
        <f t="shared" si="20"/>
        <v>0</v>
      </c>
      <c r="L53" s="56"/>
      <c r="M53" s="57">
        <f t="shared" si="21"/>
        <v>0</v>
      </c>
      <c r="O53" s="69">
        <f t="shared" si="23"/>
        <v>0</v>
      </c>
      <c r="P53" s="46">
        <f>RANK(O53,O5:O68)</f>
        <v>3</v>
      </c>
      <c r="Q53" s="70">
        <f t="shared" si="24"/>
        <v>0</v>
      </c>
      <c r="R53" s="68">
        <f>RANK(Q53,Q5:Q68,)</f>
        <v>6</v>
      </c>
      <c r="S53" s="41">
        <f t="shared" si="25"/>
        <v>6.0529999999999999</v>
      </c>
      <c r="T53" s="41">
        <f t="shared" si="26"/>
        <v>5.2999999999999999E-2</v>
      </c>
      <c r="U53" s="128" t="str">
        <f t="shared" si="27"/>
        <v>rez</v>
      </c>
      <c r="V53" s="43">
        <f t="shared" si="16"/>
        <v>3</v>
      </c>
      <c r="W53" s="43">
        <f t="shared" si="28"/>
        <v>0</v>
      </c>
      <c r="X53" s="129">
        <f t="shared" si="29"/>
        <v>19</v>
      </c>
      <c r="Y53" s="45">
        <v>49</v>
      </c>
      <c r="Z53" s="34"/>
      <c r="AA53" s="34"/>
      <c r="AB53" s="34"/>
      <c r="AC53" s="34"/>
      <c r="AD53" s="34"/>
      <c r="AE53" s="34"/>
      <c r="AF53" s="34"/>
    </row>
    <row r="54" spans="1:32" s="35" customFormat="1" ht="15" customHeight="1" thickTop="1" thickBot="1">
      <c r="A54" s="49">
        <f t="shared" si="22"/>
        <v>20</v>
      </c>
      <c r="B54" s="126">
        <v>50</v>
      </c>
      <c r="C54" s="123" t="str">
        <f>'Feuille d''inscription'!C56</f>
        <v>cv</v>
      </c>
      <c r="D54" s="62"/>
      <c r="E54" s="63">
        <f t="shared" si="17"/>
        <v>0</v>
      </c>
      <c r="F54" s="64"/>
      <c r="G54" s="63">
        <f t="shared" si="18"/>
        <v>0</v>
      </c>
      <c r="H54" s="64"/>
      <c r="I54" s="63">
        <f t="shared" si="19"/>
        <v>0</v>
      </c>
      <c r="J54" s="64"/>
      <c r="K54" s="63">
        <f t="shared" si="20"/>
        <v>0</v>
      </c>
      <c r="L54" s="64"/>
      <c r="M54" s="63">
        <f t="shared" si="21"/>
        <v>0</v>
      </c>
      <c r="N54" s="65"/>
      <c r="O54" s="66">
        <f t="shared" si="23"/>
        <v>0</v>
      </c>
      <c r="P54" s="46">
        <f>RANK(O54,O5:O68)</f>
        <v>3</v>
      </c>
      <c r="Q54" s="67">
        <f t="shared" si="24"/>
        <v>0</v>
      </c>
      <c r="R54" s="68">
        <f>RANK(Q54,Q5:Q68,)</f>
        <v>6</v>
      </c>
      <c r="S54" s="41">
        <f t="shared" si="25"/>
        <v>6.0540000000000003</v>
      </c>
      <c r="T54" s="41">
        <f t="shared" si="26"/>
        <v>5.3999999999999999E-2</v>
      </c>
      <c r="U54" s="128" t="str">
        <f t="shared" si="27"/>
        <v>uyt</v>
      </c>
      <c r="V54" s="43">
        <f t="shared" si="16"/>
        <v>3</v>
      </c>
      <c r="W54" s="43">
        <f t="shared" si="28"/>
        <v>0</v>
      </c>
      <c r="X54" s="129">
        <f t="shared" si="29"/>
        <v>18</v>
      </c>
      <c r="Y54" s="45">
        <v>50</v>
      </c>
      <c r="Z54" s="34"/>
      <c r="AA54" s="34"/>
      <c r="AB54" s="34"/>
      <c r="AC54" s="34"/>
      <c r="AD54" s="34"/>
      <c r="AE54" s="34"/>
      <c r="AF54" s="34"/>
    </row>
    <row r="55" spans="1:32" s="35" customFormat="1" ht="15" customHeight="1" thickTop="1" thickBot="1">
      <c r="A55" s="49">
        <f t="shared" si="22"/>
        <v>19</v>
      </c>
      <c r="B55" s="126">
        <v>51</v>
      </c>
      <c r="C55" s="124" t="str">
        <f>'Feuille d''inscription'!C57</f>
        <v>bfd</v>
      </c>
      <c r="D55" s="54"/>
      <c r="E55" s="57">
        <f t="shared" si="17"/>
        <v>0</v>
      </c>
      <c r="F55" s="56"/>
      <c r="G55" s="57">
        <f t="shared" si="18"/>
        <v>0</v>
      </c>
      <c r="H55" s="56"/>
      <c r="I55" s="57">
        <f t="shared" si="19"/>
        <v>0</v>
      </c>
      <c r="J55" s="56"/>
      <c r="K55" s="57">
        <f t="shared" si="20"/>
        <v>0</v>
      </c>
      <c r="L55" s="56"/>
      <c r="M55" s="57">
        <f t="shared" si="21"/>
        <v>0</v>
      </c>
      <c r="O55" s="69">
        <f t="shared" si="23"/>
        <v>0</v>
      </c>
      <c r="P55" s="46">
        <f>RANK(O55,O5:O68)</f>
        <v>3</v>
      </c>
      <c r="Q55" s="70">
        <f t="shared" si="24"/>
        <v>0</v>
      </c>
      <c r="R55" s="68">
        <f>RANK(Q55,Q5:Q68,)</f>
        <v>6</v>
      </c>
      <c r="S55" s="41">
        <f t="shared" si="25"/>
        <v>6.0549999999999997</v>
      </c>
      <c r="T55" s="41">
        <f t="shared" si="26"/>
        <v>5.5E-2</v>
      </c>
      <c r="U55" s="128" t="str">
        <f t="shared" si="27"/>
        <v>yu</v>
      </c>
      <c r="V55" s="43">
        <f t="shared" si="16"/>
        <v>3</v>
      </c>
      <c r="W55" s="43">
        <f t="shared" si="28"/>
        <v>0</v>
      </c>
      <c r="X55" s="129">
        <f t="shared" si="29"/>
        <v>17</v>
      </c>
      <c r="Y55" s="45">
        <v>51</v>
      </c>
      <c r="Z55" s="34"/>
      <c r="AA55" s="34"/>
      <c r="AB55" s="34"/>
      <c r="AC55" s="34"/>
      <c r="AD55" s="34"/>
      <c r="AE55" s="34"/>
      <c r="AF55" s="34"/>
    </row>
    <row r="56" spans="1:32" s="35" customFormat="1" ht="15" customHeight="1" thickTop="1" thickBot="1">
      <c r="A56" s="49">
        <f t="shared" si="22"/>
        <v>18</v>
      </c>
      <c r="B56" s="126">
        <v>52</v>
      </c>
      <c r="C56" s="123" t="str">
        <f>'Feuille d''inscription'!C58</f>
        <v>sq</v>
      </c>
      <c r="D56" s="62"/>
      <c r="E56" s="63">
        <f t="shared" si="17"/>
        <v>0</v>
      </c>
      <c r="F56" s="64"/>
      <c r="G56" s="63">
        <f t="shared" si="18"/>
        <v>0</v>
      </c>
      <c r="H56" s="64"/>
      <c r="I56" s="63">
        <f t="shared" si="19"/>
        <v>0</v>
      </c>
      <c r="J56" s="64"/>
      <c r="K56" s="63">
        <f t="shared" si="20"/>
        <v>0</v>
      </c>
      <c r="L56" s="64"/>
      <c r="M56" s="63">
        <f t="shared" si="21"/>
        <v>0</v>
      </c>
      <c r="N56" s="65"/>
      <c r="O56" s="66">
        <f t="shared" si="23"/>
        <v>0</v>
      </c>
      <c r="P56" s="46">
        <f>RANK(O56,O5:O68)</f>
        <v>3</v>
      </c>
      <c r="Q56" s="67">
        <f t="shared" si="24"/>
        <v>0</v>
      </c>
      <c r="R56" s="68">
        <f>RANK(Q56,Q5:Q68,)</f>
        <v>6</v>
      </c>
      <c r="S56" s="41">
        <f t="shared" si="25"/>
        <v>6.056</v>
      </c>
      <c r="T56" s="41">
        <f t="shared" si="26"/>
        <v>5.6000000000000001E-2</v>
      </c>
      <c r="U56" s="128" t="str">
        <f t="shared" si="27"/>
        <v>tr</v>
      </c>
      <c r="V56" s="43">
        <f t="shared" si="16"/>
        <v>3</v>
      </c>
      <c r="W56" s="43">
        <f t="shared" si="28"/>
        <v>0</v>
      </c>
      <c r="X56" s="129">
        <f t="shared" si="29"/>
        <v>16</v>
      </c>
      <c r="Y56" s="45">
        <v>52</v>
      </c>
      <c r="Z56" s="34"/>
      <c r="AA56" s="34"/>
      <c r="AB56" s="34"/>
      <c r="AC56" s="34"/>
      <c r="AD56" s="34"/>
      <c r="AE56" s="34"/>
      <c r="AF56" s="34"/>
    </row>
    <row r="57" spans="1:32" s="35" customFormat="1" ht="15" customHeight="1" thickTop="1" thickBot="1">
      <c r="A57" s="49">
        <f t="shared" si="22"/>
        <v>17</v>
      </c>
      <c r="B57" s="126">
        <v>53</v>
      </c>
      <c r="C57" s="124" t="str">
        <f>'Feuille d''inscription'!C59</f>
        <v>qq</v>
      </c>
      <c r="D57" s="54"/>
      <c r="E57" s="57">
        <f t="shared" si="17"/>
        <v>0</v>
      </c>
      <c r="F57" s="56"/>
      <c r="G57" s="57">
        <f t="shared" si="18"/>
        <v>0</v>
      </c>
      <c r="H57" s="56"/>
      <c r="I57" s="57">
        <f t="shared" si="19"/>
        <v>0</v>
      </c>
      <c r="J57" s="56"/>
      <c r="K57" s="57">
        <f t="shared" si="20"/>
        <v>0</v>
      </c>
      <c r="L57" s="56"/>
      <c r="M57" s="57">
        <f t="shared" si="21"/>
        <v>0</v>
      </c>
      <c r="O57" s="69">
        <f t="shared" si="23"/>
        <v>0</v>
      </c>
      <c r="P57" s="46">
        <f>RANK(O57,O5:O68)</f>
        <v>3</v>
      </c>
      <c r="Q57" s="70">
        <f t="shared" si="24"/>
        <v>0</v>
      </c>
      <c r="R57" s="68">
        <f>RANK(Q57,Q5:Q68,)</f>
        <v>6</v>
      </c>
      <c r="S57" s="41">
        <f t="shared" si="25"/>
        <v>6.0570000000000004</v>
      </c>
      <c r="T57" s="41">
        <f t="shared" si="26"/>
        <v>5.7000000000000002E-2</v>
      </c>
      <c r="U57" s="128" t="str">
        <f t="shared" si="27"/>
        <v>gta</v>
      </c>
      <c r="V57" s="43">
        <f t="shared" si="16"/>
        <v>3</v>
      </c>
      <c r="W57" s="43">
        <f t="shared" si="28"/>
        <v>0</v>
      </c>
      <c r="X57" s="129">
        <f t="shared" si="29"/>
        <v>15</v>
      </c>
      <c r="Y57" s="45">
        <v>53</v>
      </c>
      <c r="Z57" s="34"/>
      <c r="AA57" s="34"/>
      <c r="AB57" s="34"/>
      <c r="AC57" s="34"/>
      <c r="AD57" s="34"/>
      <c r="AE57" s="34"/>
      <c r="AF57" s="34"/>
    </row>
    <row r="58" spans="1:32" s="35" customFormat="1" ht="15" customHeight="1" thickTop="1" thickBot="1">
      <c r="A58" s="49">
        <f t="shared" si="22"/>
        <v>16</v>
      </c>
      <c r="B58" s="126">
        <v>54</v>
      </c>
      <c r="C58" s="123" t="str">
        <f>'Feuille d''inscription'!C60</f>
        <v>rzrz</v>
      </c>
      <c r="D58" s="62"/>
      <c r="E58" s="63">
        <f t="shared" si="17"/>
        <v>0</v>
      </c>
      <c r="F58" s="64"/>
      <c r="G58" s="63">
        <f t="shared" si="18"/>
        <v>0</v>
      </c>
      <c r="H58" s="64"/>
      <c r="I58" s="63">
        <f t="shared" si="19"/>
        <v>0</v>
      </c>
      <c r="J58" s="64"/>
      <c r="K58" s="63">
        <f t="shared" si="20"/>
        <v>0</v>
      </c>
      <c r="L58" s="64"/>
      <c r="M58" s="63">
        <f t="shared" si="21"/>
        <v>0</v>
      </c>
      <c r="N58" s="65"/>
      <c r="O58" s="66">
        <f t="shared" si="23"/>
        <v>0</v>
      </c>
      <c r="P58" s="46">
        <f>RANK(O58,O5:O68)</f>
        <v>3</v>
      </c>
      <c r="Q58" s="67">
        <f t="shared" si="24"/>
        <v>0</v>
      </c>
      <c r="R58" s="68">
        <f>RANK(Q58,Q5:Q68,)</f>
        <v>6</v>
      </c>
      <c r="S58" s="41">
        <f t="shared" si="25"/>
        <v>6.0579999999999998</v>
      </c>
      <c r="T58" s="41">
        <f t="shared" si="26"/>
        <v>5.8000000000000003E-2</v>
      </c>
      <c r="U58" s="128" t="str">
        <f t="shared" si="27"/>
        <v>gtttt</v>
      </c>
      <c r="V58" s="43">
        <f t="shared" si="16"/>
        <v>3</v>
      </c>
      <c r="W58" s="43">
        <f t="shared" si="28"/>
        <v>0</v>
      </c>
      <c r="X58" s="129">
        <f t="shared" si="29"/>
        <v>14</v>
      </c>
      <c r="Y58" s="45">
        <v>54</v>
      </c>
      <c r="Z58" s="34"/>
      <c r="AA58" s="34"/>
      <c r="AB58" s="34"/>
      <c r="AC58" s="34"/>
      <c r="AD58" s="34"/>
      <c r="AE58" s="34"/>
      <c r="AF58" s="34"/>
    </row>
    <row r="59" spans="1:32" s="35" customFormat="1" ht="15" customHeight="1" thickTop="1" thickBot="1">
      <c r="A59" s="49">
        <f t="shared" si="22"/>
        <v>15</v>
      </c>
      <c r="B59" s="126">
        <v>55</v>
      </c>
      <c r="C59" s="124" t="str">
        <f>'Feuille d''inscription'!C61</f>
        <v>rzrzr</v>
      </c>
      <c r="D59" s="54"/>
      <c r="E59" s="57">
        <f t="shared" si="17"/>
        <v>0</v>
      </c>
      <c r="F59" s="56"/>
      <c r="G59" s="57">
        <f t="shared" si="18"/>
        <v>0</v>
      </c>
      <c r="H59" s="56"/>
      <c r="I59" s="57">
        <f t="shared" si="19"/>
        <v>0</v>
      </c>
      <c r="J59" s="56"/>
      <c r="K59" s="57">
        <f t="shared" si="20"/>
        <v>0</v>
      </c>
      <c r="L59" s="56"/>
      <c r="M59" s="57">
        <f t="shared" si="21"/>
        <v>0</v>
      </c>
      <c r="O59" s="69">
        <f t="shared" si="23"/>
        <v>0</v>
      </c>
      <c r="P59" s="46">
        <f>RANK(O59,O5:O68)</f>
        <v>3</v>
      </c>
      <c r="Q59" s="70">
        <f t="shared" si="24"/>
        <v>0</v>
      </c>
      <c r="R59" s="68">
        <f>RANK(Q59,Q5:Q68,)</f>
        <v>6</v>
      </c>
      <c r="S59" s="41">
        <f t="shared" si="25"/>
        <v>6.0590000000000002</v>
      </c>
      <c r="T59" s="41">
        <f t="shared" si="26"/>
        <v>5.8999999999999997E-2</v>
      </c>
      <c r="U59" s="128" t="str">
        <f t="shared" si="27"/>
        <v>eee</v>
      </c>
      <c r="V59" s="43">
        <f t="shared" si="16"/>
        <v>3</v>
      </c>
      <c r="W59" s="43">
        <f t="shared" si="28"/>
        <v>0</v>
      </c>
      <c r="X59" s="129">
        <f t="shared" si="29"/>
        <v>13</v>
      </c>
      <c r="Y59" s="45">
        <v>55</v>
      </c>
      <c r="Z59" s="34"/>
      <c r="AA59" s="34"/>
      <c r="AB59" s="34"/>
      <c r="AC59" s="34"/>
      <c r="AD59" s="34"/>
      <c r="AE59" s="34"/>
      <c r="AF59" s="34"/>
    </row>
    <row r="60" spans="1:32" s="35" customFormat="1" ht="15" customHeight="1" thickTop="1" thickBot="1">
      <c r="A60" s="49">
        <f t="shared" si="22"/>
        <v>14</v>
      </c>
      <c r="B60" s="126">
        <v>56</v>
      </c>
      <c r="C60" s="123" t="str">
        <f>'Feuille d''inscription'!C62</f>
        <v>szrzr</v>
      </c>
      <c r="D60" s="62"/>
      <c r="E60" s="63">
        <f t="shared" si="17"/>
        <v>0</v>
      </c>
      <c r="F60" s="64"/>
      <c r="G60" s="63">
        <f t="shared" si="18"/>
        <v>0</v>
      </c>
      <c r="H60" s="64"/>
      <c r="I60" s="63">
        <f t="shared" si="19"/>
        <v>0</v>
      </c>
      <c r="J60" s="64"/>
      <c r="K60" s="63">
        <f t="shared" si="20"/>
        <v>0</v>
      </c>
      <c r="L60" s="64"/>
      <c r="M60" s="63">
        <f t="shared" si="21"/>
        <v>0</v>
      </c>
      <c r="N60" s="65"/>
      <c r="O60" s="66">
        <f t="shared" si="23"/>
        <v>0</v>
      </c>
      <c r="P60" s="46">
        <f>RANK(O60,O5:O68)</f>
        <v>3</v>
      </c>
      <c r="Q60" s="67">
        <f t="shared" si="24"/>
        <v>0</v>
      </c>
      <c r="R60" s="68">
        <f>RANK(Q60,Q5:Q68,)</f>
        <v>6</v>
      </c>
      <c r="S60" s="41">
        <f t="shared" si="25"/>
        <v>6.06</v>
      </c>
      <c r="T60" s="41">
        <f t="shared" si="26"/>
        <v>0.06</v>
      </c>
      <c r="U60" s="128" t="str">
        <f t="shared" si="27"/>
        <v>aaaa</v>
      </c>
      <c r="V60" s="43">
        <f t="shared" si="16"/>
        <v>3</v>
      </c>
      <c r="W60" s="43">
        <f t="shared" si="28"/>
        <v>0</v>
      </c>
      <c r="X60" s="129">
        <f t="shared" si="29"/>
        <v>12</v>
      </c>
      <c r="Y60" s="45">
        <v>56</v>
      </c>
      <c r="Z60" s="34"/>
      <c r="AA60" s="34"/>
      <c r="AB60" s="34"/>
      <c r="AC60" s="34"/>
      <c r="AD60" s="34"/>
      <c r="AE60" s="34"/>
      <c r="AF60" s="34"/>
    </row>
    <row r="61" spans="1:32" s="35" customFormat="1" ht="15" customHeight="1" thickTop="1" thickBot="1">
      <c r="A61" s="49">
        <f t="shared" si="22"/>
        <v>13</v>
      </c>
      <c r="B61" s="126">
        <v>57</v>
      </c>
      <c r="C61" s="124" t="str">
        <f>'Feuille d''inscription'!C63</f>
        <v>zr</v>
      </c>
      <c r="D61" s="54"/>
      <c r="E61" s="57">
        <f t="shared" si="17"/>
        <v>0</v>
      </c>
      <c r="F61" s="56"/>
      <c r="G61" s="57">
        <f t="shared" si="18"/>
        <v>0</v>
      </c>
      <c r="H61" s="56"/>
      <c r="I61" s="57">
        <f t="shared" si="19"/>
        <v>0</v>
      </c>
      <c r="J61" s="56"/>
      <c r="K61" s="57">
        <f t="shared" si="20"/>
        <v>0</v>
      </c>
      <c r="L61" s="56"/>
      <c r="M61" s="57">
        <f t="shared" si="21"/>
        <v>0</v>
      </c>
      <c r="O61" s="69">
        <f t="shared" si="23"/>
        <v>0</v>
      </c>
      <c r="P61" s="46">
        <f>RANK(O61,O5:O68)</f>
        <v>3</v>
      </c>
      <c r="Q61" s="70">
        <f t="shared" si="24"/>
        <v>0</v>
      </c>
      <c r="R61" s="68">
        <f>RANK(Q61,Q5:Q68,)</f>
        <v>6</v>
      </c>
      <c r="S61" s="41">
        <f t="shared" si="25"/>
        <v>6.0609999999999999</v>
      </c>
      <c r="T61" s="41">
        <f t="shared" si="26"/>
        <v>6.0999999999999999E-2</v>
      </c>
      <c r="U61" s="128" t="str">
        <f t="shared" si="27"/>
        <v>aaa</v>
      </c>
      <c r="V61" s="43">
        <f t="shared" si="16"/>
        <v>3</v>
      </c>
      <c r="W61" s="43">
        <f t="shared" si="28"/>
        <v>0</v>
      </c>
      <c r="X61" s="129">
        <f t="shared" si="29"/>
        <v>11</v>
      </c>
      <c r="Y61" s="45">
        <v>57</v>
      </c>
      <c r="Z61" s="34"/>
      <c r="AA61" s="34"/>
      <c r="AB61" s="34"/>
      <c r="AC61" s="34"/>
      <c r="AD61" s="34"/>
      <c r="AE61" s="34"/>
      <c r="AF61" s="34"/>
    </row>
    <row r="62" spans="1:32" s="35" customFormat="1" ht="15" customHeight="1" thickTop="1" thickBot="1">
      <c r="A62" s="49">
        <f t="shared" si="22"/>
        <v>12</v>
      </c>
      <c r="B62" s="126">
        <v>58</v>
      </c>
      <c r="C62" s="123" t="str">
        <f>'Feuille d''inscription'!C64</f>
        <v>frr</v>
      </c>
      <c r="D62" s="62"/>
      <c r="E62" s="63">
        <f t="shared" si="17"/>
        <v>0</v>
      </c>
      <c r="F62" s="64"/>
      <c r="G62" s="63">
        <f t="shared" si="18"/>
        <v>0</v>
      </c>
      <c r="H62" s="64"/>
      <c r="I62" s="63">
        <f t="shared" si="19"/>
        <v>0</v>
      </c>
      <c r="J62" s="64"/>
      <c r="K62" s="63">
        <f t="shared" si="20"/>
        <v>0</v>
      </c>
      <c r="L62" s="64"/>
      <c r="M62" s="63">
        <f t="shared" si="21"/>
        <v>0</v>
      </c>
      <c r="N62" s="65"/>
      <c r="O62" s="66">
        <f t="shared" si="23"/>
        <v>0</v>
      </c>
      <c r="P62" s="46">
        <f>RANK(O62,O5:O68)</f>
        <v>3</v>
      </c>
      <c r="Q62" s="67">
        <f t="shared" si="24"/>
        <v>0</v>
      </c>
      <c r="R62" s="68">
        <f>RANK(Q62,Q5:Q68,)</f>
        <v>6</v>
      </c>
      <c r="S62" s="41">
        <f t="shared" si="25"/>
        <v>6.0620000000000003</v>
      </c>
      <c r="T62" s="41">
        <f t="shared" si="26"/>
        <v>6.2E-2</v>
      </c>
      <c r="U62" s="128" t="str">
        <f t="shared" si="27"/>
        <v>aa</v>
      </c>
      <c r="V62" s="43">
        <f t="shared" si="16"/>
        <v>3</v>
      </c>
      <c r="W62" s="43">
        <f t="shared" si="28"/>
        <v>0</v>
      </c>
      <c r="X62" s="129">
        <f t="shared" si="29"/>
        <v>10</v>
      </c>
      <c r="Y62" s="45">
        <v>58</v>
      </c>
      <c r="Z62" s="34"/>
      <c r="AA62" s="34"/>
      <c r="AB62" s="34"/>
      <c r="AC62" s="34"/>
      <c r="AD62" s="34"/>
      <c r="AE62" s="34"/>
      <c r="AF62" s="34"/>
    </row>
    <row r="63" spans="1:32" s="35" customFormat="1" ht="15" customHeight="1" thickTop="1" thickBot="1">
      <c r="A63" s="49">
        <f t="shared" si="22"/>
        <v>11</v>
      </c>
      <c r="B63" s="126">
        <v>59</v>
      </c>
      <c r="C63" s="124" t="str">
        <f>'Feuille d''inscription'!C65</f>
        <v>"rt</v>
      </c>
      <c r="D63" s="54"/>
      <c r="E63" s="57">
        <f t="shared" si="17"/>
        <v>0</v>
      </c>
      <c r="F63" s="56"/>
      <c r="G63" s="57">
        <f t="shared" si="18"/>
        <v>0</v>
      </c>
      <c r="H63" s="56"/>
      <c r="I63" s="57">
        <f t="shared" si="19"/>
        <v>0</v>
      </c>
      <c r="J63" s="56"/>
      <c r="K63" s="57">
        <f t="shared" si="20"/>
        <v>0</v>
      </c>
      <c r="L63" s="56"/>
      <c r="M63" s="57">
        <f t="shared" si="21"/>
        <v>0</v>
      </c>
      <c r="O63" s="69">
        <f t="shared" si="23"/>
        <v>0</v>
      </c>
      <c r="P63" s="46">
        <f>RANK(O63,O5:O68)</f>
        <v>3</v>
      </c>
      <c r="Q63" s="70">
        <f t="shared" si="24"/>
        <v>0</v>
      </c>
      <c r="R63" s="68">
        <f>RANK(Q63,Q5:Q68,)</f>
        <v>6</v>
      </c>
      <c r="S63" s="41">
        <f t="shared" si="25"/>
        <v>6.0629999999999997</v>
      </c>
      <c r="T63" s="41">
        <f t="shared" si="26"/>
        <v>6.3E-2</v>
      </c>
      <c r="U63" s="128" t="str">
        <f t="shared" si="27"/>
        <v>qqqq</v>
      </c>
      <c r="V63" s="43">
        <f t="shared" si="16"/>
        <v>3</v>
      </c>
      <c r="W63" s="43">
        <f t="shared" si="28"/>
        <v>0</v>
      </c>
      <c r="X63" s="129">
        <f t="shared" si="29"/>
        <v>9</v>
      </c>
      <c r="Y63" s="45">
        <v>59</v>
      </c>
      <c r="Z63" s="34"/>
      <c r="AA63" s="34"/>
      <c r="AB63" s="34"/>
      <c r="AC63" s="34"/>
      <c r="AD63" s="34"/>
      <c r="AE63" s="34"/>
      <c r="AF63" s="34"/>
    </row>
    <row r="64" spans="1:32" s="35" customFormat="1" ht="15" customHeight="1" thickTop="1" thickBot="1">
      <c r="A64" s="49">
        <f t="shared" si="22"/>
        <v>10</v>
      </c>
      <c r="B64" s="126">
        <v>60</v>
      </c>
      <c r="C64" s="123" t="str">
        <f>'Feuille d''inscription'!C66</f>
        <v>y(u-</v>
      </c>
      <c r="D64" s="62"/>
      <c r="E64" s="63">
        <f t="shared" si="17"/>
        <v>0</v>
      </c>
      <c r="F64" s="64"/>
      <c r="G64" s="63">
        <f t="shared" si="18"/>
        <v>0</v>
      </c>
      <c r="H64" s="64"/>
      <c r="I64" s="63">
        <f t="shared" si="19"/>
        <v>0</v>
      </c>
      <c r="J64" s="64"/>
      <c r="K64" s="63">
        <f t="shared" si="20"/>
        <v>0</v>
      </c>
      <c r="L64" s="64"/>
      <c r="M64" s="63">
        <f t="shared" si="21"/>
        <v>0</v>
      </c>
      <c r="N64" s="65"/>
      <c r="O64" s="66">
        <f t="shared" si="23"/>
        <v>0</v>
      </c>
      <c r="P64" s="46">
        <f>RANK(O64,O5:O68)</f>
        <v>3</v>
      </c>
      <c r="Q64" s="67">
        <f t="shared" si="24"/>
        <v>0</v>
      </c>
      <c r="R64" s="68">
        <f>RANK(Q64,Q5:Q68,)</f>
        <v>6</v>
      </c>
      <c r="S64" s="41">
        <f t="shared" si="25"/>
        <v>6.0640000000000001</v>
      </c>
      <c r="T64" s="41">
        <f t="shared" si="26"/>
        <v>6.4000000000000001E-2</v>
      </c>
      <c r="U64" s="128" t="str">
        <f t="shared" si="27"/>
        <v>qq</v>
      </c>
      <c r="V64" s="43">
        <f t="shared" si="16"/>
        <v>3</v>
      </c>
      <c r="W64" s="43">
        <f t="shared" si="28"/>
        <v>0</v>
      </c>
      <c r="X64" s="129">
        <f t="shared" si="29"/>
        <v>8</v>
      </c>
      <c r="Y64" s="45">
        <v>60</v>
      </c>
      <c r="Z64" s="34"/>
      <c r="AA64" s="34"/>
      <c r="AB64" s="34"/>
      <c r="AC64" s="34"/>
      <c r="AD64" s="34"/>
      <c r="AE64" s="34"/>
      <c r="AF64" s="34"/>
    </row>
    <row r="65" spans="1:32" s="35" customFormat="1" ht="15" customHeight="1" thickTop="1" thickBot="1">
      <c r="A65" s="49">
        <f t="shared" si="22"/>
        <v>9</v>
      </c>
      <c r="B65" s="126">
        <v>61</v>
      </c>
      <c r="C65" s="124" t="str">
        <f>'Feuille d''inscription'!C67</f>
        <v>uè-('</v>
      </c>
      <c r="D65" s="54"/>
      <c r="E65" s="57">
        <f t="shared" si="17"/>
        <v>0</v>
      </c>
      <c r="F65" s="56"/>
      <c r="G65" s="57">
        <f t="shared" si="18"/>
        <v>0</v>
      </c>
      <c r="H65" s="56"/>
      <c r="I65" s="57">
        <f t="shared" si="19"/>
        <v>0</v>
      </c>
      <c r="J65" s="56"/>
      <c r="K65" s="57">
        <f t="shared" si="20"/>
        <v>0</v>
      </c>
      <c r="L65" s="56"/>
      <c r="M65" s="57">
        <f t="shared" si="21"/>
        <v>0</v>
      </c>
      <c r="O65" s="69">
        <f t="shared" si="23"/>
        <v>0</v>
      </c>
      <c r="P65" s="46">
        <f>RANK(O65,O5:O68)</f>
        <v>3</v>
      </c>
      <c r="Q65" s="70">
        <f t="shared" si="24"/>
        <v>0</v>
      </c>
      <c r="R65" s="68">
        <f>RANK(Q65,Q5:Q68,)</f>
        <v>6</v>
      </c>
      <c r="S65" s="41">
        <f t="shared" si="25"/>
        <v>6.0650000000000004</v>
      </c>
      <c r="T65" s="41">
        <f t="shared" si="26"/>
        <v>6.5000000000000002E-2</v>
      </c>
      <c r="U65" s="128" t="str">
        <f t="shared" si="27"/>
        <v>ssss</v>
      </c>
      <c r="V65" s="43">
        <f t="shared" si="16"/>
        <v>3</v>
      </c>
      <c r="W65" s="43">
        <f t="shared" si="28"/>
        <v>0</v>
      </c>
      <c r="X65" s="129">
        <f t="shared" si="29"/>
        <v>7</v>
      </c>
      <c r="Y65" s="45">
        <v>61</v>
      </c>
      <c r="Z65" s="34"/>
      <c r="AA65" s="34"/>
      <c r="AB65" s="34"/>
      <c r="AC65" s="34"/>
      <c r="AD65" s="34"/>
      <c r="AE65" s="34"/>
      <c r="AF65" s="34"/>
    </row>
    <row r="66" spans="1:32" s="35" customFormat="1" ht="15" customHeight="1" thickTop="1" thickBot="1">
      <c r="A66" s="49">
        <f t="shared" si="22"/>
        <v>8</v>
      </c>
      <c r="B66" s="126">
        <v>62</v>
      </c>
      <c r="C66" s="123" t="str">
        <f>'Feuille d''inscription'!C68</f>
        <v>"ér</v>
      </c>
      <c r="D66" s="62"/>
      <c r="E66" s="63">
        <f t="shared" si="17"/>
        <v>0</v>
      </c>
      <c r="F66" s="64"/>
      <c r="G66" s="63">
        <f t="shared" si="18"/>
        <v>0</v>
      </c>
      <c r="H66" s="64"/>
      <c r="I66" s="63">
        <f t="shared" si="19"/>
        <v>0</v>
      </c>
      <c r="J66" s="64"/>
      <c r="K66" s="63">
        <f t="shared" si="20"/>
        <v>0</v>
      </c>
      <c r="L66" s="64"/>
      <c r="M66" s="63">
        <f t="shared" si="21"/>
        <v>0</v>
      </c>
      <c r="N66" s="65"/>
      <c r="O66" s="66">
        <f t="shared" si="23"/>
        <v>0</v>
      </c>
      <c r="P66" s="46">
        <f>RANK(O66,O5:O68)</f>
        <v>3</v>
      </c>
      <c r="Q66" s="67">
        <f t="shared" si="24"/>
        <v>0</v>
      </c>
      <c r="R66" s="68">
        <f>RANK(Q66,Q5:Q68,)</f>
        <v>6</v>
      </c>
      <c r="S66" s="41">
        <f t="shared" si="25"/>
        <v>6.0659999999999998</v>
      </c>
      <c r="T66" s="41">
        <f t="shared" si="26"/>
        <v>6.6000000000000003E-2</v>
      </c>
      <c r="U66" s="128" t="str">
        <f t="shared" si="27"/>
        <v>sss</v>
      </c>
      <c r="V66" s="43">
        <f t="shared" si="16"/>
        <v>3</v>
      </c>
      <c r="W66" s="43">
        <f t="shared" si="28"/>
        <v>0</v>
      </c>
      <c r="X66" s="129">
        <f t="shared" si="29"/>
        <v>6</v>
      </c>
      <c r="Y66" s="45">
        <v>62</v>
      </c>
      <c r="Z66" s="34"/>
      <c r="AA66" s="34"/>
      <c r="AB66" s="34"/>
      <c r="AC66" s="34"/>
      <c r="AD66" s="34"/>
      <c r="AE66" s="34"/>
      <c r="AF66" s="34"/>
    </row>
    <row r="67" spans="1:32" s="35" customFormat="1" ht="15" customHeight="1" thickTop="1" thickBot="1">
      <c r="A67" s="49">
        <f t="shared" si="22"/>
        <v>7</v>
      </c>
      <c r="B67" s="126">
        <v>63</v>
      </c>
      <c r="C67" s="124" t="str">
        <f>'Feuille d''inscription'!C69</f>
        <v>u-yu</v>
      </c>
      <c r="D67" s="54"/>
      <c r="E67" s="57">
        <f t="shared" si="17"/>
        <v>0</v>
      </c>
      <c r="F67" s="56"/>
      <c r="G67" s="57">
        <f t="shared" si="18"/>
        <v>0</v>
      </c>
      <c r="H67" s="56"/>
      <c r="I67" s="57">
        <f t="shared" si="19"/>
        <v>0</v>
      </c>
      <c r="J67" s="56"/>
      <c r="K67" s="57">
        <f t="shared" si="20"/>
        <v>0</v>
      </c>
      <c r="L67" s="56"/>
      <c r="M67" s="57">
        <f t="shared" si="21"/>
        <v>0</v>
      </c>
      <c r="O67" s="69">
        <f t="shared" si="23"/>
        <v>0</v>
      </c>
      <c r="P67" s="46">
        <f>RANK(O67,O5:O68)</f>
        <v>3</v>
      </c>
      <c r="Q67" s="70">
        <f t="shared" si="24"/>
        <v>0</v>
      </c>
      <c r="R67" s="68">
        <f>RANK(Q67,Q5:Q68,)</f>
        <v>6</v>
      </c>
      <c r="S67" s="41">
        <f t="shared" si="25"/>
        <v>6.0670000000000002</v>
      </c>
      <c r="T67" s="41">
        <f t="shared" si="26"/>
        <v>6.7000000000000004E-2</v>
      </c>
      <c r="U67" s="128" t="str">
        <f t="shared" si="27"/>
        <v>ee</v>
      </c>
      <c r="V67" s="43">
        <f t="shared" si="16"/>
        <v>3</v>
      </c>
      <c r="W67" s="43">
        <f t="shared" si="28"/>
        <v>0</v>
      </c>
      <c r="X67" s="129">
        <f t="shared" si="29"/>
        <v>5</v>
      </c>
      <c r="Y67" s="45">
        <v>63</v>
      </c>
      <c r="Z67" s="34"/>
      <c r="AA67" s="34"/>
      <c r="AB67" s="34"/>
      <c r="AC67" s="34"/>
      <c r="AD67" s="34"/>
      <c r="AE67" s="34"/>
      <c r="AF67" s="34"/>
    </row>
    <row r="68" spans="1:32" s="35" customFormat="1" ht="15" customHeight="1" thickTop="1" thickBot="1">
      <c r="A68" s="49">
        <f t="shared" si="22"/>
        <v>6</v>
      </c>
      <c r="B68" s="126">
        <v>64</v>
      </c>
      <c r="C68" s="123" t="str">
        <f>'Feuille d''inscription'!C70</f>
        <v>u-u</v>
      </c>
      <c r="D68" s="62"/>
      <c r="E68" s="63">
        <f t="shared" si="17"/>
        <v>0</v>
      </c>
      <c r="F68" s="64"/>
      <c r="G68" s="63">
        <f t="shared" si="18"/>
        <v>0</v>
      </c>
      <c r="H68" s="64"/>
      <c r="I68" s="63">
        <f t="shared" si="19"/>
        <v>0</v>
      </c>
      <c r="J68" s="64"/>
      <c r="K68" s="63">
        <f t="shared" si="20"/>
        <v>0</v>
      </c>
      <c r="L68" s="64"/>
      <c r="M68" s="63">
        <f t="shared" si="21"/>
        <v>0</v>
      </c>
      <c r="N68" s="65"/>
      <c r="O68" s="66">
        <f t="shared" si="23"/>
        <v>0</v>
      </c>
      <c r="P68" s="46">
        <f>RANK(O68,O5:O68)</f>
        <v>3</v>
      </c>
      <c r="Q68" s="67">
        <f t="shared" si="24"/>
        <v>0</v>
      </c>
      <c r="R68" s="68">
        <f>RANK(Q68,Q5:Q68,)</f>
        <v>6</v>
      </c>
      <c r="S68" s="41">
        <f t="shared" si="25"/>
        <v>6.0679999999999996</v>
      </c>
      <c r="T68" s="41">
        <f t="shared" si="26"/>
        <v>6.8000000000000005E-2</v>
      </c>
      <c r="U68" s="128" t="str">
        <f t="shared" si="27"/>
        <v>zse</v>
      </c>
      <c r="V68" s="43">
        <f t="shared" si="16"/>
        <v>3</v>
      </c>
      <c r="W68" s="43">
        <f t="shared" si="28"/>
        <v>0</v>
      </c>
      <c r="X68" s="129">
        <f t="shared" si="29"/>
        <v>4</v>
      </c>
      <c r="Y68" s="45">
        <v>64</v>
      </c>
      <c r="Z68" s="34"/>
      <c r="AA68" s="34"/>
      <c r="AB68" s="34"/>
      <c r="AC68" s="34"/>
      <c r="AD68" s="34"/>
      <c r="AE68" s="34"/>
      <c r="AF68" s="34"/>
    </row>
    <row r="69" spans="1:32" ht="15.75" thickTop="1"/>
  </sheetData>
  <mergeCells count="1">
    <mergeCell ref="A1:Y1"/>
  </mergeCells>
  <pageMargins left="0.19685039370078741" right="0.19685039370078741" top="0.19685039370078741" bottom="0.19685039370078741" header="0.31496062992125984" footer="0.31496062992125984"/>
  <pageSetup paperSize="9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/>
  <dimension ref="A1:H72"/>
  <sheetViews>
    <sheetView zoomScale="90" zoomScaleNormal="90" workbookViewId="0">
      <selection activeCell="A4" sqref="A4"/>
    </sheetView>
  </sheetViews>
  <sheetFormatPr baseColWidth="10" defaultRowHeight="15"/>
  <cols>
    <col min="1" max="1" width="34.28515625" style="34" customWidth="1"/>
    <col min="2" max="2" width="13.7109375" style="34" customWidth="1"/>
    <col min="3" max="3" width="13.85546875" style="34" customWidth="1"/>
    <col min="4" max="5" width="13.7109375" style="34" customWidth="1"/>
    <col min="6" max="16384" width="11.42578125" style="33"/>
  </cols>
  <sheetData>
    <row r="1" spans="1:8" ht="30" customHeight="1">
      <c r="A1" s="137" t="s">
        <v>46</v>
      </c>
      <c r="B1" s="137"/>
      <c r="C1" s="137"/>
      <c r="D1" s="137"/>
      <c r="E1" s="137"/>
    </row>
    <row r="2" spans="1:8">
      <c r="C2" s="37"/>
      <c r="D2" s="39"/>
      <c r="E2" s="37"/>
    </row>
    <row r="3" spans="1:8" ht="15.75" thickBot="1">
      <c r="A3" s="36"/>
      <c r="B3" s="36"/>
      <c r="C3" s="37"/>
      <c r="D3" s="39"/>
      <c r="E3" s="37"/>
    </row>
    <row r="4" spans="1:8" ht="23.1" customHeight="1" thickBot="1">
      <c r="A4" s="42" t="str">
        <f>' Classement 5 premières'!U5</f>
        <v>lolo</v>
      </c>
      <c r="B4" s="43">
        <f>' Classement 5 premières'!V5</f>
        <v>3</v>
      </c>
      <c r="C4" s="43">
        <f>' Classement 5 premières'!W5</f>
        <v>44</v>
      </c>
      <c r="D4" s="44">
        <f>' Classement 5 premières'!X5</f>
        <v>1</v>
      </c>
      <c r="E4" s="45">
        <f>' Classement 5 premières'!Y5</f>
        <v>1</v>
      </c>
    </row>
    <row r="5" spans="1:8" ht="23.1" customHeight="1" thickTop="1" thickBot="1">
      <c r="A5" s="47" t="str">
        <f>' Classement 5 premières'!U6</f>
        <v>toto</v>
      </c>
      <c r="B5" s="43">
        <f>' Classement 5 premières'!V6</f>
        <v>2</v>
      </c>
      <c r="C5" s="43">
        <f>' Classement 5 premières'!W6</f>
        <v>34</v>
      </c>
      <c r="D5" s="44">
        <f>' Classement 5 premières'!X6</f>
        <v>2</v>
      </c>
      <c r="E5" s="45">
        <f>' Classement 5 premières'!Y6</f>
        <v>2</v>
      </c>
    </row>
    <row r="6" spans="1:8" ht="23.1" customHeight="1" thickTop="1" thickBot="1">
      <c r="A6" s="47" t="str">
        <f>' Classement 5 premières'!U7</f>
        <v>kiu</v>
      </c>
      <c r="B6" s="43">
        <f>' Classement 5 premières'!V7</f>
        <v>3</v>
      </c>
      <c r="C6" s="43">
        <f>' Classement 5 premières'!W7</f>
        <v>5</v>
      </c>
      <c r="D6" s="44">
        <f>' Classement 5 premières'!X7</f>
        <v>30</v>
      </c>
      <c r="E6" s="45">
        <f>' Classement 5 premières'!Y7</f>
        <v>3</v>
      </c>
    </row>
    <row r="7" spans="1:8" ht="23.1" customHeight="1" thickTop="1" thickBot="1">
      <c r="A7" s="47" t="str">
        <f>' Classement 5 premières'!U8</f>
        <v>marc</v>
      </c>
      <c r="B7" s="43">
        <f>' Classement 5 premières'!V8</f>
        <v>3</v>
      </c>
      <c r="C7" s="43">
        <f>' Classement 5 premières'!W8</f>
        <v>2</v>
      </c>
      <c r="D7" s="44">
        <f>' Classement 5 premières'!X8</f>
        <v>3</v>
      </c>
      <c r="E7" s="45">
        <f>' Classement 5 premières'!Y8</f>
        <v>4</v>
      </c>
    </row>
    <row r="8" spans="1:8" ht="23.1" customHeight="1" thickTop="1" thickBot="1">
      <c r="A8" s="47" t="str">
        <f>' Classement 5 premières'!U9</f>
        <v>eezz</v>
      </c>
      <c r="B8" s="43">
        <f>' Classement 5 premières'!V9</f>
        <v>3</v>
      </c>
      <c r="C8" s="43">
        <f>' Classement 5 premières'!W9</f>
        <v>1</v>
      </c>
      <c r="D8" s="44">
        <f>' Classement 5 premières'!X9</f>
        <v>32</v>
      </c>
      <c r="E8" s="45">
        <f>' Classement 5 premières'!Y9</f>
        <v>5</v>
      </c>
    </row>
    <row r="9" spans="1:8" ht="23.1" customHeight="1" thickTop="1" thickBot="1">
      <c r="A9" s="47" t="str">
        <f>' Classement 5 premières'!U10</f>
        <v>u-u</v>
      </c>
      <c r="B9" s="43">
        <f>' Classement 5 premières'!V10</f>
        <v>3</v>
      </c>
      <c r="C9" s="43">
        <f>' Classement 5 premières'!W10</f>
        <v>0</v>
      </c>
      <c r="D9" s="44">
        <f>' Classement 5 premières'!X10</f>
        <v>64</v>
      </c>
      <c r="E9" s="45">
        <f>' Classement 5 premières'!Y10</f>
        <v>6</v>
      </c>
      <c r="H9" s="35"/>
    </row>
    <row r="10" spans="1:8" ht="23.1" customHeight="1" thickTop="1" thickBot="1">
      <c r="A10" s="47" t="str">
        <f>' Classement 5 premières'!U11</f>
        <v>u-yu</v>
      </c>
      <c r="B10" s="43">
        <f>' Classement 5 premières'!V11</f>
        <v>3</v>
      </c>
      <c r="C10" s="43">
        <f>' Classement 5 premières'!W11</f>
        <v>0</v>
      </c>
      <c r="D10" s="44">
        <f>' Classement 5 premières'!X11</f>
        <v>63</v>
      </c>
      <c r="E10" s="45">
        <f>' Classement 5 premières'!Y11</f>
        <v>7</v>
      </c>
    </row>
    <row r="11" spans="1:8" ht="23.1" customHeight="1" thickTop="1" thickBot="1">
      <c r="A11" s="47" t="str">
        <f>' Classement 5 premières'!U12</f>
        <v>"ér</v>
      </c>
      <c r="B11" s="43">
        <f>' Classement 5 premières'!V12</f>
        <v>3</v>
      </c>
      <c r="C11" s="43">
        <f>' Classement 5 premières'!W12</f>
        <v>0</v>
      </c>
      <c r="D11" s="44">
        <f>' Classement 5 premières'!X12</f>
        <v>62</v>
      </c>
      <c r="E11" s="45">
        <f>' Classement 5 premières'!Y12</f>
        <v>8</v>
      </c>
    </row>
    <row r="12" spans="1:8" ht="23.1" customHeight="1" thickTop="1" thickBot="1">
      <c r="A12" s="47" t="str">
        <f>' Classement 5 premières'!U13</f>
        <v>uè-('</v>
      </c>
      <c r="B12" s="43">
        <f>' Classement 5 premières'!V13</f>
        <v>3</v>
      </c>
      <c r="C12" s="43">
        <f>' Classement 5 premières'!W13</f>
        <v>0</v>
      </c>
      <c r="D12" s="44">
        <f>' Classement 5 premières'!X13</f>
        <v>61</v>
      </c>
      <c r="E12" s="45">
        <f>' Classement 5 premières'!Y13</f>
        <v>9</v>
      </c>
    </row>
    <row r="13" spans="1:8" ht="23.1" customHeight="1" thickTop="1" thickBot="1">
      <c r="A13" s="47" t="str">
        <f>' Classement 5 premières'!U14</f>
        <v>y(u-</v>
      </c>
      <c r="B13" s="43">
        <f>' Classement 5 premières'!V14</f>
        <v>3</v>
      </c>
      <c r="C13" s="43">
        <f>' Classement 5 premières'!W14</f>
        <v>0</v>
      </c>
      <c r="D13" s="44">
        <f>' Classement 5 premières'!X14</f>
        <v>60</v>
      </c>
      <c r="E13" s="45">
        <f>' Classement 5 premières'!Y14</f>
        <v>10</v>
      </c>
    </row>
    <row r="14" spans="1:8" ht="23.1" customHeight="1" thickTop="1" thickBot="1">
      <c r="A14" s="47" t="str">
        <f>' Classement 5 premières'!U15</f>
        <v>"rt</v>
      </c>
      <c r="B14" s="43">
        <f>' Classement 5 premières'!V15</f>
        <v>3</v>
      </c>
      <c r="C14" s="43">
        <f>' Classement 5 premières'!W15</f>
        <v>0</v>
      </c>
      <c r="D14" s="44">
        <f>' Classement 5 premières'!X15</f>
        <v>59</v>
      </c>
      <c r="E14" s="45">
        <f>' Classement 5 premières'!Y15</f>
        <v>11</v>
      </c>
    </row>
    <row r="15" spans="1:8" ht="23.1" customHeight="1" thickTop="1" thickBot="1">
      <c r="A15" s="47" t="str">
        <f>' Classement 5 premières'!U16</f>
        <v>frr</v>
      </c>
      <c r="B15" s="43">
        <f>' Classement 5 premières'!V16</f>
        <v>3</v>
      </c>
      <c r="C15" s="43">
        <f>' Classement 5 premières'!W16</f>
        <v>0</v>
      </c>
      <c r="D15" s="44">
        <f>' Classement 5 premières'!X16</f>
        <v>58</v>
      </c>
      <c r="E15" s="45">
        <f>' Classement 5 premières'!Y16</f>
        <v>12</v>
      </c>
    </row>
    <row r="16" spans="1:8" ht="23.1" customHeight="1" thickTop="1" thickBot="1">
      <c r="A16" s="47" t="str">
        <f>' Classement 5 premières'!U17</f>
        <v>zr</v>
      </c>
      <c r="B16" s="43">
        <f>' Classement 5 premières'!V17</f>
        <v>3</v>
      </c>
      <c r="C16" s="43">
        <f>' Classement 5 premières'!W17</f>
        <v>0</v>
      </c>
      <c r="D16" s="44">
        <f>' Classement 5 premières'!X17</f>
        <v>57</v>
      </c>
      <c r="E16" s="45">
        <f>' Classement 5 premières'!Y17</f>
        <v>13</v>
      </c>
    </row>
    <row r="17" spans="1:5" ht="23.1" customHeight="1" thickTop="1" thickBot="1">
      <c r="A17" s="47" t="str">
        <f>' Classement 5 premières'!U18</f>
        <v>szrzr</v>
      </c>
      <c r="B17" s="43">
        <f>' Classement 5 premières'!V18</f>
        <v>3</v>
      </c>
      <c r="C17" s="43">
        <f>' Classement 5 premières'!W18</f>
        <v>0</v>
      </c>
      <c r="D17" s="44">
        <f>' Classement 5 premières'!X18</f>
        <v>56</v>
      </c>
      <c r="E17" s="45">
        <f>' Classement 5 premières'!Y18</f>
        <v>14</v>
      </c>
    </row>
    <row r="18" spans="1:5" ht="23.1" customHeight="1" thickTop="1" thickBot="1">
      <c r="A18" s="47" t="str">
        <f>' Classement 5 premières'!U19</f>
        <v>rzrzr</v>
      </c>
      <c r="B18" s="43">
        <f>' Classement 5 premières'!V19</f>
        <v>3</v>
      </c>
      <c r="C18" s="43">
        <f>' Classement 5 premières'!W19</f>
        <v>0</v>
      </c>
      <c r="D18" s="44">
        <f>' Classement 5 premières'!X19</f>
        <v>55</v>
      </c>
      <c r="E18" s="45">
        <f>' Classement 5 premières'!Y19</f>
        <v>15</v>
      </c>
    </row>
    <row r="19" spans="1:5" ht="23.1" customHeight="1" thickTop="1" thickBot="1">
      <c r="A19" s="47" t="str">
        <f>' Classement 5 premières'!U20</f>
        <v>rzrz</v>
      </c>
      <c r="B19" s="43">
        <f>' Classement 5 premières'!V20</f>
        <v>3</v>
      </c>
      <c r="C19" s="43">
        <f>' Classement 5 premières'!W20</f>
        <v>0</v>
      </c>
      <c r="D19" s="44">
        <f>' Classement 5 premières'!X20</f>
        <v>54</v>
      </c>
      <c r="E19" s="45">
        <f>' Classement 5 premières'!Y20</f>
        <v>16</v>
      </c>
    </row>
    <row r="20" spans="1:5" ht="23.1" customHeight="1" thickTop="1" thickBot="1">
      <c r="A20" s="47" t="str">
        <f>' Classement 5 premières'!U21</f>
        <v>qq</v>
      </c>
      <c r="B20" s="43">
        <f>' Classement 5 premières'!V21</f>
        <v>3</v>
      </c>
      <c r="C20" s="43">
        <f>' Classement 5 premières'!W21</f>
        <v>0</v>
      </c>
      <c r="D20" s="44">
        <f>' Classement 5 premières'!X21</f>
        <v>53</v>
      </c>
      <c r="E20" s="45">
        <f>' Classement 5 premières'!Y21</f>
        <v>17</v>
      </c>
    </row>
    <row r="21" spans="1:5" ht="23.1" customHeight="1" thickTop="1" thickBot="1">
      <c r="A21" s="47" t="str">
        <f>' Classement 5 premières'!U22</f>
        <v>sq</v>
      </c>
      <c r="B21" s="43">
        <f>' Classement 5 premières'!V22</f>
        <v>3</v>
      </c>
      <c r="C21" s="43">
        <f>' Classement 5 premières'!W22</f>
        <v>0</v>
      </c>
      <c r="D21" s="44">
        <f>' Classement 5 premières'!X22</f>
        <v>52</v>
      </c>
      <c r="E21" s="45">
        <f>' Classement 5 premières'!Y22</f>
        <v>18</v>
      </c>
    </row>
    <row r="22" spans="1:5" ht="23.1" customHeight="1" thickTop="1" thickBot="1">
      <c r="A22" s="47" t="str">
        <f>' Classement 5 premières'!U23</f>
        <v>bfd</v>
      </c>
      <c r="B22" s="43">
        <f>' Classement 5 premières'!V23</f>
        <v>3</v>
      </c>
      <c r="C22" s="43">
        <f>' Classement 5 premières'!W23</f>
        <v>0</v>
      </c>
      <c r="D22" s="44">
        <f>' Classement 5 premières'!X23</f>
        <v>51</v>
      </c>
      <c r="E22" s="45">
        <f>' Classement 5 premières'!Y23</f>
        <v>19</v>
      </c>
    </row>
    <row r="23" spans="1:5" ht="23.1" customHeight="1" thickTop="1" thickBot="1">
      <c r="A23" s="47" t="str">
        <f>' Classement 5 premières'!U24</f>
        <v>cv</v>
      </c>
      <c r="B23" s="43">
        <f>' Classement 5 premières'!V24</f>
        <v>3</v>
      </c>
      <c r="C23" s="43">
        <f>' Classement 5 premières'!W24</f>
        <v>0</v>
      </c>
      <c r="D23" s="44">
        <f>' Classement 5 premières'!X24</f>
        <v>50</v>
      </c>
      <c r="E23" s="45">
        <f>' Classement 5 premières'!Y24</f>
        <v>20</v>
      </c>
    </row>
    <row r="24" spans="1:5" ht="23.1" customHeight="1" thickTop="1" thickBot="1">
      <c r="A24" s="47" t="str">
        <f>' Classement 5 premières'!U25</f>
        <v>tt</v>
      </c>
      <c r="B24" s="43">
        <f>' Classement 5 premières'!V25</f>
        <v>3</v>
      </c>
      <c r="C24" s="43">
        <f>' Classement 5 premières'!W25</f>
        <v>0</v>
      </c>
      <c r="D24" s="44">
        <f>' Classement 5 premières'!X25</f>
        <v>49</v>
      </c>
      <c r="E24" s="45">
        <f>' Classement 5 premières'!Y25</f>
        <v>21</v>
      </c>
    </row>
    <row r="25" spans="1:5" ht="23.1" customHeight="1" thickTop="1" thickBot="1">
      <c r="A25" s="47" t="str">
        <f>' Classement 5 premières'!U26</f>
        <v>trtr</v>
      </c>
      <c r="B25" s="43">
        <f>' Classement 5 premières'!V26</f>
        <v>3</v>
      </c>
      <c r="C25" s="43">
        <f>' Classement 5 premières'!W26</f>
        <v>0</v>
      </c>
      <c r="D25" s="44">
        <f>' Classement 5 premières'!X26</f>
        <v>48</v>
      </c>
      <c r="E25" s="45">
        <f>' Classement 5 premières'!Y26</f>
        <v>22</v>
      </c>
    </row>
    <row r="26" spans="1:5" ht="23.1" customHeight="1" thickTop="1" thickBot="1">
      <c r="A26" s="47" t="str">
        <f>' Classement 5 premières'!U27</f>
        <v>hhfg</v>
      </c>
      <c r="B26" s="43">
        <f>' Classement 5 premières'!V27</f>
        <v>3</v>
      </c>
      <c r="C26" s="43">
        <f>' Classement 5 premières'!W27</f>
        <v>0</v>
      </c>
      <c r="D26" s="44">
        <f>' Classement 5 premières'!X27</f>
        <v>47</v>
      </c>
      <c r="E26" s="45">
        <f>' Classement 5 premières'!Y27</f>
        <v>23</v>
      </c>
    </row>
    <row r="27" spans="1:5" ht="23.1" customHeight="1" thickTop="1" thickBot="1">
      <c r="A27" s="47" t="str">
        <f>' Classement 5 premières'!U28</f>
        <v>uh</v>
      </c>
      <c r="B27" s="43">
        <f>' Classement 5 premières'!V28</f>
        <v>3</v>
      </c>
      <c r="C27" s="43">
        <f>' Classement 5 premières'!W28</f>
        <v>0</v>
      </c>
      <c r="D27" s="44">
        <f>' Classement 5 premières'!X28</f>
        <v>46</v>
      </c>
      <c r="E27" s="45">
        <f>' Classement 5 premières'!Y28</f>
        <v>24</v>
      </c>
    </row>
    <row r="28" spans="1:5" ht="23.1" customHeight="1" thickTop="1" thickBot="1">
      <c r="A28" s="47" t="str">
        <f>' Classement 5 premières'!U29</f>
        <v>opp</v>
      </c>
      <c r="B28" s="43">
        <f>' Classement 5 premières'!V29</f>
        <v>3</v>
      </c>
      <c r="C28" s="43">
        <f>' Classement 5 premières'!W29</f>
        <v>0</v>
      </c>
      <c r="D28" s="44">
        <f>' Classement 5 premières'!X29</f>
        <v>45</v>
      </c>
      <c r="E28" s="45">
        <f>' Classement 5 premières'!Y29</f>
        <v>25</v>
      </c>
    </row>
    <row r="29" spans="1:5" ht="23.1" customHeight="1" thickTop="1" thickBot="1">
      <c r="A29" s="47" t="str">
        <f>' Classement 5 premières'!U30</f>
        <v>ttyt</v>
      </c>
      <c r="B29" s="43">
        <f>' Classement 5 premières'!V30</f>
        <v>3</v>
      </c>
      <c r="C29" s="43">
        <f>' Classement 5 premières'!W30</f>
        <v>0</v>
      </c>
      <c r="D29" s="44">
        <f>' Classement 5 premières'!X30</f>
        <v>44</v>
      </c>
      <c r="E29" s="45">
        <f>' Classement 5 premières'!Y30</f>
        <v>26</v>
      </c>
    </row>
    <row r="30" spans="1:5" ht="23.1" customHeight="1" thickTop="1" thickBot="1">
      <c r="A30" s="47" t="str">
        <f>' Classement 5 premières'!U31</f>
        <v>ppp</v>
      </c>
      <c r="B30" s="43">
        <f>' Classement 5 premières'!V31</f>
        <v>3</v>
      </c>
      <c r="C30" s="43">
        <f>' Classement 5 premières'!W31</f>
        <v>0</v>
      </c>
      <c r="D30" s="44">
        <f>' Classement 5 premières'!X31</f>
        <v>43</v>
      </c>
      <c r="E30" s="45">
        <f>' Classement 5 premières'!Y31</f>
        <v>27</v>
      </c>
    </row>
    <row r="31" spans="1:5" ht="23.1" customHeight="1" thickTop="1" thickBot="1">
      <c r="A31" s="47" t="str">
        <f>' Classement 5 premières'!U32</f>
        <v>yt</v>
      </c>
      <c r="B31" s="43">
        <f>' Classement 5 premières'!V32</f>
        <v>3</v>
      </c>
      <c r="C31" s="43">
        <f>' Classement 5 premières'!W32</f>
        <v>0</v>
      </c>
      <c r="D31" s="44">
        <f>' Classement 5 premières'!X32</f>
        <v>42</v>
      </c>
      <c r="E31" s="45">
        <f>' Classement 5 premières'!Y32</f>
        <v>28</v>
      </c>
    </row>
    <row r="32" spans="1:5" ht="23.1" customHeight="1" thickTop="1" thickBot="1">
      <c r="A32" s="47" t="str">
        <f>' Classement 5 premières'!U33</f>
        <v>mlik</v>
      </c>
      <c r="B32" s="43">
        <f>' Classement 5 premières'!V33</f>
        <v>3</v>
      </c>
      <c r="C32" s="43">
        <f>' Classement 5 premières'!W33</f>
        <v>0</v>
      </c>
      <c r="D32" s="44">
        <f>' Classement 5 premières'!X33</f>
        <v>41</v>
      </c>
      <c r="E32" s="45">
        <f>' Classement 5 premières'!Y33</f>
        <v>29</v>
      </c>
    </row>
    <row r="33" spans="1:5" ht="23.1" customHeight="1" thickTop="1" thickBot="1">
      <c r="A33" s="47" t="str">
        <f>' Classement 5 premières'!U34</f>
        <v>dfd</v>
      </c>
      <c r="B33" s="43">
        <f>' Classement 5 premières'!V34</f>
        <v>3</v>
      </c>
      <c r="C33" s="43">
        <f>' Classement 5 premières'!W34</f>
        <v>0</v>
      </c>
      <c r="D33" s="44">
        <f>' Classement 5 premières'!X34</f>
        <v>40</v>
      </c>
      <c r="E33" s="45">
        <f>' Classement 5 premières'!Y34</f>
        <v>30</v>
      </c>
    </row>
    <row r="34" spans="1:5" ht="23.1" customHeight="1" thickTop="1" thickBot="1">
      <c r="A34" s="47" t="str">
        <f>' Classement 5 premières'!U35</f>
        <v>eaa</v>
      </c>
      <c r="B34" s="43">
        <f>' Classement 5 premières'!V35</f>
        <v>3</v>
      </c>
      <c r="C34" s="43">
        <f>' Classement 5 premières'!W35</f>
        <v>0</v>
      </c>
      <c r="D34" s="44">
        <f>' Classement 5 premières'!X35</f>
        <v>39</v>
      </c>
      <c r="E34" s="45">
        <f>' Classement 5 premières'!Y35</f>
        <v>31</v>
      </c>
    </row>
    <row r="35" spans="1:5" ht="23.1" customHeight="1" thickTop="1" thickBot="1">
      <c r="A35" s="47" t="str">
        <f>' Classement 5 premières'!U36</f>
        <v>ezar</v>
      </c>
      <c r="B35" s="43">
        <f>' Classement 5 premières'!V36</f>
        <v>3</v>
      </c>
      <c r="C35" s="43">
        <f>' Classement 5 premières'!W36</f>
        <v>0</v>
      </c>
      <c r="D35" s="44">
        <f>' Classement 5 premières'!X36</f>
        <v>38</v>
      </c>
      <c r="E35" s="45">
        <f>' Classement 5 premières'!Y36</f>
        <v>32</v>
      </c>
    </row>
    <row r="36" spans="1:5" ht="15" customHeight="1" thickTop="1"/>
    <row r="37" spans="1:5" ht="27" customHeight="1">
      <c r="A37" s="137" t="s">
        <v>45</v>
      </c>
      <c r="B37" s="137"/>
      <c r="C37" s="137"/>
      <c r="D37" s="137"/>
      <c r="E37" s="137"/>
    </row>
    <row r="38" spans="1:5">
      <c r="C38" s="37"/>
      <c r="D38" s="39"/>
      <c r="E38" s="37"/>
    </row>
    <row r="39" spans="1:5" ht="15.75" thickBot="1">
      <c r="A39" s="36"/>
      <c r="B39" s="36"/>
      <c r="C39" s="37"/>
      <c r="D39" s="39"/>
      <c r="E39" s="37"/>
    </row>
    <row r="40" spans="1:5" ht="23.1" customHeight="1" thickTop="1" thickBot="1">
      <c r="A40" s="47" t="str">
        <f>' Classement 5 premières'!U37</f>
        <v>reye</v>
      </c>
      <c r="B40" s="43">
        <f>' Classement 5 premières'!V37</f>
        <v>3</v>
      </c>
      <c r="C40" s="43">
        <f>' Classement 5 premières'!W37</f>
        <v>0</v>
      </c>
      <c r="D40" s="44">
        <f>' Classement 5 premières'!X37</f>
        <v>37</v>
      </c>
      <c r="E40" s="45">
        <f>' Classement 5 premières'!Y37</f>
        <v>33</v>
      </c>
    </row>
    <row r="41" spans="1:5" ht="23.1" customHeight="1" thickTop="1" thickBot="1">
      <c r="A41" s="47" t="str">
        <f>' Classement 5 premières'!U38</f>
        <v>yiiu</v>
      </c>
      <c r="B41" s="43">
        <f>' Classement 5 premières'!V38</f>
        <v>3</v>
      </c>
      <c r="C41" s="43">
        <f>' Classement 5 premières'!W38</f>
        <v>0</v>
      </c>
      <c r="D41" s="44">
        <f>' Classement 5 premières'!X38</f>
        <v>36</v>
      </c>
      <c r="E41" s="45">
        <f>' Classement 5 premières'!Y38</f>
        <v>34</v>
      </c>
    </row>
    <row r="42" spans="1:5" ht="23.1" customHeight="1" thickTop="1" thickBot="1">
      <c r="A42" s="47" t="str">
        <f>' Classement 5 premières'!U39</f>
        <v>hju</v>
      </c>
      <c r="B42" s="43">
        <f>' Classement 5 premières'!V39</f>
        <v>3</v>
      </c>
      <c r="C42" s="43">
        <f>' Classement 5 premières'!W39</f>
        <v>0</v>
      </c>
      <c r="D42" s="44">
        <f>' Classement 5 premières'!X39</f>
        <v>35</v>
      </c>
      <c r="E42" s="45">
        <f>' Classement 5 premières'!Y39</f>
        <v>35</v>
      </c>
    </row>
    <row r="43" spans="1:5" ht="23.1" customHeight="1" thickTop="1" thickBot="1">
      <c r="A43" s="47" t="str">
        <f>' Classement 5 premières'!U40</f>
        <v>zzzs</v>
      </c>
      <c r="B43" s="43">
        <f>' Classement 5 premières'!V40</f>
        <v>3</v>
      </c>
      <c r="C43" s="43">
        <f>' Classement 5 premières'!W40</f>
        <v>0</v>
      </c>
      <c r="D43" s="44">
        <f>' Classement 5 premières'!X40</f>
        <v>34</v>
      </c>
      <c r="E43" s="45">
        <f>' Classement 5 premières'!Y40</f>
        <v>36</v>
      </c>
    </row>
    <row r="44" spans="1:5" ht="23.1" customHeight="1" thickTop="1" thickBot="1">
      <c r="A44" s="47" t="str">
        <f>' Classement 5 premières'!U41</f>
        <v>zz(t</v>
      </c>
      <c r="B44" s="43">
        <f>' Classement 5 premières'!V41</f>
        <v>3</v>
      </c>
      <c r="C44" s="43">
        <f>' Classement 5 premières'!W41</f>
        <v>0</v>
      </c>
      <c r="D44" s="44">
        <f>' Classement 5 premières'!X41</f>
        <v>33</v>
      </c>
      <c r="E44" s="45">
        <f>' Classement 5 premières'!Y41</f>
        <v>37</v>
      </c>
    </row>
    <row r="45" spans="1:5" ht="23.1" customHeight="1" thickTop="1" thickBot="1">
      <c r="A45" s="47" t="str">
        <f>' Classement 5 premières'!U42</f>
        <v>jg</v>
      </c>
      <c r="B45" s="43">
        <f>' Classement 5 premières'!V42</f>
        <v>3</v>
      </c>
      <c r="C45" s="43">
        <f>' Classement 5 premières'!W42</f>
        <v>0</v>
      </c>
      <c r="D45" s="44">
        <f>' Classement 5 premières'!X42</f>
        <v>31</v>
      </c>
      <c r="E45" s="45">
        <f>' Classement 5 premières'!Y42</f>
        <v>38</v>
      </c>
    </row>
    <row r="46" spans="1:5" ht="23.1" customHeight="1" thickTop="1" thickBot="1">
      <c r="A46" s="47" t="str">
        <f>' Classement 5 premières'!U43</f>
        <v>"ee</v>
      </c>
      <c r="B46" s="43">
        <f>' Classement 5 premières'!V43</f>
        <v>3</v>
      </c>
      <c r="C46" s="43">
        <f>' Classement 5 premières'!W43</f>
        <v>0</v>
      </c>
      <c r="D46" s="44">
        <f>' Classement 5 premières'!X43</f>
        <v>29</v>
      </c>
      <c r="E46" s="45">
        <f>' Classement 5 premières'!Y43</f>
        <v>39</v>
      </c>
    </row>
    <row r="47" spans="1:5" ht="23.1" customHeight="1" thickTop="1" thickBot="1">
      <c r="A47" s="47" t="str">
        <f>' Classement 5 premières'!U44</f>
        <v>ee"</v>
      </c>
      <c r="B47" s="43">
        <f>' Classement 5 premières'!V44</f>
        <v>3</v>
      </c>
      <c r="C47" s="43">
        <f>' Classement 5 premières'!W44</f>
        <v>0</v>
      </c>
      <c r="D47" s="44">
        <f>' Classement 5 premières'!X44</f>
        <v>28</v>
      </c>
      <c r="E47" s="45">
        <f>' Classement 5 premières'!Y44</f>
        <v>40</v>
      </c>
    </row>
    <row r="48" spans="1:5" ht="23.1" customHeight="1" thickTop="1" thickBot="1">
      <c r="A48" s="47" t="str">
        <f>' Classement 5 premières'!U45</f>
        <v>de</v>
      </c>
      <c r="B48" s="43">
        <f>' Classement 5 premières'!V45</f>
        <v>3</v>
      </c>
      <c r="C48" s="43">
        <f>' Classement 5 premières'!W45</f>
        <v>0</v>
      </c>
      <c r="D48" s="44">
        <f>' Classement 5 premières'!X45</f>
        <v>27</v>
      </c>
      <c r="E48" s="45">
        <f>' Classement 5 premières'!Y45</f>
        <v>41</v>
      </c>
    </row>
    <row r="49" spans="1:5" ht="23.1" customHeight="1" thickTop="1" thickBot="1">
      <c r="A49" s="47" t="str">
        <f>' Classement 5 premières'!U46</f>
        <v>gf</v>
      </c>
      <c r="B49" s="43">
        <f>' Classement 5 premières'!V46</f>
        <v>3</v>
      </c>
      <c r="C49" s="43">
        <f>' Classement 5 premières'!W46</f>
        <v>0</v>
      </c>
      <c r="D49" s="44">
        <f>' Classement 5 premières'!X46</f>
        <v>26</v>
      </c>
      <c r="E49" s="45">
        <f>' Classement 5 premières'!Y46</f>
        <v>42</v>
      </c>
    </row>
    <row r="50" spans="1:5" ht="23.1" customHeight="1" thickTop="1" thickBot="1">
      <c r="A50" s="47" t="str">
        <f>' Classement 5 premières'!U47</f>
        <v>hg</v>
      </c>
      <c r="B50" s="43">
        <f>' Classement 5 premières'!V47</f>
        <v>3</v>
      </c>
      <c r="C50" s="43">
        <f>' Classement 5 premières'!W47</f>
        <v>0</v>
      </c>
      <c r="D50" s="44">
        <f>' Classement 5 premières'!X47</f>
        <v>25</v>
      </c>
      <c r="E50" s="45">
        <f>' Classement 5 premières'!Y47</f>
        <v>43</v>
      </c>
    </row>
    <row r="51" spans="1:5" ht="23.1" customHeight="1" thickTop="1" thickBot="1">
      <c r="A51" s="47" t="str">
        <f>' Classement 5 premières'!U48</f>
        <v>jh</v>
      </c>
      <c r="B51" s="43">
        <f>' Classement 5 premières'!V48</f>
        <v>3</v>
      </c>
      <c r="C51" s="43">
        <f>' Classement 5 premières'!W48</f>
        <v>0</v>
      </c>
      <c r="D51" s="44">
        <f>' Classement 5 premières'!X48</f>
        <v>24</v>
      </c>
      <c r="E51" s="45">
        <f>' Classement 5 premières'!Y48</f>
        <v>44</v>
      </c>
    </row>
    <row r="52" spans="1:5" ht="23.1" customHeight="1" thickTop="1" thickBot="1">
      <c r="A52" s="47" t="str">
        <f>' Classement 5 premières'!U49</f>
        <v>kj</v>
      </c>
      <c r="B52" s="43">
        <f>' Classement 5 premières'!V49</f>
        <v>3</v>
      </c>
      <c r="C52" s="43">
        <f>' Classement 5 premières'!W49</f>
        <v>0</v>
      </c>
      <c r="D52" s="44">
        <f>' Classement 5 premières'!X49</f>
        <v>23</v>
      </c>
      <c r="E52" s="45">
        <f>' Classement 5 premières'!Y49</f>
        <v>45</v>
      </c>
    </row>
    <row r="53" spans="1:5" ht="23.1" customHeight="1" thickTop="1" thickBot="1">
      <c r="A53" s="47" t="str">
        <f>' Classement 5 premières'!U50</f>
        <v>mm</v>
      </c>
      <c r="B53" s="43">
        <f>' Classement 5 premières'!V50</f>
        <v>3</v>
      </c>
      <c r="C53" s="43">
        <f>' Classement 5 premières'!W50</f>
        <v>0</v>
      </c>
      <c r="D53" s="44">
        <f>' Classement 5 premières'!X50</f>
        <v>22</v>
      </c>
      <c r="E53" s="45">
        <f>' Classement 5 premières'!Y50</f>
        <v>46</v>
      </c>
    </row>
    <row r="54" spans="1:5" ht="23.1" customHeight="1" thickTop="1" thickBot="1">
      <c r="A54" s="47" t="str">
        <f>' Classement 5 premières'!U51</f>
        <v>a</v>
      </c>
      <c r="B54" s="43">
        <f>' Classement 5 premières'!V51</f>
        <v>3</v>
      </c>
      <c r="C54" s="43">
        <f>' Classement 5 premières'!W51</f>
        <v>0</v>
      </c>
      <c r="D54" s="44">
        <f>' Classement 5 premières'!X51</f>
        <v>21</v>
      </c>
      <c r="E54" s="45">
        <f>' Classement 5 premières'!Y51</f>
        <v>47</v>
      </c>
    </row>
    <row r="55" spans="1:5" ht="23.1" customHeight="1" thickTop="1" thickBot="1">
      <c r="A55" s="47" t="str">
        <f>' Classement 5 premières'!U52</f>
        <v>tyu</v>
      </c>
      <c r="B55" s="43">
        <f>' Classement 5 premières'!V52</f>
        <v>3</v>
      </c>
      <c r="C55" s="43">
        <f>' Classement 5 premières'!W52</f>
        <v>0</v>
      </c>
      <c r="D55" s="44">
        <f>' Classement 5 premières'!X52</f>
        <v>20</v>
      </c>
      <c r="E55" s="45">
        <f>' Classement 5 premières'!Y52</f>
        <v>48</v>
      </c>
    </row>
    <row r="56" spans="1:5" ht="23.1" customHeight="1" thickTop="1" thickBot="1">
      <c r="A56" s="47" t="str">
        <f>' Classement 5 premières'!U53</f>
        <v>rez</v>
      </c>
      <c r="B56" s="43">
        <f>' Classement 5 premières'!V53</f>
        <v>3</v>
      </c>
      <c r="C56" s="43">
        <f>' Classement 5 premières'!W53</f>
        <v>0</v>
      </c>
      <c r="D56" s="44">
        <f>' Classement 5 premières'!X53</f>
        <v>19</v>
      </c>
      <c r="E56" s="45">
        <f>' Classement 5 premières'!Y53</f>
        <v>49</v>
      </c>
    </row>
    <row r="57" spans="1:5" ht="23.1" customHeight="1" thickTop="1" thickBot="1">
      <c r="A57" s="47" t="str">
        <f>' Classement 5 premières'!U54</f>
        <v>uyt</v>
      </c>
      <c r="B57" s="43">
        <f>' Classement 5 premières'!V54</f>
        <v>3</v>
      </c>
      <c r="C57" s="43">
        <f>' Classement 5 premières'!W54</f>
        <v>0</v>
      </c>
      <c r="D57" s="44">
        <f>' Classement 5 premières'!X54</f>
        <v>18</v>
      </c>
      <c r="E57" s="45">
        <f>' Classement 5 premières'!Y54</f>
        <v>50</v>
      </c>
    </row>
    <row r="58" spans="1:5" ht="23.1" customHeight="1" thickTop="1" thickBot="1">
      <c r="A58" s="47" t="str">
        <f>' Classement 5 premières'!U55</f>
        <v>yu</v>
      </c>
      <c r="B58" s="43">
        <f>' Classement 5 premières'!V55</f>
        <v>3</v>
      </c>
      <c r="C58" s="43">
        <f>' Classement 5 premières'!W55</f>
        <v>0</v>
      </c>
      <c r="D58" s="44">
        <f>' Classement 5 premières'!X55</f>
        <v>17</v>
      </c>
      <c r="E58" s="45">
        <f>' Classement 5 premières'!Y55</f>
        <v>51</v>
      </c>
    </row>
    <row r="59" spans="1:5" ht="23.1" customHeight="1" thickTop="1" thickBot="1">
      <c r="A59" s="47" t="str">
        <f>' Classement 5 premières'!U56</f>
        <v>tr</v>
      </c>
      <c r="B59" s="43">
        <f>' Classement 5 premières'!V56</f>
        <v>3</v>
      </c>
      <c r="C59" s="43">
        <f>' Classement 5 premières'!W56</f>
        <v>0</v>
      </c>
      <c r="D59" s="44">
        <f>' Classement 5 premières'!X56</f>
        <v>16</v>
      </c>
      <c r="E59" s="45">
        <f>' Classement 5 premières'!Y56</f>
        <v>52</v>
      </c>
    </row>
    <row r="60" spans="1:5" ht="23.1" customHeight="1" thickTop="1" thickBot="1">
      <c r="A60" s="47" t="str">
        <f>' Classement 5 premières'!U57</f>
        <v>gta</v>
      </c>
      <c r="B60" s="43">
        <f>' Classement 5 premières'!V57</f>
        <v>3</v>
      </c>
      <c r="C60" s="43">
        <f>' Classement 5 premières'!W57</f>
        <v>0</v>
      </c>
      <c r="D60" s="44">
        <f>' Classement 5 premières'!X57</f>
        <v>15</v>
      </c>
      <c r="E60" s="45">
        <f>' Classement 5 premières'!Y57</f>
        <v>53</v>
      </c>
    </row>
    <row r="61" spans="1:5" ht="23.1" customHeight="1" thickTop="1" thickBot="1">
      <c r="A61" s="47" t="str">
        <f>' Classement 5 premières'!U58</f>
        <v>gtttt</v>
      </c>
      <c r="B61" s="43">
        <f>' Classement 5 premières'!V58</f>
        <v>3</v>
      </c>
      <c r="C61" s="43">
        <f>' Classement 5 premières'!W58</f>
        <v>0</v>
      </c>
      <c r="D61" s="44">
        <f>' Classement 5 premières'!X58</f>
        <v>14</v>
      </c>
      <c r="E61" s="45">
        <f>' Classement 5 premières'!Y58</f>
        <v>54</v>
      </c>
    </row>
    <row r="62" spans="1:5" ht="23.1" customHeight="1" thickTop="1" thickBot="1">
      <c r="A62" s="47" t="str">
        <f>' Classement 5 premières'!U59</f>
        <v>eee</v>
      </c>
      <c r="B62" s="43">
        <f>' Classement 5 premières'!V59</f>
        <v>3</v>
      </c>
      <c r="C62" s="43">
        <f>' Classement 5 premières'!W59</f>
        <v>0</v>
      </c>
      <c r="D62" s="44">
        <f>' Classement 5 premières'!X59</f>
        <v>13</v>
      </c>
      <c r="E62" s="45">
        <f>' Classement 5 premières'!Y59</f>
        <v>55</v>
      </c>
    </row>
    <row r="63" spans="1:5" ht="23.1" customHeight="1" thickTop="1" thickBot="1">
      <c r="A63" s="47" t="str">
        <f>' Classement 5 premières'!U60</f>
        <v>aaaa</v>
      </c>
      <c r="B63" s="43">
        <f>' Classement 5 premières'!V60</f>
        <v>3</v>
      </c>
      <c r="C63" s="43">
        <f>' Classement 5 premières'!W60</f>
        <v>0</v>
      </c>
      <c r="D63" s="44">
        <f>' Classement 5 premières'!X60</f>
        <v>12</v>
      </c>
      <c r="E63" s="45">
        <f>' Classement 5 premières'!Y60</f>
        <v>56</v>
      </c>
    </row>
    <row r="64" spans="1:5" ht="23.1" customHeight="1" thickTop="1" thickBot="1">
      <c r="A64" s="47" t="str">
        <f>' Classement 5 premières'!U61</f>
        <v>aaa</v>
      </c>
      <c r="B64" s="43">
        <f>' Classement 5 premières'!V61</f>
        <v>3</v>
      </c>
      <c r="C64" s="43">
        <f>' Classement 5 premières'!W61</f>
        <v>0</v>
      </c>
      <c r="D64" s="44">
        <f>' Classement 5 premières'!X61</f>
        <v>11</v>
      </c>
      <c r="E64" s="45">
        <f>' Classement 5 premières'!Y61</f>
        <v>57</v>
      </c>
    </row>
    <row r="65" spans="1:5" ht="23.1" customHeight="1" thickTop="1" thickBot="1">
      <c r="A65" s="47" t="str">
        <f>' Classement 5 premières'!U62</f>
        <v>aa</v>
      </c>
      <c r="B65" s="43">
        <f>' Classement 5 premières'!V62</f>
        <v>3</v>
      </c>
      <c r="C65" s="43">
        <f>' Classement 5 premières'!W62</f>
        <v>0</v>
      </c>
      <c r="D65" s="44">
        <f>' Classement 5 premières'!X62</f>
        <v>10</v>
      </c>
      <c r="E65" s="45">
        <f>' Classement 5 premières'!Y62</f>
        <v>58</v>
      </c>
    </row>
    <row r="66" spans="1:5" ht="23.1" customHeight="1" thickTop="1" thickBot="1">
      <c r="A66" s="47" t="str">
        <f>' Classement 5 premières'!U63</f>
        <v>qqqq</v>
      </c>
      <c r="B66" s="43">
        <f>' Classement 5 premières'!V63</f>
        <v>3</v>
      </c>
      <c r="C66" s="43">
        <f>' Classement 5 premières'!W63</f>
        <v>0</v>
      </c>
      <c r="D66" s="44">
        <f>' Classement 5 premières'!X63</f>
        <v>9</v>
      </c>
      <c r="E66" s="45">
        <f>' Classement 5 premières'!Y63</f>
        <v>59</v>
      </c>
    </row>
    <row r="67" spans="1:5" ht="23.1" customHeight="1" thickTop="1" thickBot="1">
      <c r="A67" s="47" t="str">
        <f>' Classement 5 premières'!U64</f>
        <v>qq</v>
      </c>
      <c r="B67" s="43">
        <f>' Classement 5 premières'!V64</f>
        <v>3</v>
      </c>
      <c r="C67" s="43">
        <f>' Classement 5 premières'!W64</f>
        <v>0</v>
      </c>
      <c r="D67" s="44">
        <f>' Classement 5 premières'!X64</f>
        <v>8</v>
      </c>
      <c r="E67" s="45">
        <f>' Classement 5 premières'!Y64</f>
        <v>60</v>
      </c>
    </row>
    <row r="68" spans="1:5" ht="23.1" customHeight="1" thickTop="1" thickBot="1">
      <c r="A68" s="47" t="str">
        <f>' Classement 5 premières'!U65</f>
        <v>ssss</v>
      </c>
      <c r="B68" s="43">
        <f>' Classement 5 premières'!V65</f>
        <v>3</v>
      </c>
      <c r="C68" s="43">
        <f>' Classement 5 premières'!W65</f>
        <v>0</v>
      </c>
      <c r="D68" s="44">
        <f>' Classement 5 premières'!X65</f>
        <v>7</v>
      </c>
      <c r="E68" s="45">
        <f>' Classement 5 premières'!Y65</f>
        <v>61</v>
      </c>
    </row>
    <row r="69" spans="1:5" ht="23.1" customHeight="1" thickTop="1" thickBot="1">
      <c r="A69" s="47" t="str">
        <f>' Classement 5 premières'!U66</f>
        <v>sss</v>
      </c>
      <c r="B69" s="43">
        <f>' Classement 5 premières'!V66</f>
        <v>3</v>
      </c>
      <c r="C69" s="43">
        <f>' Classement 5 premières'!W66</f>
        <v>0</v>
      </c>
      <c r="D69" s="44">
        <f>' Classement 5 premières'!X66</f>
        <v>6</v>
      </c>
      <c r="E69" s="45">
        <f>' Classement 5 premières'!Y66</f>
        <v>62</v>
      </c>
    </row>
    <row r="70" spans="1:5" ht="23.1" customHeight="1" thickTop="1" thickBot="1">
      <c r="A70" s="47" t="str">
        <f>' Classement 5 premières'!U67</f>
        <v>ee</v>
      </c>
      <c r="B70" s="43">
        <f>' Classement 5 premières'!V67</f>
        <v>3</v>
      </c>
      <c r="C70" s="43">
        <f>' Classement 5 premières'!W67</f>
        <v>0</v>
      </c>
      <c r="D70" s="44">
        <f>' Classement 5 premières'!X67</f>
        <v>5</v>
      </c>
      <c r="E70" s="45">
        <f>' Classement 5 premières'!Y67</f>
        <v>63</v>
      </c>
    </row>
    <row r="71" spans="1:5" ht="23.1" customHeight="1" thickTop="1" thickBot="1">
      <c r="A71" s="47" t="str">
        <f>' Classement 5 premières'!U68</f>
        <v>zse</v>
      </c>
      <c r="B71" s="43">
        <f>' Classement 5 premières'!V68</f>
        <v>3</v>
      </c>
      <c r="C71" s="43">
        <f>' Classement 5 premières'!W68</f>
        <v>0</v>
      </c>
      <c r="D71" s="44">
        <f>' Classement 5 premières'!X68</f>
        <v>4</v>
      </c>
      <c r="E71" s="45">
        <f>' Classement 5 premières'!Y68</f>
        <v>64</v>
      </c>
    </row>
    <row r="72" spans="1:5" ht="15.75" thickTop="1"/>
  </sheetData>
  <mergeCells count="2">
    <mergeCell ref="A1:E1"/>
    <mergeCell ref="A37:E37"/>
  </mergeCells>
  <pageMargins left="0.62992125984251968" right="0.62992125984251968" top="0.35433070866141736" bottom="0.35433070866141736" header="0.31496062992125984" footer="0.31496062992125984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8"/>
  <dimension ref="A1:AD79"/>
  <sheetViews>
    <sheetView zoomScale="80" zoomScaleNormal="80" workbookViewId="0">
      <selection activeCell="AA24" sqref="AA24"/>
    </sheetView>
  </sheetViews>
  <sheetFormatPr baseColWidth="10" defaultRowHeight="15"/>
  <cols>
    <col min="1" max="1" width="1.7109375" style="71" customWidth="1"/>
    <col min="2" max="2" width="5.85546875" style="72" customWidth="1"/>
    <col min="3" max="3" width="22.7109375" style="72" customWidth="1"/>
    <col min="4" max="8" width="8.28515625" style="72" customWidth="1"/>
    <col min="9" max="9" width="8.7109375" style="72" customWidth="1"/>
    <col min="10" max="10" width="8.85546875" style="72" customWidth="1"/>
    <col min="11" max="11" width="1.5703125" style="71" customWidth="1"/>
    <col min="12" max="12" width="22.5703125" style="72" customWidth="1"/>
    <col min="13" max="14" width="8.85546875" style="72" customWidth="1"/>
    <col min="15" max="15" width="8.7109375" style="72" customWidth="1"/>
    <col min="16" max="17" width="1.7109375" style="71" customWidth="1"/>
    <col min="18" max="18" width="5.85546875" style="72" customWidth="1"/>
    <col min="19" max="19" width="22.5703125" style="72" customWidth="1"/>
    <col min="20" max="23" width="8.42578125" style="72" customWidth="1"/>
    <col min="24" max="24" width="8.7109375" style="72" customWidth="1"/>
    <col min="25" max="25" width="8.85546875" style="72" customWidth="1"/>
    <col min="26" max="26" width="1.7109375" style="71" customWidth="1"/>
    <col min="27" max="27" width="22.7109375" style="72" customWidth="1"/>
    <col min="28" max="29" width="8.85546875" style="72" customWidth="1"/>
    <col min="30" max="30" width="8.7109375" style="72" customWidth="1"/>
    <col min="31" max="16384" width="11.42578125" style="71"/>
  </cols>
  <sheetData>
    <row r="1" spans="1:30" ht="24" customHeight="1">
      <c r="A1" s="140" t="s">
        <v>65</v>
      </c>
      <c r="B1" s="141"/>
      <c r="C1" s="141"/>
      <c r="D1" s="141"/>
      <c r="E1" s="141"/>
      <c r="F1" s="141"/>
      <c r="G1" s="141"/>
      <c r="H1" s="141"/>
      <c r="I1" s="141"/>
      <c r="J1" s="141"/>
      <c r="K1" s="141"/>
      <c r="L1" s="141"/>
      <c r="M1" s="141"/>
      <c r="N1" s="141"/>
      <c r="O1" s="141"/>
      <c r="Q1" s="143" t="s">
        <v>64</v>
      </c>
      <c r="R1" s="144"/>
      <c r="S1" s="144"/>
      <c r="T1" s="144"/>
      <c r="U1" s="144"/>
      <c r="V1" s="144"/>
      <c r="W1" s="144"/>
      <c r="X1" s="144"/>
      <c r="Y1" s="144"/>
      <c r="Z1" s="144"/>
      <c r="AA1" s="144"/>
      <c r="AB1" s="144"/>
      <c r="AC1" s="144"/>
      <c r="AD1" s="144"/>
    </row>
    <row r="2" spans="1:30" ht="24" customHeight="1">
      <c r="A2" s="142" t="s">
        <v>41</v>
      </c>
      <c r="B2" s="142"/>
      <c r="C2" s="142"/>
      <c r="D2" s="142"/>
      <c r="E2" s="142"/>
      <c r="F2" s="142"/>
      <c r="G2" s="142"/>
      <c r="H2" s="142"/>
      <c r="I2" s="142"/>
      <c r="J2" s="142"/>
      <c r="K2" s="142"/>
      <c r="L2" s="142"/>
      <c r="M2" s="142"/>
      <c r="N2" s="142"/>
      <c r="O2" s="142"/>
      <c r="Q2" s="138" t="s">
        <v>44</v>
      </c>
      <c r="R2" s="138"/>
      <c r="S2" s="138"/>
      <c r="T2" s="138"/>
      <c r="U2" s="138"/>
      <c r="V2" s="138"/>
      <c r="W2" s="138"/>
      <c r="X2" s="138"/>
      <c r="Y2" s="138"/>
      <c r="Z2" s="138"/>
      <c r="AA2" s="138"/>
      <c r="AB2" s="138"/>
      <c r="AC2" s="138"/>
      <c r="AD2" s="138"/>
    </row>
    <row r="3" spans="1:30">
      <c r="J3" s="73"/>
      <c r="K3" s="74"/>
      <c r="M3" s="73"/>
      <c r="N3" s="75"/>
      <c r="O3" s="73"/>
      <c r="Y3" s="73"/>
      <c r="Z3" s="74"/>
      <c r="AB3" s="73"/>
      <c r="AC3" s="75"/>
      <c r="AD3" s="73"/>
    </row>
    <row r="4" spans="1:30" ht="9.75" customHeight="1" thickBot="1">
      <c r="J4" s="73"/>
      <c r="K4" s="74"/>
      <c r="M4" s="73"/>
      <c r="N4" s="75"/>
      <c r="O4" s="73"/>
      <c r="Y4" s="73"/>
      <c r="Z4" s="74"/>
      <c r="AB4" s="73"/>
      <c r="AC4" s="75"/>
      <c r="AD4" s="73"/>
    </row>
    <row r="5" spans="1:30" ht="13.5" customHeight="1" thickBot="1">
      <c r="A5" s="76"/>
      <c r="B5" s="77"/>
      <c r="C5" s="77"/>
      <c r="D5" s="78"/>
      <c r="E5" s="79"/>
      <c r="F5" s="79"/>
      <c r="G5" s="80"/>
      <c r="H5" s="80"/>
      <c r="J5" s="73"/>
      <c r="K5" s="81"/>
      <c r="L5" s="77"/>
      <c r="M5" s="73"/>
      <c r="N5" s="75"/>
      <c r="O5" s="73"/>
      <c r="Q5" s="76"/>
      <c r="R5" s="77"/>
      <c r="S5" s="77"/>
      <c r="T5" s="79"/>
      <c r="U5" s="79"/>
      <c r="V5" s="80"/>
      <c r="W5" s="80"/>
      <c r="Y5" s="73"/>
      <c r="Z5" s="97"/>
      <c r="AA5" s="77"/>
      <c r="AB5" s="73"/>
      <c r="AC5" s="75"/>
      <c r="AD5" s="73"/>
    </row>
    <row r="6" spans="1:30" ht="12.95" customHeight="1" thickTop="1" thickBot="1">
      <c r="A6" s="82">
        <f>RANK(K6,$K$6:$K$37)</f>
        <v>32</v>
      </c>
      <c r="B6" s="134">
        <f>'Final 5 ères parties à imprimer'!D4</f>
        <v>1</v>
      </c>
      <c r="C6" s="135" t="str">
        <f>'Final 5 ères parties à imprimer'!A4</f>
        <v>lolo</v>
      </c>
      <c r="D6" s="98"/>
      <c r="E6" s="98"/>
      <c r="F6" s="99"/>
      <c r="G6" s="99"/>
      <c r="H6" s="99"/>
      <c r="I6" s="91">
        <f>SUM(D$6:H$6)</f>
        <v>0</v>
      </c>
      <c r="J6" s="91">
        <f>RANK(I6,I6:I37)</f>
        <v>1</v>
      </c>
      <c r="K6" s="83">
        <f t="shared" ref="K6" si="0">I6+ROW()/1000</f>
        <v>6.0000000000000001E-3</v>
      </c>
      <c r="L6" s="103" t="str">
        <f>VLOOKUP(O6,$A$6:$C$37,3,0)</f>
        <v>ezar</v>
      </c>
      <c r="M6" s="100">
        <f>VLOOKUP(L6,$C$6:$I$37,7,0)</f>
        <v>0</v>
      </c>
      <c r="N6" s="101">
        <f t="shared" ref="N6:N37" si="1">VLOOKUP(O6,$A$5:$B$41,2,0)</f>
        <v>38</v>
      </c>
      <c r="O6" s="102">
        <v>1</v>
      </c>
      <c r="Q6" s="82">
        <f t="shared" ref="Q6:Q22" si="2">RANK(Z6,$Z$6:$Z$22)</f>
        <v>17</v>
      </c>
      <c r="R6" s="134">
        <f>N22</f>
        <v>54</v>
      </c>
      <c r="S6" s="135" t="str">
        <f>L22</f>
        <v>rzrz</v>
      </c>
      <c r="T6" s="98"/>
      <c r="U6" s="98"/>
      <c r="V6" s="99"/>
      <c r="W6" s="99"/>
      <c r="X6" s="91">
        <f>SUM(T$6:W$6)</f>
        <v>0</v>
      </c>
      <c r="Y6" s="91">
        <f>RANK(X6,X6:X22)</f>
        <v>1</v>
      </c>
      <c r="Z6" s="83">
        <f t="shared" ref="Z6:Z20" si="3">X6+ROW()/1000</f>
        <v>6.0000000000000001E-3</v>
      </c>
      <c r="AA6" s="92">
        <f t="shared" ref="AA6:AA21" si="4">VLOOKUP(AD6,$Q$6:$S$22,3,0)</f>
        <v>0</v>
      </c>
      <c r="AB6" s="100" t="e">
        <f>VLOOKUP(AA6,$S$6:$X$22,6,0)</f>
        <v>#N/A</v>
      </c>
      <c r="AC6" s="101">
        <f t="shared" ref="AC6:AC21" si="5">VLOOKUP(AD6,$Q$6:$R$22,2,0)</f>
        <v>0</v>
      </c>
      <c r="AD6" s="102">
        <v>1</v>
      </c>
    </row>
    <row r="7" spans="1:30" ht="12.95" customHeight="1" thickTop="1" thickBot="1">
      <c r="A7" s="82">
        <f t="shared" ref="A7:A37" si="6">RANK(K7,$K$6:$K$37)</f>
        <v>31</v>
      </c>
      <c r="B7" s="134">
        <f>'Final 5 ères parties à imprimer'!D5</f>
        <v>2</v>
      </c>
      <c r="C7" s="135" t="str">
        <f>'Final 5 ères parties à imprimer'!A5</f>
        <v>toto</v>
      </c>
      <c r="D7" s="89"/>
      <c r="E7" s="89"/>
      <c r="F7" s="90"/>
      <c r="G7" s="90"/>
      <c r="H7" s="90"/>
      <c r="I7" s="91">
        <f>SUM(D$7:H$7)</f>
        <v>0</v>
      </c>
      <c r="J7" s="91">
        <f>RANK(I7,I7:I37)</f>
        <v>1</v>
      </c>
      <c r="K7" s="83">
        <f t="shared" ref="K7:K9" si="7">I7+ROW()/1000</f>
        <v>7.0000000000000001E-3</v>
      </c>
      <c r="L7" s="84" t="str">
        <f t="shared" ref="L7:L37" si="8">VLOOKUP(O7,$A$6:$C$37,3,0)</f>
        <v>eaa</v>
      </c>
      <c r="M7" s="85">
        <f>VLOOKUP(L7,$C$6:$I$37,7,0)</f>
        <v>0</v>
      </c>
      <c r="N7" s="86">
        <f t="shared" si="1"/>
        <v>39</v>
      </c>
      <c r="O7" s="87">
        <v>2</v>
      </c>
      <c r="Q7" s="82">
        <f t="shared" si="2"/>
        <v>16</v>
      </c>
      <c r="R7" s="134">
        <f>N23</f>
        <v>55</v>
      </c>
      <c r="S7" s="135" t="str">
        <f>L23</f>
        <v>rzrzr</v>
      </c>
      <c r="T7" s="89"/>
      <c r="U7" s="89"/>
      <c r="V7" s="90"/>
      <c r="W7" s="90"/>
      <c r="X7" s="91">
        <f>SUM(T$7:W$7)</f>
        <v>0</v>
      </c>
      <c r="Y7" s="91">
        <f>RANK(X7,X7:X23)</f>
        <v>1</v>
      </c>
      <c r="Z7" s="83">
        <f t="shared" si="3"/>
        <v>7.0000000000000001E-3</v>
      </c>
      <c r="AA7" s="92" t="str">
        <f t="shared" si="4"/>
        <v>lolo</v>
      </c>
      <c r="AB7" s="100">
        <f t="shared" ref="AB7:AB21" si="9">VLOOKUP(AA7,$S$6:$X$22,6,0)</f>
        <v>0</v>
      </c>
      <c r="AC7" s="101">
        <f t="shared" si="5"/>
        <v>1</v>
      </c>
      <c r="AD7" s="87">
        <v>2</v>
      </c>
    </row>
    <row r="8" spans="1:30" ht="12.95" customHeight="1" thickTop="1" thickBot="1">
      <c r="A8" s="82">
        <f t="shared" si="6"/>
        <v>30</v>
      </c>
      <c r="B8" s="134">
        <f>'Final 5 ères parties à imprimer'!D6</f>
        <v>30</v>
      </c>
      <c r="C8" s="135" t="str">
        <f>'Final 5 ères parties à imprimer'!A6</f>
        <v>kiu</v>
      </c>
      <c r="D8" s="94"/>
      <c r="E8" s="94"/>
      <c r="F8" s="95"/>
      <c r="G8" s="95"/>
      <c r="H8" s="95"/>
      <c r="I8" s="96">
        <f t="shared" ref="I8:I9" si="10">SUM(D8:H8)</f>
        <v>0</v>
      </c>
      <c r="J8" s="91">
        <f>RANK(I8,I8:I37)</f>
        <v>1</v>
      </c>
      <c r="K8" s="83">
        <f t="shared" si="7"/>
        <v>8.0000000000000002E-3</v>
      </c>
      <c r="L8" s="84" t="str">
        <f t="shared" si="8"/>
        <v>dfd</v>
      </c>
      <c r="M8" s="85">
        <f t="shared" ref="M8:M37" si="11">VLOOKUP(L8,$C$6:$I$37,7,0)</f>
        <v>0</v>
      </c>
      <c r="N8" s="86">
        <f t="shared" si="1"/>
        <v>40</v>
      </c>
      <c r="O8" s="87">
        <v>3</v>
      </c>
      <c r="Q8" s="82">
        <f t="shared" si="2"/>
        <v>15</v>
      </c>
      <c r="R8" s="134">
        <f>N24</f>
        <v>56</v>
      </c>
      <c r="S8" s="135" t="str">
        <f>L24</f>
        <v>szrzr</v>
      </c>
      <c r="T8" s="94"/>
      <c r="U8" s="94"/>
      <c r="V8" s="95"/>
      <c r="W8" s="95"/>
      <c r="X8" s="91">
        <f>SUM(T$8:W$8)</f>
        <v>0</v>
      </c>
      <c r="Y8" s="91">
        <f t="shared" ref="Y8:Y21" si="12">RANK(X8,X8:X24)</f>
        <v>1</v>
      </c>
      <c r="Z8" s="83">
        <f t="shared" si="3"/>
        <v>8.0000000000000002E-3</v>
      </c>
      <c r="AA8" s="92" t="str">
        <f t="shared" si="4"/>
        <v>toto</v>
      </c>
      <c r="AB8" s="100">
        <f t="shared" si="9"/>
        <v>0</v>
      </c>
      <c r="AC8" s="101">
        <f t="shared" si="5"/>
        <v>2</v>
      </c>
      <c r="AD8" s="87">
        <v>3</v>
      </c>
    </row>
    <row r="9" spans="1:30" ht="12.95" customHeight="1" thickTop="1" thickBot="1">
      <c r="A9" s="82">
        <f t="shared" si="6"/>
        <v>29</v>
      </c>
      <c r="B9" s="134">
        <f>'Final 5 ères parties à imprimer'!D7</f>
        <v>3</v>
      </c>
      <c r="C9" s="135" t="str">
        <f>'Final 5 ères parties à imprimer'!A7</f>
        <v>marc</v>
      </c>
      <c r="D9" s="89"/>
      <c r="E9" s="89"/>
      <c r="F9" s="90"/>
      <c r="G9" s="90"/>
      <c r="H9" s="90"/>
      <c r="I9" s="91">
        <f t="shared" si="10"/>
        <v>0</v>
      </c>
      <c r="J9" s="91">
        <f>RANK(I9,I9:I37)</f>
        <v>1</v>
      </c>
      <c r="K9" s="83">
        <f t="shared" si="7"/>
        <v>8.9999999999999993E-3</v>
      </c>
      <c r="L9" s="84" t="str">
        <f t="shared" si="8"/>
        <v>mlik</v>
      </c>
      <c r="M9" s="85">
        <f t="shared" si="11"/>
        <v>0</v>
      </c>
      <c r="N9" s="86">
        <f t="shared" si="1"/>
        <v>41</v>
      </c>
      <c r="O9" s="87">
        <v>4</v>
      </c>
      <c r="Q9" s="82">
        <f t="shared" si="2"/>
        <v>14</v>
      </c>
      <c r="R9" s="134">
        <f>N25</f>
        <v>57</v>
      </c>
      <c r="S9" s="135" t="str">
        <f>L25</f>
        <v>zr</v>
      </c>
      <c r="T9" s="89"/>
      <c r="U9" s="89"/>
      <c r="V9" s="90"/>
      <c r="W9" s="90"/>
      <c r="X9" s="91">
        <f>SUM(T$9:W$9)</f>
        <v>0</v>
      </c>
      <c r="Y9" s="91">
        <f t="shared" si="12"/>
        <v>1</v>
      </c>
      <c r="Z9" s="83">
        <f t="shared" si="3"/>
        <v>8.9999999999999993E-3</v>
      </c>
      <c r="AA9" s="92" t="str">
        <f t="shared" si="4"/>
        <v>kiu</v>
      </c>
      <c r="AB9" s="100">
        <f t="shared" si="9"/>
        <v>0</v>
      </c>
      <c r="AC9" s="101">
        <f t="shared" si="5"/>
        <v>30</v>
      </c>
      <c r="AD9" s="87">
        <v>4</v>
      </c>
    </row>
    <row r="10" spans="1:30" ht="12.95" customHeight="1" thickTop="1" thickBot="1">
      <c r="A10" s="82">
        <f t="shared" si="6"/>
        <v>28</v>
      </c>
      <c r="B10" s="134">
        <f>'Final 5 ères parties à imprimer'!D8</f>
        <v>32</v>
      </c>
      <c r="C10" s="135" t="str">
        <f>'Final 5 ères parties à imprimer'!A8</f>
        <v>eezz</v>
      </c>
      <c r="D10" s="93"/>
      <c r="E10" s="94"/>
      <c r="F10" s="94"/>
      <c r="G10" s="95"/>
      <c r="H10" s="95"/>
      <c r="I10" s="96">
        <f t="shared" ref="I10:I37" si="13">SUM(D10:H10)</f>
        <v>0</v>
      </c>
      <c r="J10" s="91">
        <f>RANK(I10,I10:I37)</f>
        <v>1</v>
      </c>
      <c r="K10" s="83">
        <f t="shared" ref="K10:K37" si="14">I10+ROW()/1000</f>
        <v>0.01</v>
      </c>
      <c r="L10" s="84" t="str">
        <f t="shared" si="8"/>
        <v>yt</v>
      </c>
      <c r="M10" s="85">
        <f t="shared" si="11"/>
        <v>0</v>
      </c>
      <c r="N10" s="86">
        <f t="shared" si="1"/>
        <v>42</v>
      </c>
      <c r="O10" s="87">
        <v>5</v>
      </c>
      <c r="Q10" s="82">
        <f t="shared" si="2"/>
        <v>13</v>
      </c>
      <c r="R10" s="134">
        <f t="shared" ref="R10:R21" si="15">N26</f>
        <v>58</v>
      </c>
      <c r="S10" s="135" t="str">
        <f t="shared" ref="S10:S21" si="16">L26</f>
        <v>frr</v>
      </c>
      <c r="T10" s="94"/>
      <c r="U10" s="94"/>
      <c r="V10" s="95"/>
      <c r="W10" s="95"/>
      <c r="X10" s="91">
        <f>SUM(T$10:W$10)</f>
        <v>0</v>
      </c>
      <c r="Y10" s="91">
        <f t="shared" si="12"/>
        <v>1</v>
      </c>
      <c r="Z10" s="83">
        <f t="shared" si="3"/>
        <v>0.01</v>
      </c>
      <c r="AA10" s="92" t="str">
        <f t="shared" si="4"/>
        <v>marc</v>
      </c>
      <c r="AB10" s="100">
        <f t="shared" si="9"/>
        <v>0</v>
      </c>
      <c r="AC10" s="101">
        <f t="shared" si="5"/>
        <v>3</v>
      </c>
      <c r="AD10" s="87">
        <v>5</v>
      </c>
    </row>
    <row r="11" spans="1:30" ht="12.95" customHeight="1" thickTop="1" thickBot="1">
      <c r="A11" s="82">
        <f t="shared" si="6"/>
        <v>27</v>
      </c>
      <c r="B11" s="134">
        <f>'Final 5 ères parties à imprimer'!D9</f>
        <v>64</v>
      </c>
      <c r="C11" s="135" t="str">
        <f>'Final 5 ères parties à imprimer'!A9</f>
        <v>u-u</v>
      </c>
      <c r="D11" s="88"/>
      <c r="E11" s="89"/>
      <c r="F11" s="89"/>
      <c r="G11" s="90"/>
      <c r="H11" s="90"/>
      <c r="I11" s="91">
        <f t="shared" si="13"/>
        <v>0</v>
      </c>
      <c r="J11" s="91">
        <f>RANK(I11,I11:I37)</f>
        <v>1</v>
      </c>
      <c r="K11" s="83">
        <f t="shared" si="14"/>
        <v>1.0999999999999999E-2</v>
      </c>
      <c r="L11" s="84" t="str">
        <f t="shared" si="8"/>
        <v>ppp</v>
      </c>
      <c r="M11" s="85">
        <f t="shared" si="11"/>
        <v>0</v>
      </c>
      <c r="N11" s="86">
        <f t="shared" si="1"/>
        <v>43</v>
      </c>
      <c r="O11" s="87">
        <v>6</v>
      </c>
      <c r="Q11" s="82">
        <f t="shared" si="2"/>
        <v>12</v>
      </c>
      <c r="R11" s="134">
        <f t="shared" si="15"/>
        <v>59</v>
      </c>
      <c r="S11" s="135" t="str">
        <f t="shared" si="16"/>
        <v>"rt</v>
      </c>
      <c r="T11" s="89"/>
      <c r="U11" s="89"/>
      <c r="V11" s="90"/>
      <c r="W11" s="90"/>
      <c r="X11" s="91">
        <f>SUM(T$11:W$11)</f>
        <v>0</v>
      </c>
      <c r="Y11" s="91">
        <f t="shared" si="12"/>
        <v>1</v>
      </c>
      <c r="Z11" s="83">
        <f t="shared" si="3"/>
        <v>1.0999999999999999E-2</v>
      </c>
      <c r="AA11" s="92" t="str">
        <f t="shared" si="4"/>
        <v>eezz</v>
      </c>
      <c r="AB11" s="100">
        <f t="shared" si="9"/>
        <v>0</v>
      </c>
      <c r="AC11" s="101">
        <f t="shared" si="5"/>
        <v>32</v>
      </c>
      <c r="AD11" s="87">
        <v>6</v>
      </c>
    </row>
    <row r="12" spans="1:30" ht="12.95" customHeight="1" thickTop="1" thickBot="1">
      <c r="A12" s="82">
        <f t="shared" si="6"/>
        <v>26</v>
      </c>
      <c r="B12" s="134">
        <f>'Final 5 ères parties à imprimer'!D10</f>
        <v>63</v>
      </c>
      <c r="C12" s="135" t="str">
        <f>'Final 5 ères parties à imprimer'!A10</f>
        <v>u-yu</v>
      </c>
      <c r="D12" s="93"/>
      <c r="E12" s="94"/>
      <c r="F12" s="94"/>
      <c r="G12" s="95"/>
      <c r="H12" s="95"/>
      <c r="I12" s="96">
        <f t="shared" si="13"/>
        <v>0</v>
      </c>
      <c r="J12" s="91">
        <f>RANK(I12,I12:I37)</f>
        <v>1</v>
      </c>
      <c r="K12" s="83">
        <f t="shared" si="14"/>
        <v>1.2E-2</v>
      </c>
      <c r="L12" s="84" t="str">
        <f t="shared" si="8"/>
        <v>ttyt</v>
      </c>
      <c r="M12" s="85">
        <f t="shared" si="11"/>
        <v>0</v>
      </c>
      <c r="N12" s="86">
        <f t="shared" si="1"/>
        <v>44</v>
      </c>
      <c r="O12" s="87">
        <v>7</v>
      </c>
      <c r="Q12" s="82">
        <f t="shared" si="2"/>
        <v>11</v>
      </c>
      <c r="R12" s="134">
        <f t="shared" si="15"/>
        <v>60</v>
      </c>
      <c r="S12" s="135" t="str">
        <f t="shared" si="16"/>
        <v>y(u-</v>
      </c>
      <c r="T12" s="94"/>
      <c r="U12" s="94"/>
      <c r="V12" s="95"/>
      <c r="W12" s="95"/>
      <c r="X12" s="91">
        <f>SUM(T$12:W$12)</f>
        <v>0</v>
      </c>
      <c r="Y12" s="91">
        <f t="shared" si="12"/>
        <v>1</v>
      </c>
      <c r="Z12" s="83">
        <f t="shared" si="3"/>
        <v>1.2E-2</v>
      </c>
      <c r="AA12" s="92" t="str">
        <f t="shared" si="4"/>
        <v>u-u</v>
      </c>
      <c r="AB12" s="100">
        <f t="shared" si="9"/>
        <v>0</v>
      </c>
      <c r="AC12" s="101">
        <f t="shared" si="5"/>
        <v>64</v>
      </c>
      <c r="AD12" s="87">
        <v>7</v>
      </c>
    </row>
    <row r="13" spans="1:30" ht="12.95" customHeight="1" thickTop="1" thickBot="1">
      <c r="A13" s="82">
        <f t="shared" si="6"/>
        <v>25</v>
      </c>
      <c r="B13" s="134">
        <f>'Final 5 ères parties à imprimer'!D11</f>
        <v>62</v>
      </c>
      <c r="C13" s="135" t="str">
        <f>'Final 5 ères parties à imprimer'!A11</f>
        <v>"ér</v>
      </c>
      <c r="D13" s="88"/>
      <c r="E13" s="89"/>
      <c r="F13" s="89"/>
      <c r="G13" s="90"/>
      <c r="H13" s="90"/>
      <c r="I13" s="91">
        <f t="shared" si="13"/>
        <v>0</v>
      </c>
      <c r="J13" s="91">
        <f>RANK(I13,I13:I37)</f>
        <v>1</v>
      </c>
      <c r="K13" s="83">
        <f t="shared" si="14"/>
        <v>1.2999999999999999E-2</v>
      </c>
      <c r="L13" s="84" t="str">
        <f t="shared" si="8"/>
        <v>opp</v>
      </c>
      <c r="M13" s="85">
        <f t="shared" si="11"/>
        <v>0</v>
      </c>
      <c r="N13" s="86">
        <f t="shared" si="1"/>
        <v>45</v>
      </c>
      <c r="O13" s="87">
        <v>8</v>
      </c>
      <c r="Q13" s="82">
        <f t="shared" si="2"/>
        <v>10</v>
      </c>
      <c r="R13" s="134">
        <f t="shared" si="15"/>
        <v>61</v>
      </c>
      <c r="S13" s="135" t="str">
        <f t="shared" si="16"/>
        <v>uè-('</v>
      </c>
      <c r="T13" s="89"/>
      <c r="U13" s="89"/>
      <c r="V13" s="90"/>
      <c r="W13" s="90"/>
      <c r="X13" s="91">
        <f>SUM(T$13:W$13)</f>
        <v>0</v>
      </c>
      <c r="Y13" s="91">
        <f t="shared" si="12"/>
        <v>1</v>
      </c>
      <c r="Z13" s="83">
        <f t="shared" si="3"/>
        <v>1.2999999999999999E-2</v>
      </c>
      <c r="AA13" s="92" t="str">
        <f t="shared" si="4"/>
        <v>u-yu</v>
      </c>
      <c r="AB13" s="100">
        <f t="shared" si="9"/>
        <v>0</v>
      </c>
      <c r="AC13" s="101">
        <f t="shared" si="5"/>
        <v>63</v>
      </c>
      <c r="AD13" s="87">
        <v>8</v>
      </c>
    </row>
    <row r="14" spans="1:30" ht="12.95" customHeight="1" thickTop="1" thickBot="1">
      <c r="A14" s="82">
        <f t="shared" si="6"/>
        <v>24</v>
      </c>
      <c r="B14" s="134">
        <f>'Final 5 ères parties à imprimer'!D12</f>
        <v>61</v>
      </c>
      <c r="C14" s="135" t="str">
        <f>'Final 5 ères parties à imprimer'!A12</f>
        <v>uè-('</v>
      </c>
      <c r="D14" s="93"/>
      <c r="E14" s="94"/>
      <c r="F14" s="94"/>
      <c r="G14" s="95"/>
      <c r="H14" s="95"/>
      <c r="I14" s="96">
        <f t="shared" si="13"/>
        <v>0</v>
      </c>
      <c r="J14" s="91">
        <f>RANK(I14,I14:I37)</f>
        <v>1</v>
      </c>
      <c r="K14" s="83">
        <f t="shared" si="14"/>
        <v>1.4E-2</v>
      </c>
      <c r="L14" s="84" t="str">
        <f t="shared" si="8"/>
        <v>uh</v>
      </c>
      <c r="M14" s="85">
        <f t="shared" si="11"/>
        <v>0</v>
      </c>
      <c r="N14" s="86">
        <f t="shared" si="1"/>
        <v>46</v>
      </c>
      <c r="O14" s="87">
        <v>9</v>
      </c>
      <c r="Q14" s="82">
        <f t="shared" si="2"/>
        <v>9</v>
      </c>
      <c r="R14" s="134">
        <f t="shared" si="15"/>
        <v>62</v>
      </c>
      <c r="S14" s="135" t="str">
        <f t="shared" si="16"/>
        <v>"ér</v>
      </c>
      <c r="T14" s="94"/>
      <c r="U14" s="94"/>
      <c r="V14" s="95"/>
      <c r="W14" s="95"/>
      <c r="X14" s="91">
        <f>SUM(T$14:W$14)</f>
        <v>0</v>
      </c>
      <c r="Y14" s="91">
        <f t="shared" si="12"/>
        <v>1</v>
      </c>
      <c r="Z14" s="83">
        <f t="shared" si="3"/>
        <v>1.4E-2</v>
      </c>
      <c r="AA14" s="92" t="str">
        <f t="shared" si="4"/>
        <v>"ér</v>
      </c>
      <c r="AB14" s="100">
        <f t="shared" si="9"/>
        <v>0</v>
      </c>
      <c r="AC14" s="101">
        <f t="shared" si="5"/>
        <v>62</v>
      </c>
      <c r="AD14" s="87">
        <v>9</v>
      </c>
    </row>
    <row r="15" spans="1:30" ht="12.95" customHeight="1" thickTop="1" thickBot="1">
      <c r="A15" s="82">
        <f t="shared" si="6"/>
        <v>23</v>
      </c>
      <c r="B15" s="134">
        <f>'Final 5 ères parties à imprimer'!D13</f>
        <v>60</v>
      </c>
      <c r="C15" s="135" t="str">
        <f>'Final 5 ères parties à imprimer'!A13</f>
        <v>y(u-</v>
      </c>
      <c r="D15" s="88"/>
      <c r="E15" s="89"/>
      <c r="F15" s="89"/>
      <c r="G15" s="90"/>
      <c r="H15" s="90"/>
      <c r="I15" s="91">
        <f t="shared" si="13"/>
        <v>0</v>
      </c>
      <c r="J15" s="91">
        <f>RANK(I15,I15:I37)</f>
        <v>1</v>
      </c>
      <c r="K15" s="83">
        <f t="shared" si="14"/>
        <v>1.4999999999999999E-2</v>
      </c>
      <c r="L15" s="84" t="str">
        <f t="shared" si="8"/>
        <v>hhfg</v>
      </c>
      <c r="M15" s="85">
        <f t="shared" si="11"/>
        <v>0</v>
      </c>
      <c r="N15" s="86">
        <f t="shared" si="1"/>
        <v>47</v>
      </c>
      <c r="O15" s="87">
        <v>10</v>
      </c>
      <c r="Q15" s="82">
        <f t="shared" si="2"/>
        <v>8</v>
      </c>
      <c r="R15" s="134">
        <f t="shared" si="15"/>
        <v>63</v>
      </c>
      <c r="S15" s="135" t="str">
        <f t="shared" si="16"/>
        <v>u-yu</v>
      </c>
      <c r="T15" s="89"/>
      <c r="U15" s="89"/>
      <c r="V15" s="90"/>
      <c r="W15" s="90"/>
      <c r="X15" s="91">
        <f>SUM(T$15:W$15)</f>
        <v>0</v>
      </c>
      <c r="Y15" s="91">
        <f t="shared" si="12"/>
        <v>1</v>
      </c>
      <c r="Z15" s="83">
        <f t="shared" si="3"/>
        <v>1.4999999999999999E-2</v>
      </c>
      <c r="AA15" s="92" t="str">
        <f t="shared" si="4"/>
        <v>uè-('</v>
      </c>
      <c r="AB15" s="100">
        <f t="shared" si="9"/>
        <v>0</v>
      </c>
      <c r="AC15" s="101">
        <f t="shared" si="5"/>
        <v>61</v>
      </c>
      <c r="AD15" s="87">
        <v>10</v>
      </c>
    </row>
    <row r="16" spans="1:30" ht="12.95" customHeight="1" thickTop="1" thickBot="1">
      <c r="A16" s="82">
        <f t="shared" si="6"/>
        <v>22</v>
      </c>
      <c r="B16" s="134">
        <f>'Final 5 ères parties à imprimer'!D14</f>
        <v>59</v>
      </c>
      <c r="C16" s="135" t="str">
        <f>'Final 5 ères parties à imprimer'!A14</f>
        <v>"rt</v>
      </c>
      <c r="D16" s="93"/>
      <c r="E16" s="94"/>
      <c r="F16" s="94"/>
      <c r="G16" s="95"/>
      <c r="H16" s="95"/>
      <c r="I16" s="96">
        <f t="shared" si="13"/>
        <v>0</v>
      </c>
      <c r="J16" s="91">
        <f>RANK(I16,I16:I37)</f>
        <v>1</v>
      </c>
      <c r="K16" s="83">
        <f t="shared" si="14"/>
        <v>1.6E-2</v>
      </c>
      <c r="L16" s="84" t="str">
        <f t="shared" si="8"/>
        <v>trtr</v>
      </c>
      <c r="M16" s="85">
        <f t="shared" si="11"/>
        <v>0</v>
      </c>
      <c r="N16" s="86">
        <f t="shared" si="1"/>
        <v>48</v>
      </c>
      <c r="O16" s="87">
        <v>11</v>
      </c>
      <c r="Q16" s="82">
        <f t="shared" si="2"/>
        <v>7</v>
      </c>
      <c r="R16" s="134">
        <f t="shared" si="15"/>
        <v>64</v>
      </c>
      <c r="S16" s="135" t="str">
        <f t="shared" si="16"/>
        <v>u-u</v>
      </c>
      <c r="T16" s="94"/>
      <c r="U16" s="94"/>
      <c r="V16" s="95"/>
      <c r="W16" s="95"/>
      <c r="X16" s="91">
        <f>SUM(T$16:W$16)</f>
        <v>0</v>
      </c>
      <c r="Y16" s="91">
        <f t="shared" si="12"/>
        <v>1</v>
      </c>
      <c r="Z16" s="83">
        <f t="shared" si="3"/>
        <v>1.6E-2</v>
      </c>
      <c r="AA16" s="92" t="str">
        <f t="shared" si="4"/>
        <v>y(u-</v>
      </c>
      <c r="AB16" s="100">
        <f t="shared" si="9"/>
        <v>0</v>
      </c>
      <c r="AC16" s="101">
        <f t="shared" si="5"/>
        <v>60</v>
      </c>
      <c r="AD16" s="87">
        <v>11</v>
      </c>
    </row>
    <row r="17" spans="1:30" ht="12.95" customHeight="1" thickTop="1" thickBot="1">
      <c r="A17" s="82">
        <f t="shared" si="6"/>
        <v>21</v>
      </c>
      <c r="B17" s="134">
        <f>'Final 5 ères parties à imprimer'!D15</f>
        <v>58</v>
      </c>
      <c r="C17" s="135" t="str">
        <f>'Final 5 ères parties à imprimer'!A15</f>
        <v>frr</v>
      </c>
      <c r="D17" s="88"/>
      <c r="E17" s="89"/>
      <c r="F17" s="89"/>
      <c r="G17" s="90"/>
      <c r="H17" s="90"/>
      <c r="I17" s="91">
        <f t="shared" si="13"/>
        <v>0</v>
      </c>
      <c r="J17" s="91">
        <f>RANK(I17,I17:I37)</f>
        <v>1</v>
      </c>
      <c r="K17" s="83">
        <f t="shared" si="14"/>
        <v>1.7000000000000001E-2</v>
      </c>
      <c r="L17" s="84" t="str">
        <f t="shared" si="8"/>
        <v>tt</v>
      </c>
      <c r="M17" s="85">
        <f t="shared" si="11"/>
        <v>0</v>
      </c>
      <c r="N17" s="86">
        <f t="shared" si="1"/>
        <v>49</v>
      </c>
      <c r="O17" s="87">
        <v>12</v>
      </c>
      <c r="Q17" s="82">
        <f t="shared" si="2"/>
        <v>6</v>
      </c>
      <c r="R17" s="134">
        <f t="shared" si="15"/>
        <v>32</v>
      </c>
      <c r="S17" s="135" t="str">
        <f t="shared" si="16"/>
        <v>eezz</v>
      </c>
      <c r="T17" s="89"/>
      <c r="U17" s="89"/>
      <c r="V17" s="90"/>
      <c r="W17" s="90"/>
      <c r="X17" s="91">
        <f>SUM(T$17:W$17)</f>
        <v>0</v>
      </c>
      <c r="Y17" s="91">
        <f t="shared" si="12"/>
        <v>1</v>
      </c>
      <c r="Z17" s="83">
        <f t="shared" si="3"/>
        <v>1.7000000000000001E-2</v>
      </c>
      <c r="AA17" s="92" t="str">
        <f t="shared" si="4"/>
        <v>"rt</v>
      </c>
      <c r="AB17" s="100">
        <f t="shared" si="9"/>
        <v>0</v>
      </c>
      <c r="AC17" s="101">
        <f t="shared" si="5"/>
        <v>59</v>
      </c>
      <c r="AD17" s="87">
        <v>12</v>
      </c>
    </row>
    <row r="18" spans="1:30" ht="12.95" customHeight="1" thickTop="1" thickBot="1">
      <c r="A18" s="82">
        <f t="shared" si="6"/>
        <v>20</v>
      </c>
      <c r="B18" s="134">
        <f>'Final 5 ères parties à imprimer'!D16</f>
        <v>57</v>
      </c>
      <c r="C18" s="135" t="str">
        <f>'Final 5 ères parties à imprimer'!A16</f>
        <v>zr</v>
      </c>
      <c r="D18" s="93"/>
      <c r="E18" s="94"/>
      <c r="F18" s="94"/>
      <c r="G18" s="95"/>
      <c r="H18" s="95"/>
      <c r="I18" s="96">
        <f t="shared" si="13"/>
        <v>0</v>
      </c>
      <c r="J18" s="91">
        <f>RANK(I18,I18:I37)</f>
        <v>1</v>
      </c>
      <c r="K18" s="83">
        <f t="shared" si="14"/>
        <v>1.7999999999999999E-2</v>
      </c>
      <c r="L18" s="84" t="str">
        <f t="shared" si="8"/>
        <v>cv</v>
      </c>
      <c r="M18" s="85">
        <f t="shared" si="11"/>
        <v>0</v>
      </c>
      <c r="N18" s="86">
        <f t="shared" si="1"/>
        <v>50</v>
      </c>
      <c r="O18" s="87">
        <v>13</v>
      </c>
      <c r="Q18" s="82">
        <f t="shared" si="2"/>
        <v>5</v>
      </c>
      <c r="R18" s="134">
        <f t="shared" si="15"/>
        <v>3</v>
      </c>
      <c r="S18" s="135" t="str">
        <f t="shared" si="16"/>
        <v>marc</v>
      </c>
      <c r="T18" s="94"/>
      <c r="U18" s="94"/>
      <c r="V18" s="95"/>
      <c r="W18" s="95"/>
      <c r="X18" s="91">
        <f>SUM(T$18:W$18)</f>
        <v>0</v>
      </c>
      <c r="Y18" s="91">
        <f t="shared" si="12"/>
        <v>1</v>
      </c>
      <c r="Z18" s="83">
        <f t="shared" si="3"/>
        <v>1.7999999999999999E-2</v>
      </c>
      <c r="AA18" s="92" t="str">
        <f t="shared" si="4"/>
        <v>frr</v>
      </c>
      <c r="AB18" s="100">
        <f t="shared" si="9"/>
        <v>0</v>
      </c>
      <c r="AC18" s="101">
        <f t="shared" si="5"/>
        <v>58</v>
      </c>
      <c r="AD18" s="87">
        <v>13</v>
      </c>
    </row>
    <row r="19" spans="1:30" ht="12.95" customHeight="1" thickTop="1" thickBot="1">
      <c r="A19" s="82">
        <f t="shared" si="6"/>
        <v>19</v>
      </c>
      <c r="B19" s="134">
        <f>'Final 5 ères parties à imprimer'!D17</f>
        <v>56</v>
      </c>
      <c r="C19" s="135" t="str">
        <f>'Final 5 ères parties à imprimer'!A17</f>
        <v>szrzr</v>
      </c>
      <c r="D19" s="88"/>
      <c r="E19" s="89"/>
      <c r="F19" s="89"/>
      <c r="G19" s="90"/>
      <c r="H19" s="90"/>
      <c r="I19" s="91">
        <f t="shared" si="13"/>
        <v>0</v>
      </c>
      <c r="J19" s="91">
        <f>RANK(I19,I19:I37)</f>
        <v>1</v>
      </c>
      <c r="K19" s="83">
        <f t="shared" si="14"/>
        <v>1.9E-2</v>
      </c>
      <c r="L19" s="84" t="str">
        <f t="shared" si="8"/>
        <v>bfd</v>
      </c>
      <c r="M19" s="85">
        <f t="shared" si="11"/>
        <v>0</v>
      </c>
      <c r="N19" s="86">
        <f t="shared" si="1"/>
        <v>51</v>
      </c>
      <c r="O19" s="87">
        <v>14</v>
      </c>
      <c r="Q19" s="82">
        <f t="shared" si="2"/>
        <v>4</v>
      </c>
      <c r="R19" s="134">
        <f t="shared" si="15"/>
        <v>30</v>
      </c>
      <c r="S19" s="135" t="str">
        <f t="shared" si="16"/>
        <v>kiu</v>
      </c>
      <c r="T19" s="89"/>
      <c r="U19" s="89"/>
      <c r="V19" s="90"/>
      <c r="W19" s="90"/>
      <c r="X19" s="91">
        <f>SUM(T$19:W$19)</f>
        <v>0</v>
      </c>
      <c r="Y19" s="91">
        <f t="shared" si="12"/>
        <v>1</v>
      </c>
      <c r="Z19" s="83">
        <f t="shared" si="3"/>
        <v>1.9E-2</v>
      </c>
      <c r="AA19" s="92" t="str">
        <f t="shared" si="4"/>
        <v>zr</v>
      </c>
      <c r="AB19" s="100">
        <f t="shared" si="9"/>
        <v>0</v>
      </c>
      <c r="AC19" s="101">
        <f t="shared" si="5"/>
        <v>57</v>
      </c>
      <c r="AD19" s="87">
        <v>14</v>
      </c>
    </row>
    <row r="20" spans="1:30" ht="12.95" customHeight="1" thickTop="1" thickBot="1">
      <c r="A20" s="82">
        <f t="shared" si="6"/>
        <v>18</v>
      </c>
      <c r="B20" s="134">
        <f>'Final 5 ères parties à imprimer'!D18</f>
        <v>55</v>
      </c>
      <c r="C20" s="135" t="str">
        <f>'Final 5 ères parties à imprimer'!A18</f>
        <v>rzrzr</v>
      </c>
      <c r="D20" s="93"/>
      <c r="E20" s="94"/>
      <c r="F20" s="94"/>
      <c r="G20" s="95"/>
      <c r="H20" s="95"/>
      <c r="I20" s="96">
        <f t="shared" si="13"/>
        <v>0</v>
      </c>
      <c r="J20" s="91">
        <f>RANK(I20,I20:I37)</f>
        <v>1</v>
      </c>
      <c r="K20" s="83">
        <f t="shared" si="14"/>
        <v>0.02</v>
      </c>
      <c r="L20" s="84" t="str">
        <f t="shared" si="8"/>
        <v>sq</v>
      </c>
      <c r="M20" s="85">
        <f t="shared" si="11"/>
        <v>0</v>
      </c>
      <c r="N20" s="86">
        <f t="shared" si="1"/>
        <v>52</v>
      </c>
      <c r="O20" s="87">
        <v>15</v>
      </c>
      <c r="Q20" s="82">
        <f t="shared" si="2"/>
        <v>3</v>
      </c>
      <c r="R20" s="134">
        <f t="shared" si="15"/>
        <v>2</v>
      </c>
      <c r="S20" s="135" t="str">
        <f t="shared" si="16"/>
        <v>toto</v>
      </c>
      <c r="T20" s="94"/>
      <c r="U20" s="94"/>
      <c r="V20" s="95"/>
      <c r="W20" s="95"/>
      <c r="X20" s="91">
        <f>SUM(T$20:W$20)</f>
        <v>0</v>
      </c>
      <c r="Y20" s="91">
        <f t="shared" si="12"/>
        <v>1</v>
      </c>
      <c r="Z20" s="83">
        <f t="shared" si="3"/>
        <v>0.02</v>
      </c>
      <c r="AA20" s="92" t="str">
        <f t="shared" si="4"/>
        <v>szrzr</v>
      </c>
      <c r="AB20" s="100">
        <f t="shared" si="9"/>
        <v>0</v>
      </c>
      <c r="AC20" s="101">
        <f t="shared" si="5"/>
        <v>56</v>
      </c>
      <c r="AD20" s="87">
        <v>15</v>
      </c>
    </row>
    <row r="21" spans="1:30" ht="12.95" customHeight="1" thickTop="1" thickBot="1">
      <c r="A21" s="82">
        <f t="shared" si="6"/>
        <v>17</v>
      </c>
      <c r="B21" s="134">
        <f>'Final 5 ères parties à imprimer'!D19</f>
        <v>54</v>
      </c>
      <c r="C21" s="135" t="str">
        <f>'Final 5 ères parties à imprimer'!A19</f>
        <v>rzrz</v>
      </c>
      <c r="D21" s="88"/>
      <c r="E21" s="89"/>
      <c r="F21" s="89"/>
      <c r="G21" s="90"/>
      <c r="H21" s="90"/>
      <c r="I21" s="91">
        <f t="shared" si="13"/>
        <v>0</v>
      </c>
      <c r="J21" s="91">
        <f>RANK(I21,I21:I37)</f>
        <v>1</v>
      </c>
      <c r="K21" s="83">
        <f t="shared" si="14"/>
        <v>2.1000000000000001E-2</v>
      </c>
      <c r="L21" s="84" t="str">
        <f t="shared" si="8"/>
        <v>qq</v>
      </c>
      <c r="M21" s="85">
        <f t="shared" si="11"/>
        <v>0</v>
      </c>
      <c r="N21" s="86">
        <f t="shared" si="1"/>
        <v>53</v>
      </c>
      <c r="O21" s="87">
        <v>16</v>
      </c>
      <c r="Q21" s="82">
        <f t="shared" si="2"/>
        <v>2</v>
      </c>
      <c r="R21" s="134">
        <f t="shared" si="15"/>
        <v>1</v>
      </c>
      <c r="S21" s="135" t="str">
        <f t="shared" si="16"/>
        <v>lolo</v>
      </c>
      <c r="T21" s="89"/>
      <c r="U21" s="89"/>
      <c r="V21" s="90"/>
      <c r="W21" s="89"/>
      <c r="X21" s="91">
        <f>SUM(T$21:W$21)</f>
        <v>0</v>
      </c>
      <c r="Y21" s="91">
        <f t="shared" si="12"/>
        <v>1</v>
      </c>
      <c r="Z21" s="83">
        <f t="shared" ref="Z21:Z22" si="17">X21+ROW()/1000</f>
        <v>2.1000000000000001E-2</v>
      </c>
      <c r="AA21" s="92" t="str">
        <f t="shared" si="4"/>
        <v>rzrzr</v>
      </c>
      <c r="AB21" s="100">
        <f t="shared" si="9"/>
        <v>0</v>
      </c>
      <c r="AC21" s="101">
        <f t="shared" si="5"/>
        <v>55</v>
      </c>
      <c r="AD21" s="87">
        <v>16</v>
      </c>
    </row>
    <row r="22" spans="1:30" ht="12.95" customHeight="1" thickTop="1" thickBot="1">
      <c r="A22" s="82">
        <f t="shared" si="6"/>
        <v>16</v>
      </c>
      <c r="B22" s="134">
        <f>'Final 5 ères parties à imprimer'!D20</f>
        <v>53</v>
      </c>
      <c r="C22" s="135" t="str">
        <f>'Final 5 ères parties à imprimer'!A20</f>
        <v>qq</v>
      </c>
      <c r="D22" s="93"/>
      <c r="E22" s="94"/>
      <c r="F22" s="94"/>
      <c r="G22" s="95"/>
      <c r="H22" s="95"/>
      <c r="I22" s="96">
        <f t="shared" si="13"/>
        <v>0</v>
      </c>
      <c r="J22" s="91">
        <f>RANK(I22,I22:I37)</f>
        <v>1</v>
      </c>
      <c r="K22" s="83">
        <f t="shared" si="14"/>
        <v>2.1999999999999999E-2</v>
      </c>
      <c r="L22" s="84" t="str">
        <f t="shared" si="8"/>
        <v>rzrz</v>
      </c>
      <c r="M22" s="85">
        <f t="shared" si="11"/>
        <v>0</v>
      </c>
      <c r="N22" s="86">
        <f t="shared" si="1"/>
        <v>54</v>
      </c>
      <c r="O22" s="87">
        <v>17</v>
      </c>
      <c r="Q22" s="110">
        <f t="shared" si="2"/>
        <v>1</v>
      </c>
      <c r="R22" s="134"/>
      <c r="S22" s="135"/>
      <c r="T22" s="98"/>
      <c r="U22" s="98"/>
      <c r="V22" s="99"/>
      <c r="W22" s="98"/>
      <c r="X22" s="91"/>
      <c r="Y22" s="91"/>
      <c r="Z22" s="83">
        <f t="shared" si="17"/>
        <v>2.1999999999999999E-2</v>
      </c>
      <c r="AA22" s="92"/>
      <c r="AB22" s="100"/>
      <c r="AC22" s="101"/>
      <c r="AD22" s="87"/>
    </row>
    <row r="23" spans="1:30" ht="12.95" customHeight="1" thickTop="1" thickBot="1">
      <c r="A23" s="82">
        <f t="shared" si="6"/>
        <v>15</v>
      </c>
      <c r="B23" s="134">
        <f>'Final 5 ères parties à imprimer'!D21</f>
        <v>52</v>
      </c>
      <c r="C23" s="135" t="str">
        <f>'Final 5 ères parties à imprimer'!A21</f>
        <v>sq</v>
      </c>
      <c r="D23" s="88"/>
      <c r="E23" s="89"/>
      <c r="F23" s="89"/>
      <c r="G23" s="90"/>
      <c r="H23" s="90"/>
      <c r="I23" s="91">
        <f t="shared" si="13"/>
        <v>0</v>
      </c>
      <c r="J23" s="91">
        <f>RANK(I23,I23:I37)</f>
        <v>1</v>
      </c>
      <c r="K23" s="83">
        <f t="shared" si="14"/>
        <v>2.3E-2</v>
      </c>
      <c r="L23" s="84" t="str">
        <f t="shared" si="8"/>
        <v>rzrzr</v>
      </c>
      <c r="M23" s="85">
        <f t="shared" si="11"/>
        <v>0</v>
      </c>
      <c r="N23" s="86">
        <f t="shared" si="1"/>
        <v>55</v>
      </c>
      <c r="O23" s="87">
        <v>18</v>
      </c>
    </row>
    <row r="24" spans="1:30" ht="12.95" customHeight="1" thickTop="1" thickBot="1">
      <c r="A24" s="82">
        <f t="shared" si="6"/>
        <v>14</v>
      </c>
      <c r="B24" s="134">
        <f>'Final 5 ères parties à imprimer'!D22</f>
        <v>51</v>
      </c>
      <c r="C24" s="135" t="str">
        <f>'Final 5 ères parties à imprimer'!A22</f>
        <v>bfd</v>
      </c>
      <c r="D24" s="93"/>
      <c r="E24" s="94"/>
      <c r="F24" s="94"/>
      <c r="G24" s="95"/>
      <c r="H24" s="95"/>
      <c r="I24" s="96">
        <f t="shared" si="13"/>
        <v>0</v>
      </c>
      <c r="J24" s="91">
        <f>RANK(I24,I24:I37)</f>
        <v>1</v>
      </c>
      <c r="K24" s="83">
        <f t="shared" si="14"/>
        <v>2.4E-2</v>
      </c>
      <c r="L24" s="84" t="str">
        <f t="shared" si="8"/>
        <v>szrzr</v>
      </c>
      <c r="M24" s="85">
        <f t="shared" si="11"/>
        <v>0</v>
      </c>
      <c r="N24" s="86">
        <f t="shared" si="1"/>
        <v>56</v>
      </c>
      <c r="O24" s="87">
        <v>19</v>
      </c>
    </row>
    <row r="25" spans="1:30" ht="12.95" customHeight="1" thickTop="1" thickBot="1">
      <c r="A25" s="82">
        <f t="shared" si="6"/>
        <v>13</v>
      </c>
      <c r="B25" s="134">
        <f>'Final 5 ères parties à imprimer'!D23</f>
        <v>50</v>
      </c>
      <c r="C25" s="135" t="str">
        <f>'Final 5 ères parties à imprimer'!A23</f>
        <v>cv</v>
      </c>
      <c r="D25" s="88"/>
      <c r="E25" s="89"/>
      <c r="F25" s="89"/>
      <c r="G25" s="90"/>
      <c r="H25" s="90"/>
      <c r="I25" s="91">
        <f t="shared" si="13"/>
        <v>0</v>
      </c>
      <c r="J25" s="91">
        <f>RANK(I25,I25:I37)</f>
        <v>1</v>
      </c>
      <c r="K25" s="83">
        <f t="shared" si="14"/>
        <v>2.5000000000000001E-2</v>
      </c>
      <c r="L25" s="84" t="str">
        <f t="shared" si="8"/>
        <v>zr</v>
      </c>
      <c r="M25" s="85">
        <f t="shared" si="11"/>
        <v>0</v>
      </c>
      <c r="N25" s="86">
        <f t="shared" si="1"/>
        <v>57</v>
      </c>
      <c r="O25" s="87">
        <v>20</v>
      </c>
    </row>
    <row r="26" spans="1:30" ht="12.95" customHeight="1" thickTop="1" thickBot="1">
      <c r="A26" s="82">
        <f t="shared" si="6"/>
        <v>12</v>
      </c>
      <c r="B26" s="134">
        <f>'Final 5 ères parties à imprimer'!D24</f>
        <v>49</v>
      </c>
      <c r="C26" s="135" t="str">
        <f>'Final 5 ères parties à imprimer'!A24</f>
        <v>tt</v>
      </c>
      <c r="D26" s="93"/>
      <c r="E26" s="94"/>
      <c r="F26" s="94"/>
      <c r="G26" s="95"/>
      <c r="H26" s="95"/>
      <c r="I26" s="96">
        <f t="shared" si="13"/>
        <v>0</v>
      </c>
      <c r="J26" s="91">
        <f>RANK(I26,I26:I37)</f>
        <v>1</v>
      </c>
      <c r="K26" s="83">
        <f t="shared" si="14"/>
        <v>2.5999999999999999E-2</v>
      </c>
      <c r="L26" s="84" t="str">
        <f t="shared" si="8"/>
        <v>frr</v>
      </c>
      <c r="M26" s="85">
        <f t="shared" si="11"/>
        <v>0</v>
      </c>
      <c r="N26" s="86">
        <f t="shared" si="1"/>
        <v>58</v>
      </c>
      <c r="O26" s="87">
        <v>21</v>
      </c>
    </row>
    <row r="27" spans="1:30" ht="12.95" customHeight="1" thickTop="1" thickBot="1">
      <c r="A27" s="82">
        <f t="shared" si="6"/>
        <v>11</v>
      </c>
      <c r="B27" s="134">
        <f>'Final 5 ères parties à imprimer'!D25</f>
        <v>48</v>
      </c>
      <c r="C27" s="135" t="str">
        <f>'Final 5 ères parties à imprimer'!A25</f>
        <v>trtr</v>
      </c>
      <c r="D27" s="88"/>
      <c r="E27" s="89"/>
      <c r="F27" s="89"/>
      <c r="G27" s="90"/>
      <c r="H27" s="90"/>
      <c r="I27" s="91">
        <f t="shared" si="13"/>
        <v>0</v>
      </c>
      <c r="J27" s="91">
        <f>RANK(I27,I27:I37)</f>
        <v>1</v>
      </c>
      <c r="K27" s="83">
        <f t="shared" si="14"/>
        <v>2.7E-2</v>
      </c>
      <c r="L27" s="84" t="str">
        <f t="shared" si="8"/>
        <v>"rt</v>
      </c>
      <c r="M27" s="85">
        <f t="shared" si="11"/>
        <v>0</v>
      </c>
      <c r="N27" s="86">
        <f t="shared" si="1"/>
        <v>59</v>
      </c>
      <c r="O27" s="87">
        <v>22</v>
      </c>
    </row>
    <row r="28" spans="1:30" ht="12.95" customHeight="1" thickTop="1" thickBot="1">
      <c r="A28" s="82">
        <f t="shared" si="6"/>
        <v>10</v>
      </c>
      <c r="B28" s="134">
        <f>'Final 5 ères parties à imprimer'!D26</f>
        <v>47</v>
      </c>
      <c r="C28" s="135" t="str">
        <f>'Final 5 ères parties à imprimer'!A26</f>
        <v>hhfg</v>
      </c>
      <c r="D28" s="93"/>
      <c r="E28" s="94"/>
      <c r="F28" s="94"/>
      <c r="G28" s="95"/>
      <c r="H28" s="95"/>
      <c r="I28" s="96">
        <f t="shared" si="13"/>
        <v>0</v>
      </c>
      <c r="J28" s="91">
        <f>RANK(I28,I28:I37)</f>
        <v>1</v>
      </c>
      <c r="K28" s="83">
        <f t="shared" si="14"/>
        <v>2.8000000000000001E-2</v>
      </c>
      <c r="L28" s="84" t="str">
        <f t="shared" si="8"/>
        <v>y(u-</v>
      </c>
      <c r="M28" s="85">
        <f t="shared" si="11"/>
        <v>0</v>
      </c>
      <c r="N28" s="86">
        <f t="shared" si="1"/>
        <v>60</v>
      </c>
      <c r="O28" s="87">
        <v>23</v>
      </c>
    </row>
    <row r="29" spans="1:30" ht="12.95" customHeight="1" thickTop="1" thickBot="1">
      <c r="A29" s="82">
        <f t="shared" si="6"/>
        <v>9</v>
      </c>
      <c r="B29" s="134">
        <f>'Final 5 ères parties à imprimer'!D27</f>
        <v>46</v>
      </c>
      <c r="C29" s="135" t="str">
        <f>'Final 5 ères parties à imprimer'!A27</f>
        <v>uh</v>
      </c>
      <c r="D29" s="88"/>
      <c r="E29" s="89"/>
      <c r="F29" s="89"/>
      <c r="G29" s="90"/>
      <c r="H29" s="90"/>
      <c r="I29" s="91">
        <f t="shared" si="13"/>
        <v>0</v>
      </c>
      <c r="J29" s="91">
        <f>RANK(I29,I29:I37)</f>
        <v>1</v>
      </c>
      <c r="K29" s="83">
        <f t="shared" si="14"/>
        <v>2.9000000000000001E-2</v>
      </c>
      <c r="L29" s="84" t="str">
        <f t="shared" si="8"/>
        <v>uè-('</v>
      </c>
      <c r="M29" s="85">
        <f t="shared" si="11"/>
        <v>0</v>
      </c>
      <c r="N29" s="86">
        <f t="shared" si="1"/>
        <v>61</v>
      </c>
      <c r="O29" s="87">
        <v>24</v>
      </c>
    </row>
    <row r="30" spans="1:30" ht="12.95" customHeight="1" thickTop="1" thickBot="1">
      <c r="A30" s="82">
        <f t="shared" si="6"/>
        <v>8</v>
      </c>
      <c r="B30" s="134">
        <f>'Final 5 ères parties à imprimer'!D28</f>
        <v>45</v>
      </c>
      <c r="C30" s="135" t="str">
        <f>'Final 5 ères parties à imprimer'!A28</f>
        <v>opp</v>
      </c>
      <c r="D30" s="93"/>
      <c r="E30" s="94"/>
      <c r="F30" s="94"/>
      <c r="G30" s="95"/>
      <c r="H30" s="95"/>
      <c r="I30" s="96">
        <f t="shared" si="13"/>
        <v>0</v>
      </c>
      <c r="J30" s="91">
        <f>RANK(I30,I30:I37)</f>
        <v>1</v>
      </c>
      <c r="K30" s="83">
        <f t="shared" si="14"/>
        <v>0.03</v>
      </c>
      <c r="L30" s="84" t="str">
        <f t="shared" si="8"/>
        <v>"ér</v>
      </c>
      <c r="M30" s="85">
        <f t="shared" si="11"/>
        <v>0</v>
      </c>
      <c r="N30" s="86">
        <f t="shared" si="1"/>
        <v>62</v>
      </c>
      <c r="O30" s="87">
        <v>25</v>
      </c>
    </row>
    <row r="31" spans="1:30" ht="12.95" customHeight="1" thickTop="1" thickBot="1">
      <c r="A31" s="82">
        <f t="shared" si="6"/>
        <v>7</v>
      </c>
      <c r="B31" s="134">
        <f>'Final 5 ères parties à imprimer'!D29</f>
        <v>44</v>
      </c>
      <c r="C31" s="135" t="str">
        <f>'Final 5 ères parties à imprimer'!A29</f>
        <v>ttyt</v>
      </c>
      <c r="D31" s="88"/>
      <c r="E31" s="89"/>
      <c r="F31" s="89"/>
      <c r="G31" s="90"/>
      <c r="H31" s="90"/>
      <c r="I31" s="91">
        <f t="shared" si="13"/>
        <v>0</v>
      </c>
      <c r="J31" s="91">
        <f>RANK(I31,I31:I37)</f>
        <v>1</v>
      </c>
      <c r="K31" s="83">
        <f t="shared" si="14"/>
        <v>3.1E-2</v>
      </c>
      <c r="L31" s="84" t="str">
        <f t="shared" si="8"/>
        <v>u-yu</v>
      </c>
      <c r="M31" s="85">
        <f t="shared" si="11"/>
        <v>0</v>
      </c>
      <c r="N31" s="86">
        <f t="shared" si="1"/>
        <v>63</v>
      </c>
      <c r="O31" s="87">
        <v>26</v>
      </c>
    </row>
    <row r="32" spans="1:30" ht="12.95" customHeight="1" thickTop="1" thickBot="1">
      <c r="A32" s="82">
        <f t="shared" si="6"/>
        <v>6</v>
      </c>
      <c r="B32" s="134">
        <f>'Final 5 ères parties à imprimer'!D30</f>
        <v>43</v>
      </c>
      <c r="C32" s="135" t="str">
        <f>'Final 5 ères parties à imprimer'!A30</f>
        <v>ppp</v>
      </c>
      <c r="D32" s="93"/>
      <c r="E32" s="94"/>
      <c r="F32" s="94"/>
      <c r="G32" s="95"/>
      <c r="H32" s="95"/>
      <c r="I32" s="96">
        <f t="shared" si="13"/>
        <v>0</v>
      </c>
      <c r="J32" s="91">
        <f>RANK(I32,I32:I37)</f>
        <v>1</v>
      </c>
      <c r="K32" s="83">
        <f t="shared" si="14"/>
        <v>3.2000000000000001E-2</v>
      </c>
      <c r="L32" s="84" t="str">
        <f t="shared" si="8"/>
        <v>u-u</v>
      </c>
      <c r="M32" s="85">
        <f t="shared" si="11"/>
        <v>0</v>
      </c>
      <c r="N32" s="86">
        <f t="shared" si="1"/>
        <v>64</v>
      </c>
      <c r="O32" s="87">
        <v>27</v>
      </c>
    </row>
    <row r="33" spans="1:30" ht="12.95" customHeight="1" thickTop="1" thickBot="1">
      <c r="A33" s="82">
        <f t="shared" si="6"/>
        <v>5</v>
      </c>
      <c r="B33" s="134">
        <f>'Final 5 ères parties à imprimer'!D31</f>
        <v>42</v>
      </c>
      <c r="C33" s="135" t="str">
        <f>'Final 5 ères parties à imprimer'!A31</f>
        <v>yt</v>
      </c>
      <c r="D33" s="88"/>
      <c r="E33" s="89"/>
      <c r="F33" s="89"/>
      <c r="G33" s="90"/>
      <c r="H33" s="90"/>
      <c r="I33" s="91">
        <f t="shared" si="13"/>
        <v>0</v>
      </c>
      <c r="J33" s="91">
        <f>RANK(I33,I33:I37)</f>
        <v>1</v>
      </c>
      <c r="K33" s="83">
        <f t="shared" si="14"/>
        <v>3.3000000000000002E-2</v>
      </c>
      <c r="L33" s="84" t="str">
        <f t="shared" si="8"/>
        <v>eezz</v>
      </c>
      <c r="M33" s="85">
        <f t="shared" si="11"/>
        <v>0</v>
      </c>
      <c r="N33" s="86">
        <f t="shared" si="1"/>
        <v>32</v>
      </c>
      <c r="O33" s="87">
        <v>28</v>
      </c>
    </row>
    <row r="34" spans="1:30" ht="12.95" customHeight="1" thickTop="1" thickBot="1">
      <c r="A34" s="82">
        <f t="shared" si="6"/>
        <v>4</v>
      </c>
      <c r="B34" s="134">
        <f>'Final 5 ères parties à imprimer'!D32</f>
        <v>41</v>
      </c>
      <c r="C34" s="135" t="str">
        <f>'Final 5 ères parties à imprimer'!A32</f>
        <v>mlik</v>
      </c>
      <c r="D34" s="93"/>
      <c r="E34" s="94"/>
      <c r="F34" s="94"/>
      <c r="G34" s="95"/>
      <c r="H34" s="95"/>
      <c r="I34" s="96">
        <f t="shared" si="13"/>
        <v>0</v>
      </c>
      <c r="J34" s="91">
        <f>RANK(I34,I34:I37)</f>
        <v>1</v>
      </c>
      <c r="K34" s="83">
        <f t="shared" si="14"/>
        <v>3.4000000000000002E-2</v>
      </c>
      <c r="L34" s="84" t="str">
        <f t="shared" si="8"/>
        <v>marc</v>
      </c>
      <c r="M34" s="85">
        <f t="shared" si="11"/>
        <v>0</v>
      </c>
      <c r="N34" s="86">
        <f t="shared" si="1"/>
        <v>3</v>
      </c>
      <c r="O34" s="87">
        <v>29</v>
      </c>
    </row>
    <row r="35" spans="1:30" ht="12.95" customHeight="1" thickTop="1" thickBot="1">
      <c r="A35" s="82">
        <f t="shared" si="6"/>
        <v>3</v>
      </c>
      <c r="B35" s="134">
        <f>'Final 5 ères parties à imprimer'!D33</f>
        <v>40</v>
      </c>
      <c r="C35" s="135" t="str">
        <f>'Final 5 ères parties à imprimer'!A33</f>
        <v>dfd</v>
      </c>
      <c r="D35" s="88"/>
      <c r="E35" s="89"/>
      <c r="F35" s="89"/>
      <c r="G35" s="90"/>
      <c r="H35" s="90"/>
      <c r="I35" s="91">
        <f t="shared" si="13"/>
        <v>0</v>
      </c>
      <c r="J35" s="91">
        <f>RANK(I35,I35:I37)</f>
        <v>1</v>
      </c>
      <c r="K35" s="83">
        <f t="shared" si="14"/>
        <v>3.5000000000000003E-2</v>
      </c>
      <c r="L35" s="84" t="str">
        <f t="shared" si="8"/>
        <v>kiu</v>
      </c>
      <c r="M35" s="85">
        <f t="shared" si="11"/>
        <v>0</v>
      </c>
      <c r="N35" s="86">
        <f t="shared" si="1"/>
        <v>30</v>
      </c>
      <c r="O35" s="87">
        <v>30</v>
      </c>
    </row>
    <row r="36" spans="1:30" ht="12.95" customHeight="1" thickTop="1" thickBot="1">
      <c r="A36" s="82">
        <f t="shared" si="6"/>
        <v>2</v>
      </c>
      <c r="B36" s="134">
        <f>'Final 5 ères parties à imprimer'!D34</f>
        <v>39</v>
      </c>
      <c r="C36" s="135" t="str">
        <f>'Final 5 ères parties à imprimer'!A34</f>
        <v>eaa</v>
      </c>
      <c r="D36" s="93"/>
      <c r="E36" s="94"/>
      <c r="F36" s="94"/>
      <c r="G36" s="95"/>
      <c r="H36" s="95"/>
      <c r="I36" s="96">
        <f t="shared" si="13"/>
        <v>0</v>
      </c>
      <c r="J36" s="91">
        <f>RANK(I36,I36:I37)</f>
        <v>1</v>
      </c>
      <c r="K36" s="83">
        <f t="shared" si="14"/>
        <v>3.5999999999999997E-2</v>
      </c>
      <c r="L36" s="84" t="str">
        <f t="shared" si="8"/>
        <v>toto</v>
      </c>
      <c r="M36" s="85">
        <f t="shared" si="11"/>
        <v>0</v>
      </c>
      <c r="N36" s="86">
        <f t="shared" si="1"/>
        <v>2</v>
      </c>
      <c r="O36" s="87">
        <v>31</v>
      </c>
    </row>
    <row r="37" spans="1:30" ht="12.95" customHeight="1" thickTop="1" thickBot="1">
      <c r="A37" s="105">
        <f t="shared" si="6"/>
        <v>1</v>
      </c>
      <c r="B37" s="134">
        <f>'Final 5 ères parties à imprimer'!D35</f>
        <v>38</v>
      </c>
      <c r="C37" s="135" t="str">
        <f>'Final 5 ères parties à imprimer'!A35</f>
        <v>ezar</v>
      </c>
      <c r="D37" s="88"/>
      <c r="E37" s="89"/>
      <c r="F37" s="89"/>
      <c r="G37" s="90"/>
      <c r="H37" s="90"/>
      <c r="I37" s="91">
        <f t="shared" si="13"/>
        <v>0</v>
      </c>
      <c r="J37" s="91">
        <f>RANK(I37,I37:I37)</f>
        <v>1</v>
      </c>
      <c r="K37" s="83">
        <f t="shared" si="14"/>
        <v>3.6999999999999998E-2</v>
      </c>
      <c r="L37" s="84" t="str">
        <f t="shared" si="8"/>
        <v>lolo</v>
      </c>
      <c r="M37" s="85">
        <f t="shared" si="11"/>
        <v>0</v>
      </c>
      <c r="N37" s="86">
        <f t="shared" si="1"/>
        <v>1</v>
      </c>
      <c r="O37" s="87">
        <v>32</v>
      </c>
    </row>
    <row r="38" spans="1:30" ht="15.75" thickTop="1"/>
    <row r="42" spans="1:30" ht="30.75" customHeight="1">
      <c r="A42" s="140" t="s">
        <v>64</v>
      </c>
      <c r="B42" s="141"/>
      <c r="C42" s="141"/>
      <c r="D42" s="141"/>
      <c r="E42" s="141"/>
      <c r="F42" s="141"/>
      <c r="G42" s="141"/>
      <c r="H42" s="141"/>
      <c r="I42" s="141"/>
      <c r="J42" s="141"/>
      <c r="K42" s="141"/>
      <c r="L42" s="141"/>
      <c r="M42" s="141"/>
      <c r="N42" s="141"/>
      <c r="O42" s="141"/>
      <c r="Q42" s="143" t="s">
        <v>64</v>
      </c>
      <c r="R42" s="144"/>
      <c r="S42" s="144"/>
      <c r="T42" s="144"/>
      <c r="U42" s="144"/>
      <c r="V42" s="144"/>
      <c r="W42" s="144"/>
      <c r="X42" s="144"/>
      <c r="Y42" s="144"/>
      <c r="Z42" s="144"/>
      <c r="AA42" s="144"/>
      <c r="AB42" s="144"/>
      <c r="AC42" s="144"/>
      <c r="AD42" s="144"/>
    </row>
    <row r="43" spans="1:30" ht="30.75" customHeight="1">
      <c r="A43" s="142" t="s">
        <v>42</v>
      </c>
      <c r="B43" s="142"/>
      <c r="C43" s="142"/>
      <c r="D43" s="142"/>
      <c r="E43" s="142"/>
      <c r="F43" s="142"/>
      <c r="G43" s="142"/>
      <c r="H43" s="142"/>
      <c r="I43" s="142"/>
      <c r="J43" s="142"/>
      <c r="K43" s="142"/>
      <c r="L43" s="142"/>
      <c r="M43" s="142"/>
      <c r="N43" s="142"/>
      <c r="O43" s="142"/>
      <c r="Q43" s="139" t="s">
        <v>43</v>
      </c>
      <c r="R43" s="139"/>
      <c r="S43" s="139"/>
      <c r="T43" s="139"/>
      <c r="U43" s="139"/>
      <c r="V43" s="139"/>
      <c r="W43" s="139"/>
      <c r="X43" s="139"/>
      <c r="Y43" s="139"/>
      <c r="Z43" s="139"/>
      <c r="AA43" s="139"/>
      <c r="AB43" s="139"/>
      <c r="AC43" s="139"/>
      <c r="AD43" s="139"/>
    </row>
    <row r="44" spans="1:30">
      <c r="J44" s="73"/>
      <c r="K44" s="74"/>
      <c r="M44" s="73"/>
      <c r="N44" s="75"/>
      <c r="O44" s="73"/>
      <c r="Y44" s="73"/>
      <c r="Z44" s="74"/>
      <c r="AB44" s="73"/>
      <c r="AC44" s="75"/>
      <c r="AD44" s="73"/>
    </row>
    <row r="45" spans="1:30" ht="9.75" customHeight="1" thickBot="1">
      <c r="J45" s="73"/>
      <c r="K45" s="74"/>
      <c r="M45" s="73"/>
      <c r="N45" s="75"/>
      <c r="O45" s="73"/>
      <c r="Y45" s="73"/>
      <c r="Z45" s="74"/>
      <c r="AB45" s="73"/>
      <c r="AC45" s="75"/>
      <c r="AD45" s="73"/>
    </row>
    <row r="46" spans="1:30" ht="13.5" customHeight="1" thickBot="1">
      <c r="A46" s="76"/>
      <c r="B46" s="77"/>
      <c r="C46" s="77"/>
      <c r="D46" s="78"/>
      <c r="E46" s="79"/>
      <c r="F46" s="79"/>
      <c r="G46" s="80"/>
      <c r="H46" s="80"/>
      <c r="J46" s="73"/>
      <c r="K46" s="81"/>
      <c r="L46" s="77"/>
      <c r="M46" s="73"/>
      <c r="N46" s="75"/>
      <c r="O46" s="73"/>
      <c r="Q46" s="76"/>
      <c r="R46" s="77"/>
      <c r="S46" s="77"/>
      <c r="T46" s="114"/>
      <c r="U46" s="79"/>
      <c r="V46" s="80"/>
      <c r="W46" s="80"/>
      <c r="Y46" s="73"/>
      <c r="Z46" s="97"/>
      <c r="AA46" s="77"/>
      <c r="AB46" s="73"/>
      <c r="AC46" s="75"/>
      <c r="AD46" s="73"/>
    </row>
    <row r="47" spans="1:30" ht="15" customHeight="1" thickTop="1" thickBot="1">
      <c r="A47" s="82">
        <f t="shared" ref="A47:A78" si="18">RANK(K47,$K$47:$K$78)</f>
        <v>32</v>
      </c>
      <c r="B47" s="104">
        <f>'Final 5 ères parties à imprimer'!D40</f>
        <v>37</v>
      </c>
      <c r="C47" s="109" t="str">
        <f>'Final 5 ères parties à imprimer'!A40</f>
        <v>reye</v>
      </c>
      <c r="D47" s="98"/>
      <c r="E47" s="98"/>
      <c r="F47" s="99"/>
      <c r="G47" s="99"/>
      <c r="H47" s="99"/>
      <c r="I47" s="91">
        <f>SUM(D$47:H$47)</f>
        <v>0</v>
      </c>
      <c r="J47" s="91">
        <f>RANK(I47,I47:I78)</f>
        <v>1</v>
      </c>
      <c r="K47" s="83">
        <f t="shared" ref="K47" si="19">I47+ROW()/1000</f>
        <v>4.7E-2</v>
      </c>
      <c r="L47" s="92" t="str">
        <f t="shared" ref="L47:L78" si="20">VLOOKUP(O47,$A$47:$C$78,3,0)</f>
        <v>zse</v>
      </c>
      <c r="M47" s="100">
        <f t="shared" ref="M47:M78" si="21">VLOOKUP(L47,$C$47:$I$78,7,0)</f>
        <v>0</v>
      </c>
      <c r="N47" s="101">
        <f t="shared" ref="N47:N78" si="22">VLOOKUP(O47,$A$47:$B$78,2,0)</f>
        <v>4</v>
      </c>
      <c r="O47" s="102">
        <v>1</v>
      </c>
      <c r="Q47" s="82">
        <f t="shared" ref="Q47:Q62" si="23">RANK(Z47,$Z$47:$Z$63)</f>
        <v>17</v>
      </c>
      <c r="R47" s="104">
        <f>N63</f>
        <v>20</v>
      </c>
      <c r="S47" s="109" t="str">
        <f>L63</f>
        <v>tyu</v>
      </c>
      <c r="T47" s="98"/>
      <c r="U47" s="98"/>
      <c r="V47" s="99"/>
      <c r="W47" s="99"/>
      <c r="X47" s="91">
        <f>SUM(T$47:W$47)</f>
        <v>0</v>
      </c>
      <c r="Y47" s="91">
        <f>RANK(X47,X47:X63)</f>
        <v>1</v>
      </c>
      <c r="Z47" s="83">
        <f t="shared" ref="Z47:Z61" si="24">X47+ROW()/1000</f>
        <v>4.7E-2</v>
      </c>
      <c r="AA47" s="92">
        <f>VLOOKUP(AD47,$Q$47:$S$63,3,0)</f>
        <v>0</v>
      </c>
      <c r="AB47" s="85" t="e">
        <f>VLOOKUP(AA47,$S$47:$X$63,6,0)</f>
        <v>#N/A</v>
      </c>
      <c r="AC47" s="86">
        <f>VLOOKUP(AD47,$Q$47:$R$64,2,0)</f>
        <v>0</v>
      </c>
      <c r="AD47" s="87">
        <v>1</v>
      </c>
    </row>
    <row r="48" spans="1:30" ht="15" customHeight="1" thickTop="1" thickBot="1">
      <c r="A48" s="82">
        <f t="shared" si="18"/>
        <v>31</v>
      </c>
      <c r="B48" s="107">
        <f>'Final 5 ères parties à imprimer'!D41</f>
        <v>36</v>
      </c>
      <c r="C48" s="108" t="str">
        <f>'Final 5 ères parties à imprimer'!A41</f>
        <v>yiiu</v>
      </c>
      <c r="D48" s="89"/>
      <c r="E48" s="89"/>
      <c r="F48" s="90"/>
      <c r="G48" s="90"/>
      <c r="H48" s="90"/>
      <c r="I48" s="91">
        <f>SUM(D$48:H$48)</f>
        <v>0</v>
      </c>
      <c r="J48" s="91">
        <f>RANK(I48,I48:I78)</f>
        <v>1</v>
      </c>
      <c r="K48" s="83">
        <f t="shared" ref="K48:K78" si="25">I48+ROW()/1000</f>
        <v>4.8000000000000001E-2</v>
      </c>
      <c r="L48" s="84" t="str">
        <f t="shared" si="20"/>
        <v>ee</v>
      </c>
      <c r="M48" s="100">
        <f t="shared" si="21"/>
        <v>0</v>
      </c>
      <c r="N48" s="86">
        <f t="shared" si="22"/>
        <v>5</v>
      </c>
      <c r="O48" s="87">
        <v>2</v>
      </c>
      <c r="Q48" s="82">
        <f t="shared" si="23"/>
        <v>16</v>
      </c>
      <c r="R48" s="107">
        <f>N64</f>
        <v>21</v>
      </c>
      <c r="S48" s="108" t="str">
        <f>L64</f>
        <v>a</v>
      </c>
      <c r="T48" s="89"/>
      <c r="U48" s="89"/>
      <c r="V48" s="90"/>
      <c r="W48" s="90"/>
      <c r="X48" s="91">
        <f>SUM(T$48:W$48)</f>
        <v>0</v>
      </c>
      <c r="Y48" s="91">
        <f t="shared" ref="Y48:Y49" si="26">RANK(X48,X48:X64)</f>
        <v>1</v>
      </c>
      <c r="Z48" s="83">
        <f t="shared" si="24"/>
        <v>4.8000000000000001E-2</v>
      </c>
      <c r="AA48" s="92" t="str">
        <f t="shared" ref="AA48:AA61" si="27">VLOOKUP(AD48,$Q$47:$S$63,3,0)</f>
        <v>reye</v>
      </c>
      <c r="AB48" s="85">
        <f t="shared" ref="AB48:AB62" si="28">VLOOKUP(AA48,$S$47:$X$63,6,0)</f>
        <v>0</v>
      </c>
      <c r="AC48" s="86">
        <f t="shared" ref="AC48:AC62" si="29">VLOOKUP(AD48,$Q$47:$R$63,2,0)</f>
        <v>37</v>
      </c>
      <c r="AD48" s="87">
        <v>2</v>
      </c>
    </row>
    <row r="49" spans="1:30" ht="15" customHeight="1" thickTop="1" thickBot="1">
      <c r="A49" s="82">
        <f t="shared" si="18"/>
        <v>30</v>
      </c>
      <c r="B49" s="104">
        <f>'Final 5 ères parties à imprimer'!D42</f>
        <v>35</v>
      </c>
      <c r="C49" s="109" t="str">
        <f>'Final 5 ères parties à imprimer'!A42</f>
        <v>hju</v>
      </c>
      <c r="D49" s="94"/>
      <c r="E49" s="94"/>
      <c r="F49" s="95"/>
      <c r="G49" s="95"/>
      <c r="H49" s="95"/>
      <c r="I49" s="91">
        <f>SUM(D$49:H$49)</f>
        <v>0</v>
      </c>
      <c r="J49" s="91">
        <f>RANK(I49,I49:I78)</f>
        <v>1</v>
      </c>
      <c r="K49" s="83">
        <f t="shared" si="25"/>
        <v>4.9000000000000002E-2</v>
      </c>
      <c r="L49" s="84" t="str">
        <f t="shared" si="20"/>
        <v>sss</v>
      </c>
      <c r="M49" s="100">
        <f t="shared" si="21"/>
        <v>0</v>
      </c>
      <c r="N49" s="86">
        <f t="shared" si="22"/>
        <v>6</v>
      </c>
      <c r="O49" s="87">
        <v>3</v>
      </c>
      <c r="Q49" s="82">
        <f t="shared" si="23"/>
        <v>15</v>
      </c>
      <c r="R49" s="104">
        <f t="shared" ref="R49:R62" si="30">N65</f>
        <v>22</v>
      </c>
      <c r="S49" s="109" t="str">
        <f t="shared" ref="S49:S62" si="31">L65</f>
        <v>mm</v>
      </c>
      <c r="T49" s="94"/>
      <c r="U49" s="94"/>
      <c r="V49" s="95"/>
      <c r="W49" s="95"/>
      <c r="X49" s="91">
        <f>SUM(T$49:W$49)</f>
        <v>0</v>
      </c>
      <c r="Y49" s="91">
        <f t="shared" si="26"/>
        <v>1</v>
      </c>
      <c r="Z49" s="83">
        <f t="shared" si="24"/>
        <v>4.9000000000000002E-2</v>
      </c>
      <c r="AA49" s="92" t="str">
        <f t="shared" si="27"/>
        <v>yiiu</v>
      </c>
      <c r="AB49" s="85">
        <f t="shared" si="28"/>
        <v>0</v>
      </c>
      <c r="AC49" s="86">
        <f t="shared" si="29"/>
        <v>36</v>
      </c>
      <c r="AD49" s="87">
        <v>3</v>
      </c>
    </row>
    <row r="50" spans="1:30" ht="15" customHeight="1" thickTop="1" thickBot="1">
      <c r="A50" s="82">
        <f t="shared" si="18"/>
        <v>29</v>
      </c>
      <c r="B50" s="107">
        <f>'Final 5 ères parties à imprimer'!D43</f>
        <v>34</v>
      </c>
      <c r="C50" s="108" t="str">
        <f>'Final 5 ères parties à imprimer'!A43</f>
        <v>zzzs</v>
      </c>
      <c r="D50" s="89"/>
      <c r="E50" s="89"/>
      <c r="F50" s="90"/>
      <c r="G50" s="90"/>
      <c r="H50" s="90"/>
      <c r="I50" s="91">
        <f>SUM(D$50:H$50)</f>
        <v>0</v>
      </c>
      <c r="J50" s="91">
        <f>RANK(I50,I50:I78)</f>
        <v>1</v>
      </c>
      <c r="K50" s="83">
        <f t="shared" si="25"/>
        <v>0.05</v>
      </c>
      <c r="L50" s="84" t="str">
        <f t="shared" si="20"/>
        <v>ssss</v>
      </c>
      <c r="M50" s="100">
        <f t="shared" si="21"/>
        <v>0</v>
      </c>
      <c r="N50" s="86">
        <f t="shared" si="22"/>
        <v>7</v>
      </c>
      <c r="O50" s="87">
        <v>4</v>
      </c>
      <c r="Q50" s="82">
        <f t="shared" si="23"/>
        <v>14</v>
      </c>
      <c r="R50" s="107">
        <f t="shared" si="30"/>
        <v>23</v>
      </c>
      <c r="S50" s="108" t="str">
        <f t="shared" si="31"/>
        <v>kj</v>
      </c>
      <c r="T50" s="89"/>
      <c r="U50" s="89"/>
      <c r="V50" s="90"/>
      <c r="W50" s="90"/>
      <c r="X50" s="91">
        <f>SUM(T$50:W$50)</f>
        <v>0</v>
      </c>
      <c r="Y50" s="91">
        <f>RANK(X50,X50:X65)</f>
        <v>1</v>
      </c>
      <c r="Z50" s="83">
        <f t="shared" si="24"/>
        <v>0.05</v>
      </c>
      <c r="AA50" s="92" t="str">
        <f t="shared" si="27"/>
        <v>hju</v>
      </c>
      <c r="AB50" s="85">
        <f t="shared" si="28"/>
        <v>0</v>
      </c>
      <c r="AC50" s="86">
        <f t="shared" si="29"/>
        <v>35</v>
      </c>
      <c r="AD50" s="87">
        <v>4</v>
      </c>
    </row>
    <row r="51" spans="1:30" ht="15" customHeight="1" thickTop="1" thickBot="1">
      <c r="A51" s="82">
        <f t="shared" si="18"/>
        <v>28</v>
      </c>
      <c r="B51" s="104">
        <f>'Final 5 ères parties à imprimer'!D44</f>
        <v>33</v>
      </c>
      <c r="C51" s="109" t="str">
        <f>'Final 5 ères parties à imprimer'!A44</f>
        <v>zz(t</v>
      </c>
      <c r="D51" s="93"/>
      <c r="E51" s="94"/>
      <c r="F51" s="94"/>
      <c r="G51" s="95"/>
      <c r="H51" s="95"/>
      <c r="I51" s="91">
        <f>SUM(D$51:H$51)</f>
        <v>0</v>
      </c>
      <c r="J51" s="91">
        <f>RANK(I51,I51:I78)</f>
        <v>1</v>
      </c>
      <c r="K51" s="83">
        <f t="shared" si="25"/>
        <v>5.0999999999999997E-2</v>
      </c>
      <c r="L51" s="84" t="str">
        <f t="shared" si="20"/>
        <v>qq</v>
      </c>
      <c r="M51" s="100">
        <f t="shared" si="21"/>
        <v>0</v>
      </c>
      <c r="N51" s="86">
        <f t="shared" si="22"/>
        <v>8</v>
      </c>
      <c r="O51" s="87">
        <v>5</v>
      </c>
      <c r="Q51" s="82">
        <f t="shared" si="23"/>
        <v>13</v>
      </c>
      <c r="R51" s="104">
        <f t="shared" si="30"/>
        <v>24</v>
      </c>
      <c r="S51" s="109" t="str">
        <f t="shared" si="31"/>
        <v>jh</v>
      </c>
      <c r="T51" s="94"/>
      <c r="U51" s="94"/>
      <c r="V51" s="95"/>
      <c r="W51" s="95"/>
      <c r="X51" s="91">
        <f>SUM(T$51:W$51)</f>
        <v>0</v>
      </c>
      <c r="Y51" s="91">
        <f>RANK(X51,X51:X65)</f>
        <v>1</v>
      </c>
      <c r="Z51" s="83">
        <f t="shared" si="24"/>
        <v>5.0999999999999997E-2</v>
      </c>
      <c r="AA51" s="92" t="str">
        <f t="shared" si="27"/>
        <v>zzzs</v>
      </c>
      <c r="AB51" s="85">
        <f t="shared" si="28"/>
        <v>0</v>
      </c>
      <c r="AC51" s="86">
        <f t="shared" si="29"/>
        <v>34</v>
      </c>
      <c r="AD51" s="87">
        <v>5</v>
      </c>
    </row>
    <row r="52" spans="1:30" ht="15" customHeight="1" thickTop="1" thickBot="1">
      <c r="A52" s="82">
        <f t="shared" si="18"/>
        <v>27</v>
      </c>
      <c r="B52" s="107">
        <f>'Final 5 ères parties à imprimer'!D45</f>
        <v>31</v>
      </c>
      <c r="C52" s="108" t="str">
        <f>'Final 5 ères parties à imprimer'!A45</f>
        <v>jg</v>
      </c>
      <c r="D52" s="88"/>
      <c r="E52" s="89"/>
      <c r="F52" s="89"/>
      <c r="G52" s="90"/>
      <c r="H52" s="90"/>
      <c r="I52" s="91">
        <f>SUM(D$52:H$52)</f>
        <v>0</v>
      </c>
      <c r="J52" s="91">
        <f>RANK(I52,I52:I78)</f>
        <v>1</v>
      </c>
      <c r="K52" s="83">
        <f t="shared" si="25"/>
        <v>5.1999999999999998E-2</v>
      </c>
      <c r="L52" s="84" t="str">
        <f t="shared" si="20"/>
        <v>qqqq</v>
      </c>
      <c r="M52" s="100">
        <f t="shared" si="21"/>
        <v>0</v>
      </c>
      <c r="N52" s="86">
        <f t="shared" si="22"/>
        <v>9</v>
      </c>
      <c r="O52" s="87">
        <v>6</v>
      </c>
      <c r="Q52" s="82">
        <f t="shared" si="23"/>
        <v>12</v>
      </c>
      <c r="R52" s="107">
        <f t="shared" si="30"/>
        <v>25</v>
      </c>
      <c r="S52" s="108" t="str">
        <f t="shared" si="31"/>
        <v>hg</v>
      </c>
      <c r="T52" s="89"/>
      <c r="U52" s="89"/>
      <c r="V52" s="90"/>
      <c r="W52" s="90"/>
      <c r="X52" s="91">
        <f>SUM(T$52:W$52)</f>
        <v>0</v>
      </c>
      <c r="Y52" s="91">
        <f>RANK(X52,X52:X65)</f>
        <v>1</v>
      </c>
      <c r="Z52" s="83">
        <f t="shared" si="24"/>
        <v>5.1999999999999998E-2</v>
      </c>
      <c r="AA52" s="92" t="str">
        <f t="shared" si="27"/>
        <v>zz(t</v>
      </c>
      <c r="AB52" s="85">
        <f t="shared" si="28"/>
        <v>0</v>
      </c>
      <c r="AC52" s="86">
        <f t="shared" si="29"/>
        <v>33</v>
      </c>
      <c r="AD52" s="87">
        <v>6</v>
      </c>
    </row>
    <row r="53" spans="1:30" ht="15" customHeight="1" thickTop="1" thickBot="1">
      <c r="A53" s="82">
        <f t="shared" si="18"/>
        <v>26</v>
      </c>
      <c r="B53" s="104">
        <f>'Final 5 ères parties à imprimer'!D46</f>
        <v>29</v>
      </c>
      <c r="C53" s="109" t="str">
        <f>'Final 5 ères parties à imprimer'!A46</f>
        <v>"ee</v>
      </c>
      <c r="D53" s="93"/>
      <c r="E53" s="94"/>
      <c r="F53" s="94"/>
      <c r="G53" s="95"/>
      <c r="H53" s="95"/>
      <c r="I53" s="91">
        <f>SUM(D$53:H$53)</f>
        <v>0</v>
      </c>
      <c r="J53" s="91">
        <f>RANK(I53,I53:I78)</f>
        <v>1</v>
      </c>
      <c r="K53" s="83">
        <f t="shared" si="25"/>
        <v>5.2999999999999999E-2</v>
      </c>
      <c r="L53" s="84" t="str">
        <f t="shared" si="20"/>
        <v>aa</v>
      </c>
      <c r="M53" s="100">
        <f t="shared" si="21"/>
        <v>0</v>
      </c>
      <c r="N53" s="86">
        <f t="shared" si="22"/>
        <v>10</v>
      </c>
      <c r="O53" s="87">
        <v>7</v>
      </c>
      <c r="Q53" s="82">
        <f t="shared" si="23"/>
        <v>11</v>
      </c>
      <c r="R53" s="104">
        <f t="shared" si="30"/>
        <v>26</v>
      </c>
      <c r="S53" s="109" t="str">
        <f t="shared" si="31"/>
        <v>gf</v>
      </c>
      <c r="T53" s="94"/>
      <c r="U53" s="94"/>
      <c r="V53" s="95"/>
      <c r="W53" s="95"/>
      <c r="X53" s="91">
        <f>SUM(T$53:W$53)</f>
        <v>0</v>
      </c>
      <c r="Y53" s="91">
        <f>RANK(X53,X53:X65)</f>
        <v>1</v>
      </c>
      <c r="Z53" s="83">
        <f t="shared" si="24"/>
        <v>5.2999999999999999E-2</v>
      </c>
      <c r="AA53" s="92" t="str">
        <f t="shared" si="27"/>
        <v>jg</v>
      </c>
      <c r="AB53" s="85">
        <f t="shared" si="28"/>
        <v>0</v>
      </c>
      <c r="AC53" s="86">
        <f t="shared" si="29"/>
        <v>31</v>
      </c>
      <c r="AD53" s="87">
        <v>7</v>
      </c>
    </row>
    <row r="54" spans="1:30" ht="15" customHeight="1" thickTop="1" thickBot="1">
      <c r="A54" s="82">
        <f t="shared" si="18"/>
        <v>25</v>
      </c>
      <c r="B54" s="107">
        <f>'Final 5 ères parties à imprimer'!D47</f>
        <v>28</v>
      </c>
      <c r="C54" s="108" t="str">
        <f>'Final 5 ères parties à imprimer'!A47</f>
        <v>ee"</v>
      </c>
      <c r="D54" s="88"/>
      <c r="E54" s="89"/>
      <c r="F54" s="89"/>
      <c r="G54" s="90"/>
      <c r="H54" s="90"/>
      <c r="I54" s="91">
        <f>SUM(D$54:H$54)</f>
        <v>0</v>
      </c>
      <c r="J54" s="91">
        <f>RANK(I54,I54:I78)</f>
        <v>1</v>
      </c>
      <c r="K54" s="83">
        <f t="shared" si="25"/>
        <v>5.3999999999999999E-2</v>
      </c>
      <c r="L54" s="84" t="str">
        <f t="shared" si="20"/>
        <v>aaa</v>
      </c>
      <c r="M54" s="100">
        <f t="shared" si="21"/>
        <v>0</v>
      </c>
      <c r="N54" s="86">
        <f t="shared" si="22"/>
        <v>11</v>
      </c>
      <c r="O54" s="87">
        <v>8</v>
      </c>
      <c r="Q54" s="82">
        <f t="shared" si="23"/>
        <v>10</v>
      </c>
      <c r="R54" s="107">
        <f t="shared" si="30"/>
        <v>27</v>
      </c>
      <c r="S54" s="108" t="str">
        <f t="shared" si="31"/>
        <v>de</v>
      </c>
      <c r="T54" s="89"/>
      <c r="U54" s="89"/>
      <c r="V54" s="90"/>
      <c r="W54" s="90"/>
      <c r="X54" s="91">
        <f>SUM(T$54:W$54)</f>
        <v>0</v>
      </c>
      <c r="Y54" s="91">
        <f>RANK(X54,X54:X65)</f>
        <v>1</v>
      </c>
      <c r="Z54" s="83">
        <f t="shared" si="24"/>
        <v>5.3999999999999999E-2</v>
      </c>
      <c r="AA54" s="92" t="str">
        <f t="shared" si="27"/>
        <v>"ee</v>
      </c>
      <c r="AB54" s="85">
        <f t="shared" si="28"/>
        <v>0</v>
      </c>
      <c r="AC54" s="86">
        <f t="shared" si="29"/>
        <v>29</v>
      </c>
      <c r="AD54" s="87">
        <v>8</v>
      </c>
    </row>
    <row r="55" spans="1:30" ht="15" customHeight="1" thickTop="1" thickBot="1">
      <c r="A55" s="82">
        <f t="shared" si="18"/>
        <v>24</v>
      </c>
      <c r="B55" s="104">
        <f>'Final 5 ères parties à imprimer'!D48</f>
        <v>27</v>
      </c>
      <c r="C55" s="109" t="str">
        <f>'Final 5 ères parties à imprimer'!A48</f>
        <v>de</v>
      </c>
      <c r="D55" s="93"/>
      <c r="E55" s="94"/>
      <c r="F55" s="94"/>
      <c r="G55" s="95"/>
      <c r="H55" s="95"/>
      <c r="I55" s="91">
        <f>SUM(D$55:H$55)</f>
        <v>0</v>
      </c>
      <c r="J55" s="91">
        <f>RANK(I55,I55:I78)</f>
        <v>1</v>
      </c>
      <c r="K55" s="83">
        <f t="shared" si="25"/>
        <v>5.5E-2</v>
      </c>
      <c r="L55" s="84" t="str">
        <f t="shared" si="20"/>
        <v>aaaa</v>
      </c>
      <c r="M55" s="100">
        <f t="shared" si="21"/>
        <v>0</v>
      </c>
      <c r="N55" s="86">
        <f t="shared" si="22"/>
        <v>12</v>
      </c>
      <c r="O55" s="87">
        <v>9</v>
      </c>
      <c r="Q55" s="82">
        <f t="shared" si="23"/>
        <v>9</v>
      </c>
      <c r="R55" s="104">
        <f t="shared" si="30"/>
        <v>28</v>
      </c>
      <c r="S55" s="109" t="str">
        <f t="shared" si="31"/>
        <v>ee"</v>
      </c>
      <c r="T55" s="94"/>
      <c r="U55" s="94"/>
      <c r="V55" s="95"/>
      <c r="W55" s="95"/>
      <c r="X55" s="91">
        <f>SUM(T$55:W$55)</f>
        <v>0</v>
      </c>
      <c r="Y55" s="91">
        <f>RANK(X55,X55:X65)</f>
        <v>1</v>
      </c>
      <c r="Z55" s="83">
        <f t="shared" si="24"/>
        <v>5.5E-2</v>
      </c>
      <c r="AA55" s="92" t="str">
        <f t="shared" si="27"/>
        <v>ee"</v>
      </c>
      <c r="AB55" s="85">
        <f t="shared" si="28"/>
        <v>0</v>
      </c>
      <c r="AC55" s="86">
        <f t="shared" si="29"/>
        <v>28</v>
      </c>
      <c r="AD55" s="87">
        <v>9</v>
      </c>
    </row>
    <row r="56" spans="1:30" ht="15" customHeight="1" thickTop="1" thickBot="1">
      <c r="A56" s="82">
        <f t="shared" si="18"/>
        <v>23</v>
      </c>
      <c r="B56" s="107">
        <f>'Final 5 ères parties à imprimer'!D49</f>
        <v>26</v>
      </c>
      <c r="C56" s="108" t="str">
        <f>'Final 5 ères parties à imprimer'!A49</f>
        <v>gf</v>
      </c>
      <c r="D56" s="88"/>
      <c r="E56" s="89"/>
      <c r="F56" s="89"/>
      <c r="G56" s="90"/>
      <c r="H56" s="90"/>
      <c r="I56" s="91">
        <f>SUM(D$56:H$56)</f>
        <v>0</v>
      </c>
      <c r="J56" s="91">
        <f>RANK(I56,I56:I78)</f>
        <v>1</v>
      </c>
      <c r="K56" s="83">
        <f t="shared" si="25"/>
        <v>5.6000000000000001E-2</v>
      </c>
      <c r="L56" s="84" t="str">
        <f t="shared" si="20"/>
        <v>eee</v>
      </c>
      <c r="M56" s="100">
        <f t="shared" si="21"/>
        <v>0</v>
      </c>
      <c r="N56" s="86">
        <f t="shared" si="22"/>
        <v>13</v>
      </c>
      <c r="O56" s="87">
        <v>10</v>
      </c>
      <c r="Q56" s="82">
        <f t="shared" si="23"/>
        <v>8</v>
      </c>
      <c r="R56" s="107">
        <f t="shared" si="30"/>
        <v>29</v>
      </c>
      <c r="S56" s="108" t="str">
        <f t="shared" si="31"/>
        <v>"ee</v>
      </c>
      <c r="T56" s="89"/>
      <c r="U56" s="89"/>
      <c r="V56" s="90"/>
      <c r="W56" s="90"/>
      <c r="X56" s="91">
        <f>SUM(T$56:W$56)</f>
        <v>0</v>
      </c>
      <c r="Y56" s="91">
        <f>RANK(X56,X56:X65)</f>
        <v>1</v>
      </c>
      <c r="Z56" s="83">
        <f t="shared" si="24"/>
        <v>5.6000000000000001E-2</v>
      </c>
      <c r="AA56" s="92" t="str">
        <f t="shared" si="27"/>
        <v>de</v>
      </c>
      <c r="AB56" s="85">
        <f t="shared" si="28"/>
        <v>0</v>
      </c>
      <c r="AC56" s="86">
        <f t="shared" si="29"/>
        <v>27</v>
      </c>
      <c r="AD56" s="87">
        <v>10</v>
      </c>
    </row>
    <row r="57" spans="1:30" ht="15" customHeight="1" thickTop="1" thickBot="1">
      <c r="A57" s="82">
        <f t="shared" si="18"/>
        <v>22</v>
      </c>
      <c r="B57" s="104">
        <f>'Final 5 ères parties à imprimer'!D50</f>
        <v>25</v>
      </c>
      <c r="C57" s="109" t="str">
        <f>'Final 5 ères parties à imprimer'!A50</f>
        <v>hg</v>
      </c>
      <c r="D57" s="93"/>
      <c r="E57" s="94"/>
      <c r="F57" s="94"/>
      <c r="G57" s="95"/>
      <c r="H57" s="95"/>
      <c r="I57" s="91">
        <f>SUM(D$57:H$57)</f>
        <v>0</v>
      </c>
      <c r="J57" s="91">
        <f>RANK(I57,I57:I78)</f>
        <v>1</v>
      </c>
      <c r="K57" s="83">
        <f t="shared" si="25"/>
        <v>5.7000000000000002E-2</v>
      </c>
      <c r="L57" s="84" t="str">
        <f t="shared" si="20"/>
        <v>gtttt</v>
      </c>
      <c r="M57" s="100">
        <f t="shared" si="21"/>
        <v>0</v>
      </c>
      <c r="N57" s="86">
        <f t="shared" si="22"/>
        <v>14</v>
      </c>
      <c r="O57" s="87">
        <v>11</v>
      </c>
      <c r="Q57" s="82">
        <f t="shared" si="23"/>
        <v>7</v>
      </c>
      <c r="R57" s="104">
        <f t="shared" si="30"/>
        <v>31</v>
      </c>
      <c r="S57" s="109" t="str">
        <f t="shared" si="31"/>
        <v>jg</v>
      </c>
      <c r="T57" s="94"/>
      <c r="U57" s="94"/>
      <c r="V57" s="95"/>
      <c r="W57" s="95"/>
      <c r="X57" s="91">
        <f>SUM(T$57:W$57)</f>
        <v>0</v>
      </c>
      <c r="Y57" s="91">
        <f>RANK(X57,X57:X65)</f>
        <v>1</v>
      </c>
      <c r="Z57" s="83">
        <f t="shared" si="24"/>
        <v>5.7000000000000002E-2</v>
      </c>
      <c r="AA57" s="92" t="str">
        <f t="shared" si="27"/>
        <v>gf</v>
      </c>
      <c r="AB57" s="85">
        <f t="shared" si="28"/>
        <v>0</v>
      </c>
      <c r="AC57" s="86">
        <f t="shared" si="29"/>
        <v>26</v>
      </c>
      <c r="AD57" s="87">
        <v>11</v>
      </c>
    </row>
    <row r="58" spans="1:30" ht="15" customHeight="1" thickTop="1" thickBot="1">
      <c r="A58" s="82">
        <f t="shared" si="18"/>
        <v>21</v>
      </c>
      <c r="B58" s="107">
        <f>'Final 5 ères parties à imprimer'!D51</f>
        <v>24</v>
      </c>
      <c r="C58" s="108" t="str">
        <f>'Final 5 ères parties à imprimer'!A51</f>
        <v>jh</v>
      </c>
      <c r="D58" s="88"/>
      <c r="E58" s="89"/>
      <c r="F58" s="89"/>
      <c r="G58" s="90"/>
      <c r="H58" s="90"/>
      <c r="I58" s="91">
        <f>SUM(D$58:H$58)</f>
        <v>0</v>
      </c>
      <c r="J58" s="91">
        <f>RANK(I58,I58:I78)</f>
        <v>1</v>
      </c>
      <c r="K58" s="83">
        <f t="shared" si="25"/>
        <v>5.8000000000000003E-2</v>
      </c>
      <c r="L58" s="84" t="str">
        <f t="shared" si="20"/>
        <v>gta</v>
      </c>
      <c r="M58" s="100">
        <f t="shared" si="21"/>
        <v>0</v>
      </c>
      <c r="N58" s="86">
        <f t="shared" si="22"/>
        <v>15</v>
      </c>
      <c r="O58" s="87">
        <v>12</v>
      </c>
      <c r="Q58" s="82">
        <f t="shared" si="23"/>
        <v>6</v>
      </c>
      <c r="R58" s="107">
        <f t="shared" si="30"/>
        <v>33</v>
      </c>
      <c r="S58" s="108" t="str">
        <f t="shared" si="31"/>
        <v>zz(t</v>
      </c>
      <c r="T58" s="89"/>
      <c r="U58" s="89"/>
      <c r="V58" s="90"/>
      <c r="W58" s="90"/>
      <c r="X58" s="91">
        <f>SUM(T$58:W$58)</f>
        <v>0</v>
      </c>
      <c r="Y58" s="91">
        <f>RANK(X58,X58:X65)</f>
        <v>1</v>
      </c>
      <c r="Z58" s="83">
        <f t="shared" si="24"/>
        <v>5.8000000000000003E-2</v>
      </c>
      <c r="AA58" s="92" t="str">
        <f t="shared" si="27"/>
        <v>hg</v>
      </c>
      <c r="AB58" s="85">
        <f t="shared" si="28"/>
        <v>0</v>
      </c>
      <c r="AC58" s="86">
        <f t="shared" si="29"/>
        <v>25</v>
      </c>
      <c r="AD58" s="87">
        <v>12</v>
      </c>
    </row>
    <row r="59" spans="1:30" ht="15" customHeight="1" thickTop="1" thickBot="1">
      <c r="A59" s="82">
        <f t="shared" si="18"/>
        <v>20</v>
      </c>
      <c r="B59" s="104">
        <f>'Final 5 ères parties à imprimer'!D52</f>
        <v>23</v>
      </c>
      <c r="C59" s="109" t="str">
        <f>'Final 5 ères parties à imprimer'!A52</f>
        <v>kj</v>
      </c>
      <c r="D59" s="93"/>
      <c r="E59" s="94"/>
      <c r="F59" s="94"/>
      <c r="G59" s="95"/>
      <c r="H59" s="95"/>
      <c r="I59" s="91">
        <f>SUM(D$59:H$59)</f>
        <v>0</v>
      </c>
      <c r="J59" s="91">
        <f>RANK(I59,I59:I78)</f>
        <v>1</v>
      </c>
      <c r="K59" s="83">
        <f t="shared" si="25"/>
        <v>5.8999999999999997E-2</v>
      </c>
      <c r="L59" s="84" t="str">
        <f t="shared" si="20"/>
        <v>tr</v>
      </c>
      <c r="M59" s="100">
        <f t="shared" si="21"/>
        <v>0</v>
      </c>
      <c r="N59" s="86">
        <f t="shared" si="22"/>
        <v>16</v>
      </c>
      <c r="O59" s="87">
        <v>13</v>
      </c>
      <c r="Q59" s="82">
        <f t="shared" si="23"/>
        <v>5</v>
      </c>
      <c r="R59" s="104">
        <f t="shared" si="30"/>
        <v>34</v>
      </c>
      <c r="S59" s="109" t="str">
        <f t="shared" si="31"/>
        <v>zzzs</v>
      </c>
      <c r="T59" s="94"/>
      <c r="U59" s="94"/>
      <c r="V59" s="95"/>
      <c r="W59" s="95"/>
      <c r="X59" s="91">
        <f>SUM(T$59:W$59)</f>
        <v>0</v>
      </c>
      <c r="Y59" s="91">
        <f>RANK(X59,X59:X65)</f>
        <v>1</v>
      </c>
      <c r="Z59" s="83">
        <f t="shared" si="24"/>
        <v>5.8999999999999997E-2</v>
      </c>
      <c r="AA59" s="92" t="str">
        <f t="shared" si="27"/>
        <v>jh</v>
      </c>
      <c r="AB59" s="85">
        <f t="shared" si="28"/>
        <v>0</v>
      </c>
      <c r="AC59" s="86">
        <f t="shared" si="29"/>
        <v>24</v>
      </c>
      <c r="AD59" s="87">
        <v>13</v>
      </c>
    </row>
    <row r="60" spans="1:30" ht="15" customHeight="1" thickTop="1" thickBot="1">
      <c r="A60" s="82">
        <f t="shared" si="18"/>
        <v>19</v>
      </c>
      <c r="B60" s="107">
        <f>'Final 5 ères parties à imprimer'!D53</f>
        <v>22</v>
      </c>
      <c r="C60" s="108" t="str">
        <f>'Final 5 ères parties à imprimer'!A53</f>
        <v>mm</v>
      </c>
      <c r="D60" s="88"/>
      <c r="E60" s="89"/>
      <c r="F60" s="89"/>
      <c r="G60" s="90"/>
      <c r="H60" s="90"/>
      <c r="I60" s="91">
        <f>SUM(D$60:H$60)</f>
        <v>0</v>
      </c>
      <c r="J60" s="91">
        <f>RANK(I60,I60:I78)</f>
        <v>1</v>
      </c>
      <c r="K60" s="83">
        <f t="shared" si="25"/>
        <v>0.06</v>
      </c>
      <c r="L60" s="84" t="str">
        <f t="shared" si="20"/>
        <v>yu</v>
      </c>
      <c r="M60" s="100">
        <f t="shared" si="21"/>
        <v>0</v>
      </c>
      <c r="N60" s="86">
        <f t="shared" si="22"/>
        <v>17</v>
      </c>
      <c r="O60" s="87">
        <v>14</v>
      </c>
      <c r="Q60" s="82">
        <f t="shared" si="23"/>
        <v>4</v>
      </c>
      <c r="R60" s="107">
        <f t="shared" si="30"/>
        <v>35</v>
      </c>
      <c r="S60" s="108" t="str">
        <f t="shared" si="31"/>
        <v>hju</v>
      </c>
      <c r="T60" s="89"/>
      <c r="U60" s="89"/>
      <c r="V60" s="90"/>
      <c r="W60" s="90"/>
      <c r="X60" s="91">
        <f>SUM(T$60:W$60)</f>
        <v>0</v>
      </c>
      <c r="Y60" s="91">
        <f>RANK(X60,X60:X65)</f>
        <v>1</v>
      </c>
      <c r="Z60" s="83">
        <f t="shared" si="24"/>
        <v>0.06</v>
      </c>
      <c r="AA60" s="92" t="str">
        <f t="shared" si="27"/>
        <v>kj</v>
      </c>
      <c r="AB60" s="85">
        <f t="shared" si="28"/>
        <v>0</v>
      </c>
      <c r="AC60" s="86">
        <f t="shared" si="29"/>
        <v>23</v>
      </c>
      <c r="AD60" s="87">
        <v>14</v>
      </c>
    </row>
    <row r="61" spans="1:30" ht="15" customHeight="1" thickTop="1" thickBot="1">
      <c r="A61" s="82">
        <f t="shared" si="18"/>
        <v>18</v>
      </c>
      <c r="B61" s="104">
        <f>'Final 5 ères parties à imprimer'!D54</f>
        <v>21</v>
      </c>
      <c r="C61" s="109" t="str">
        <f>'Final 5 ères parties à imprimer'!A54</f>
        <v>a</v>
      </c>
      <c r="D61" s="93"/>
      <c r="E61" s="94"/>
      <c r="F61" s="94"/>
      <c r="G61" s="95"/>
      <c r="H61" s="95"/>
      <c r="I61" s="91">
        <f>SUM(D$61:H$61)</f>
        <v>0</v>
      </c>
      <c r="J61" s="91">
        <f>RANK(I61,I61:I78)</f>
        <v>1</v>
      </c>
      <c r="K61" s="83">
        <f t="shared" si="25"/>
        <v>6.0999999999999999E-2</v>
      </c>
      <c r="L61" s="84" t="str">
        <f t="shared" si="20"/>
        <v>uyt</v>
      </c>
      <c r="M61" s="100">
        <f t="shared" si="21"/>
        <v>0</v>
      </c>
      <c r="N61" s="86">
        <f t="shared" si="22"/>
        <v>18</v>
      </c>
      <c r="O61" s="87">
        <v>15</v>
      </c>
      <c r="Q61" s="82">
        <f t="shared" si="23"/>
        <v>3</v>
      </c>
      <c r="R61" s="104">
        <f t="shared" si="30"/>
        <v>36</v>
      </c>
      <c r="S61" s="109" t="str">
        <f t="shared" si="31"/>
        <v>yiiu</v>
      </c>
      <c r="T61" s="94"/>
      <c r="U61" s="94"/>
      <c r="V61" s="95"/>
      <c r="W61" s="95"/>
      <c r="X61" s="91">
        <f>SUM(T$61:W$61)</f>
        <v>0</v>
      </c>
      <c r="Y61" s="91">
        <f>RANK(X61,X61:X65)</f>
        <v>1</v>
      </c>
      <c r="Z61" s="83">
        <f t="shared" si="24"/>
        <v>6.0999999999999999E-2</v>
      </c>
      <c r="AA61" s="92" t="str">
        <f t="shared" si="27"/>
        <v>mm</v>
      </c>
      <c r="AB61" s="85">
        <f t="shared" si="28"/>
        <v>0</v>
      </c>
      <c r="AC61" s="86">
        <f t="shared" si="29"/>
        <v>22</v>
      </c>
      <c r="AD61" s="87">
        <v>15</v>
      </c>
    </row>
    <row r="62" spans="1:30" ht="15" customHeight="1" thickTop="1" thickBot="1">
      <c r="A62" s="82">
        <f t="shared" si="18"/>
        <v>17</v>
      </c>
      <c r="B62" s="107">
        <f>'Final 5 ères parties à imprimer'!D55</f>
        <v>20</v>
      </c>
      <c r="C62" s="108" t="str">
        <f>'Final 5 ères parties à imprimer'!A55</f>
        <v>tyu</v>
      </c>
      <c r="D62" s="88"/>
      <c r="E62" s="89"/>
      <c r="F62" s="89"/>
      <c r="G62" s="90"/>
      <c r="H62" s="90"/>
      <c r="I62" s="91">
        <f>SUM(D$62:H$62)</f>
        <v>0</v>
      </c>
      <c r="J62" s="91">
        <f>RANK(I62,I62:I78)</f>
        <v>1</v>
      </c>
      <c r="K62" s="83">
        <f t="shared" si="25"/>
        <v>6.2E-2</v>
      </c>
      <c r="L62" s="84" t="str">
        <f t="shared" si="20"/>
        <v>rez</v>
      </c>
      <c r="M62" s="100">
        <f t="shared" si="21"/>
        <v>0</v>
      </c>
      <c r="N62" s="86">
        <f t="shared" si="22"/>
        <v>19</v>
      </c>
      <c r="O62" s="87">
        <v>16</v>
      </c>
      <c r="Q62" s="111">
        <f t="shared" si="23"/>
        <v>2</v>
      </c>
      <c r="R62" s="107">
        <f t="shared" si="30"/>
        <v>37</v>
      </c>
      <c r="S62" s="108" t="str">
        <f t="shared" si="31"/>
        <v>reye</v>
      </c>
      <c r="T62" s="89"/>
      <c r="U62" s="89"/>
      <c r="V62" s="90"/>
      <c r="W62" s="89"/>
      <c r="X62" s="91">
        <f>SUM(T$62:W$62)</f>
        <v>0</v>
      </c>
      <c r="Y62" s="91">
        <f>RANK(X62,X62:X65)</f>
        <v>1</v>
      </c>
      <c r="Z62" s="83">
        <f t="shared" ref="Z62" si="32">X62+ROW()/1000</f>
        <v>6.2E-2</v>
      </c>
      <c r="AA62" s="92" t="str">
        <f>VLOOKUP(AD62,$Q$47:$S$62,3,0)</f>
        <v>a</v>
      </c>
      <c r="AB62" s="85">
        <f t="shared" si="28"/>
        <v>0</v>
      </c>
      <c r="AC62" s="86">
        <f t="shared" si="29"/>
        <v>21</v>
      </c>
      <c r="AD62" s="87">
        <v>16</v>
      </c>
    </row>
    <row r="63" spans="1:30" ht="15" customHeight="1" thickTop="1" thickBot="1">
      <c r="A63" s="82">
        <f t="shared" si="18"/>
        <v>16</v>
      </c>
      <c r="B63" s="104">
        <f>'Final 5 ères parties à imprimer'!D56</f>
        <v>19</v>
      </c>
      <c r="C63" s="109" t="str">
        <f>'Final 5 ères parties à imprimer'!A56</f>
        <v>rez</v>
      </c>
      <c r="D63" s="93"/>
      <c r="E63" s="94"/>
      <c r="F63" s="94"/>
      <c r="G63" s="95"/>
      <c r="H63" s="95"/>
      <c r="I63" s="91">
        <f>SUM(D$63:H$63)</f>
        <v>0</v>
      </c>
      <c r="J63" s="91">
        <f>RANK(I63,I63:I78)</f>
        <v>1</v>
      </c>
      <c r="K63" s="83">
        <f t="shared" si="25"/>
        <v>6.3E-2</v>
      </c>
      <c r="L63" s="84" t="str">
        <f t="shared" si="20"/>
        <v>tyu</v>
      </c>
      <c r="M63" s="100">
        <f t="shared" si="21"/>
        <v>0</v>
      </c>
      <c r="N63" s="86">
        <f t="shared" si="22"/>
        <v>20</v>
      </c>
      <c r="O63" s="87">
        <v>17</v>
      </c>
      <c r="Q63" s="106">
        <f>RANK(Z63,$Z$47:$Z$64)</f>
        <v>1</v>
      </c>
      <c r="R63" s="104"/>
      <c r="S63" s="109"/>
      <c r="T63" s="112"/>
      <c r="U63" s="112"/>
      <c r="V63" s="113"/>
      <c r="W63" s="112"/>
      <c r="X63" s="91"/>
      <c r="Y63" s="91"/>
      <c r="Z63" s="83">
        <f>X64+ROW()/1000</f>
        <v>6.3E-2</v>
      </c>
      <c r="AA63" s="92"/>
      <c r="AB63" s="85"/>
      <c r="AC63" s="86"/>
      <c r="AD63" s="87"/>
    </row>
    <row r="64" spans="1:30" ht="15" customHeight="1" thickTop="1" thickBot="1">
      <c r="A64" s="82">
        <f t="shared" si="18"/>
        <v>15</v>
      </c>
      <c r="B64" s="107">
        <f>'Final 5 ères parties à imprimer'!D57</f>
        <v>18</v>
      </c>
      <c r="C64" s="108" t="str">
        <f>'Final 5 ères parties à imprimer'!A57</f>
        <v>uyt</v>
      </c>
      <c r="D64" s="88"/>
      <c r="E64" s="89"/>
      <c r="F64" s="89"/>
      <c r="G64" s="90"/>
      <c r="H64" s="90"/>
      <c r="I64" s="91">
        <f>SUM(D$64:H$64)</f>
        <v>0</v>
      </c>
      <c r="J64" s="91">
        <f>RANK(I64,I64:I78)</f>
        <v>1</v>
      </c>
      <c r="K64" s="83">
        <f t="shared" si="25"/>
        <v>6.4000000000000001E-2</v>
      </c>
      <c r="L64" s="84" t="str">
        <f t="shared" si="20"/>
        <v>a</v>
      </c>
      <c r="M64" s="100">
        <f t="shared" si="21"/>
        <v>0</v>
      </c>
      <c r="N64" s="86">
        <f t="shared" si="22"/>
        <v>21</v>
      </c>
      <c r="O64" s="87">
        <v>18</v>
      </c>
    </row>
    <row r="65" spans="1:15" ht="15" customHeight="1" thickTop="1" thickBot="1">
      <c r="A65" s="82">
        <f t="shared" si="18"/>
        <v>14</v>
      </c>
      <c r="B65" s="104">
        <f>'Final 5 ères parties à imprimer'!D58</f>
        <v>17</v>
      </c>
      <c r="C65" s="109" t="str">
        <f>'Final 5 ères parties à imprimer'!A58</f>
        <v>yu</v>
      </c>
      <c r="D65" s="93"/>
      <c r="E65" s="94"/>
      <c r="F65" s="94"/>
      <c r="G65" s="95"/>
      <c r="H65" s="95"/>
      <c r="I65" s="91">
        <f>SUM(D$65:H$65)</f>
        <v>0</v>
      </c>
      <c r="J65" s="91">
        <f>RANK(I65,I65:I78)</f>
        <v>1</v>
      </c>
      <c r="K65" s="83">
        <f t="shared" si="25"/>
        <v>6.5000000000000002E-2</v>
      </c>
      <c r="L65" s="84" t="str">
        <f t="shared" si="20"/>
        <v>mm</v>
      </c>
      <c r="M65" s="100">
        <f t="shared" si="21"/>
        <v>0</v>
      </c>
      <c r="N65" s="86">
        <f t="shared" si="22"/>
        <v>22</v>
      </c>
      <c r="O65" s="87">
        <v>19</v>
      </c>
    </row>
    <row r="66" spans="1:15" ht="15" customHeight="1" thickTop="1" thickBot="1">
      <c r="A66" s="82">
        <f t="shared" si="18"/>
        <v>13</v>
      </c>
      <c r="B66" s="107">
        <f>'Final 5 ères parties à imprimer'!D59</f>
        <v>16</v>
      </c>
      <c r="C66" s="108" t="str">
        <f>'Final 5 ères parties à imprimer'!A59</f>
        <v>tr</v>
      </c>
      <c r="D66" s="88"/>
      <c r="E66" s="89"/>
      <c r="F66" s="89"/>
      <c r="G66" s="90"/>
      <c r="H66" s="90"/>
      <c r="I66" s="91">
        <f>SUM(D$66:H$66)</f>
        <v>0</v>
      </c>
      <c r="J66" s="91">
        <f>RANK(I66,I66:I78)</f>
        <v>1</v>
      </c>
      <c r="K66" s="83">
        <f t="shared" si="25"/>
        <v>6.6000000000000003E-2</v>
      </c>
      <c r="L66" s="84" t="str">
        <f t="shared" si="20"/>
        <v>kj</v>
      </c>
      <c r="M66" s="100">
        <f t="shared" si="21"/>
        <v>0</v>
      </c>
      <c r="N66" s="86">
        <f t="shared" si="22"/>
        <v>23</v>
      </c>
      <c r="O66" s="87">
        <v>20</v>
      </c>
    </row>
    <row r="67" spans="1:15" ht="15" customHeight="1" thickTop="1" thickBot="1">
      <c r="A67" s="82">
        <f t="shared" si="18"/>
        <v>12</v>
      </c>
      <c r="B67" s="104">
        <f>'Final 5 ères parties à imprimer'!D60</f>
        <v>15</v>
      </c>
      <c r="C67" s="109" t="str">
        <f>'Final 5 ères parties à imprimer'!A60</f>
        <v>gta</v>
      </c>
      <c r="D67" s="93"/>
      <c r="E67" s="94"/>
      <c r="F67" s="94"/>
      <c r="G67" s="95"/>
      <c r="H67" s="95"/>
      <c r="I67" s="91">
        <f>SUM(D$67:H$67)</f>
        <v>0</v>
      </c>
      <c r="J67" s="91">
        <f>RANK(I67,I67:I78)</f>
        <v>1</v>
      </c>
      <c r="K67" s="83">
        <f t="shared" si="25"/>
        <v>6.7000000000000004E-2</v>
      </c>
      <c r="L67" s="84" t="str">
        <f t="shared" si="20"/>
        <v>jh</v>
      </c>
      <c r="M67" s="100">
        <f t="shared" si="21"/>
        <v>0</v>
      </c>
      <c r="N67" s="86">
        <f t="shared" si="22"/>
        <v>24</v>
      </c>
      <c r="O67" s="87">
        <v>21</v>
      </c>
    </row>
    <row r="68" spans="1:15" ht="15" customHeight="1" thickTop="1" thickBot="1">
      <c r="A68" s="82">
        <f t="shared" si="18"/>
        <v>11</v>
      </c>
      <c r="B68" s="107">
        <f>'Final 5 ères parties à imprimer'!D61</f>
        <v>14</v>
      </c>
      <c r="C68" s="108" t="str">
        <f>'Final 5 ères parties à imprimer'!A61</f>
        <v>gtttt</v>
      </c>
      <c r="D68" s="88"/>
      <c r="E68" s="89"/>
      <c r="F68" s="89"/>
      <c r="G68" s="90"/>
      <c r="H68" s="90"/>
      <c r="I68" s="91">
        <f>SUM(D$68:H$68)</f>
        <v>0</v>
      </c>
      <c r="J68" s="91">
        <f>RANK(I68,I68:I78)</f>
        <v>1</v>
      </c>
      <c r="K68" s="83">
        <f t="shared" si="25"/>
        <v>6.8000000000000005E-2</v>
      </c>
      <c r="L68" s="84" t="str">
        <f t="shared" si="20"/>
        <v>hg</v>
      </c>
      <c r="M68" s="100">
        <f t="shared" si="21"/>
        <v>0</v>
      </c>
      <c r="N68" s="86">
        <f t="shared" si="22"/>
        <v>25</v>
      </c>
      <c r="O68" s="87">
        <v>22</v>
      </c>
    </row>
    <row r="69" spans="1:15" ht="15" customHeight="1" thickTop="1" thickBot="1">
      <c r="A69" s="82">
        <f t="shared" si="18"/>
        <v>10</v>
      </c>
      <c r="B69" s="104">
        <f>'Final 5 ères parties à imprimer'!D62</f>
        <v>13</v>
      </c>
      <c r="C69" s="109" t="str">
        <f>'Final 5 ères parties à imprimer'!A62</f>
        <v>eee</v>
      </c>
      <c r="D69" s="93"/>
      <c r="E69" s="94"/>
      <c r="F69" s="94"/>
      <c r="G69" s="95"/>
      <c r="H69" s="95"/>
      <c r="I69" s="91">
        <f>SUM(D$69:H$69)</f>
        <v>0</v>
      </c>
      <c r="J69" s="91">
        <f>RANK(I69,I69:I78)</f>
        <v>1</v>
      </c>
      <c r="K69" s="83">
        <f t="shared" si="25"/>
        <v>6.9000000000000006E-2</v>
      </c>
      <c r="L69" s="84" t="str">
        <f t="shared" si="20"/>
        <v>gf</v>
      </c>
      <c r="M69" s="100">
        <f t="shared" si="21"/>
        <v>0</v>
      </c>
      <c r="N69" s="86">
        <f t="shared" si="22"/>
        <v>26</v>
      </c>
      <c r="O69" s="87">
        <v>23</v>
      </c>
    </row>
    <row r="70" spans="1:15" ht="15" customHeight="1" thickTop="1" thickBot="1">
      <c r="A70" s="82">
        <f t="shared" si="18"/>
        <v>9</v>
      </c>
      <c r="B70" s="107">
        <f>'Final 5 ères parties à imprimer'!D63</f>
        <v>12</v>
      </c>
      <c r="C70" s="108" t="str">
        <f>'Final 5 ères parties à imprimer'!A63</f>
        <v>aaaa</v>
      </c>
      <c r="D70" s="88"/>
      <c r="E70" s="89"/>
      <c r="F70" s="89"/>
      <c r="G70" s="90"/>
      <c r="H70" s="90"/>
      <c r="I70" s="91">
        <f>SUM(D$70:H$70)</f>
        <v>0</v>
      </c>
      <c r="J70" s="91">
        <f>RANK(I70,I70:I78)</f>
        <v>1</v>
      </c>
      <c r="K70" s="83">
        <f t="shared" si="25"/>
        <v>7.0000000000000007E-2</v>
      </c>
      <c r="L70" s="84" t="str">
        <f t="shared" si="20"/>
        <v>de</v>
      </c>
      <c r="M70" s="100">
        <f t="shared" si="21"/>
        <v>0</v>
      </c>
      <c r="N70" s="86">
        <f t="shared" si="22"/>
        <v>27</v>
      </c>
      <c r="O70" s="87">
        <v>24</v>
      </c>
    </row>
    <row r="71" spans="1:15" ht="15" customHeight="1" thickTop="1" thickBot="1">
      <c r="A71" s="82">
        <f t="shared" si="18"/>
        <v>8</v>
      </c>
      <c r="B71" s="104">
        <f>'Final 5 ères parties à imprimer'!D64</f>
        <v>11</v>
      </c>
      <c r="C71" s="109" t="str">
        <f>'Final 5 ères parties à imprimer'!A64</f>
        <v>aaa</v>
      </c>
      <c r="D71" s="93"/>
      <c r="E71" s="94"/>
      <c r="F71" s="94"/>
      <c r="G71" s="95"/>
      <c r="H71" s="95"/>
      <c r="I71" s="91">
        <f>SUM(D$71:H$71)</f>
        <v>0</v>
      </c>
      <c r="J71" s="91">
        <f>RANK(I71,I71:I78)</f>
        <v>1</v>
      </c>
      <c r="K71" s="83">
        <f t="shared" si="25"/>
        <v>7.0999999999999994E-2</v>
      </c>
      <c r="L71" s="84" t="str">
        <f t="shared" si="20"/>
        <v>ee"</v>
      </c>
      <c r="M71" s="100">
        <f t="shared" si="21"/>
        <v>0</v>
      </c>
      <c r="N71" s="86">
        <f t="shared" si="22"/>
        <v>28</v>
      </c>
      <c r="O71" s="87">
        <v>25</v>
      </c>
    </row>
    <row r="72" spans="1:15" ht="15" customHeight="1" thickTop="1" thickBot="1">
      <c r="A72" s="82">
        <f t="shared" si="18"/>
        <v>7</v>
      </c>
      <c r="B72" s="107">
        <f>'Final 5 ères parties à imprimer'!D65</f>
        <v>10</v>
      </c>
      <c r="C72" s="108" t="str">
        <f>'Final 5 ères parties à imprimer'!A65</f>
        <v>aa</v>
      </c>
      <c r="D72" s="88"/>
      <c r="E72" s="89"/>
      <c r="F72" s="89"/>
      <c r="G72" s="90"/>
      <c r="H72" s="90"/>
      <c r="I72" s="91">
        <f>SUM(D$72:H$72)</f>
        <v>0</v>
      </c>
      <c r="J72" s="91">
        <f>RANK(I72,I72:I78)</f>
        <v>1</v>
      </c>
      <c r="K72" s="83">
        <f t="shared" si="25"/>
        <v>7.1999999999999995E-2</v>
      </c>
      <c r="L72" s="84" t="str">
        <f t="shared" si="20"/>
        <v>"ee</v>
      </c>
      <c r="M72" s="100">
        <f t="shared" si="21"/>
        <v>0</v>
      </c>
      <c r="N72" s="86">
        <f t="shared" si="22"/>
        <v>29</v>
      </c>
      <c r="O72" s="87">
        <v>26</v>
      </c>
    </row>
    <row r="73" spans="1:15" ht="15" customHeight="1" thickTop="1" thickBot="1">
      <c r="A73" s="82">
        <f t="shared" si="18"/>
        <v>6</v>
      </c>
      <c r="B73" s="104">
        <f>'Final 5 ères parties à imprimer'!D66</f>
        <v>9</v>
      </c>
      <c r="C73" s="109" t="str">
        <f>'Final 5 ères parties à imprimer'!A66</f>
        <v>qqqq</v>
      </c>
      <c r="D73" s="93"/>
      <c r="E73" s="94"/>
      <c r="F73" s="94"/>
      <c r="G73" s="95"/>
      <c r="H73" s="95"/>
      <c r="I73" s="91">
        <f>SUM(D$73:H$73)</f>
        <v>0</v>
      </c>
      <c r="J73" s="91">
        <f>RANK(I73,I73:I78)</f>
        <v>1</v>
      </c>
      <c r="K73" s="83">
        <f t="shared" si="25"/>
        <v>7.2999999999999995E-2</v>
      </c>
      <c r="L73" s="84" t="str">
        <f t="shared" si="20"/>
        <v>jg</v>
      </c>
      <c r="M73" s="100">
        <f t="shared" si="21"/>
        <v>0</v>
      </c>
      <c r="N73" s="86">
        <f t="shared" si="22"/>
        <v>31</v>
      </c>
      <c r="O73" s="87">
        <v>27</v>
      </c>
    </row>
    <row r="74" spans="1:15" ht="15" customHeight="1" thickTop="1" thickBot="1">
      <c r="A74" s="82">
        <f t="shared" si="18"/>
        <v>5</v>
      </c>
      <c r="B74" s="107">
        <f>'Final 5 ères parties à imprimer'!D67</f>
        <v>8</v>
      </c>
      <c r="C74" s="108" t="str">
        <f>'Final 5 ères parties à imprimer'!A67</f>
        <v>qq</v>
      </c>
      <c r="D74" s="88"/>
      <c r="E74" s="89"/>
      <c r="F74" s="89"/>
      <c r="G74" s="90"/>
      <c r="H74" s="90"/>
      <c r="I74" s="91">
        <f>SUM(D$74:H$74)</f>
        <v>0</v>
      </c>
      <c r="J74" s="91">
        <f>RANK(I74,I74:I78)</f>
        <v>1</v>
      </c>
      <c r="K74" s="83">
        <f t="shared" si="25"/>
        <v>7.3999999999999996E-2</v>
      </c>
      <c r="L74" s="84" t="str">
        <f t="shared" si="20"/>
        <v>zz(t</v>
      </c>
      <c r="M74" s="100">
        <f t="shared" si="21"/>
        <v>0</v>
      </c>
      <c r="N74" s="86">
        <f t="shared" si="22"/>
        <v>33</v>
      </c>
      <c r="O74" s="87">
        <v>28</v>
      </c>
    </row>
    <row r="75" spans="1:15" ht="15" customHeight="1" thickTop="1" thickBot="1">
      <c r="A75" s="82">
        <f t="shared" si="18"/>
        <v>4</v>
      </c>
      <c r="B75" s="104">
        <f>'Final 5 ères parties à imprimer'!D68</f>
        <v>7</v>
      </c>
      <c r="C75" s="109" t="str">
        <f>'Final 5 ères parties à imprimer'!A68</f>
        <v>ssss</v>
      </c>
      <c r="D75" s="93"/>
      <c r="E75" s="94"/>
      <c r="F75" s="94"/>
      <c r="G75" s="95"/>
      <c r="H75" s="95"/>
      <c r="I75" s="91">
        <f>SUM(D$75:H$75)</f>
        <v>0</v>
      </c>
      <c r="J75" s="91">
        <f>RANK(I75,I75:I78)</f>
        <v>1</v>
      </c>
      <c r="K75" s="83">
        <f t="shared" si="25"/>
        <v>7.4999999999999997E-2</v>
      </c>
      <c r="L75" s="84" t="str">
        <f t="shared" si="20"/>
        <v>zzzs</v>
      </c>
      <c r="M75" s="100">
        <f t="shared" si="21"/>
        <v>0</v>
      </c>
      <c r="N75" s="86">
        <f t="shared" si="22"/>
        <v>34</v>
      </c>
      <c r="O75" s="87">
        <v>29</v>
      </c>
    </row>
    <row r="76" spans="1:15" ht="15" customHeight="1" thickTop="1" thickBot="1">
      <c r="A76" s="82">
        <f t="shared" si="18"/>
        <v>3</v>
      </c>
      <c r="B76" s="107">
        <f>'Final 5 ères parties à imprimer'!D69</f>
        <v>6</v>
      </c>
      <c r="C76" s="108" t="str">
        <f>'Final 5 ères parties à imprimer'!A69</f>
        <v>sss</v>
      </c>
      <c r="D76" s="88"/>
      <c r="E76" s="89"/>
      <c r="F76" s="89"/>
      <c r="G76" s="90"/>
      <c r="H76" s="90"/>
      <c r="I76" s="91">
        <f>SUM(D$76:H$76)</f>
        <v>0</v>
      </c>
      <c r="J76" s="91">
        <f>RANK(I76,I76:I78)</f>
        <v>1</v>
      </c>
      <c r="K76" s="83">
        <f t="shared" si="25"/>
        <v>7.5999999999999998E-2</v>
      </c>
      <c r="L76" s="84" t="str">
        <f t="shared" si="20"/>
        <v>hju</v>
      </c>
      <c r="M76" s="100">
        <f t="shared" si="21"/>
        <v>0</v>
      </c>
      <c r="N76" s="86">
        <f t="shared" si="22"/>
        <v>35</v>
      </c>
      <c r="O76" s="87">
        <v>30</v>
      </c>
    </row>
    <row r="77" spans="1:15" ht="15" customHeight="1" thickTop="1" thickBot="1">
      <c r="A77" s="82">
        <f t="shared" si="18"/>
        <v>2</v>
      </c>
      <c r="B77" s="104">
        <f>'Final 5 ères parties à imprimer'!D70</f>
        <v>5</v>
      </c>
      <c r="C77" s="109" t="str">
        <f>'Final 5 ères parties à imprimer'!A70</f>
        <v>ee</v>
      </c>
      <c r="D77" s="93"/>
      <c r="E77" s="94"/>
      <c r="F77" s="94"/>
      <c r="G77" s="95"/>
      <c r="H77" s="95"/>
      <c r="I77" s="91">
        <f>SUM(D$77:H$77)</f>
        <v>0</v>
      </c>
      <c r="J77" s="91">
        <f>RANK(I77,I77:I78)</f>
        <v>1</v>
      </c>
      <c r="K77" s="83">
        <f t="shared" si="25"/>
        <v>7.6999999999999999E-2</v>
      </c>
      <c r="L77" s="84" t="str">
        <f t="shared" si="20"/>
        <v>yiiu</v>
      </c>
      <c r="M77" s="100">
        <f t="shared" si="21"/>
        <v>0</v>
      </c>
      <c r="N77" s="86">
        <f t="shared" si="22"/>
        <v>36</v>
      </c>
      <c r="O77" s="87">
        <v>31</v>
      </c>
    </row>
    <row r="78" spans="1:15" ht="15" customHeight="1" thickTop="1" thickBot="1">
      <c r="A78" s="105">
        <f t="shared" si="18"/>
        <v>1</v>
      </c>
      <c r="B78" s="107">
        <f>'Final 5 ères parties à imprimer'!D71</f>
        <v>4</v>
      </c>
      <c r="C78" s="108" t="str">
        <f>'Final 5 ères parties à imprimer'!A71</f>
        <v>zse</v>
      </c>
      <c r="D78" s="88"/>
      <c r="E78" s="89"/>
      <c r="F78" s="89"/>
      <c r="G78" s="90"/>
      <c r="H78" s="90"/>
      <c r="I78" s="91">
        <f>SUM(D$78:H$78)</f>
        <v>0</v>
      </c>
      <c r="J78" s="91">
        <f>RANK(I78,I78:I78)</f>
        <v>1</v>
      </c>
      <c r="K78" s="83">
        <f t="shared" si="25"/>
        <v>7.8E-2</v>
      </c>
      <c r="L78" s="84" t="str">
        <f t="shared" si="20"/>
        <v>reye</v>
      </c>
      <c r="M78" s="100">
        <f t="shared" si="21"/>
        <v>0</v>
      </c>
      <c r="N78" s="86">
        <f t="shared" si="22"/>
        <v>37</v>
      </c>
      <c r="O78" s="87">
        <v>32</v>
      </c>
    </row>
    <row r="79" spans="1:15" ht="15.75" thickTop="1"/>
  </sheetData>
  <mergeCells count="8">
    <mergeCell ref="Q2:AD2"/>
    <mergeCell ref="Q43:AD43"/>
    <mergeCell ref="A1:O1"/>
    <mergeCell ref="A2:O2"/>
    <mergeCell ref="A42:O42"/>
    <mergeCell ref="A43:O43"/>
    <mergeCell ref="Q1:AD1"/>
    <mergeCell ref="Q42:AD42"/>
  </mergeCells>
  <pageMargins left="0.23622047244094491" right="0.23622047244094491" top="0.74803149606299213" bottom="0.74803149606299213" header="0.31496062992125984" footer="0.31496062992125984"/>
  <pageSetup paperSize="9" orientation="landscape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AX923"/>
  <sheetViews>
    <sheetView topLeftCell="C136" zoomScale="70" zoomScaleNormal="70" workbookViewId="0">
      <selection activeCell="T175" sqref="T175"/>
    </sheetView>
  </sheetViews>
  <sheetFormatPr baseColWidth="10" defaultRowHeight="15"/>
  <cols>
    <col min="1" max="1" width="10.5703125" customWidth="1"/>
    <col min="2" max="2" width="9.7109375" style="1" customWidth="1"/>
    <col min="3" max="3" width="3.140625" style="1" customWidth="1"/>
    <col min="4" max="4" width="11.42578125" style="1" customWidth="1"/>
    <col min="5" max="5" width="3.140625" customWidth="1"/>
    <col min="7" max="7" width="3.140625" customWidth="1"/>
    <col min="8" max="8" width="11.5703125" style="130" customWidth="1"/>
    <col min="9" max="9" width="3.140625" customWidth="1"/>
    <col min="11" max="11" width="3.140625" customWidth="1"/>
    <col min="12" max="12" width="11.42578125" style="130"/>
    <col min="13" max="13" width="3.140625" customWidth="1"/>
    <col min="15" max="15" width="3.140625" customWidth="1"/>
    <col min="16" max="16" width="11.42578125" style="130"/>
    <col min="17" max="17" width="3.140625" customWidth="1"/>
    <col min="19" max="19" width="3.140625" customWidth="1"/>
    <col min="20" max="20" width="12" style="130" customWidth="1"/>
    <col min="21" max="21" width="8" customWidth="1"/>
    <col min="22" max="22" width="2.28515625" customWidth="1"/>
    <col min="23" max="23" width="6.85546875" customWidth="1"/>
    <col min="24" max="24" width="10.5703125" customWidth="1"/>
    <col min="25" max="25" width="11.42578125" style="1"/>
    <col min="26" max="26" width="3.140625" customWidth="1"/>
    <col min="27" max="27" width="11.42578125" style="1"/>
    <col min="28" max="28" width="3.140625" customWidth="1"/>
    <col min="30" max="30" width="3.140625" customWidth="1"/>
    <col min="31" max="31" width="11.42578125" style="130"/>
    <col min="32" max="32" width="3.140625" customWidth="1"/>
    <col min="34" max="34" width="3.140625" customWidth="1"/>
    <col min="35" max="35" width="11.42578125" style="130"/>
    <col min="36" max="36" width="3.140625" customWidth="1"/>
    <col min="38" max="38" width="3.140625" customWidth="1"/>
    <col min="39" max="39" width="11.42578125" style="130"/>
    <col min="40" max="40" width="3.140625" customWidth="1"/>
    <col min="42" max="42" width="3.140625" customWidth="1"/>
  </cols>
  <sheetData>
    <row r="1" spans="1:50" ht="12" customHeight="1">
      <c r="V1" s="8"/>
    </row>
    <row r="2" spans="1:50" ht="12" customHeight="1">
      <c r="V2" s="8"/>
    </row>
    <row r="3" spans="1:50" ht="12" customHeight="1">
      <c r="V3" s="8"/>
    </row>
    <row r="4" spans="1:50" ht="12" customHeight="1">
      <c r="V4" s="8"/>
    </row>
    <row r="5" spans="1:50" ht="12" customHeight="1">
      <c r="A5" s="9" t="s">
        <v>2</v>
      </c>
      <c r="V5" s="8"/>
      <c r="X5" s="9" t="s">
        <v>2</v>
      </c>
    </row>
    <row r="6" spans="1:50" ht="12" customHeight="1" thickBot="1">
      <c r="V6" s="8"/>
    </row>
    <row r="7" spans="1:50" ht="12" customHeight="1">
      <c r="B7" s="115" t="s">
        <v>1</v>
      </c>
      <c r="V7" s="8"/>
    </row>
    <row r="8" spans="1:50" ht="12" customHeight="1" thickBot="1">
      <c r="B8" s="116">
        <v>1</v>
      </c>
      <c r="V8" s="8"/>
    </row>
    <row r="9" spans="1:50" ht="12" customHeight="1">
      <c r="B9" s="5" t="s">
        <v>1</v>
      </c>
      <c r="D9" s="7" t="s">
        <v>1</v>
      </c>
      <c r="V9" s="8"/>
    </row>
    <row r="10" spans="1:50" ht="12" customHeight="1" thickBot="1">
      <c r="B10" s="117">
        <v>32</v>
      </c>
      <c r="D10" s="146"/>
      <c r="V10" s="8"/>
    </row>
    <row r="11" spans="1:50" ht="12" customHeight="1" thickBot="1">
      <c r="B11" s="6"/>
      <c r="F11" s="115" t="s">
        <v>1</v>
      </c>
      <c r="V11" s="8"/>
      <c r="Y11" s="115" t="s">
        <v>1</v>
      </c>
    </row>
    <row r="12" spans="1:50" ht="12" customHeight="1" thickBot="1">
      <c r="B12" s="115" t="s">
        <v>1</v>
      </c>
      <c r="F12" s="116">
        <f>D10</f>
        <v>0</v>
      </c>
      <c r="V12" s="8"/>
      <c r="Y12" s="116"/>
    </row>
    <row r="13" spans="1:50" ht="12" customHeight="1" thickBot="1">
      <c r="B13" s="116">
        <v>3</v>
      </c>
      <c r="F13" s="5" t="s">
        <v>1</v>
      </c>
      <c r="H13" s="7" t="s">
        <v>1</v>
      </c>
      <c r="V13" s="8"/>
      <c r="Y13" s="5" t="s">
        <v>1</v>
      </c>
      <c r="AA13" s="7" t="s">
        <v>1</v>
      </c>
    </row>
    <row r="14" spans="1:50" ht="12" customHeight="1" thickBot="1">
      <c r="B14" s="5" t="s">
        <v>1</v>
      </c>
      <c r="D14" s="7" t="s">
        <v>1</v>
      </c>
      <c r="F14" s="117">
        <f>D15</f>
        <v>0</v>
      </c>
      <c r="H14" s="147"/>
      <c r="V14" s="8"/>
      <c r="Y14" s="117"/>
      <c r="AA14" s="146"/>
    </row>
    <row r="15" spans="1:50" ht="12" customHeight="1" thickBot="1">
      <c r="B15" s="117">
        <v>30</v>
      </c>
      <c r="D15" s="146"/>
      <c r="V15" s="8"/>
    </row>
    <row r="16" spans="1:50" s="3" customFormat="1" ht="12" customHeight="1" thickBot="1">
      <c r="A16"/>
      <c r="B16" s="6"/>
      <c r="C16" s="1"/>
      <c r="D16" s="1"/>
      <c r="E16"/>
      <c r="F16"/>
      <c r="G16"/>
      <c r="H16" s="130"/>
      <c r="I16"/>
      <c r="J16"/>
      <c r="K16"/>
      <c r="L16" s="130"/>
      <c r="M16"/>
      <c r="N16"/>
      <c r="O16"/>
      <c r="P16" s="130"/>
      <c r="Q16"/>
      <c r="R16"/>
      <c r="S16"/>
      <c r="T16" s="130"/>
      <c r="U16"/>
      <c r="V16" s="8"/>
      <c r="W16"/>
      <c r="X16"/>
      <c r="Y16" s="1"/>
      <c r="Z16"/>
      <c r="AA16" s="1"/>
      <c r="AB16"/>
      <c r="AC16"/>
      <c r="AD16"/>
      <c r="AE16" s="130"/>
      <c r="AF16"/>
      <c r="AG16"/>
      <c r="AH16"/>
      <c r="AI16" s="130"/>
      <c r="AJ16"/>
      <c r="AK16"/>
      <c r="AL16"/>
      <c r="AM16" s="130"/>
      <c r="AN16"/>
      <c r="AO16"/>
      <c r="AP16"/>
      <c r="AQ16"/>
      <c r="AR16"/>
      <c r="AS16"/>
      <c r="AT16"/>
      <c r="AU16"/>
      <c r="AV16"/>
      <c r="AW16"/>
      <c r="AX16"/>
    </row>
    <row r="17" spans="1:50" ht="12" customHeight="1" thickBot="1">
      <c r="B17" s="115" t="s">
        <v>1</v>
      </c>
      <c r="V17" s="8"/>
    </row>
    <row r="18" spans="1:50" ht="12" customHeight="1" thickBot="1">
      <c r="B18" s="116">
        <v>5</v>
      </c>
      <c r="J18" s="115" t="s">
        <v>1</v>
      </c>
      <c r="V18" s="8"/>
      <c r="AC18" s="115" t="s">
        <v>1</v>
      </c>
    </row>
    <row r="19" spans="1:50" ht="12" customHeight="1" thickBot="1">
      <c r="B19" s="5" t="s">
        <v>1</v>
      </c>
      <c r="D19" s="7" t="s">
        <v>1</v>
      </c>
      <c r="J19" s="116">
        <f>H14</f>
        <v>0</v>
      </c>
      <c r="V19" s="8"/>
      <c r="AC19" s="116">
        <f>AA14</f>
        <v>0</v>
      </c>
    </row>
    <row r="20" spans="1:50" ht="12" customHeight="1" thickBot="1">
      <c r="B20" s="117">
        <v>28</v>
      </c>
      <c r="D20" s="146"/>
      <c r="J20" s="5" t="s">
        <v>1</v>
      </c>
      <c r="L20" s="7" t="s">
        <v>1</v>
      </c>
      <c r="V20" s="8"/>
      <c r="AC20" s="5" t="s">
        <v>1</v>
      </c>
      <c r="AE20" s="7" t="s">
        <v>1</v>
      </c>
    </row>
    <row r="21" spans="1:50" s="3" customFormat="1" ht="12" customHeight="1" thickBot="1">
      <c r="A21"/>
      <c r="B21" s="6"/>
      <c r="C21" s="1"/>
      <c r="D21" s="1"/>
      <c r="E21"/>
      <c r="F21" s="115" t="s">
        <v>1</v>
      </c>
      <c r="G21"/>
      <c r="H21" s="130"/>
      <c r="I21"/>
      <c r="J21" s="117">
        <f>H24</f>
        <v>0</v>
      </c>
      <c r="K21"/>
      <c r="L21" s="147"/>
      <c r="M21"/>
      <c r="N21"/>
      <c r="O21"/>
      <c r="P21" s="130"/>
      <c r="Q21"/>
      <c r="R21"/>
      <c r="S21"/>
      <c r="T21" s="130"/>
      <c r="U21"/>
      <c r="V21" s="8"/>
      <c r="W21"/>
      <c r="X21"/>
      <c r="Y21" s="115" t="s">
        <v>1</v>
      </c>
      <c r="Z21"/>
      <c r="AA21" s="1"/>
      <c r="AB21"/>
      <c r="AC21" s="117">
        <f>AA24</f>
        <v>0</v>
      </c>
      <c r="AD21"/>
      <c r="AE21" s="147"/>
      <c r="AF21"/>
      <c r="AG21"/>
      <c r="AH21"/>
      <c r="AI21" s="130"/>
      <c r="AJ21"/>
      <c r="AK21"/>
      <c r="AL21"/>
      <c r="AM21" s="130"/>
      <c r="AN21"/>
      <c r="AO21"/>
      <c r="AP21"/>
      <c r="AQ21"/>
      <c r="AR21"/>
      <c r="AS21"/>
      <c r="AT21"/>
      <c r="AU21"/>
      <c r="AV21"/>
      <c r="AW21"/>
      <c r="AX21"/>
    </row>
    <row r="22" spans="1:50" ht="12" customHeight="1" thickBot="1">
      <c r="B22" s="115" t="s">
        <v>1</v>
      </c>
      <c r="F22" s="116">
        <f>D20</f>
        <v>0</v>
      </c>
      <c r="V22" s="8"/>
      <c r="Y22" s="116"/>
    </row>
    <row r="23" spans="1:50" ht="12" customHeight="1" thickBot="1">
      <c r="B23" s="116">
        <v>7</v>
      </c>
      <c r="F23" s="5" t="s">
        <v>1</v>
      </c>
      <c r="H23" s="7" t="s">
        <v>1</v>
      </c>
      <c r="V23" s="8"/>
      <c r="Y23" s="5" t="s">
        <v>1</v>
      </c>
      <c r="AA23" s="7" t="s">
        <v>1</v>
      </c>
    </row>
    <row r="24" spans="1:50" ht="12" customHeight="1" thickBot="1">
      <c r="B24" s="5" t="s">
        <v>1</v>
      </c>
      <c r="D24" s="7" t="s">
        <v>1</v>
      </c>
      <c r="F24" s="117">
        <f>D25</f>
        <v>0</v>
      </c>
      <c r="H24" s="147"/>
      <c r="V24" s="8"/>
      <c r="Y24" s="117"/>
      <c r="AA24" s="146"/>
    </row>
    <row r="25" spans="1:50" s="3" customFormat="1" ht="12" customHeight="1" thickBot="1">
      <c r="A25"/>
      <c r="B25" s="117">
        <v>26</v>
      </c>
      <c r="C25" s="1"/>
      <c r="D25" s="146"/>
      <c r="E25"/>
      <c r="F25"/>
      <c r="G25"/>
      <c r="H25" s="130"/>
      <c r="I25"/>
      <c r="J25"/>
      <c r="K25"/>
      <c r="L25" s="130"/>
      <c r="M25"/>
      <c r="P25" s="131"/>
      <c r="Q25"/>
      <c r="R25"/>
      <c r="S25"/>
      <c r="T25" s="130"/>
      <c r="U25"/>
      <c r="V25" s="8"/>
      <c r="W25"/>
      <c r="X25"/>
      <c r="Y25" s="1"/>
      <c r="Z25"/>
      <c r="AA25" s="1"/>
      <c r="AB25"/>
      <c r="AC25"/>
      <c r="AD25"/>
      <c r="AE25" s="130"/>
      <c r="AF25"/>
      <c r="AI25" s="131"/>
      <c r="AJ25"/>
      <c r="AK25"/>
      <c r="AL25"/>
      <c r="AM25" s="130"/>
      <c r="AN25"/>
      <c r="AO25"/>
      <c r="AP25"/>
      <c r="AQ25"/>
      <c r="AR25"/>
      <c r="AS25"/>
      <c r="AT25"/>
      <c r="AU25"/>
      <c r="AV25"/>
      <c r="AW25"/>
      <c r="AX25"/>
    </row>
    <row r="26" spans="1:50" s="3" customFormat="1" ht="12" customHeight="1" thickBot="1">
      <c r="A26"/>
      <c r="B26" s="6"/>
      <c r="C26" s="1"/>
      <c r="D26" s="1"/>
      <c r="E26"/>
      <c r="F26"/>
      <c r="G26"/>
      <c r="H26" s="130"/>
      <c r="I26"/>
      <c r="J26"/>
      <c r="K26"/>
      <c r="L26" s="130"/>
      <c r="M26"/>
      <c r="N26"/>
      <c r="O26"/>
      <c r="P26" s="130"/>
      <c r="Q26"/>
      <c r="R26"/>
      <c r="S26"/>
      <c r="T26" s="130"/>
      <c r="U26"/>
      <c r="V26" s="8"/>
      <c r="W26"/>
      <c r="X26"/>
      <c r="Y26" s="1"/>
      <c r="Z26"/>
      <c r="AA26" s="1"/>
      <c r="AB26"/>
      <c r="AC26"/>
      <c r="AD26"/>
      <c r="AE26" s="130"/>
      <c r="AF26"/>
      <c r="AG26"/>
      <c r="AH26"/>
      <c r="AI26" s="130"/>
      <c r="AJ26"/>
      <c r="AK26"/>
      <c r="AL26"/>
      <c r="AM26" s="130"/>
      <c r="AN26"/>
      <c r="AO26"/>
      <c r="AP26"/>
      <c r="AQ26"/>
      <c r="AR26"/>
      <c r="AS26"/>
      <c r="AT26"/>
      <c r="AU26"/>
      <c r="AV26"/>
      <c r="AW26"/>
      <c r="AX26"/>
    </row>
    <row r="27" spans="1:50" ht="12" customHeight="1">
      <c r="B27" s="115" t="s">
        <v>1</v>
      </c>
      <c r="V27" s="8"/>
    </row>
    <row r="28" spans="1:50" ht="12" customHeight="1" thickBot="1">
      <c r="B28" s="116">
        <v>9</v>
      </c>
      <c r="V28" s="8"/>
    </row>
    <row r="29" spans="1:50" ht="12" customHeight="1" thickBot="1">
      <c r="B29" s="5" t="s">
        <v>1</v>
      </c>
      <c r="D29" s="7" t="s">
        <v>1</v>
      </c>
      <c r="V29" s="8"/>
    </row>
    <row r="30" spans="1:50" ht="12" customHeight="1" thickBot="1">
      <c r="B30" s="117">
        <v>24</v>
      </c>
      <c r="D30" s="146"/>
      <c r="N30" s="115" t="s">
        <v>1</v>
      </c>
      <c r="V30" s="8"/>
      <c r="AG30" s="115" t="s">
        <v>1</v>
      </c>
    </row>
    <row r="31" spans="1:50" s="3" customFormat="1" ht="12" customHeight="1" thickBot="1">
      <c r="A31"/>
      <c r="B31" s="6"/>
      <c r="C31" s="1"/>
      <c r="D31" s="1"/>
      <c r="E31"/>
      <c r="F31" s="115" t="s">
        <v>1</v>
      </c>
      <c r="G31"/>
      <c r="H31" s="131"/>
      <c r="I31"/>
      <c r="J31"/>
      <c r="K31"/>
      <c r="L31" s="130"/>
      <c r="M31"/>
      <c r="N31" s="116">
        <f>L21</f>
        <v>0</v>
      </c>
      <c r="O31"/>
      <c r="P31" s="130"/>
      <c r="Q31"/>
      <c r="R31"/>
      <c r="S31"/>
      <c r="T31" s="130"/>
      <c r="U31"/>
      <c r="V31" s="8"/>
      <c r="W31"/>
      <c r="X31"/>
      <c r="Y31" s="115" t="s">
        <v>1</v>
      </c>
      <c r="Z31"/>
      <c r="AA31" s="133"/>
      <c r="AB31"/>
      <c r="AC31"/>
      <c r="AD31"/>
      <c r="AE31" s="130"/>
      <c r="AF31"/>
      <c r="AG31" s="116">
        <f>AE21</f>
        <v>0</v>
      </c>
      <c r="AH31"/>
      <c r="AI31" s="130"/>
      <c r="AJ31"/>
      <c r="AK31"/>
      <c r="AL31"/>
      <c r="AM31" s="130"/>
      <c r="AN31"/>
      <c r="AO31"/>
      <c r="AP31"/>
      <c r="AQ31"/>
      <c r="AR31"/>
      <c r="AS31"/>
      <c r="AT31"/>
      <c r="AU31"/>
      <c r="AV31"/>
      <c r="AW31"/>
      <c r="AX31"/>
    </row>
    <row r="32" spans="1:50" ht="12" customHeight="1" thickBot="1">
      <c r="B32" s="115" t="s">
        <v>1</v>
      </c>
      <c r="F32" s="116">
        <f>D30</f>
        <v>0</v>
      </c>
      <c r="N32" s="148" t="s">
        <v>1</v>
      </c>
      <c r="P32" s="7" t="s">
        <v>1</v>
      </c>
      <c r="V32" s="8"/>
      <c r="Y32" s="116"/>
      <c r="AG32" s="5" t="s">
        <v>1</v>
      </c>
      <c r="AI32" s="7" t="s">
        <v>1</v>
      </c>
    </row>
    <row r="33" spans="1:50" ht="12" customHeight="1" thickBot="1">
      <c r="B33" s="116">
        <v>11</v>
      </c>
      <c r="F33" s="5" t="s">
        <v>1</v>
      </c>
      <c r="H33" s="7" t="s">
        <v>1</v>
      </c>
      <c r="N33" s="117">
        <f>L41</f>
        <v>0</v>
      </c>
      <c r="P33" s="147"/>
      <c r="V33" s="8"/>
      <c r="Y33" s="5" t="s">
        <v>1</v>
      </c>
      <c r="AA33" s="7" t="s">
        <v>1</v>
      </c>
      <c r="AG33" s="117">
        <f>AE41</f>
        <v>0</v>
      </c>
      <c r="AI33" s="147"/>
    </row>
    <row r="34" spans="1:50" ht="12" customHeight="1" thickBot="1">
      <c r="B34" s="5" t="s">
        <v>1</v>
      </c>
      <c r="D34" s="7" t="s">
        <v>1</v>
      </c>
      <c r="F34" s="117">
        <f>D35</f>
        <v>0</v>
      </c>
      <c r="H34" s="147"/>
      <c r="V34" s="8"/>
      <c r="Y34" s="117"/>
      <c r="AA34" s="146"/>
    </row>
    <row r="35" spans="1:50" ht="12" customHeight="1" thickBot="1">
      <c r="B35" s="117">
        <v>22</v>
      </c>
      <c r="D35" s="146"/>
      <c r="V35" s="8"/>
    </row>
    <row r="36" spans="1:50" s="3" customFormat="1" ht="12" customHeight="1" thickBot="1">
      <c r="A36"/>
      <c r="B36"/>
      <c r="C36"/>
      <c r="D36" s="1"/>
      <c r="E36"/>
      <c r="F36"/>
      <c r="G36"/>
      <c r="H36" s="130"/>
      <c r="I36"/>
      <c r="L36" s="131"/>
      <c r="M36"/>
      <c r="N36"/>
      <c r="O36"/>
      <c r="P36" s="130"/>
      <c r="Q36"/>
      <c r="R36"/>
      <c r="S36"/>
      <c r="T36" s="130"/>
      <c r="U36"/>
      <c r="V36" s="8"/>
      <c r="W36"/>
      <c r="X36"/>
      <c r="Y36" s="1"/>
      <c r="Z36"/>
      <c r="AA36" s="1"/>
      <c r="AB36"/>
      <c r="AE36" s="131"/>
      <c r="AF36"/>
      <c r="AG36"/>
      <c r="AH36"/>
      <c r="AI36" s="130"/>
      <c r="AJ36"/>
      <c r="AK36"/>
      <c r="AL36"/>
      <c r="AM36" s="130"/>
      <c r="AN36"/>
      <c r="AO36"/>
      <c r="AP36"/>
      <c r="AQ36"/>
      <c r="AR36"/>
      <c r="AS36"/>
      <c r="AT36"/>
      <c r="AU36"/>
      <c r="AV36"/>
      <c r="AW36"/>
      <c r="AX36"/>
    </row>
    <row r="37" spans="1:50" ht="12" customHeight="1" thickBot="1">
      <c r="B37" s="115" t="s">
        <v>1</v>
      </c>
      <c r="V37" s="8"/>
    </row>
    <row r="38" spans="1:50" ht="12" customHeight="1" thickBot="1">
      <c r="B38" s="116">
        <v>13</v>
      </c>
      <c r="J38" s="115" t="s">
        <v>1</v>
      </c>
      <c r="V38" s="8"/>
      <c r="AC38" s="115" t="s">
        <v>1</v>
      </c>
    </row>
    <row r="39" spans="1:50" ht="12" customHeight="1" thickBot="1">
      <c r="B39" s="5" t="s">
        <v>1</v>
      </c>
      <c r="D39" s="7" t="s">
        <v>1</v>
      </c>
      <c r="J39" s="116">
        <f>H34</f>
        <v>0</v>
      </c>
      <c r="V39" s="8"/>
      <c r="AC39" s="116">
        <f>AA34</f>
        <v>0</v>
      </c>
    </row>
    <row r="40" spans="1:50" ht="12" customHeight="1" thickBot="1">
      <c r="B40" s="117">
        <v>20</v>
      </c>
      <c r="D40" s="146"/>
      <c r="J40" s="5" t="s">
        <v>1</v>
      </c>
      <c r="L40" s="7" t="s">
        <v>1</v>
      </c>
      <c r="V40" s="8"/>
      <c r="AC40" s="5" t="s">
        <v>1</v>
      </c>
      <c r="AE40" s="7" t="s">
        <v>1</v>
      </c>
    </row>
    <row r="41" spans="1:50" s="3" customFormat="1" ht="12" customHeight="1" thickBot="1">
      <c r="A41"/>
      <c r="B41" s="6"/>
      <c r="C41" s="1"/>
      <c r="D41" s="1"/>
      <c r="E41"/>
      <c r="F41" s="115" t="s">
        <v>1</v>
      </c>
      <c r="G41"/>
      <c r="H41" s="130"/>
      <c r="I41"/>
      <c r="J41" s="117">
        <f>H44</f>
        <v>0</v>
      </c>
      <c r="K41"/>
      <c r="L41" s="147"/>
      <c r="M41"/>
      <c r="N41"/>
      <c r="O41"/>
      <c r="P41" s="130"/>
      <c r="Q41"/>
      <c r="R41"/>
      <c r="S41"/>
      <c r="T41" s="130"/>
      <c r="U41"/>
      <c r="V41" s="8"/>
      <c r="W41"/>
      <c r="X41"/>
      <c r="Y41" s="115" t="s">
        <v>1</v>
      </c>
      <c r="Z41"/>
      <c r="AA41" s="1"/>
      <c r="AB41"/>
      <c r="AC41" s="117">
        <f>AA44</f>
        <v>0</v>
      </c>
      <c r="AD41"/>
      <c r="AE41" s="147"/>
      <c r="AF41"/>
      <c r="AG41"/>
      <c r="AH41"/>
      <c r="AI41" s="130"/>
      <c r="AJ41"/>
      <c r="AK41"/>
      <c r="AL41"/>
      <c r="AM41" s="130"/>
      <c r="AN41"/>
      <c r="AO41"/>
      <c r="AP41"/>
      <c r="AQ41"/>
      <c r="AR41"/>
      <c r="AS41"/>
      <c r="AT41"/>
      <c r="AU41"/>
      <c r="AV41"/>
      <c r="AW41"/>
      <c r="AX41"/>
    </row>
    <row r="42" spans="1:50" ht="12" customHeight="1" thickBot="1">
      <c r="B42" s="115" t="s">
        <v>1</v>
      </c>
      <c r="F42" s="116">
        <f>D40</f>
        <v>0</v>
      </c>
      <c r="V42" s="8"/>
      <c r="Y42" s="116"/>
    </row>
    <row r="43" spans="1:50" ht="12" customHeight="1" thickBot="1">
      <c r="B43" s="116">
        <v>15</v>
      </c>
      <c r="F43" s="5" t="s">
        <v>1</v>
      </c>
      <c r="H43" s="7" t="s">
        <v>1</v>
      </c>
      <c r="V43" s="8"/>
      <c r="Y43" s="5" t="s">
        <v>1</v>
      </c>
      <c r="AA43" s="7" t="s">
        <v>1</v>
      </c>
    </row>
    <row r="44" spans="1:50" ht="12" customHeight="1" thickBot="1">
      <c r="B44" s="5" t="s">
        <v>1</v>
      </c>
      <c r="D44" s="7" t="s">
        <v>1</v>
      </c>
      <c r="F44" s="117">
        <f>D45</f>
        <v>0</v>
      </c>
      <c r="H44" s="147"/>
      <c r="V44" s="8"/>
      <c r="Y44" s="117"/>
      <c r="AA44" s="146"/>
    </row>
    <row r="45" spans="1:50" ht="12" customHeight="1" thickBot="1">
      <c r="B45" s="117">
        <v>18</v>
      </c>
      <c r="D45" s="146"/>
      <c r="V45" s="8"/>
    </row>
    <row r="46" spans="1:50" ht="12" customHeight="1" thickBot="1">
      <c r="B46" s="6"/>
      <c r="V46" s="8"/>
    </row>
    <row r="47" spans="1:50" ht="12" customHeight="1">
      <c r="B47" s="115" t="s">
        <v>1</v>
      </c>
      <c r="V47" s="8"/>
    </row>
    <row r="48" spans="1:50" ht="12" customHeight="1" thickBot="1">
      <c r="B48" s="116">
        <v>16</v>
      </c>
      <c r="V48" s="8"/>
    </row>
    <row r="49" spans="2:39" ht="12" customHeight="1">
      <c r="B49" s="5" t="s">
        <v>1</v>
      </c>
      <c r="D49" s="7" t="s">
        <v>1</v>
      </c>
      <c r="V49" s="8"/>
    </row>
    <row r="50" spans="2:39" ht="12" customHeight="1" thickBot="1">
      <c r="B50" s="117">
        <v>17</v>
      </c>
      <c r="D50" s="146"/>
      <c r="V50" s="8"/>
    </row>
    <row r="51" spans="2:39" ht="12" customHeight="1" thickBot="1">
      <c r="B51" s="6"/>
      <c r="F51" s="115" t="s">
        <v>1</v>
      </c>
      <c r="R51" s="115" t="s">
        <v>1</v>
      </c>
      <c r="V51" s="8"/>
      <c r="Y51" s="115" t="s">
        <v>1</v>
      </c>
      <c r="AK51" s="115" t="s">
        <v>1</v>
      </c>
    </row>
    <row r="52" spans="2:39" ht="12" customHeight="1" thickBot="1">
      <c r="B52" s="115" t="s">
        <v>1</v>
      </c>
      <c r="F52" s="116">
        <f>D50</f>
        <v>0</v>
      </c>
      <c r="R52" s="116">
        <f>P33</f>
        <v>0</v>
      </c>
      <c r="V52" s="8"/>
      <c r="Y52" s="116"/>
      <c r="AK52" s="116">
        <f>AI33</f>
        <v>0</v>
      </c>
    </row>
    <row r="53" spans="2:39" ht="12" customHeight="1" thickBot="1">
      <c r="B53" s="116">
        <v>14</v>
      </c>
      <c r="F53" s="5" t="s">
        <v>1</v>
      </c>
      <c r="H53" s="7" t="s">
        <v>1</v>
      </c>
      <c r="R53" s="5" t="s">
        <v>1</v>
      </c>
      <c r="T53" s="7" t="s">
        <v>1</v>
      </c>
      <c r="V53" s="8"/>
      <c r="Y53" s="5" t="s">
        <v>1</v>
      </c>
      <c r="AA53" s="7" t="s">
        <v>1</v>
      </c>
      <c r="AK53" s="5" t="s">
        <v>1</v>
      </c>
      <c r="AM53" s="7" t="s">
        <v>1</v>
      </c>
    </row>
    <row r="54" spans="2:39" ht="12" customHeight="1" thickBot="1">
      <c r="B54" s="5" t="s">
        <v>1</v>
      </c>
      <c r="D54" s="7" t="s">
        <v>1</v>
      </c>
      <c r="F54" s="117">
        <f>D55</f>
        <v>0</v>
      </c>
      <c r="H54" s="147"/>
      <c r="R54" s="117">
        <f>P72</f>
        <v>0</v>
      </c>
      <c r="T54" s="147"/>
      <c r="V54" s="8"/>
      <c r="Y54" s="117"/>
      <c r="AA54" s="146"/>
      <c r="AK54" s="117">
        <f>AI72</f>
        <v>0</v>
      </c>
      <c r="AM54" s="147"/>
    </row>
    <row r="55" spans="2:39" ht="12" customHeight="1" thickBot="1">
      <c r="B55" s="117">
        <v>19</v>
      </c>
      <c r="D55" s="146"/>
      <c r="V55" s="8"/>
    </row>
    <row r="56" spans="2:39" ht="12" customHeight="1" thickBot="1">
      <c r="B56" s="6"/>
      <c r="V56" s="8"/>
    </row>
    <row r="57" spans="2:39" ht="12" customHeight="1">
      <c r="B57" s="115" t="s">
        <v>1</v>
      </c>
      <c r="J57" s="115" t="s">
        <v>1</v>
      </c>
      <c r="V57" s="8"/>
      <c r="AC57" s="115" t="s">
        <v>1</v>
      </c>
    </row>
    <row r="58" spans="2:39" ht="12" customHeight="1" thickBot="1">
      <c r="B58" s="116">
        <v>12</v>
      </c>
      <c r="J58" s="116" t="str">
        <f>H53</f>
        <v>N° équipes</v>
      </c>
      <c r="V58" s="8"/>
      <c r="AC58" s="116">
        <f>AA54</f>
        <v>0</v>
      </c>
    </row>
    <row r="59" spans="2:39" ht="12" customHeight="1" thickBot="1">
      <c r="B59" s="5" t="s">
        <v>1</v>
      </c>
      <c r="D59" s="7" t="s">
        <v>1</v>
      </c>
      <c r="J59" s="5" t="s">
        <v>1</v>
      </c>
      <c r="L59" s="7" t="s">
        <v>1</v>
      </c>
      <c r="V59" s="8"/>
      <c r="AC59" s="5" t="s">
        <v>1</v>
      </c>
      <c r="AE59" s="7" t="s">
        <v>1</v>
      </c>
    </row>
    <row r="60" spans="2:39" ht="12" customHeight="1" thickBot="1">
      <c r="B60" s="117">
        <v>21</v>
      </c>
      <c r="D60" s="146"/>
      <c r="F60" s="115" t="s">
        <v>1</v>
      </c>
      <c r="J60" s="117">
        <f>H63</f>
        <v>0</v>
      </c>
      <c r="L60" s="147"/>
      <c r="V60" s="8"/>
      <c r="Y60" s="115" t="s">
        <v>1</v>
      </c>
      <c r="AC60" s="117">
        <f>AA63</f>
        <v>0</v>
      </c>
      <c r="AE60" s="147"/>
    </row>
    <row r="61" spans="2:39" ht="12" customHeight="1" thickBot="1">
      <c r="B61" s="6"/>
      <c r="F61" s="116">
        <f>D60</f>
        <v>0</v>
      </c>
      <c r="V61" s="8"/>
      <c r="Y61" s="116"/>
    </row>
    <row r="62" spans="2:39" ht="12" customHeight="1">
      <c r="B62" s="115" t="s">
        <v>1</v>
      </c>
      <c r="F62" s="5" t="s">
        <v>1</v>
      </c>
      <c r="H62" s="7" t="s">
        <v>1</v>
      </c>
      <c r="V62" s="8"/>
      <c r="Y62" s="5" t="s">
        <v>1</v>
      </c>
      <c r="AA62" s="7" t="s">
        <v>1</v>
      </c>
    </row>
    <row r="63" spans="2:39" ht="12" customHeight="1" thickBot="1">
      <c r="B63" s="116">
        <v>10</v>
      </c>
      <c r="F63" s="117">
        <f>D65</f>
        <v>0</v>
      </c>
      <c r="H63" s="147"/>
      <c r="V63" s="8"/>
      <c r="Y63" s="117"/>
      <c r="AA63" s="146"/>
    </row>
    <row r="64" spans="2:39" ht="12" customHeight="1">
      <c r="B64" s="5" t="s">
        <v>1</v>
      </c>
      <c r="D64" s="7" t="s">
        <v>1</v>
      </c>
      <c r="V64" s="8"/>
    </row>
    <row r="65" spans="2:35" ht="12" customHeight="1" thickBot="1">
      <c r="B65" s="117">
        <v>23</v>
      </c>
      <c r="D65" s="146"/>
      <c r="V65" s="8"/>
    </row>
    <row r="66" spans="2:35" ht="12" customHeight="1" thickBot="1">
      <c r="B66" s="6"/>
      <c r="V66" s="8"/>
    </row>
    <row r="67" spans="2:35" ht="12" customHeight="1">
      <c r="B67" s="115" t="s">
        <v>1</v>
      </c>
      <c r="V67" s="8"/>
    </row>
    <row r="68" spans="2:35" ht="12" customHeight="1" thickBot="1">
      <c r="B68" s="116">
        <v>8</v>
      </c>
      <c r="V68" s="8"/>
    </row>
    <row r="69" spans="2:35" ht="12" customHeight="1">
      <c r="B69" s="5" t="s">
        <v>1</v>
      </c>
      <c r="D69" s="7" t="s">
        <v>1</v>
      </c>
      <c r="N69" s="115" t="s">
        <v>1</v>
      </c>
      <c r="V69" s="8"/>
      <c r="AG69" s="115" t="s">
        <v>1</v>
      </c>
    </row>
    <row r="70" spans="2:35" ht="12" customHeight="1" thickBot="1">
      <c r="B70" s="117">
        <v>25</v>
      </c>
      <c r="D70" s="146"/>
      <c r="N70" s="116">
        <f>L60</f>
        <v>0</v>
      </c>
      <c r="V70" s="8"/>
      <c r="AG70" s="116">
        <f>AE60</f>
        <v>0</v>
      </c>
    </row>
    <row r="71" spans="2:35" ht="12" customHeight="1" thickBot="1">
      <c r="B71" s="6"/>
      <c r="F71" s="115" t="s">
        <v>1</v>
      </c>
      <c r="N71" s="5" t="s">
        <v>1</v>
      </c>
      <c r="P71" s="7" t="s">
        <v>1</v>
      </c>
      <c r="V71" s="8"/>
      <c r="Y71" s="115" t="s">
        <v>1</v>
      </c>
      <c r="AG71" s="5" t="s">
        <v>1</v>
      </c>
      <c r="AI71" s="7" t="s">
        <v>1</v>
      </c>
    </row>
    <row r="72" spans="2:35" ht="12" customHeight="1" thickBot="1">
      <c r="B72" s="115" t="s">
        <v>1</v>
      </c>
      <c r="F72" s="116">
        <f>D70</f>
        <v>0</v>
      </c>
      <c r="N72" s="117">
        <f>L81</f>
        <v>0</v>
      </c>
      <c r="P72" s="147"/>
      <c r="V72" s="8"/>
      <c r="Y72" s="116"/>
      <c r="AG72" s="117">
        <f>AE81</f>
        <v>0</v>
      </c>
      <c r="AI72" s="147"/>
    </row>
    <row r="73" spans="2:35" ht="12" customHeight="1" thickBot="1">
      <c r="B73" s="116">
        <v>6</v>
      </c>
      <c r="F73" s="5" t="s">
        <v>1</v>
      </c>
      <c r="H73" s="7" t="s">
        <v>1</v>
      </c>
      <c r="V73" s="8"/>
      <c r="Y73" s="5" t="s">
        <v>1</v>
      </c>
      <c r="AA73" s="7" t="s">
        <v>1</v>
      </c>
    </row>
    <row r="74" spans="2:35" ht="12" customHeight="1" thickBot="1">
      <c r="B74" s="5" t="s">
        <v>1</v>
      </c>
      <c r="D74" s="7" t="s">
        <v>1</v>
      </c>
      <c r="F74" s="117">
        <f>D75</f>
        <v>0</v>
      </c>
      <c r="H74" s="147"/>
      <c r="V74" s="8"/>
      <c r="Y74" s="117"/>
      <c r="AA74" s="146"/>
    </row>
    <row r="75" spans="2:35" ht="12" customHeight="1" thickBot="1">
      <c r="B75" s="117">
        <v>27</v>
      </c>
      <c r="D75" s="146"/>
      <c r="V75" s="8"/>
    </row>
    <row r="76" spans="2:35" ht="12" customHeight="1" thickBot="1">
      <c r="B76" s="6"/>
      <c r="V76" s="8"/>
    </row>
    <row r="77" spans="2:35" ht="12" customHeight="1" thickBot="1">
      <c r="B77" s="115" t="s">
        <v>1</v>
      </c>
      <c r="V77" s="8"/>
    </row>
    <row r="78" spans="2:35" ht="12" customHeight="1" thickBot="1">
      <c r="B78" s="116">
        <v>4</v>
      </c>
      <c r="J78" s="115" t="s">
        <v>1</v>
      </c>
      <c r="V78" s="8"/>
      <c r="AC78" s="115" t="s">
        <v>1</v>
      </c>
    </row>
    <row r="79" spans="2:35" ht="12" customHeight="1" thickBot="1">
      <c r="B79" s="5" t="s">
        <v>1</v>
      </c>
      <c r="D79" s="7" t="s">
        <v>1</v>
      </c>
      <c r="J79" s="116">
        <f>H74</f>
        <v>0</v>
      </c>
      <c r="V79" s="8"/>
      <c r="AC79" s="116">
        <f>AA74</f>
        <v>0</v>
      </c>
    </row>
    <row r="80" spans="2:35" ht="12" customHeight="1" thickBot="1">
      <c r="B80" s="117">
        <v>29</v>
      </c>
      <c r="D80" s="146"/>
      <c r="J80" s="5" t="s">
        <v>1</v>
      </c>
      <c r="L80" s="7" t="s">
        <v>1</v>
      </c>
      <c r="V80" s="8"/>
      <c r="AC80" s="5" t="s">
        <v>1</v>
      </c>
      <c r="AE80" s="7" t="s">
        <v>1</v>
      </c>
    </row>
    <row r="81" spans="1:39" ht="12" customHeight="1" thickBot="1">
      <c r="F81" s="115" t="s">
        <v>1</v>
      </c>
      <c r="J81" s="117">
        <f>H84</f>
        <v>0</v>
      </c>
      <c r="L81" s="147"/>
      <c r="V81" s="8"/>
      <c r="Y81" s="115" t="s">
        <v>1</v>
      </c>
      <c r="AC81" s="117">
        <f>AA84</f>
        <v>0</v>
      </c>
      <c r="AE81" s="147"/>
    </row>
    <row r="82" spans="1:39" ht="12" customHeight="1" thickBot="1">
      <c r="B82" s="115" t="s">
        <v>1</v>
      </c>
      <c r="F82" s="116">
        <f>D80</f>
        <v>0</v>
      </c>
      <c r="V82" s="8"/>
      <c r="Y82" s="116"/>
    </row>
    <row r="83" spans="1:39" ht="12" customHeight="1" thickBot="1">
      <c r="B83" s="116">
        <v>2</v>
      </c>
      <c r="F83" s="5" t="s">
        <v>1</v>
      </c>
      <c r="H83" s="7" t="s">
        <v>1</v>
      </c>
      <c r="V83" s="8"/>
      <c r="Y83" s="5" t="s">
        <v>1</v>
      </c>
      <c r="AA83" s="7" t="s">
        <v>1</v>
      </c>
    </row>
    <row r="84" spans="1:39" ht="12" customHeight="1" thickBot="1">
      <c r="B84" s="5" t="s">
        <v>1</v>
      </c>
      <c r="D84" s="7" t="s">
        <v>1</v>
      </c>
      <c r="F84" s="117">
        <f>D85</f>
        <v>0</v>
      </c>
      <c r="H84" s="147"/>
      <c r="V84" s="8"/>
      <c r="Y84" s="117"/>
      <c r="AA84" s="146"/>
    </row>
    <row r="85" spans="1:39" ht="12" customHeight="1" thickBot="1">
      <c r="B85" s="117">
        <v>31</v>
      </c>
      <c r="D85" s="146"/>
      <c r="V85" s="8"/>
    </row>
    <row r="86" spans="1:39" ht="84.75" customHeight="1">
      <c r="V86" s="8"/>
    </row>
    <row r="87" spans="1:39" ht="11.25" customHeight="1">
      <c r="A87" s="8"/>
      <c r="B87" s="4"/>
      <c r="C87" s="4"/>
      <c r="D87" s="4"/>
      <c r="E87" s="8"/>
      <c r="F87" s="8"/>
      <c r="G87" s="8"/>
      <c r="H87" s="132"/>
      <c r="I87" s="8"/>
      <c r="J87" s="8"/>
      <c r="K87" s="8"/>
      <c r="L87" s="132"/>
      <c r="M87" s="8"/>
      <c r="N87" s="8"/>
      <c r="O87" s="8"/>
      <c r="P87" s="132"/>
      <c r="Q87" s="8"/>
      <c r="R87" s="8"/>
      <c r="S87" s="8"/>
      <c r="T87" s="132"/>
      <c r="U87" s="8"/>
      <c r="V87" s="8"/>
      <c r="W87" s="8"/>
      <c r="X87" s="8"/>
      <c r="Y87" s="4"/>
      <c r="Z87" s="8"/>
      <c r="AA87" s="4"/>
      <c r="AB87" s="8"/>
      <c r="AC87" s="8"/>
      <c r="AD87" s="8"/>
      <c r="AE87" s="132"/>
      <c r="AF87" s="8"/>
      <c r="AG87" s="8"/>
      <c r="AH87" s="8"/>
      <c r="AI87" s="132"/>
      <c r="AJ87" s="8"/>
      <c r="AK87" s="8"/>
      <c r="AL87" s="8"/>
      <c r="AM87" s="132"/>
    </row>
    <row r="88" spans="1:39" ht="12" customHeight="1">
      <c r="V88" s="8"/>
    </row>
    <row r="89" spans="1:39" ht="12" customHeight="1">
      <c r="V89" s="8"/>
    </row>
    <row r="90" spans="1:39" ht="12" customHeight="1">
      <c r="V90" s="8"/>
    </row>
    <row r="91" spans="1:39" ht="12" customHeight="1">
      <c r="V91" s="8"/>
    </row>
    <row r="92" spans="1:39" ht="12" customHeight="1">
      <c r="V92" s="8"/>
    </row>
    <row r="93" spans="1:39" ht="12" customHeight="1">
      <c r="V93" s="8"/>
    </row>
    <row r="94" spans="1:39" ht="12" customHeight="1">
      <c r="A94" s="9" t="s">
        <v>2</v>
      </c>
      <c r="V94" s="8"/>
      <c r="X94" s="9" t="s">
        <v>2</v>
      </c>
    </row>
    <row r="95" spans="1:39" ht="12" customHeight="1" thickBot="1">
      <c r="V95" s="8"/>
    </row>
    <row r="96" spans="1:39" ht="12" customHeight="1">
      <c r="B96" s="115" t="s">
        <v>1</v>
      </c>
      <c r="V96" s="8"/>
    </row>
    <row r="97" spans="2:39" ht="12" customHeight="1" thickBot="1">
      <c r="B97" s="116">
        <v>33</v>
      </c>
      <c r="V97" s="8"/>
    </row>
    <row r="98" spans="2:39" ht="12" customHeight="1">
      <c r="B98" s="5" t="s">
        <v>1</v>
      </c>
      <c r="D98" s="7" t="s">
        <v>1</v>
      </c>
      <c r="V98" s="8"/>
    </row>
    <row r="99" spans="2:39" ht="12" customHeight="1" thickBot="1">
      <c r="B99" s="117">
        <v>64</v>
      </c>
      <c r="D99" s="146"/>
      <c r="V99" s="8"/>
    </row>
    <row r="100" spans="2:39" ht="12" customHeight="1" thickBot="1">
      <c r="B100" s="6"/>
      <c r="F100" s="115" t="s">
        <v>1</v>
      </c>
      <c r="V100" s="8"/>
      <c r="Y100" s="115" t="s">
        <v>1</v>
      </c>
    </row>
    <row r="101" spans="2:39" ht="12" customHeight="1" thickBot="1">
      <c r="B101" s="115" t="s">
        <v>1</v>
      </c>
      <c r="F101" s="116">
        <f>D99</f>
        <v>0</v>
      </c>
      <c r="V101" s="8"/>
      <c r="Y101" s="116"/>
    </row>
    <row r="102" spans="2:39" ht="12" customHeight="1" thickBot="1">
      <c r="B102" s="116">
        <v>35</v>
      </c>
      <c r="F102" s="5" t="s">
        <v>1</v>
      </c>
      <c r="H102" s="7" t="s">
        <v>1</v>
      </c>
      <c r="V102" s="8"/>
      <c r="Y102" s="5" t="s">
        <v>1</v>
      </c>
      <c r="AA102" s="7" t="s">
        <v>1</v>
      </c>
    </row>
    <row r="103" spans="2:39" ht="12" customHeight="1" thickBot="1">
      <c r="B103" s="5" t="s">
        <v>1</v>
      </c>
      <c r="D103" s="7" t="s">
        <v>1</v>
      </c>
      <c r="F103" s="117">
        <f>D104</f>
        <v>0</v>
      </c>
      <c r="H103" s="147"/>
      <c r="V103" s="8"/>
      <c r="Y103" s="117"/>
      <c r="AA103" s="146"/>
    </row>
    <row r="104" spans="2:39" ht="12" customHeight="1" thickBot="1">
      <c r="B104" s="117">
        <v>62</v>
      </c>
      <c r="D104" s="146"/>
      <c r="V104" s="8"/>
    </row>
    <row r="105" spans="2:39" ht="12" customHeight="1" thickBot="1">
      <c r="B105" s="6"/>
      <c r="T105" s="131"/>
      <c r="V105" s="8"/>
      <c r="AM105" s="131"/>
    </row>
    <row r="106" spans="2:39" ht="12" customHeight="1" thickBot="1">
      <c r="B106" s="115" t="s">
        <v>1</v>
      </c>
      <c r="V106" s="8"/>
    </row>
    <row r="107" spans="2:39" ht="12" customHeight="1" thickBot="1">
      <c r="B107" s="116">
        <v>37</v>
      </c>
      <c r="J107" s="115" t="s">
        <v>1</v>
      </c>
      <c r="V107" s="8"/>
      <c r="AC107" s="115" t="s">
        <v>1</v>
      </c>
    </row>
    <row r="108" spans="2:39" ht="12" customHeight="1" thickBot="1">
      <c r="B108" s="5" t="s">
        <v>1</v>
      </c>
      <c r="D108" s="7" t="s">
        <v>1</v>
      </c>
      <c r="J108" s="116">
        <f>H103</f>
        <v>0</v>
      </c>
      <c r="V108" s="8"/>
      <c r="AC108" s="116">
        <f>AA103</f>
        <v>0</v>
      </c>
    </row>
    <row r="109" spans="2:39" ht="12" customHeight="1" thickBot="1">
      <c r="B109" s="117">
        <v>60</v>
      </c>
      <c r="D109" s="146"/>
      <c r="J109" s="5" t="s">
        <v>1</v>
      </c>
      <c r="L109" s="7" t="s">
        <v>1</v>
      </c>
      <c r="V109" s="8"/>
      <c r="AC109" s="5" t="s">
        <v>1</v>
      </c>
      <c r="AE109" s="7" t="s">
        <v>1</v>
      </c>
    </row>
    <row r="110" spans="2:39" ht="12" customHeight="1" thickBot="1">
      <c r="B110" s="6"/>
      <c r="F110" s="115" t="s">
        <v>1</v>
      </c>
      <c r="J110" s="117">
        <f>H113</f>
        <v>0</v>
      </c>
      <c r="L110" s="147"/>
      <c r="T110" s="131"/>
      <c r="V110" s="8"/>
      <c r="Y110" s="115" t="s">
        <v>1</v>
      </c>
      <c r="AC110" s="117">
        <f>AA113</f>
        <v>0</v>
      </c>
      <c r="AE110" s="147"/>
      <c r="AM110" s="131"/>
    </row>
    <row r="111" spans="2:39" ht="12" customHeight="1" thickBot="1">
      <c r="B111" s="115" t="s">
        <v>1</v>
      </c>
      <c r="F111" s="116">
        <f>D109</f>
        <v>0</v>
      </c>
      <c r="V111" s="8"/>
      <c r="Y111" s="116"/>
    </row>
    <row r="112" spans="2:39" ht="12" customHeight="1" thickBot="1">
      <c r="B112" s="116">
        <v>39</v>
      </c>
      <c r="F112" s="5" t="s">
        <v>1</v>
      </c>
      <c r="H112" s="7" t="s">
        <v>1</v>
      </c>
      <c r="V112" s="8"/>
      <c r="Y112" s="5" t="s">
        <v>1</v>
      </c>
      <c r="AA112" s="7" t="s">
        <v>1</v>
      </c>
    </row>
    <row r="113" spans="2:35" ht="12" customHeight="1" thickBot="1">
      <c r="B113" s="5" t="s">
        <v>1</v>
      </c>
      <c r="D113" s="7" t="s">
        <v>1</v>
      </c>
      <c r="F113" s="117">
        <f>D114</f>
        <v>0</v>
      </c>
      <c r="H113" s="147"/>
      <c r="V113" s="8"/>
      <c r="Y113" s="117"/>
      <c r="AA113" s="146"/>
    </row>
    <row r="114" spans="2:35" ht="12" customHeight="1" thickBot="1">
      <c r="B114" s="117">
        <v>58</v>
      </c>
      <c r="D114" s="146"/>
      <c r="N114" s="3"/>
      <c r="O114" s="3"/>
      <c r="P114" s="131"/>
      <c r="V114" s="8"/>
      <c r="AG114" s="3"/>
      <c r="AH114" s="3"/>
      <c r="AI114" s="131"/>
    </row>
    <row r="115" spans="2:35" ht="12" customHeight="1" thickBot="1">
      <c r="B115" s="6"/>
      <c r="V115" s="8"/>
    </row>
    <row r="116" spans="2:35" ht="12" customHeight="1">
      <c r="B116" s="115" t="s">
        <v>1</v>
      </c>
      <c r="V116" s="8"/>
    </row>
    <row r="117" spans="2:35" ht="12" customHeight="1" thickBot="1">
      <c r="B117" s="116">
        <v>41</v>
      </c>
      <c r="V117" s="8"/>
    </row>
    <row r="118" spans="2:35" ht="12" customHeight="1" thickBot="1">
      <c r="B118" s="5" t="s">
        <v>1</v>
      </c>
      <c r="D118" s="7" t="s">
        <v>1</v>
      </c>
      <c r="V118" s="8"/>
    </row>
    <row r="119" spans="2:35" ht="12" customHeight="1" thickBot="1">
      <c r="B119" s="117">
        <v>56</v>
      </c>
      <c r="D119" s="146"/>
      <c r="N119" s="115" t="s">
        <v>1</v>
      </c>
      <c r="V119" s="8"/>
      <c r="AG119" s="115" t="s">
        <v>1</v>
      </c>
    </row>
    <row r="120" spans="2:35" ht="12" customHeight="1" thickBot="1">
      <c r="B120" s="6"/>
      <c r="F120" s="115" t="s">
        <v>1</v>
      </c>
      <c r="H120" s="131"/>
      <c r="N120" s="116">
        <f>L110</f>
        <v>0</v>
      </c>
      <c r="V120" s="8"/>
      <c r="Y120" s="115" t="s">
        <v>1</v>
      </c>
      <c r="AA120" s="133"/>
      <c r="AG120" s="116">
        <f>AE110</f>
        <v>0</v>
      </c>
    </row>
    <row r="121" spans="2:35" ht="12" customHeight="1" thickBot="1">
      <c r="B121" s="115" t="s">
        <v>1</v>
      </c>
      <c r="F121" s="116">
        <f>D119</f>
        <v>0</v>
      </c>
      <c r="N121" s="5" t="s">
        <v>1</v>
      </c>
      <c r="P121" s="7" t="s">
        <v>1</v>
      </c>
      <c r="V121" s="8"/>
      <c r="Y121" s="116"/>
      <c r="AG121" s="5" t="s">
        <v>1</v>
      </c>
      <c r="AI121" s="7" t="s">
        <v>1</v>
      </c>
    </row>
    <row r="122" spans="2:35" ht="12" customHeight="1" thickBot="1">
      <c r="B122" s="116">
        <v>43</v>
      </c>
      <c r="F122" s="5" t="s">
        <v>1</v>
      </c>
      <c r="H122" s="7" t="s">
        <v>1</v>
      </c>
      <c r="N122" s="117">
        <f>L130</f>
        <v>0</v>
      </c>
      <c r="P122" s="147"/>
      <c r="V122" s="8"/>
      <c r="Y122" s="5" t="s">
        <v>1</v>
      </c>
      <c r="AA122" s="7" t="s">
        <v>1</v>
      </c>
      <c r="AG122" s="117">
        <f>AE130</f>
        <v>0</v>
      </c>
      <c r="AI122" s="147"/>
    </row>
    <row r="123" spans="2:35" ht="12" customHeight="1" thickBot="1">
      <c r="B123" s="5" t="s">
        <v>1</v>
      </c>
      <c r="D123" s="7" t="s">
        <v>1</v>
      </c>
      <c r="F123" s="117">
        <f>D124</f>
        <v>0</v>
      </c>
      <c r="H123" s="147"/>
      <c r="V123" s="8"/>
      <c r="Y123" s="117"/>
      <c r="AA123" s="146"/>
    </row>
    <row r="124" spans="2:35" ht="12" customHeight="1" thickBot="1">
      <c r="B124" s="117">
        <v>54</v>
      </c>
      <c r="D124" s="146"/>
      <c r="V124" s="8"/>
    </row>
    <row r="125" spans="2:35" ht="12" customHeight="1" thickBot="1">
      <c r="B125" s="6"/>
      <c r="J125" s="3"/>
      <c r="K125" s="3"/>
      <c r="L125" s="131"/>
      <c r="V125" s="8"/>
      <c r="AC125" s="3"/>
      <c r="AD125" s="3"/>
      <c r="AE125" s="131"/>
    </row>
    <row r="126" spans="2:35" ht="12" customHeight="1" thickBot="1">
      <c r="B126" s="115" t="s">
        <v>1</v>
      </c>
      <c r="V126" s="8"/>
    </row>
    <row r="127" spans="2:35" ht="12" customHeight="1" thickBot="1">
      <c r="B127" s="116">
        <v>45</v>
      </c>
      <c r="J127" s="115" t="s">
        <v>1</v>
      </c>
      <c r="V127" s="8"/>
      <c r="AC127" s="115" t="s">
        <v>1</v>
      </c>
    </row>
    <row r="128" spans="2:35" ht="12" customHeight="1" thickBot="1">
      <c r="B128" s="5" t="s">
        <v>1</v>
      </c>
      <c r="D128" s="7" t="s">
        <v>1</v>
      </c>
      <c r="J128" s="116">
        <f>H123</f>
        <v>0</v>
      </c>
      <c r="V128" s="8"/>
      <c r="AC128" s="116">
        <f>AA123</f>
        <v>0</v>
      </c>
    </row>
    <row r="129" spans="2:39" ht="12" customHeight="1" thickBot="1">
      <c r="B129" s="117">
        <v>52</v>
      </c>
      <c r="D129" s="146"/>
      <c r="J129" s="5" t="s">
        <v>1</v>
      </c>
      <c r="L129" s="7" t="s">
        <v>1</v>
      </c>
      <c r="V129" s="8"/>
      <c r="AC129" s="5" t="s">
        <v>1</v>
      </c>
      <c r="AE129" s="7" t="s">
        <v>1</v>
      </c>
    </row>
    <row r="130" spans="2:39" ht="12" customHeight="1" thickBot="1">
      <c r="B130" s="6"/>
      <c r="F130" s="115" t="s">
        <v>1</v>
      </c>
      <c r="J130" s="117">
        <f>H133</f>
        <v>0</v>
      </c>
      <c r="L130" s="147"/>
      <c r="V130" s="8"/>
      <c r="Y130" s="115" t="s">
        <v>1</v>
      </c>
      <c r="AC130" s="117">
        <f>AA133</f>
        <v>0</v>
      </c>
      <c r="AE130" s="147"/>
    </row>
    <row r="131" spans="2:39" ht="12" customHeight="1" thickBot="1">
      <c r="B131" s="115" t="s">
        <v>1</v>
      </c>
      <c r="F131" s="116">
        <f>D129</f>
        <v>0</v>
      </c>
      <c r="V131" s="8"/>
      <c r="Y131" s="116"/>
    </row>
    <row r="132" spans="2:39" ht="12" customHeight="1" thickBot="1">
      <c r="B132" s="116">
        <v>47</v>
      </c>
      <c r="F132" s="5" t="s">
        <v>1</v>
      </c>
      <c r="H132" s="7" t="s">
        <v>1</v>
      </c>
      <c r="V132" s="8"/>
      <c r="Y132" s="5" t="s">
        <v>1</v>
      </c>
      <c r="AA132" s="7" t="s">
        <v>1</v>
      </c>
    </row>
    <row r="133" spans="2:39" ht="12" customHeight="1" thickBot="1">
      <c r="B133" s="5" t="s">
        <v>1</v>
      </c>
      <c r="D133" s="7" t="s">
        <v>1</v>
      </c>
      <c r="F133" s="117">
        <f>D134</f>
        <v>0</v>
      </c>
      <c r="H133" s="147"/>
      <c r="V133" s="8"/>
      <c r="Y133" s="117"/>
      <c r="AA133" s="146"/>
    </row>
    <row r="134" spans="2:39" ht="12" customHeight="1" thickBot="1">
      <c r="B134" s="117">
        <v>50</v>
      </c>
      <c r="D134" s="146"/>
      <c r="V134" s="8"/>
    </row>
    <row r="135" spans="2:39" ht="12" customHeight="1" thickBot="1">
      <c r="B135" s="6"/>
      <c r="V135" s="8"/>
    </row>
    <row r="136" spans="2:39" ht="12" customHeight="1">
      <c r="B136" s="115" t="s">
        <v>1</v>
      </c>
      <c r="V136" s="8"/>
    </row>
    <row r="137" spans="2:39" ht="12" customHeight="1" thickBot="1">
      <c r="B137" s="116">
        <v>48</v>
      </c>
      <c r="V137" s="8"/>
    </row>
    <row r="138" spans="2:39" ht="12" customHeight="1">
      <c r="B138" s="5" t="s">
        <v>1</v>
      </c>
      <c r="D138" s="7" t="s">
        <v>1</v>
      </c>
      <c r="V138" s="8"/>
    </row>
    <row r="139" spans="2:39" ht="12" customHeight="1" thickBot="1">
      <c r="B139" s="117">
        <v>49</v>
      </c>
      <c r="D139" s="146"/>
      <c r="V139" s="8"/>
    </row>
    <row r="140" spans="2:39" ht="12" customHeight="1" thickBot="1">
      <c r="B140" s="6"/>
      <c r="F140" s="115" t="s">
        <v>1</v>
      </c>
      <c r="R140" s="115" t="s">
        <v>1</v>
      </c>
      <c r="V140" s="8"/>
      <c r="Y140" s="115" t="s">
        <v>1</v>
      </c>
      <c r="AK140" s="115" t="s">
        <v>1</v>
      </c>
    </row>
    <row r="141" spans="2:39" ht="12" customHeight="1" thickBot="1">
      <c r="B141" s="115" t="s">
        <v>1</v>
      </c>
      <c r="F141" s="116">
        <f>D139</f>
        <v>0</v>
      </c>
      <c r="R141" s="116">
        <f>P122</f>
        <v>0</v>
      </c>
      <c r="V141" s="8"/>
      <c r="Y141" s="116"/>
      <c r="AK141" s="116">
        <f>AI122</f>
        <v>0</v>
      </c>
    </row>
    <row r="142" spans="2:39" ht="12" customHeight="1" thickBot="1">
      <c r="B142" s="116">
        <v>46</v>
      </c>
      <c r="F142" s="5" t="s">
        <v>1</v>
      </c>
      <c r="H142" s="7" t="s">
        <v>1</v>
      </c>
      <c r="R142" s="5" t="s">
        <v>1</v>
      </c>
      <c r="T142" s="7" t="s">
        <v>1</v>
      </c>
      <c r="V142" s="8"/>
      <c r="Y142" s="5" t="s">
        <v>1</v>
      </c>
      <c r="AA142" s="7" t="s">
        <v>1</v>
      </c>
      <c r="AK142" s="5" t="s">
        <v>1</v>
      </c>
      <c r="AM142" s="7" t="s">
        <v>1</v>
      </c>
    </row>
    <row r="143" spans="2:39" ht="12" customHeight="1" thickBot="1">
      <c r="B143" s="5" t="s">
        <v>1</v>
      </c>
      <c r="D143" s="7" t="s">
        <v>1</v>
      </c>
      <c r="F143" s="117">
        <f>D144</f>
        <v>0</v>
      </c>
      <c r="H143" s="147"/>
      <c r="R143" s="117">
        <f>P161</f>
        <v>0</v>
      </c>
      <c r="T143" s="147"/>
      <c r="V143" s="8"/>
      <c r="Y143" s="117"/>
      <c r="AA143" s="146"/>
      <c r="AK143" s="117">
        <f>AI161</f>
        <v>0</v>
      </c>
      <c r="AM143" s="147"/>
    </row>
    <row r="144" spans="2:39" ht="12" customHeight="1" thickBot="1">
      <c r="B144" s="117">
        <v>51</v>
      </c>
      <c r="D144" s="146"/>
      <c r="V144" s="8"/>
    </row>
    <row r="145" spans="2:35" ht="12" customHeight="1" thickBot="1">
      <c r="B145" s="6"/>
      <c r="V145" s="8"/>
    </row>
    <row r="146" spans="2:35" ht="12" customHeight="1">
      <c r="B146" s="115" t="s">
        <v>1</v>
      </c>
      <c r="J146" s="115" t="s">
        <v>1</v>
      </c>
      <c r="V146" s="8"/>
      <c r="AC146" s="115" t="s">
        <v>1</v>
      </c>
    </row>
    <row r="147" spans="2:35" ht="12" customHeight="1" thickBot="1">
      <c r="B147" s="116">
        <v>44</v>
      </c>
      <c r="J147" s="116">
        <f>H143</f>
        <v>0</v>
      </c>
      <c r="V147" s="8"/>
      <c r="AC147" s="116">
        <f>AA143</f>
        <v>0</v>
      </c>
    </row>
    <row r="148" spans="2:35" ht="12" customHeight="1" thickBot="1">
      <c r="B148" s="5" t="s">
        <v>1</v>
      </c>
      <c r="D148" s="7" t="s">
        <v>1</v>
      </c>
      <c r="J148" s="5" t="s">
        <v>1</v>
      </c>
      <c r="L148" s="7" t="s">
        <v>1</v>
      </c>
      <c r="V148" s="8"/>
      <c r="AC148" s="5" t="s">
        <v>1</v>
      </c>
      <c r="AE148" s="7" t="s">
        <v>1</v>
      </c>
    </row>
    <row r="149" spans="2:35" ht="12" customHeight="1" thickBot="1">
      <c r="B149" s="117">
        <v>53</v>
      </c>
      <c r="D149" s="146"/>
      <c r="F149" s="115" t="s">
        <v>1</v>
      </c>
      <c r="J149" s="117">
        <f>H152</f>
        <v>0</v>
      </c>
      <c r="L149" s="147"/>
      <c r="V149" s="8"/>
      <c r="Y149" s="115" t="s">
        <v>1</v>
      </c>
      <c r="AC149" s="117">
        <f>AA152</f>
        <v>0</v>
      </c>
      <c r="AE149" s="147"/>
    </row>
    <row r="150" spans="2:35" ht="12" customHeight="1" thickBot="1">
      <c r="B150" s="6"/>
      <c r="F150" s="116">
        <f>D149</f>
        <v>0</v>
      </c>
      <c r="V150" s="8"/>
      <c r="Y150" s="116"/>
    </row>
    <row r="151" spans="2:35" ht="12" customHeight="1">
      <c r="B151" s="115" t="s">
        <v>1</v>
      </c>
      <c r="F151" s="5" t="s">
        <v>1</v>
      </c>
      <c r="H151" s="7" t="s">
        <v>1</v>
      </c>
      <c r="V151" s="8"/>
      <c r="Y151" s="5" t="s">
        <v>1</v>
      </c>
      <c r="AA151" s="7" t="s">
        <v>1</v>
      </c>
    </row>
    <row r="152" spans="2:35" ht="12" customHeight="1" thickBot="1">
      <c r="B152" s="116">
        <v>42</v>
      </c>
      <c r="F152" s="117">
        <f>D154</f>
        <v>0</v>
      </c>
      <c r="H152" s="147"/>
      <c r="V152" s="8"/>
      <c r="Y152" s="117"/>
      <c r="AA152" s="146"/>
    </row>
    <row r="153" spans="2:35" ht="12" customHeight="1">
      <c r="B153" s="5" t="s">
        <v>1</v>
      </c>
      <c r="D153" s="7" t="s">
        <v>1</v>
      </c>
      <c r="V153" s="8"/>
    </row>
    <row r="154" spans="2:35" ht="12" customHeight="1" thickBot="1">
      <c r="B154" s="117">
        <v>55</v>
      </c>
      <c r="D154" s="146"/>
      <c r="V154" s="8"/>
    </row>
    <row r="155" spans="2:35" ht="12" customHeight="1" thickBot="1">
      <c r="B155" s="6"/>
      <c r="V155" s="8"/>
    </row>
    <row r="156" spans="2:35" ht="12" customHeight="1">
      <c r="B156" s="115" t="s">
        <v>1</v>
      </c>
      <c r="V156" s="8"/>
    </row>
    <row r="157" spans="2:35" ht="12" customHeight="1" thickBot="1">
      <c r="B157" s="116">
        <v>40</v>
      </c>
      <c r="V157" s="8"/>
    </row>
    <row r="158" spans="2:35" ht="12" customHeight="1">
      <c r="B158" s="5" t="s">
        <v>1</v>
      </c>
      <c r="D158" s="7" t="s">
        <v>1</v>
      </c>
      <c r="N158" s="115" t="s">
        <v>1</v>
      </c>
      <c r="V158" s="8"/>
      <c r="AG158" s="115" t="s">
        <v>1</v>
      </c>
    </row>
    <row r="159" spans="2:35" ht="12" customHeight="1" thickBot="1">
      <c r="B159" s="117">
        <v>57</v>
      </c>
      <c r="D159" s="146"/>
      <c r="N159" s="116">
        <f>L149</f>
        <v>0</v>
      </c>
      <c r="V159" s="8"/>
      <c r="AG159" s="116">
        <f>AE149</f>
        <v>0</v>
      </c>
    </row>
    <row r="160" spans="2:35" ht="12" customHeight="1" thickBot="1">
      <c r="B160" s="6"/>
      <c r="F160" s="115" t="s">
        <v>1</v>
      </c>
      <c r="N160" s="5" t="s">
        <v>1</v>
      </c>
      <c r="P160" s="7" t="s">
        <v>1</v>
      </c>
      <c r="V160" s="8"/>
      <c r="Y160" s="115" t="s">
        <v>1</v>
      </c>
      <c r="AG160" s="5" t="s">
        <v>1</v>
      </c>
      <c r="AI160" s="7" t="s">
        <v>1</v>
      </c>
    </row>
    <row r="161" spans="1:36" ht="12" customHeight="1" thickBot="1">
      <c r="B161" s="115" t="s">
        <v>1</v>
      </c>
      <c r="F161" s="116">
        <f>D159</f>
        <v>0</v>
      </c>
      <c r="N161" s="117">
        <f>L170</f>
        <v>0</v>
      </c>
      <c r="P161" s="147"/>
      <c r="V161" s="8"/>
      <c r="Y161" s="116"/>
      <c r="AG161" s="117">
        <f>AE170</f>
        <v>0</v>
      </c>
      <c r="AI161" s="147"/>
    </row>
    <row r="162" spans="1:36" ht="12" customHeight="1" thickBot="1">
      <c r="B162" s="116">
        <v>38</v>
      </c>
      <c r="F162" s="5" t="s">
        <v>1</v>
      </c>
      <c r="H162" s="7" t="s">
        <v>1</v>
      </c>
      <c r="V162" s="8"/>
      <c r="Y162" s="5" t="s">
        <v>1</v>
      </c>
      <c r="AA162" s="7" t="s">
        <v>1</v>
      </c>
    </row>
    <row r="163" spans="1:36" ht="12" customHeight="1" thickBot="1">
      <c r="B163" s="5" t="s">
        <v>1</v>
      </c>
      <c r="D163" s="7" t="s">
        <v>1</v>
      </c>
      <c r="F163" s="117">
        <f>D164</f>
        <v>0</v>
      </c>
      <c r="H163" s="147"/>
      <c r="V163" s="8"/>
      <c r="Y163" s="117"/>
      <c r="AA163" s="146"/>
    </row>
    <row r="164" spans="1:36" ht="12" customHeight="1" thickBot="1">
      <c r="B164" s="117">
        <v>59</v>
      </c>
      <c r="D164" s="146"/>
      <c r="V164" s="8"/>
    </row>
    <row r="165" spans="1:36" ht="12" customHeight="1" thickBot="1">
      <c r="B165" s="6"/>
      <c r="V165" s="8"/>
    </row>
    <row r="166" spans="1:36" ht="12" customHeight="1" thickBot="1">
      <c r="B166" s="115" t="s">
        <v>1</v>
      </c>
      <c r="V166" s="8"/>
    </row>
    <row r="167" spans="1:36" ht="12" customHeight="1" thickBot="1">
      <c r="B167" s="116">
        <v>36</v>
      </c>
      <c r="J167" s="115" t="s">
        <v>1</v>
      </c>
      <c r="V167" s="8"/>
      <c r="AC167" s="115" t="s">
        <v>1</v>
      </c>
    </row>
    <row r="168" spans="1:36" ht="12" customHeight="1" thickBot="1">
      <c r="B168" s="5" t="s">
        <v>1</v>
      </c>
      <c r="D168" s="7" t="s">
        <v>1</v>
      </c>
      <c r="J168" s="116">
        <f>H163</f>
        <v>0</v>
      </c>
      <c r="V168" s="8"/>
      <c r="AC168" s="116">
        <f>AA163</f>
        <v>0</v>
      </c>
    </row>
    <row r="169" spans="1:36" ht="12" customHeight="1" thickBot="1">
      <c r="B169" s="117">
        <v>61</v>
      </c>
      <c r="D169" s="146"/>
      <c r="J169" s="5" t="s">
        <v>1</v>
      </c>
      <c r="L169" s="7" t="s">
        <v>1</v>
      </c>
      <c r="V169" s="8"/>
      <c r="AC169" s="5" t="s">
        <v>1</v>
      </c>
      <c r="AE169" s="7" t="s">
        <v>1</v>
      </c>
    </row>
    <row r="170" spans="1:36" ht="12" customHeight="1" thickBot="1">
      <c r="F170" s="115" t="s">
        <v>1</v>
      </c>
      <c r="J170" s="117">
        <f>H173</f>
        <v>0</v>
      </c>
      <c r="L170" s="147"/>
      <c r="V170" s="8"/>
      <c r="Y170" s="115" t="s">
        <v>1</v>
      </c>
      <c r="AC170" s="117">
        <f>AA173</f>
        <v>0</v>
      </c>
      <c r="AE170" s="147"/>
    </row>
    <row r="171" spans="1:36" ht="12" customHeight="1" thickBot="1">
      <c r="B171" s="115" t="s">
        <v>1</v>
      </c>
      <c r="F171" s="116">
        <f>D169</f>
        <v>0</v>
      </c>
      <c r="V171" s="8"/>
      <c r="Y171" s="116"/>
    </row>
    <row r="172" spans="1:36" ht="12" customHeight="1" thickBot="1">
      <c r="B172" s="116">
        <v>34</v>
      </c>
      <c r="F172" s="5" t="s">
        <v>1</v>
      </c>
      <c r="H172" s="7" t="s">
        <v>1</v>
      </c>
      <c r="V172" s="8"/>
      <c r="Y172" s="5" t="s">
        <v>1</v>
      </c>
      <c r="AA172" s="7" t="s">
        <v>1</v>
      </c>
    </row>
    <row r="173" spans="1:36" ht="12" customHeight="1" thickBot="1">
      <c r="B173" s="5" t="s">
        <v>1</v>
      </c>
      <c r="D173" s="7" t="s">
        <v>1</v>
      </c>
      <c r="F173" s="117">
        <f>D174</f>
        <v>0</v>
      </c>
      <c r="H173" s="147"/>
      <c r="V173" s="8"/>
      <c r="Y173" s="117"/>
      <c r="AA173" s="146"/>
    </row>
    <row r="174" spans="1:36" ht="12" customHeight="1" thickBot="1">
      <c r="B174" s="117">
        <v>63</v>
      </c>
      <c r="D174" s="146"/>
      <c r="V174" s="8"/>
    </row>
    <row r="175" spans="1:36" ht="12" customHeight="1">
      <c r="V175" s="8"/>
    </row>
    <row r="176" spans="1:36" ht="12" customHeight="1">
      <c r="A176" s="8"/>
      <c r="B176" s="4"/>
      <c r="C176" s="4"/>
      <c r="D176" s="4"/>
      <c r="E176" s="8"/>
      <c r="F176" s="8"/>
      <c r="G176" s="8"/>
      <c r="H176" s="132"/>
      <c r="I176" s="8"/>
      <c r="J176" s="8"/>
      <c r="K176" s="8"/>
      <c r="L176" s="132"/>
      <c r="M176" s="8"/>
      <c r="N176" s="8"/>
      <c r="O176" s="8"/>
      <c r="P176" s="132"/>
      <c r="Q176" s="8"/>
      <c r="R176" s="8"/>
      <c r="S176" s="8"/>
      <c r="T176" s="132"/>
      <c r="U176" s="8"/>
      <c r="V176" s="8"/>
      <c r="W176" s="8"/>
      <c r="X176" s="8"/>
      <c r="Y176" s="4"/>
      <c r="Z176" s="8"/>
      <c r="AA176" s="4"/>
      <c r="AB176" s="8"/>
      <c r="AC176" s="8"/>
      <c r="AD176" s="8"/>
      <c r="AE176" s="132"/>
      <c r="AF176" s="8"/>
      <c r="AG176" s="8"/>
      <c r="AH176" s="8"/>
      <c r="AI176" s="132"/>
      <c r="AJ176" s="8"/>
    </row>
    <row r="177" ht="12" customHeight="1"/>
    <row r="178" ht="12" customHeight="1"/>
    <row r="179" ht="12" customHeight="1"/>
    <row r="180" ht="12" customHeight="1"/>
    <row r="181" ht="12" customHeight="1"/>
    <row r="182" ht="12" customHeight="1"/>
    <row r="183" ht="12" customHeight="1"/>
    <row r="184" ht="12" customHeight="1"/>
    <row r="185" ht="12" customHeight="1"/>
    <row r="186" ht="12" customHeight="1"/>
    <row r="187" ht="12" customHeight="1"/>
    <row r="188" ht="12" customHeight="1"/>
    <row r="189" ht="12" customHeight="1"/>
    <row r="190" ht="12" customHeight="1"/>
    <row r="191" ht="12" customHeight="1"/>
    <row r="192" ht="12" customHeight="1"/>
    <row r="193" ht="12" customHeight="1"/>
    <row r="194" ht="12" customHeight="1"/>
    <row r="195" ht="12" customHeight="1"/>
    <row r="196" ht="12" customHeight="1"/>
    <row r="197" ht="12" customHeight="1"/>
    <row r="198" ht="12" customHeight="1"/>
    <row r="199" ht="12" customHeight="1"/>
    <row r="200" ht="12" customHeight="1"/>
    <row r="201" ht="12" customHeight="1"/>
    <row r="202" ht="12" customHeight="1"/>
    <row r="203" ht="12" customHeight="1"/>
    <row r="204" ht="12" customHeight="1"/>
    <row r="205" ht="12" customHeight="1"/>
    <row r="206" ht="12" customHeight="1"/>
    <row r="207" ht="12" customHeight="1"/>
    <row r="208" ht="12" customHeight="1"/>
    <row r="209" ht="12" customHeight="1"/>
    <row r="210" ht="12" customHeight="1"/>
    <row r="211" ht="12" customHeight="1"/>
    <row r="212" ht="12" customHeight="1"/>
    <row r="213" ht="12" customHeight="1"/>
    <row r="214" ht="12" customHeight="1"/>
    <row r="215" ht="12" customHeight="1"/>
    <row r="216" ht="12" customHeight="1"/>
    <row r="217" ht="12" customHeight="1"/>
    <row r="218" ht="12" customHeight="1"/>
    <row r="219" ht="12" customHeight="1"/>
    <row r="220" ht="12" customHeight="1"/>
    <row r="221" ht="12" customHeight="1"/>
    <row r="222" ht="12" customHeight="1"/>
    <row r="223" ht="12" customHeight="1"/>
    <row r="224" ht="12" customHeight="1"/>
    <row r="225" ht="12" customHeight="1"/>
    <row r="226" ht="12" customHeight="1"/>
    <row r="227" ht="12" customHeight="1"/>
    <row r="228" ht="12" customHeight="1"/>
    <row r="229" ht="12" customHeight="1"/>
    <row r="230" ht="12" customHeight="1"/>
    <row r="231" ht="12" customHeight="1"/>
    <row r="232" ht="12" customHeight="1"/>
    <row r="233" ht="12" customHeight="1"/>
    <row r="234" ht="12" customHeight="1"/>
    <row r="235" ht="12" customHeight="1"/>
    <row r="236" ht="12" customHeight="1"/>
    <row r="237" ht="12" customHeight="1"/>
    <row r="238" ht="12" customHeight="1"/>
    <row r="239" ht="12" customHeight="1"/>
    <row r="240" ht="12" customHeight="1"/>
    <row r="241" ht="12" customHeight="1"/>
    <row r="242" ht="12" customHeight="1"/>
    <row r="243" ht="12" customHeight="1"/>
    <row r="244" ht="12" customHeight="1"/>
    <row r="245" ht="12" customHeight="1"/>
    <row r="246" ht="12" customHeight="1"/>
    <row r="247" ht="12" customHeight="1"/>
    <row r="248" ht="12" customHeight="1"/>
    <row r="249" ht="12" customHeight="1"/>
    <row r="250" ht="12" customHeight="1"/>
    <row r="251" ht="12" customHeight="1"/>
    <row r="252" ht="12" customHeight="1"/>
    <row r="253" ht="12" customHeight="1"/>
    <row r="254" ht="12" customHeight="1"/>
    <row r="255" ht="12" customHeight="1"/>
    <row r="256" ht="12" customHeight="1"/>
    <row r="257" ht="12" customHeight="1"/>
    <row r="258" ht="12" customHeight="1"/>
    <row r="259" ht="12" customHeight="1"/>
    <row r="260" ht="12" customHeight="1"/>
    <row r="261" ht="12" customHeight="1"/>
    <row r="262" ht="12" customHeight="1"/>
    <row r="263" ht="12" customHeight="1"/>
    <row r="264" ht="12" customHeight="1"/>
    <row r="265" ht="12" customHeight="1"/>
    <row r="266" ht="12" customHeight="1"/>
    <row r="267" ht="12" customHeight="1"/>
    <row r="268" ht="12" customHeight="1"/>
    <row r="269" ht="12" customHeight="1"/>
    <row r="270" ht="12" customHeight="1"/>
    <row r="271" ht="12" customHeight="1"/>
    <row r="272" ht="12" customHeight="1"/>
    <row r="273" ht="12" customHeight="1"/>
    <row r="274" ht="12" customHeight="1"/>
    <row r="275" ht="12" customHeight="1"/>
    <row r="276" ht="12" customHeight="1"/>
    <row r="277" ht="12" customHeight="1"/>
    <row r="278" ht="12" customHeight="1"/>
    <row r="279" ht="12" customHeight="1"/>
    <row r="280" ht="12" customHeight="1"/>
    <row r="281" ht="12" customHeight="1"/>
    <row r="282" ht="12" customHeight="1"/>
    <row r="283" ht="12" customHeight="1"/>
    <row r="284" ht="12" customHeight="1"/>
    <row r="285" ht="12" customHeight="1"/>
    <row r="286" ht="12" customHeight="1"/>
    <row r="287" ht="12" customHeight="1"/>
    <row r="288" ht="12" customHeight="1"/>
    <row r="289" ht="12" customHeight="1"/>
    <row r="290" ht="12" customHeight="1"/>
    <row r="291" ht="12" customHeight="1"/>
    <row r="292" ht="12" customHeight="1"/>
    <row r="293" ht="12" customHeight="1"/>
    <row r="294" ht="12" customHeight="1"/>
    <row r="295" ht="12" customHeight="1"/>
    <row r="296" ht="12" customHeight="1"/>
    <row r="297" ht="12" customHeight="1"/>
    <row r="298" ht="12" customHeight="1"/>
    <row r="299" ht="12" customHeight="1"/>
    <row r="300" ht="12" customHeight="1"/>
    <row r="301" ht="12" customHeight="1"/>
    <row r="302" ht="12" customHeight="1"/>
    <row r="303" ht="12" customHeight="1"/>
    <row r="304" ht="12" customHeight="1"/>
    <row r="305" ht="12" customHeight="1"/>
    <row r="306" ht="12" customHeight="1"/>
    <row r="307" ht="12" customHeight="1"/>
    <row r="308" ht="12" customHeight="1"/>
    <row r="309" ht="12" customHeight="1"/>
    <row r="310" ht="12" customHeight="1"/>
    <row r="311" ht="12" customHeight="1"/>
    <row r="312" ht="12" customHeight="1"/>
    <row r="313" ht="12" customHeight="1"/>
    <row r="314" ht="12" customHeight="1"/>
    <row r="315" ht="12" customHeight="1"/>
    <row r="316" ht="12" customHeight="1"/>
    <row r="317" ht="12" customHeight="1"/>
    <row r="318" ht="12" customHeight="1"/>
    <row r="319" ht="12" customHeight="1"/>
    <row r="320" ht="12" customHeight="1"/>
    <row r="321" ht="12" customHeight="1"/>
    <row r="322" ht="12" customHeight="1"/>
    <row r="323" ht="12" customHeight="1"/>
    <row r="324" ht="12" customHeight="1"/>
    <row r="325" ht="12" customHeight="1"/>
    <row r="326" ht="12" customHeight="1"/>
    <row r="327" ht="12" customHeight="1"/>
    <row r="328" ht="12" customHeight="1"/>
    <row r="329" ht="12" customHeight="1"/>
    <row r="330" ht="12" customHeight="1"/>
    <row r="331" ht="12" customHeight="1"/>
    <row r="332" ht="12" customHeight="1"/>
    <row r="333" ht="12" customHeight="1"/>
    <row r="334" ht="12" customHeight="1"/>
    <row r="335" ht="12" customHeight="1"/>
    <row r="336" ht="12" customHeight="1"/>
    <row r="337" ht="12" customHeight="1"/>
    <row r="338" ht="12" customHeight="1"/>
    <row r="339" ht="12" customHeight="1"/>
    <row r="340" ht="12" customHeight="1"/>
    <row r="341" ht="12" customHeight="1"/>
    <row r="342" ht="12" customHeight="1"/>
    <row r="343" ht="12" customHeight="1"/>
    <row r="344" ht="12" customHeight="1"/>
    <row r="345" ht="12" customHeight="1"/>
    <row r="346" ht="12" customHeight="1"/>
    <row r="347" ht="12" customHeight="1"/>
    <row r="348" ht="12" customHeight="1"/>
    <row r="349" ht="12" customHeight="1"/>
    <row r="350" ht="12" customHeight="1"/>
    <row r="351" ht="12" customHeight="1"/>
    <row r="352" ht="12" customHeight="1"/>
    <row r="353" ht="12" customHeight="1"/>
    <row r="354" ht="12" customHeight="1"/>
    <row r="355" ht="12" customHeight="1"/>
    <row r="356" ht="12" customHeight="1"/>
    <row r="357" ht="12" customHeight="1"/>
    <row r="358" ht="12" customHeight="1"/>
    <row r="359" ht="12" customHeight="1"/>
    <row r="360" ht="12" customHeight="1"/>
    <row r="361" ht="12" customHeight="1"/>
    <row r="362" ht="12" customHeight="1"/>
    <row r="363" ht="12" customHeight="1"/>
    <row r="364" ht="12" customHeight="1"/>
    <row r="365" ht="12" customHeight="1"/>
    <row r="366" ht="12" customHeight="1"/>
    <row r="367" ht="12" customHeight="1"/>
    <row r="368" ht="12" customHeight="1"/>
    <row r="369" ht="12" customHeight="1"/>
    <row r="370" ht="12" customHeight="1"/>
    <row r="371" ht="12" customHeight="1"/>
    <row r="372" ht="12" customHeight="1"/>
    <row r="373" ht="12" customHeight="1"/>
    <row r="374" ht="12" customHeight="1"/>
    <row r="375" ht="12" customHeight="1"/>
    <row r="376" ht="12" customHeight="1"/>
    <row r="377" ht="12" customHeight="1"/>
    <row r="378" ht="12" customHeight="1"/>
    <row r="379" ht="12" customHeight="1"/>
    <row r="380" ht="12" customHeight="1"/>
    <row r="381" ht="12" customHeight="1"/>
    <row r="382" ht="12" customHeight="1"/>
    <row r="383" ht="12" customHeight="1"/>
    <row r="384" ht="12" customHeight="1"/>
    <row r="385" ht="12" customHeight="1"/>
    <row r="386" ht="12" customHeight="1"/>
    <row r="387" ht="12" customHeight="1"/>
    <row r="388" ht="12" customHeight="1"/>
    <row r="389" ht="12" customHeight="1"/>
    <row r="390" ht="12" customHeight="1"/>
    <row r="391" ht="12" customHeight="1"/>
    <row r="392" ht="12" customHeight="1"/>
    <row r="393" ht="12" customHeight="1"/>
    <row r="394" ht="12" customHeight="1"/>
    <row r="395" ht="12" customHeight="1"/>
    <row r="396" ht="12" customHeight="1"/>
    <row r="397" ht="12" customHeight="1"/>
    <row r="398" ht="12" customHeight="1"/>
    <row r="399" ht="12" customHeight="1"/>
    <row r="400" ht="12" customHeight="1"/>
    <row r="401" ht="12" customHeight="1"/>
    <row r="402" ht="12" customHeight="1"/>
    <row r="403" ht="12" customHeight="1"/>
    <row r="404" ht="12" customHeight="1"/>
    <row r="405" ht="12" customHeight="1"/>
    <row r="406" ht="12" customHeight="1"/>
    <row r="407" ht="12" customHeight="1"/>
    <row r="408" ht="12" customHeight="1"/>
    <row r="409" ht="12" customHeight="1"/>
    <row r="410" ht="12" customHeight="1"/>
    <row r="411" ht="12" customHeight="1"/>
    <row r="412" ht="12" customHeight="1"/>
    <row r="413" ht="12" customHeight="1"/>
    <row r="414" ht="12" customHeight="1"/>
    <row r="415" ht="12" customHeight="1"/>
    <row r="416" ht="12" customHeight="1"/>
    <row r="417" ht="12" customHeight="1"/>
    <row r="418" ht="12" customHeight="1"/>
    <row r="419" ht="12" customHeight="1"/>
    <row r="420" ht="12" customHeight="1"/>
    <row r="421" ht="12" customHeight="1"/>
    <row r="422" ht="12" customHeight="1"/>
    <row r="423" ht="12" customHeight="1"/>
    <row r="424" ht="12" customHeight="1"/>
    <row r="425" ht="12" customHeight="1"/>
    <row r="426" ht="12" customHeight="1"/>
    <row r="427" ht="12" customHeight="1"/>
    <row r="428" ht="12" customHeight="1"/>
    <row r="429" ht="12" customHeight="1"/>
    <row r="430" ht="12" customHeight="1"/>
    <row r="431" ht="12" customHeight="1"/>
    <row r="432" ht="12" customHeight="1"/>
    <row r="433" ht="12" customHeight="1"/>
    <row r="434" ht="12" customHeight="1"/>
    <row r="435" ht="12" customHeight="1"/>
    <row r="436" ht="12" customHeight="1"/>
    <row r="437" ht="12" customHeight="1"/>
    <row r="438" ht="12" customHeight="1"/>
    <row r="439" ht="12" customHeight="1"/>
    <row r="440" ht="12" customHeight="1"/>
    <row r="441" ht="12" customHeight="1"/>
    <row r="442" ht="12" customHeight="1"/>
    <row r="443" ht="12" customHeight="1"/>
    <row r="444" ht="12" customHeight="1"/>
    <row r="445" ht="12" customHeight="1"/>
    <row r="446" ht="12" customHeight="1"/>
    <row r="447" ht="12" customHeight="1"/>
    <row r="448" ht="12" customHeight="1"/>
    <row r="449" ht="12" customHeight="1"/>
    <row r="450" ht="12" customHeight="1"/>
    <row r="451" ht="12" customHeight="1"/>
    <row r="452" ht="12" customHeight="1"/>
    <row r="453" ht="12" customHeight="1"/>
    <row r="454" ht="12" customHeight="1"/>
    <row r="455" ht="12" customHeight="1"/>
    <row r="456" ht="12" customHeight="1"/>
    <row r="457" ht="12" customHeight="1"/>
    <row r="458" ht="12" customHeight="1"/>
    <row r="459" ht="12" customHeight="1"/>
    <row r="460" ht="12" customHeight="1"/>
    <row r="461" ht="12" customHeight="1"/>
    <row r="462" ht="12" customHeight="1"/>
    <row r="463" ht="12" customHeight="1"/>
    <row r="464" ht="12" customHeight="1"/>
    <row r="465" ht="12" customHeight="1"/>
    <row r="466" ht="12" customHeight="1"/>
    <row r="467" ht="12" customHeight="1"/>
    <row r="468" ht="12" customHeight="1"/>
    <row r="469" ht="12" customHeight="1"/>
    <row r="470" ht="12" customHeight="1"/>
    <row r="471" ht="12" customHeight="1"/>
    <row r="472" ht="12" customHeight="1"/>
    <row r="473" ht="12" customHeight="1"/>
    <row r="474" ht="12" customHeight="1"/>
    <row r="475" ht="12" customHeight="1"/>
    <row r="476" ht="12" customHeight="1"/>
    <row r="477" ht="12" customHeight="1"/>
    <row r="478" ht="12" customHeight="1"/>
    <row r="479" ht="12" customHeight="1"/>
    <row r="480" ht="12" customHeight="1"/>
    <row r="481" ht="12" customHeight="1"/>
    <row r="482" ht="12" customHeight="1"/>
    <row r="483" ht="12" customHeight="1"/>
    <row r="484" ht="12" customHeight="1"/>
    <row r="485" ht="12" customHeight="1"/>
    <row r="486" ht="12" customHeight="1"/>
    <row r="487" ht="12" customHeight="1"/>
    <row r="488" ht="12" customHeight="1"/>
    <row r="489" ht="12" customHeight="1"/>
    <row r="490" ht="12" customHeight="1"/>
    <row r="491" ht="12" customHeight="1"/>
    <row r="492" ht="12" customHeight="1"/>
    <row r="493" ht="12" customHeight="1"/>
    <row r="494" ht="12" customHeight="1"/>
    <row r="495" ht="12" customHeight="1"/>
    <row r="496" ht="12" customHeight="1"/>
    <row r="497" ht="12" customHeight="1"/>
    <row r="498" ht="12" customHeight="1"/>
    <row r="499" ht="12" customHeight="1"/>
    <row r="500" ht="12" customHeight="1"/>
    <row r="501" ht="12" customHeight="1"/>
    <row r="502" ht="12" customHeight="1"/>
    <row r="503" ht="12" customHeight="1"/>
    <row r="504" ht="12" customHeight="1"/>
    <row r="505" ht="12" customHeight="1"/>
    <row r="506" ht="12" customHeight="1"/>
    <row r="507" ht="12" customHeight="1"/>
    <row r="508" ht="12" customHeight="1"/>
    <row r="509" ht="12" customHeight="1"/>
    <row r="510" ht="12" customHeight="1"/>
    <row r="511" ht="12" customHeight="1"/>
    <row r="512" ht="12" customHeight="1"/>
    <row r="513" ht="12" customHeight="1"/>
    <row r="514" ht="12" customHeight="1"/>
    <row r="515" ht="12" customHeight="1"/>
    <row r="516" ht="12" customHeight="1"/>
    <row r="517" ht="12" customHeight="1"/>
    <row r="518" ht="12" customHeight="1"/>
    <row r="519" ht="12" customHeight="1"/>
    <row r="520" ht="12" customHeight="1"/>
    <row r="521" ht="12" customHeight="1"/>
    <row r="522" ht="12" customHeight="1"/>
    <row r="523" ht="12" customHeight="1"/>
    <row r="524" ht="12" customHeight="1"/>
    <row r="525" ht="12" customHeight="1"/>
    <row r="526" ht="12" customHeight="1"/>
    <row r="527" ht="12" customHeight="1"/>
    <row r="528" ht="12" customHeight="1"/>
    <row r="529" ht="12" customHeight="1"/>
    <row r="530" ht="12" customHeight="1"/>
    <row r="531" ht="12" customHeight="1"/>
    <row r="532" ht="12" customHeight="1"/>
    <row r="533" ht="12" customHeight="1"/>
    <row r="534" ht="12" customHeight="1"/>
    <row r="535" ht="12" customHeight="1"/>
    <row r="536" ht="12" customHeight="1"/>
    <row r="537" ht="12" customHeight="1"/>
    <row r="538" ht="12" customHeight="1"/>
    <row r="539" ht="12" customHeight="1"/>
    <row r="540" ht="12" customHeight="1"/>
    <row r="541" ht="12" customHeight="1"/>
    <row r="542" ht="12" customHeight="1"/>
    <row r="543" ht="12" customHeight="1"/>
    <row r="544" ht="12" customHeight="1"/>
    <row r="545" ht="12" customHeight="1"/>
    <row r="546" ht="12" customHeight="1"/>
    <row r="547" ht="12" customHeight="1"/>
    <row r="548" ht="12" customHeight="1"/>
    <row r="549" ht="12" customHeight="1"/>
    <row r="550" ht="12" customHeight="1"/>
    <row r="551" ht="12" customHeight="1"/>
    <row r="552" ht="12" customHeight="1"/>
    <row r="553" ht="12" customHeight="1"/>
    <row r="554" ht="12" customHeight="1"/>
    <row r="555" ht="12" customHeight="1"/>
    <row r="556" ht="12" customHeight="1"/>
    <row r="557" ht="12" customHeight="1"/>
    <row r="558" ht="12" customHeight="1"/>
    <row r="559" ht="12" customHeight="1"/>
    <row r="560" ht="12" customHeight="1"/>
    <row r="561" ht="12" customHeight="1"/>
    <row r="562" ht="12" customHeight="1"/>
    <row r="563" ht="12" customHeight="1"/>
    <row r="564" ht="12" customHeight="1"/>
    <row r="565" ht="12" customHeight="1"/>
    <row r="566" ht="12" customHeight="1"/>
    <row r="567" ht="12" customHeight="1"/>
    <row r="568" ht="12" customHeight="1"/>
    <row r="569" ht="12" customHeight="1"/>
    <row r="570" ht="12" customHeight="1"/>
    <row r="571" ht="12" customHeight="1"/>
    <row r="572" ht="12" customHeight="1"/>
    <row r="573" ht="12" customHeight="1"/>
    <row r="574" ht="12" customHeight="1"/>
    <row r="575" ht="12" customHeight="1"/>
    <row r="576" ht="12" customHeight="1"/>
    <row r="577" ht="12" customHeight="1"/>
    <row r="578" ht="12" customHeight="1"/>
    <row r="579" ht="12" customHeight="1"/>
    <row r="580" ht="12" customHeight="1"/>
    <row r="581" ht="12" customHeight="1"/>
    <row r="582" ht="12" customHeight="1"/>
    <row r="583" ht="12" customHeight="1"/>
    <row r="584" ht="12" customHeight="1"/>
    <row r="585" ht="12" customHeight="1"/>
    <row r="586" ht="12" customHeight="1"/>
    <row r="587" ht="12" customHeight="1"/>
    <row r="588" ht="12" customHeight="1"/>
    <row r="589" ht="12" customHeight="1"/>
    <row r="590" ht="12" customHeight="1"/>
    <row r="591" ht="12" customHeight="1"/>
    <row r="592" ht="12" customHeight="1"/>
    <row r="593" ht="12" customHeight="1"/>
    <row r="594" ht="12" customHeight="1"/>
    <row r="595" ht="12" customHeight="1"/>
    <row r="596" ht="12" customHeight="1"/>
    <row r="597" ht="12" customHeight="1"/>
    <row r="598" ht="12" customHeight="1"/>
    <row r="599" ht="12" customHeight="1"/>
    <row r="600" ht="12" customHeight="1"/>
    <row r="601" ht="12" customHeight="1"/>
    <row r="602" ht="12" customHeight="1"/>
    <row r="603" ht="12" customHeight="1"/>
    <row r="604" ht="12" customHeight="1"/>
    <row r="605" ht="12" customHeight="1"/>
    <row r="606" ht="12" customHeight="1"/>
    <row r="607" ht="12" customHeight="1"/>
    <row r="608" ht="12" customHeight="1"/>
    <row r="609" ht="12" customHeight="1"/>
    <row r="610" ht="12" customHeight="1"/>
    <row r="611" ht="12" customHeight="1"/>
    <row r="612" ht="12" customHeight="1"/>
    <row r="613" ht="12" customHeight="1"/>
    <row r="614" ht="12" customHeight="1"/>
    <row r="615" ht="12" customHeight="1"/>
    <row r="616" ht="12" customHeight="1"/>
    <row r="617" ht="12" customHeight="1"/>
    <row r="618" ht="12" customHeight="1"/>
    <row r="619" ht="12" customHeight="1"/>
    <row r="620" ht="12" customHeight="1"/>
    <row r="621" ht="12" customHeight="1"/>
    <row r="622" ht="12" customHeight="1"/>
    <row r="623" ht="12" customHeight="1"/>
    <row r="624" ht="12" customHeight="1"/>
    <row r="625" ht="12" customHeight="1"/>
    <row r="626" ht="12" customHeight="1"/>
    <row r="627" ht="12" customHeight="1"/>
    <row r="628" ht="12" customHeight="1"/>
    <row r="629" ht="12" customHeight="1"/>
    <row r="630" ht="12" customHeight="1"/>
    <row r="631" ht="12" customHeight="1"/>
    <row r="632" ht="12" customHeight="1"/>
    <row r="633" ht="12" customHeight="1"/>
    <row r="634" ht="12" customHeight="1"/>
    <row r="635" ht="12" customHeight="1"/>
    <row r="636" ht="12" customHeight="1"/>
    <row r="637" ht="12" customHeight="1"/>
    <row r="638" ht="12" customHeight="1"/>
    <row r="639" ht="12" customHeight="1"/>
    <row r="640" ht="12" customHeight="1"/>
    <row r="641" ht="12" customHeight="1"/>
    <row r="642" ht="12" customHeight="1"/>
    <row r="643" ht="12" customHeight="1"/>
    <row r="644" ht="12" customHeight="1"/>
    <row r="645" ht="12" customHeight="1"/>
    <row r="646" ht="12" customHeight="1"/>
    <row r="647" ht="12" customHeight="1"/>
    <row r="648" ht="12" customHeight="1"/>
    <row r="649" ht="12" customHeight="1"/>
    <row r="650" ht="12" customHeight="1"/>
    <row r="651" ht="12" customHeight="1"/>
    <row r="652" ht="12" customHeight="1"/>
    <row r="653" ht="12" customHeight="1"/>
    <row r="654" ht="12" customHeight="1"/>
    <row r="655" ht="12" customHeight="1"/>
    <row r="656" ht="12" customHeight="1"/>
    <row r="657" ht="12" customHeight="1"/>
    <row r="658" ht="12" customHeight="1"/>
    <row r="659" ht="12" customHeight="1"/>
    <row r="660" ht="12" customHeight="1"/>
    <row r="661" ht="12" customHeight="1"/>
    <row r="662" ht="12" customHeight="1"/>
    <row r="663" ht="12" customHeight="1"/>
    <row r="664" ht="12" customHeight="1"/>
    <row r="665" ht="12" customHeight="1"/>
    <row r="666" ht="12" customHeight="1"/>
    <row r="667" ht="12" customHeight="1"/>
    <row r="668" ht="12" customHeight="1"/>
    <row r="669" ht="12" customHeight="1"/>
    <row r="670" ht="12" customHeight="1"/>
    <row r="671" ht="12" customHeight="1"/>
    <row r="672" ht="12" customHeight="1"/>
    <row r="673" ht="12" customHeight="1"/>
    <row r="674" ht="12" customHeight="1"/>
    <row r="675" ht="12" customHeight="1"/>
    <row r="676" ht="12" customHeight="1"/>
    <row r="677" ht="12" customHeight="1"/>
    <row r="678" ht="12" customHeight="1"/>
    <row r="679" ht="12" customHeight="1"/>
    <row r="680" ht="12" customHeight="1"/>
    <row r="681" ht="12" customHeight="1"/>
    <row r="682" ht="12" customHeight="1"/>
    <row r="683" ht="12" customHeight="1"/>
    <row r="684" ht="12" customHeight="1"/>
    <row r="685" ht="12" customHeight="1"/>
    <row r="686" ht="12" customHeight="1"/>
    <row r="687" ht="12" customHeight="1"/>
    <row r="688" ht="12" customHeight="1"/>
    <row r="689" ht="12" customHeight="1"/>
    <row r="690" ht="12" customHeight="1"/>
    <row r="691" ht="12" customHeight="1"/>
    <row r="692" ht="12" customHeight="1"/>
    <row r="693" ht="12" customHeight="1"/>
    <row r="694" ht="12" customHeight="1"/>
    <row r="695" ht="12" customHeight="1"/>
    <row r="696" ht="12" customHeight="1"/>
    <row r="697" ht="12" customHeight="1"/>
    <row r="698" ht="12" customHeight="1"/>
    <row r="699" ht="12" customHeight="1"/>
    <row r="700" ht="12" customHeight="1"/>
    <row r="701" ht="12" customHeight="1"/>
    <row r="702" ht="12" customHeight="1"/>
    <row r="703" ht="12" customHeight="1"/>
    <row r="704" ht="12" customHeight="1"/>
    <row r="705" ht="12" customHeight="1"/>
    <row r="706" ht="12" customHeight="1"/>
    <row r="707" ht="12" customHeight="1"/>
    <row r="708" ht="12" customHeight="1"/>
    <row r="709" ht="12" customHeight="1"/>
    <row r="710" ht="12" customHeight="1"/>
    <row r="711" ht="12" customHeight="1"/>
    <row r="712" ht="12" customHeight="1"/>
    <row r="713" ht="12" customHeight="1"/>
    <row r="714" ht="12" customHeight="1"/>
    <row r="715" ht="12" customHeight="1"/>
    <row r="716" ht="12" customHeight="1"/>
    <row r="717" ht="12" customHeight="1"/>
    <row r="718" ht="12" customHeight="1"/>
    <row r="719" ht="12" customHeight="1"/>
    <row r="720" ht="12" customHeight="1"/>
    <row r="721" ht="12" customHeight="1"/>
    <row r="722" ht="12" customHeight="1"/>
    <row r="723" ht="12" customHeight="1"/>
    <row r="724" ht="12" customHeight="1"/>
    <row r="725" ht="12" customHeight="1"/>
    <row r="726" ht="12" customHeight="1"/>
    <row r="727" ht="12" customHeight="1"/>
    <row r="728" ht="12" customHeight="1"/>
    <row r="729" ht="12" customHeight="1"/>
    <row r="730" ht="12" customHeight="1"/>
    <row r="731" ht="12" customHeight="1"/>
    <row r="732" ht="12" customHeight="1"/>
    <row r="733" ht="12" customHeight="1"/>
    <row r="734" ht="12" customHeight="1"/>
    <row r="735" ht="12" customHeight="1"/>
    <row r="736" ht="12" customHeight="1"/>
    <row r="737" ht="12" customHeight="1"/>
    <row r="738" ht="12" customHeight="1"/>
    <row r="739" ht="12" customHeight="1"/>
    <row r="740" ht="12" customHeight="1"/>
    <row r="741" ht="12" customHeight="1"/>
    <row r="742" ht="12" customHeight="1"/>
    <row r="743" ht="12" customHeight="1"/>
    <row r="744" ht="12" customHeight="1"/>
    <row r="745" ht="12" customHeight="1"/>
    <row r="746" ht="12" customHeight="1"/>
    <row r="747" ht="12" customHeight="1"/>
    <row r="748" ht="12" customHeight="1"/>
    <row r="749" ht="12" customHeight="1"/>
    <row r="750" ht="12" customHeight="1"/>
    <row r="751" ht="12" customHeight="1"/>
    <row r="752" ht="12" customHeight="1"/>
    <row r="753" ht="12" customHeight="1"/>
    <row r="754" ht="12" customHeight="1"/>
    <row r="755" ht="12" customHeight="1"/>
    <row r="756" ht="12" customHeight="1"/>
    <row r="757" ht="12" customHeight="1"/>
    <row r="758" ht="12" customHeight="1"/>
    <row r="759" ht="12" customHeight="1"/>
    <row r="760" ht="12" customHeight="1"/>
    <row r="761" ht="12" customHeight="1"/>
    <row r="762" ht="12" customHeight="1"/>
    <row r="763" ht="12" customHeight="1"/>
    <row r="764" ht="12" customHeight="1"/>
    <row r="765" ht="12" customHeight="1"/>
    <row r="766" ht="12" customHeight="1"/>
    <row r="767" ht="12" customHeight="1"/>
    <row r="768" ht="12" customHeight="1"/>
    <row r="769" ht="12" customHeight="1"/>
    <row r="770" ht="12" customHeight="1"/>
    <row r="771" ht="12" customHeight="1"/>
    <row r="772" ht="12" customHeight="1"/>
    <row r="773" ht="12" customHeight="1"/>
    <row r="774" ht="12" customHeight="1"/>
    <row r="775" ht="12" customHeight="1"/>
    <row r="776" ht="12" customHeight="1"/>
    <row r="777" ht="12" customHeight="1"/>
    <row r="778" ht="12" customHeight="1"/>
    <row r="779" ht="12" customHeight="1"/>
    <row r="780" ht="12" customHeight="1"/>
    <row r="781" ht="12" customHeight="1"/>
    <row r="782" ht="12" customHeight="1"/>
    <row r="783" ht="12" customHeight="1"/>
    <row r="784" ht="12" customHeight="1"/>
    <row r="785" ht="12" customHeight="1"/>
    <row r="786" ht="12" customHeight="1"/>
    <row r="787" ht="12" customHeight="1"/>
    <row r="788" ht="12" customHeight="1"/>
    <row r="789" ht="12" customHeight="1"/>
    <row r="790" ht="12" customHeight="1"/>
    <row r="791" ht="12" customHeight="1"/>
    <row r="792" ht="12" customHeight="1"/>
    <row r="793" ht="12" customHeight="1"/>
    <row r="794" ht="12" customHeight="1"/>
    <row r="795" ht="12" customHeight="1"/>
    <row r="796" ht="12" customHeight="1"/>
    <row r="797" ht="12" customHeight="1"/>
    <row r="798" ht="12" customHeight="1"/>
    <row r="799" ht="12" customHeight="1"/>
    <row r="800" ht="12" customHeight="1"/>
    <row r="801" ht="12" customHeight="1"/>
    <row r="802" ht="12" customHeight="1"/>
    <row r="803" ht="12" customHeight="1"/>
    <row r="804" ht="12" customHeight="1"/>
    <row r="805" ht="12" customHeight="1"/>
    <row r="806" ht="12" customHeight="1"/>
    <row r="807" ht="12" customHeight="1"/>
    <row r="808" ht="12" customHeight="1"/>
    <row r="809" ht="12" customHeight="1"/>
    <row r="810" ht="12" customHeight="1"/>
    <row r="811" ht="12" customHeight="1"/>
    <row r="812" ht="12" customHeight="1"/>
    <row r="813" ht="12" customHeight="1"/>
    <row r="814" ht="12" customHeight="1"/>
    <row r="815" ht="12" customHeight="1"/>
    <row r="816" ht="12" customHeight="1"/>
    <row r="817" ht="12" customHeight="1"/>
    <row r="818" ht="12" customHeight="1"/>
    <row r="819" ht="12" customHeight="1"/>
    <row r="820" ht="12" customHeight="1"/>
    <row r="821" ht="12" customHeight="1"/>
    <row r="822" ht="12" customHeight="1"/>
    <row r="823" ht="12" customHeight="1"/>
    <row r="824" ht="12" customHeight="1"/>
    <row r="825" ht="12" customHeight="1"/>
    <row r="826" ht="12" customHeight="1"/>
    <row r="827" ht="12" customHeight="1"/>
    <row r="828" ht="12" customHeight="1"/>
    <row r="829" ht="12" customHeight="1"/>
    <row r="830" ht="12" customHeight="1"/>
    <row r="831" ht="12" customHeight="1"/>
    <row r="832" ht="12" customHeight="1"/>
    <row r="833" ht="12" customHeight="1"/>
    <row r="834" ht="12" customHeight="1"/>
    <row r="835" ht="12" customHeight="1"/>
    <row r="836" ht="12" customHeight="1"/>
    <row r="837" ht="12" customHeight="1"/>
    <row r="838" ht="12" customHeight="1"/>
    <row r="839" ht="12" customHeight="1"/>
    <row r="840" ht="12" customHeight="1"/>
    <row r="841" ht="12" customHeight="1"/>
    <row r="842" ht="12" customHeight="1"/>
    <row r="843" ht="12" customHeight="1"/>
    <row r="844" ht="12" customHeight="1"/>
    <row r="845" ht="12" customHeight="1"/>
    <row r="846" ht="12" customHeight="1"/>
    <row r="847" ht="12" customHeight="1"/>
    <row r="848" ht="12" customHeight="1"/>
    <row r="849" ht="12" customHeight="1"/>
    <row r="850" ht="12" customHeight="1"/>
    <row r="851" ht="12" customHeight="1"/>
    <row r="852" ht="12" customHeight="1"/>
    <row r="853" ht="12" customHeight="1"/>
    <row r="854" ht="12" customHeight="1"/>
    <row r="855" ht="12" customHeight="1"/>
    <row r="856" ht="12" customHeight="1"/>
    <row r="857" ht="12" customHeight="1"/>
    <row r="858" ht="12" customHeight="1"/>
    <row r="859" ht="12" customHeight="1"/>
    <row r="860" ht="12" customHeight="1"/>
    <row r="861" ht="12" customHeight="1"/>
    <row r="862" ht="12" customHeight="1"/>
    <row r="863" ht="12" customHeight="1"/>
    <row r="864" ht="12" customHeight="1"/>
    <row r="865" ht="12" customHeight="1"/>
    <row r="866" ht="12" customHeight="1"/>
    <row r="867" ht="12" customHeight="1"/>
    <row r="868" ht="12" customHeight="1"/>
    <row r="869" ht="12" customHeight="1"/>
    <row r="870" ht="12" customHeight="1"/>
    <row r="871" ht="12" customHeight="1"/>
    <row r="872" ht="12" customHeight="1"/>
    <row r="873" ht="12" customHeight="1"/>
    <row r="874" ht="12" customHeight="1"/>
    <row r="875" ht="12" customHeight="1"/>
    <row r="876" ht="12" customHeight="1"/>
    <row r="877" ht="12" customHeight="1"/>
    <row r="878" ht="12" customHeight="1"/>
    <row r="879" ht="12" customHeight="1"/>
    <row r="880" ht="12" customHeight="1"/>
    <row r="881" ht="12" customHeight="1"/>
    <row r="882" ht="12" customHeight="1"/>
    <row r="883" ht="12" customHeight="1"/>
    <row r="884" ht="12" customHeight="1"/>
    <row r="885" ht="12" customHeight="1"/>
    <row r="886" ht="12" customHeight="1"/>
    <row r="887" ht="12" customHeight="1"/>
    <row r="888" ht="12" customHeight="1"/>
    <row r="889" ht="12" customHeight="1"/>
    <row r="890" ht="12" customHeight="1"/>
    <row r="891" ht="12" customHeight="1"/>
    <row r="892" ht="12" customHeight="1"/>
    <row r="893" ht="12" customHeight="1"/>
    <row r="894" ht="12" customHeight="1"/>
    <row r="895" ht="12" customHeight="1"/>
    <row r="896" ht="12" customHeight="1"/>
    <row r="897" ht="12" customHeight="1"/>
    <row r="898" ht="12" customHeight="1"/>
    <row r="899" ht="12" customHeight="1"/>
    <row r="900" ht="12" customHeight="1"/>
    <row r="901" ht="12" customHeight="1"/>
    <row r="902" ht="12" customHeight="1"/>
    <row r="903" ht="12" customHeight="1"/>
    <row r="904" ht="12" customHeight="1"/>
    <row r="905" ht="12" customHeight="1"/>
    <row r="906" ht="12" customHeight="1"/>
    <row r="907" ht="12" customHeight="1"/>
    <row r="908" ht="12" customHeight="1"/>
    <row r="909" ht="12" customHeight="1"/>
    <row r="910" ht="12" customHeight="1"/>
    <row r="911" ht="12" customHeight="1"/>
    <row r="912" ht="12" customHeight="1"/>
    <row r="913" ht="12" customHeight="1"/>
    <row r="914" ht="12" customHeight="1"/>
    <row r="915" ht="12" customHeight="1"/>
    <row r="916" ht="12" customHeight="1"/>
    <row r="917" ht="12" customHeight="1"/>
    <row r="918" ht="12" customHeight="1"/>
    <row r="919" ht="12" customHeight="1"/>
    <row r="920" ht="12" customHeight="1"/>
    <row r="921" ht="12" customHeight="1"/>
    <row r="922" ht="12" customHeight="1"/>
    <row r="923" ht="12" customHeight="1"/>
  </sheetData>
  <pageMargins left="0.7" right="0.7" top="0.75" bottom="0.75" header="0.3" footer="0.3"/>
  <pageSetup paperSize="9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AE171"/>
  <sheetViews>
    <sheetView tabSelected="1" zoomScale="85" zoomScaleNormal="85" workbookViewId="0">
      <selection activeCell="N50" sqref="N50"/>
    </sheetView>
  </sheetViews>
  <sheetFormatPr baseColWidth="10" defaultRowHeight="15"/>
  <cols>
    <col min="1" max="1" width="9.5703125" customWidth="1"/>
    <col min="3" max="3" width="3.140625" customWidth="1"/>
    <col min="5" max="5" width="3.140625" customWidth="1"/>
    <col min="7" max="7" width="3.140625" customWidth="1"/>
    <col min="9" max="9" width="3.140625" customWidth="1"/>
    <col min="11" max="11" width="3.140625" customWidth="1"/>
    <col min="13" max="13" width="3.140625" customWidth="1"/>
    <col min="15" max="15" width="3.140625" customWidth="1"/>
    <col min="18" max="18" width="2.42578125" customWidth="1"/>
    <col min="19" max="19" width="6.85546875" customWidth="1"/>
    <col min="22" max="22" width="3.140625" customWidth="1"/>
    <col min="24" max="24" width="3.140625" customWidth="1"/>
    <col min="26" max="26" width="3.140625" customWidth="1"/>
    <col min="28" max="28" width="3.140625" customWidth="1"/>
    <col min="30" max="30" width="3.140625" customWidth="1"/>
    <col min="32" max="32" width="3.140625" customWidth="1"/>
    <col min="34" max="34" width="3.140625" customWidth="1"/>
  </cols>
  <sheetData>
    <row r="1" spans="1:23" ht="11.1" customHeight="1">
      <c r="R1" s="10"/>
    </row>
    <row r="2" spans="1:23" ht="11.1" customHeight="1">
      <c r="R2" s="10"/>
    </row>
    <row r="3" spans="1:23" ht="15" customHeight="1">
      <c r="R3" s="10"/>
    </row>
    <row r="4" spans="1:23" ht="8.25" customHeight="1">
      <c r="R4" s="10"/>
    </row>
    <row r="5" spans="1:23" ht="11.1" customHeight="1">
      <c r="A5" s="9" t="s">
        <v>2</v>
      </c>
      <c r="R5" s="10"/>
      <c r="T5" s="9" t="s">
        <v>2</v>
      </c>
    </row>
    <row r="6" spans="1:23" ht="11.1" customHeight="1" thickBot="1">
      <c r="R6" s="10"/>
    </row>
    <row r="7" spans="1:23" ht="11.1" customHeight="1">
      <c r="B7" s="115" t="s">
        <v>1</v>
      </c>
      <c r="R7" s="10"/>
    </row>
    <row r="8" spans="1:23" ht="11.1" customHeight="1" thickBot="1">
      <c r="B8" s="116">
        <v>1</v>
      </c>
      <c r="R8" s="10"/>
    </row>
    <row r="9" spans="1:23" ht="11.1" customHeight="1" thickBot="1">
      <c r="B9" s="5" t="s">
        <v>1</v>
      </c>
      <c r="D9" s="7" t="s">
        <v>1</v>
      </c>
      <c r="R9" s="10"/>
    </row>
    <row r="10" spans="1:23" ht="11.1" customHeight="1" thickBot="1">
      <c r="B10" s="117">
        <v>16</v>
      </c>
      <c r="D10" s="145"/>
      <c r="R10" s="10"/>
      <c r="U10" s="115" t="s">
        <v>1</v>
      </c>
    </row>
    <row r="11" spans="1:23" ht="11.1" customHeight="1" thickBot="1">
      <c r="R11" s="10"/>
      <c r="U11" s="116"/>
    </row>
    <row r="12" spans="1:23" ht="11.1" customHeight="1">
      <c r="R12" s="10"/>
      <c r="U12" s="5" t="s">
        <v>1</v>
      </c>
      <c r="W12" s="7" t="s">
        <v>1</v>
      </c>
    </row>
    <row r="13" spans="1:23" ht="11.1" customHeight="1" thickBot="1">
      <c r="R13" s="10"/>
      <c r="U13" s="117"/>
      <c r="W13" s="145"/>
    </row>
    <row r="14" spans="1:23" ht="11.1" customHeight="1">
      <c r="F14" s="115" t="s">
        <v>1</v>
      </c>
      <c r="R14" s="10"/>
    </row>
    <row r="15" spans="1:23" ht="11.1" customHeight="1" thickBot="1">
      <c r="F15" s="116">
        <f>D10</f>
        <v>0</v>
      </c>
      <c r="R15" s="10"/>
    </row>
    <row r="16" spans="1:23" ht="11.1" customHeight="1" thickBot="1">
      <c r="F16" s="5" t="s">
        <v>1</v>
      </c>
      <c r="H16" s="7" t="s">
        <v>1</v>
      </c>
      <c r="R16" s="10"/>
    </row>
    <row r="17" spans="2:27" ht="11.1" customHeight="1" thickBot="1">
      <c r="B17" s="115" t="s">
        <v>1</v>
      </c>
      <c r="F17" s="117">
        <f>D20</f>
        <v>0</v>
      </c>
      <c r="H17" s="145"/>
      <c r="R17" s="10"/>
      <c r="Y17" s="3"/>
      <c r="Z17" s="3"/>
      <c r="AA17" s="3"/>
    </row>
    <row r="18" spans="2:27" ht="11.1" customHeight="1" thickBot="1">
      <c r="B18" s="116">
        <v>3</v>
      </c>
      <c r="R18" s="10"/>
    </row>
    <row r="19" spans="2:27" ht="11.1" customHeight="1">
      <c r="B19" s="5" t="s">
        <v>1</v>
      </c>
      <c r="D19" s="7" t="s">
        <v>1</v>
      </c>
      <c r="R19" s="10"/>
    </row>
    <row r="20" spans="2:27" ht="11.1" customHeight="1" thickBot="1">
      <c r="B20" s="117">
        <v>14</v>
      </c>
      <c r="D20" s="145"/>
      <c r="R20" s="10"/>
    </row>
    <row r="21" spans="2:27" ht="11.1" customHeight="1" thickBot="1">
      <c r="J21" s="3"/>
      <c r="K21" s="3"/>
      <c r="L21" s="3"/>
      <c r="R21" s="10"/>
    </row>
    <row r="22" spans="2:27" ht="11.1" customHeight="1">
      <c r="R22" s="10"/>
      <c r="Y22" s="115" t="s">
        <v>1</v>
      </c>
    </row>
    <row r="23" spans="2:27" ht="11.1" customHeight="1" thickBot="1">
      <c r="R23" s="10"/>
      <c r="Y23" s="116">
        <f>W13</f>
        <v>0</v>
      </c>
    </row>
    <row r="24" spans="2:27" ht="11.1" customHeight="1">
      <c r="R24" s="10"/>
      <c r="Y24" s="5" t="s">
        <v>1</v>
      </c>
      <c r="AA24" s="7" t="s">
        <v>1</v>
      </c>
    </row>
    <row r="25" spans="2:27" ht="11.1" customHeight="1" thickBot="1">
      <c r="R25" s="10"/>
      <c r="Y25" s="117">
        <f>W33</f>
        <v>0</v>
      </c>
      <c r="AA25" s="145"/>
    </row>
    <row r="26" spans="2:27" ht="11.1" customHeight="1" thickBot="1">
      <c r="J26" s="115" t="s">
        <v>1</v>
      </c>
      <c r="R26" s="10"/>
    </row>
    <row r="27" spans="2:27" ht="11.1" customHeight="1" thickBot="1">
      <c r="B27" s="115" t="s">
        <v>1</v>
      </c>
      <c r="D27" s="3"/>
      <c r="J27" s="116">
        <f>H17</f>
        <v>0</v>
      </c>
      <c r="R27" s="10"/>
    </row>
    <row r="28" spans="2:27" ht="11.1" customHeight="1" thickBot="1">
      <c r="B28" s="116">
        <v>5</v>
      </c>
      <c r="J28" s="5" t="s">
        <v>1</v>
      </c>
      <c r="L28" s="7" t="s">
        <v>1</v>
      </c>
      <c r="R28" s="10"/>
      <c r="U28" s="3"/>
      <c r="V28" s="3"/>
      <c r="W28" s="3"/>
    </row>
    <row r="29" spans="2:27" ht="11.1" customHeight="1" thickBot="1">
      <c r="B29" s="5" t="s">
        <v>1</v>
      </c>
      <c r="D29" s="7" t="s">
        <v>1</v>
      </c>
      <c r="J29" s="117">
        <f>H37</f>
        <v>0</v>
      </c>
      <c r="L29" s="145"/>
      <c r="R29" s="10"/>
    </row>
    <row r="30" spans="2:27" ht="11.1" customHeight="1" thickBot="1">
      <c r="B30" s="117">
        <v>12</v>
      </c>
      <c r="D30" s="145"/>
      <c r="R30" s="10"/>
      <c r="U30" s="115" t="s">
        <v>1</v>
      </c>
    </row>
    <row r="31" spans="2:27" ht="11.1" customHeight="1" thickBot="1">
      <c r="R31" s="10"/>
      <c r="U31" s="116"/>
    </row>
    <row r="32" spans="2:27" ht="11.1" customHeight="1">
      <c r="F32" s="3"/>
      <c r="G32" s="3"/>
      <c r="H32" s="3"/>
      <c r="R32" s="10"/>
      <c r="U32" s="5" t="s">
        <v>1</v>
      </c>
      <c r="W32" s="7" t="s">
        <v>1</v>
      </c>
    </row>
    <row r="33" spans="2:31" ht="11.1" customHeight="1" thickBot="1">
      <c r="R33" s="10"/>
      <c r="U33" s="117"/>
      <c r="W33" s="145"/>
    </row>
    <row r="34" spans="2:31" ht="11.1" customHeight="1">
      <c r="F34" s="115" t="s">
        <v>1</v>
      </c>
      <c r="R34" s="10"/>
    </row>
    <row r="35" spans="2:31" ht="11.1" customHeight="1" thickBot="1">
      <c r="F35" s="116">
        <f>D30</f>
        <v>0</v>
      </c>
      <c r="R35" s="10"/>
    </row>
    <row r="36" spans="2:31" ht="11.1" customHeight="1" thickBot="1">
      <c r="F36" s="5" t="s">
        <v>1</v>
      </c>
      <c r="H36" s="7" t="s">
        <v>1</v>
      </c>
      <c r="R36" s="10"/>
    </row>
    <row r="37" spans="2:31" ht="11.1" customHeight="1" thickBot="1">
      <c r="B37" s="115" t="s">
        <v>1</v>
      </c>
      <c r="F37" s="117">
        <f>D40</f>
        <v>0</v>
      </c>
      <c r="H37" s="145"/>
      <c r="R37" s="10"/>
    </row>
    <row r="38" spans="2:31" ht="11.1" customHeight="1" thickBot="1">
      <c r="B38" s="116">
        <v>7</v>
      </c>
      <c r="R38" s="10"/>
    </row>
    <row r="39" spans="2:31" ht="11.1" customHeight="1">
      <c r="B39" s="5" t="s">
        <v>1</v>
      </c>
      <c r="D39" s="7" t="s">
        <v>1</v>
      </c>
      <c r="R39" s="10"/>
    </row>
    <row r="40" spans="2:31" ht="11.1" customHeight="1" thickBot="1">
      <c r="B40" s="117">
        <v>10</v>
      </c>
      <c r="D40" s="145"/>
      <c r="R40" s="10"/>
    </row>
    <row r="41" spans="2:31" ht="11.1" customHeight="1">
      <c r="R41" s="10"/>
    </row>
    <row r="42" spans="2:31" ht="11.1" customHeight="1" thickBot="1">
      <c r="R42" s="10"/>
    </row>
    <row r="43" spans="2:31" ht="11.1" customHeight="1">
      <c r="R43" s="10"/>
      <c r="AC43" s="115" t="s">
        <v>1</v>
      </c>
    </row>
    <row r="44" spans="2:31" ht="11.1" customHeight="1" thickBot="1">
      <c r="R44" s="10"/>
      <c r="AC44" s="116">
        <f>AA25</f>
        <v>0</v>
      </c>
    </row>
    <row r="45" spans="2:31" ht="11.1" customHeight="1">
      <c r="R45" s="10"/>
      <c r="AC45" s="5" t="s">
        <v>1</v>
      </c>
      <c r="AE45" s="7" t="s">
        <v>1</v>
      </c>
    </row>
    <row r="46" spans="2:31" ht="11.1" customHeight="1" thickBot="1">
      <c r="R46" s="10"/>
      <c r="AC46" s="117">
        <f>AA64</f>
        <v>0</v>
      </c>
      <c r="AE46" s="145"/>
    </row>
    <row r="47" spans="2:31" ht="11.1" customHeight="1">
      <c r="B47" s="115" t="s">
        <v>1</v>
      </c>
      <c r="N47" s="115" t="s">
        <v>1</v>
      </c>
      <c r="R47" s="10"/>
    </row>
    <row r="48" spans="2:31" ht="11.1" customHeight="1" thickBot="1">
      <c r="B48" s="116">
        <v>9</v>
      </c>
      <c r="N48" s="116">
        <f>L29</f>
        <v>0</v>
      </c>
      <c r="R48" s="10"/>
    </row>
    <row r="49" spans="2:27" ht="11.1" customHeight="1">
      <c r="B49" s="5" t="s">
        <v>1</v>
      </c>
      <c r="D49" s="7" t="s">
        <v>1</v>
      </c>
      <c r="N49" s="5" t="s">
        <v>1</v>
      </c>
      <c r="P49" s="7" t="s">
        <v>1</v>
      </c>
      <c r="R49" s="10"/>
      <c r="U49" s="115" t="s">
        <v>1</v>
      </c>
    </row>
    <row r="50" spans="2:27" ht="11.1" customHeight="1" thickBot="1">
      <c r="B50" s="117">
        <v>8</v>
      </c>
      <c r="D50" s="145"/>
      <c r="N50" s="117">
        <f>L68</f>
        <v>0</v>
      </c>
      <c r="P50" s="145"/>
      <c r="R50" s="10"/>
      <c r="U50" s="116"/>
    </row>
    <row r="51" spans="2:27" ht="11.1" customHeight="1">
      <c r="R51" s="10"/>
      <c r="U51" s="5" t="s">
        <v>1</v>
      </c>
      <c r="W51" s="7" t="s">
        <v>1</v>
      </c>
    </row>
    <row r="52" spans="2:27" ht="11.1" customHeight="1" thickBot="1">
      <c r="R52" s="10"/>
      <c r="U52" s="117"/>
      <c r="W52" s="145"/>
    </row>
    <row r="53" spans="2:27" ht="11.1" customHeight="1">
      <c r="F53" s="115" t="s">
        <v>1</v>
      </c>
      <c r="R53" s="10"/>
    </row>
    <row r="54" spans="2:27" ht="11.1" customHeight="1" thickBot="1">
      <c r="F54" s="116">
        <f>D50</f>
        <v>0</v>
      </c>
      <c r="R54" s="10"/>
    </row>
    <row r="55" spans="2:27" ht="11.1" customHeight="1" thickBot="1">
      <c r="F55" s="5" t="s">
        <v>1</v>
      </c>
      <c r="H55" s="7" t="s">
        <v>1</v>
      </c>
      <c r="R55" s="10"/>
    </row>
    <row r="56" spans="2:27" ht="11.1" customHeight="1" thickBot="1">
      <c r="B56" s="115" t="s">
        <v>1</v>
      </c>
      <c r="F56" s="117">
        <f>D59</f>
        <v>0</v>
      </c>
      <c r="H56" s="145"/>
      <c r="R56" s="10"/>
    </row>
    <row r="57" spans="2:27" ht="11.1" customHeight="1" thickBot="1">
      <c r="B57" s="116">
        <v>11</v>
      </c>
      <c r="R57" s="10"/>
    </row>
    <row r="58" spans="2:27" ht="11.1" customHeight="1">
      <c r="B58" s="5" t="s">
        <v>1</v>
      </c>
      <c r="D58" s="7" t="s">
        <v>1</v>
      </c>
      <c r="R58" s="10"/>
    </row>
    <row r="59" spans="2:27" ht="11.1" customHeight="1" thickBot="1">
      <c r="B59" s="117">
        <v>6</v>
      </c>
      <c r="D59" s="145"/>
      <c r="R59" s="10"/>
    </row>
    <row r="60" spans="2:27" ht="11.1" customHeight="1" thickBot="1">
      <c r="R60" s="10"/>
    </row>
    <row r="61" spans="2:27" ht="11.1" customHeight="1">
      <c r="R61" s="10"/>
      <c r="Y61" s="115" t="s">
        <v>1</v>
      </c>
    </row>
    <row r="62" spans="2:27" ht="11.1" customHeight="1" thickBot="1">
      <c r="R62" s="10"/>
      <c r="Y62" s="116">
        <f>W52</f>
        <v>0</v>
      </c>
    </row>
    <row r="63" spans="2:27" ht="11.1" customHeight="1">
      <c r="R63" s="10"/>
      <c r="Y63" s="5" t="s">
        <v>1</v>
      </c>
      <c r="AA63" s="7" t="s">
        <v>1</v>
      </c>
    </row>
    <row r="64" spans="2:27" ht="11.1" customHeight="1" thickBot="1">
      <c r="R64" s="10"/>
      <c r="Y64" s="117">
        <f>W73</f>
        <v>0</v>
      </c>
      <c r="AA64" s="145"/>
    </row>
    <row r="65" spans="2:23" ht="11.1" customHeight="1">
      <c r="J65" s="115" t="s">
        <v>1</v>
      </c>
      <c r="R65" s="10"/>
    </row>
    <row r="66" spans="2:23" ht="11.1" customHeight="1" thickBot="1">
      <c r="J66" s="116">
        <f>H56</f>
        <v>0</v>
      </c>
      <c r="R66" s="10"/>
    </row>
    <row r="67" spans="2:23" ht="11.1" customHeight="1">
      <c r="B67" s="115" t="s">
        <v>1</v>
      </c>
      <c r="J67" s="5" t="s">
        <v>1</v>
      </c>
      <c r="L67" s="7" t="s">
        <v>1</v>
      </c>
      <c r="R67" s="10"/>
    </row>
    <row r="68" spans="2:23" ht="11.1" customHeight="1" thickBot="1">
      <c r="B68" s="116">
        <v>13</v>
      </c>
      <c r="J68" s="117">
        <f>H77</f>
        <v>0</v>
      </c>
      <c r="L68" s="145"/>
      <c r="R68" s="10"/>
    </row>
    <row r="69" spans="2:23" ht="11.1" customHeight="1" thickBot="1">
      <c r="B69" s="5" t="s">
        <v>1</v>
      </c>
      <c r="D69" s="7" t="s">
        <v>1</v>
      </c>
      <c r="R69" s="10"/>
    </row>
    <row r="70" spans="2:23" ht="11.1" customHeight="1" thickBot="1">
      <c r="B70" s="117">
        <v>4</v>
      </c>
      <c r="D70" s="145"/>
      <c r="R70" s="10"/>
      <c r="U70" s="115" t="s">
        <v>1</v>
      </c>
    </row>
    <row r="71" spans="2:23" ht="11.1" customHeight="1" thickBot="1">
      <c r="R71" s="10"/>
      <c r="U71" s="116"/>
    </row>
    <row r="72" spans="2:23" ht="11.1" customHeight="1">
      <c r="R72" s="10"/>
      <c r="U72" s="5" t="s">
        <v>1</v>
      </c>
      <c r="W72" s="7" t="s">
        <v>1</v>
      </c>
    </row>
    <row r="73" spans="2:23" ht="11.1" customHeight="1" thickBot="1">
      <c r="R73" s="10"/>
      <c r="U73" s="117"/>
      <c r="W73" s="145"/>
    </row>
    <row r="74" spans="2:23" ht="11.1" customHeight="1">
      <c r="F74" s="115" t="s">
        <v>1</v>
      </c>
      <c r="R74" s="10"/>
    </row>
    <row r="75" spans="2:23" ht="11.1" customHeight="1" thickBot="1">
      <c r="F75" s="116">
        <f>D70</f>
        <v>0</v>
      </c>
      <c r="R75" s="10"/>
    </row>
    <row r="76" spans="2:23" ht="11.1" customHeight="1" thickBot="1">
      <c r="F76" s="5" t="s">
        <v>1</v>
      </c>
      <c r="H76" s="7" t="s">
        <v>1</v>
      </c>
      <c r="R76" s="10"/>
    </row>
    <row r="77" spans="2:23" ht="11.1" customHeight="1" thickBot="1">
      <c r="B77" s="115" t="s">
        <v>1</v>
      </c>
      <c r="F77" s="117">
        <f>D80</f>
        <v>0</v>
      </c>
      <c r="H77" s="145"/>
      <c r="R77" s="10"/>
    </row>
    <row r="78" spans="2:23" ht="11.1" customHeight="1" thickBot="1">
      <c r="B78" s="116">
        <v>15</v>
      </c>
      <c r="R78" s="10"/>
    </row>
    <row r="79" spans="2:23" ht="11.1" customHeight="1">
      <c r="B79" s="5" t="s">
        <v>1</v>
      </c>
      <c r="D79" s="7" t="s">
        <v>1</v>
      </c>
      <c r="R79" s="10"/>
    </row>
    <row r="80" spans="2:23" ht="11.1" customHeight="1" thickBot="1">
      <c r="B80" s="117">
        <v>2</v>
      </c>
      <c r="D80" s="145"/>
      <c r="R80" s="10"/>
    </row>
    <row r="81" spans="1:31" ht="11.1" customHeight="1">
      <c r="R81" s="10"/>
    </row>
    <row r="82" spans="1:31" ht="11.1" customHeight="1">
      <c r="R82" s="10"/>
    </row>
    <row r="83" spans="1:31" ht="11.1" customHeight="1">
      <c r="R83" s="10"/>
    </row>
    <row r="84" spans="1:31" ht="11.1" customHeight="1">
      <c r="R84" s="10"/>
    </row>
    <row r="85" spans="1:31" ht="11.1" customHeight="1">
      <c r="R85" s="10"/>
    </row>
    <row r="86" spans="1:31" ht="11.1" customHeight="1">
      <c r="R86" s="10"/>
    </row>
    <row r="87" spans="1:31" ht="11.1" customHeight="1">
      <c r="A87" s="8"/>
      <c r="B87" s="8"/>
      <c r="C87" s="8"/>
      <c r="D87" s="8"/>
      <c r="E87" s="8"/>
      <c r="F87" s="8"/>
      <c r="G87" s="8"/>
      <c r="H87" s="8"/>
      <c r="I87" s="8"/>
      <c r="J87" s="8"/>
      <c r="K87" s="8"/>
      <c r="L87" s="8"/>
      <c r="M87" s="8"/>
      <c r="N87" s="8"/>
      <c r="O87" s="8"/>
      <c r="P87" s="8"/>
      <c r="Q87" s="10"/>
      <c r="R87" s="10"/>
      <c r="S87" s="10"/>
      <c r="T87" s="8"/>
      <c r="U87" s="8"/>
      <c r="V87" s="8"/>
      <c r="W87" s="8"/>
      <c r="X87" s="8"/>
      <c r="Y87" s="8"/>
      <c r="Z87" s="8"/>
      <c r="AA87" s="8"/>
      <c r="AB87" s="8"/>
      <c r="AC87" s="8"/>
      <c r="AD87" s="8"/>
      <c r="AE87" s="8"/>
    </row>
    <row r="88" spans="1:31" ht="11.1" customHeight="1">
      <c r="R88" s="10"/>
    </row>
    <row r="89" spans="1:31" ht="11.1" customHeight="1">
      <c r="R89" s="10"/>
    </row>
    <row r="90" spans="1:31" ht="11.1" customHeight="1">
      <c r="R90" s="10"/>
    </row>
    <row r="91" spans="1:31" ht="11.1" customHeight="1">
      <c r="R91" s="10"/>
    </row>
    <row r="92" spans="1:31" ht="11.1" customHeight="1">
      <c r="R92" s="10"/>
    </row>
    <row r="93" spans="1:31" ht="11.1" customHeight="1">
      <c r="R93" s="10"/>
    </row>
    <row r="94" spans="1:31" ht="11.1" customHeight="1">
      <c r="A94" s="9" t="s">
        <v>2</v>
      </c>
      <c r="R94" s="10"/>
      <c r="T94" s="9" t="s">
        <v>2</v>
      </c>
    </row>
    <row r="95" spans="1:31" ht="11.1" customHeight="1" thickBot="1">
      <c r="R95" s="10"/>
    </row>
    <row r="96" spans="1:31" ht="11.1" customHeight="1">
      <c r="B96" s="115" t="s">
        <v>1</v>
      </c>
      <c r="R96" s="10"/>
    </row>
    <row r="97" spans="2:31" ht="11.1" customHeight="1" thickBot="1">
      <c r="B97" s="116">
        <v>17</v>
      </c>
      <c r="R97" s="10"/>
      <c r="AE97" s="3"/>
    </row>
    <row r="98" spans="2:31" ht="11.1" customHeight="1" thickBot="1">
      <c r="B98" s="5" t="s">
        <v>1</v>
      </c>
      <c r="D98" s="7" t="s">
        <v>1</v>
      </c>
      <c r="R98" s="10"/>
    </row>
    <row r="99" spans="2:31" ht="11.1" customHeight="1" thickBot="1">
      <c r="B99" s="117">
        <v>32</v>
      </c>
      <c r="D99" s="145"/>
      <c r="R99" s="10"/>
      <c r="U99" s="115" t="s">
        <v>1</v>
      </c>
    </row>
    <row r="100" spans="2:31" ht="11.1" customHeight="1" thickBot="1">
      <c r="R100" s="10"/>
      <c r="U100" s="116"/>
    </row>
    <row r="101" spans="2:31" ht="11.1" customHeight="1">
      <c r="P101" s="3"/>
      <c r="R101" s="10"/>
      <c r="U101" s="5" t="s">
        <v>1</v>
      </c>
      <c r="W101" s="7" t="s">
        <v>1</v>
      </c>
    </row>
    <row r="102" spans="2:31" ht="11.1" customHeight="1" thickBot="1">
      <c r="R102" s="10"/>
      <c r="U102" s="117"/>
      <c r="W102" s="145"/>
      <c r="AE102" s="3"/>
    </row>
    <row r="103" spans="2:31" ht="11.1" customHeight="1">
      <c r="F103" s="115" t="s">
        <v>1</v>
      </c>
      <c r="R103" s="10"/>
    </row>
    <row r="104" spans="2:31" ht="11.1" customHeight="1" thickBot="1">
      <c r="F104" s="116">
        <f>D99</f>
        <v>0</v>
      </c>
      <c r="R104" s="10"/>
    </row>
    <row r="105" spans="2:31" ht="11.1" customHeight="1" thickBot="1">
      <c r="F105" s="5" t="s">
        <v>1</v>
      </c>
      <c r="H105" s="7" t="s">
        <v>1</v>
      </c>
      <c r="R105" s="10"/>
    </row>
    <row r="106" spans="2:31" ht="11.1" customHeight="1" thickBot="1">
      <c r="B106" s="115" t="s">
        <v>1</v>
      </c>
      <c r="F106" s="117">
        <f>D109</f>
        <v>0</v>
      </c>
      <c r="H106" s="145"/>
      <c r="P106" s="3"/>
      <c r="R106" s="10"/>
      <c r="Y106" s="3"/>
      <c r="Z106" s="3"/>
      <c r="AA106" s="3"/>
    </row>
    <row r="107" spans="2:31" ht="11.1" customHeight="1" thickBot="1">
      <c r="B107" s="116">
        <v>19</v>
      </c>
      <c r="R107" s="10"/>
    </row>
    <row r="108" spans="2:31" ht="11.1" customHeight="1">
      <c r="B108" s="5" t="s">
        <v>1</v>
      </c>
      <c r="D108" s="7" t="s">
        <v>1</v>
      </c>
      <c r="R108" s="10"/>
    </row>
    <row r="109" spans="2:31" ht="11.1" customHeight="1" thickBot="1">
      <c r="B109" s="117">
        <v>30</v>
      </c>
      <c r="D109" s="145"/>
      <c r="R109" s="10"/>
    </row>
    <row r="110" spans="2:31" ht="11.1" customHeight="1" thickBot="1">
      <c r="J110" s="3"/>
      <c r="K110" s="3"/>
      <c r="L110" s="3"/>
      <c r="R110" s="10"/>
    </row>
    <row r="111" spans="2:31" ht="11.1" customHeight="1">
      <c r="R111" s="10"/>
      <c r="Y111" s="115" t="s">
        <v>1</v>
      </c>
    </row>
    <row r="112" spans="2:31" ht="11.1" customHeight="1" thickBot="1">
      <c r="R112" s="10"/>
      <c r="Y112" s="116">
        <f>W102</f>
        <v>0</v>
      </c>
    </row>
    <row r="113" spans="2:27" ht="11.1" customHeight="1">
      <c r="R113" s="10"/>
      <c r="Y113" s="5" t="s">
        <v>1</v>
      </c>
      <c r="AA113" s="7" t="s">
        <v>1</v>
      </c>
    </row>
    <row r="114" spans="2:27" ht="11.1" customHeight="1" thickBot="1">
      <c r="R114" s="10"/>
      <c r="Y114" s="117">
        <f>W122</f>
        <v>0</v>
      </c>
      <c r="AA114" s="145"/>
    </row>
    <row r="115" spans="2:27" ht="11.1" customHeight="1" thickBot="1">
      <c r="J115" s="115" t="s">
        <v>1</v>
      </c>
      <c r="R115" s="10"/>
    </row>
    <row r="116" spans="2:27" ht="11.1" customHeight="1" thickBot="1">
      <c r="B116" s="115" t="s">
        <v>1</v>
      </c>
      <c r="D116" s="3"/>
      <c r="J116" s="116">
        <f>H106</f>
        <v>0</v>
      </c>
      <c r="R116" s="10"/>
    </row>
    <row r="117" spans="2:27" ht="11.1" customHeight="1" thickBot="1">
      <c r="B117" s="116">
        <v>21</v>
      </c>
      <c r="J117" s="5" t="s">
        <v>1</v>
      </c>
      <c r="L117" s="7" t="s">
        <v>1</v>
      </c>
      <c r="R117" s="10"/>
      <c r="U117" s="3"/>
      <c r="V117" s="3"/>
      <c r="W117" s="3"/>
    </row>
    <row r="118" spans="2:27" ht="11.1" customHeight="1" thickBot="1">
      <c r="B118" s="5" t="s">
        <v>1</v>
      </c>
      <c r="D118" s="7" t="s">
        <v>1</v>
      </c>
      <c r="J118" s="117">
        <f>H126</f>
        <v>0</v>
      </c>
      <c r="L118" s="145"/>
      <c r="R118" s="10"/>
    </row>
    <row r="119" spans="2:27" ht="11.1" customHeight="1" thickBot="1">
      <c r="B119" s="117">
        <v>28</v>
      </c>
      <c r="D119" s="145"/>
      <c r="R119" s="10"/>
      <c r="U119" s="115" t="s">
        <v>1</v>
      </c>
    </row>
    <row r="120" spans="2:27" ht="11.1" customHeight="1" thickBot="1">
      <c r="R120" s="10"/>
      <c r="U120" s="116"/>
    </row>
    <row r="121" spans="2:27" ht="11.1" customHeight="1">
      <c r="F121" s="3"/>
      <c r="G121" s="3"/>
      <c r="H121" s="3"/>
      <c r="R121" s="10"/>
      <c r="U121" s="5" t="s">
        <v>1</v>
      </c>
      <c r="W121" s="7" t="s">
        <v>1</v>
      </c>
    </row>
    <row r="122" spans="2:27" ht="11.1" customHeight="1" thickBot="1">
      <c r="R122" s="10"/>
      <c r="U122" s="117"/>
      <c r="W122" s="145"/>
    </row>
    <row r="123" spans="2:27" ht="11.1" customHeight="1">
      <c r="F123" s="115" t="s">
        <v>1</v>
      </c>
      <c r="R123" s="10"/>
    </row>
    <row r="124" spans="2:27" ht="11.1" customHeight="1" thickBot="1">
      <c r="F124" s="116">
        <f>D119</f>
        <v>0</v>
      </c>
      <c r="R124" s="10"/>
    </row>
    <row r="125" spans="2:27" ht="11.1" customHeight="1" thickBot="1">
      <c r="F125" s="5" t="s">
        <v>1</v>
      </c>
      <c r="H125" s="7" t="s">
        <v>1</v>
      </c>
      <c r="R125" s="10"/>
    </row>
    <row r="126" spans="2:27" ht="11.1" customHeight="1" thickBot="1">
      <c r="B126" s="115" t="s">
        <v>1</v>
      </c>
      <c r="F126" s="117">
        <f>D129</f>
        <v>0</v>
      </c>
      <c r="H126" s="145"/>
      <c r="R126" s="10"/>
    </row>
    <row r="127" spans="2:27" ht="11.1" customHeight="1" thickBot="1">
      <c r="B127" s="116">
        <v>23</v>
      </c>
      <c r="R127" s="10"/>
    </row>
    <row r="128" spans="2:27" ht="11.1" customHeight="1">
      <c r="B128" s="5" t="s">
        <v>1</v>
      </c>
      <c r="D128" s="7" t="s">
        <v>1</v>
      </c>
      <c r="R128" s="10"/>
    </row>
    <row r="129" spans="2:31" ht="11.1" customHeight="1" thickBot="1">
      <c r="B129" s="117">
        <v>26</v>
      </c>
      <c r="D129" s="145"/>
      <c r="R129" s="10"/>
    </row>
    <row r="130" spans="2:31" ht="11.1" customHeight="1">
      <c r="R130" s="10"/>
    </row>
    <row r="131" spans="2:31" ht="11.1" customHeight="1" thickBot="1">
      <c r="R131" s="10"/>
    </row>
    <row r="132" spans="2:31" ht="11.1" customHeight="1">
      <c r="R132" s="10"/>
      <c r="AC132" s="115" t="s">
        <v>1</v>
      </c>
    </row>
    <row r="133" spans="2:31" ht="11.1" customHeight="1" thickBot="1">
      <c r="R133" s="10"/>
      <c r="AC133" s="116">
        <f>AA114</f>
        <v>0</v>
      </c>
    </row>
    <row r="134" spans="2:31" ht="11.1" customHeight="1">
      <c r="R134" s="10"/>
      <c r="AC134" s="5" t="s">
        <v>1</v>
      </c>
      <c r="AE134" s="7" t="s">
        <v>1</v>
      </c>
    </row>
    <row r="135" spans="2:31" ht="11.1" customHeight="1" thickBot="1">
      <c r="R135" s="10"/>
      <c r="AC135" s="117">
        <f>AA153</f>
        <v>0</v>
      </c>
      <c r="AE135" s="145"/>
    </row>
    <row r="136" spans="2:31" ht="11.1" customHeight="1">
      <c r="B136" s="115" t="s">
        <v>1</v>
      </c>
      <c r="N136" s="115" t="s">
        <v>1</v>
      </c>
      <c r="R136" s="10"/>
    </row>
    <row r="137" spans="2:31" ht="11.1" customHeight="1" thickBot="1">
      <c r="B137" s="116">
        <v>25</v>
      </c>
      <c r="N137" s="116">
        <f>L118</f>
        <v>0</v>
      </c>
      <c r="R137" s="10"/>
    </row>
    <row r="138" spans="2:31" ht="11.1" customHeight="1">
      <c r="B138" s="5" t="s">
        <v>1</v>
      </c>
      <c r="D138" s="7" t="s">
        <v>1</v>
      </c>
      <c r="N138" s="5" t="s">
        <v>1</v>
      </c>
      <c r="P138" s="7" t="s">
        <v>1</v>
      </c>
      <c r="R138" s="10"/>
      <c r="U138" s="115" t="s">
        <v>1</v>
      </c>
    </row>
    <row r="139" spans="2:31" ht="11.1" customHeight="1" thickBot="1">
      <c r="B139" s="117">
        <v>24</v>
      </c>
      <c r="D139" s="145"/>
      <c r="N139" s="117">
        <f>L157</f>
        <v>0</v>
      </c>
      <c r="P139" s="145"/>
      <c r="R139" s="10"/>
      <c r="U139" s="116"/>
    </row>
    <row r="140" spans="2:31" ht="11.1" customHeight="1">
      <c r="R140" s="10"/>
      <c r="U140" s="5" t="s">
        <v>1</v>
      </c>
      <c r="W140" s="7" t="s">
        <v>1</v>
      </c>
    </row>
    <row r="141" spans="2:31" ht="11.1" customHeight="1" thickBot="1">
      <c r="R141" s="10"/>
      <c r="U141" s="117"/>
      <c r="W141" s="145"/>
    </row>
    <row r="142" spans="2:31" ht="11.1" customHeight="1">
      <c r="F142" s="115" t="s">
        <v>1</v>
      </c>
      <c r="R142" s="10"/>
    </row>
    <row r="143" spans="2:31" ht="11.1" customHeight="1" thickBot="1">
      <c r="F143" s="116">
        <f>D139</f>
        <v>0</v>
      </c>
      <c r="R143" s="10"/>
    </row>
    <row r="144" spans="2:31" ht="11.1" customHeight="1" thickBot="1">
      <c r="F144" s="5" t="s">
        <v>1</v>
      </c>
      <c r="H144" s="7" t="s">
        <v>1</v>
      </c>
      <c r="R144" s="10"/>
    </row>
    <row r="145" spans="2:27" ht="11.1" customHeight="1" thickBot="1">
      <c r="B145" s="115" t="s">
        <v>1</v>
      </c>
      <c r="F145" s="117">
        <f>D148</f>
        <v>0</v>
      </c>
      <c r="H145" s="145"/>
      <c r="R145" s="10"/>
    </row>
    <row r="146" spans="2:27" ht="11.1" customHeight="1" thickBot="1">
      <c r="B146" s="116">
        <v>27</v>
      </c>
      <c r="R146" s="10"/>
    </row>
    <row r="147" spans="2:27" ht="11.1" customHeight="1">
      <c r="B147" s="5" t="s">
        <v>1</v>
      </c>
      <c r="D147" s="7" t="s">
        <v>1</v>
      </c>
      <c r="R147" s="10"/>
    </row>
    <row r="148" spans="2:27" ht="11.1" customHeight="1" thickBot="1">
      <c r="B148" s="117">
        <v>22</v>
      </c>
      <c r="D148" s="145"/>
      <c r="R148" s="10"/>
    </row>
    <row r="149" spans="2:27" ht="11.1" customHeight="1" thickBot="1">
      <c r="R149" s="10"/>
    </row>
    <row r="150" spans="2:27" ht="11.1" customHeight="1">
      <c r="R150" s="10"/>
      <c r="Y150" s="115" t="s">
        <v>1</v>
      </c>
    </row>
    <row r="151" spans="2:27" ht="11.1" customHeight="1" thickBot="1">
      <c r="R151" s="10"/>
      <c r="Y151" s="116">
        <f>W141</f>
        <v>0</v>
      </c>
    </row>
    <row r="152" spans="2:27" ht="11.1" customHeight="1">
      <c r="R152" s="10"/>
      <c r="Y152" s="5" t="s">
        <v>1</v>
      </c>
      <c r="AA152" s="7" t="s">
        <v>1</v>
      </c>
    </row>
    <row r="153" spans="2:27" ht="11.1" customHeight="1" thickBot="1">
      <c r="R153" s="10"/>
      <c r="Y153" s="117">
        <f>W162</f>
        <v>0</v>
      </c>
      <c r="AA153" s="145"/>
    </row>
    <row r="154" spans="2:27" ht="11.1" customHeight="1">
      <c r="J154" s="115" t="s">
        <v>1</v>
      </c>
      <c r="R154" s="10"/>
    </row>
    <row r="155" spans="2:27" ht="11.1" customHeight="1" thickBot="1">
      <c r="J155" s="116">
        <f>H145</f>
        <v>0</v>
      </c>
      <c r="R155" s="10"/>
    </row>
    <row r="156" spans="2:27" ht="11.1" customHeight="1">
      <c r="B156" s="115" t="s">
        <v>1</v>
      </c>
      <c r="J156" s="5" t="s">
        <v>1</v>
      </c>
      <c r="L156" s="7" t="s">
        <v>1</v>
      </c>
      <c r="R156" s="10"/>
    </row>
    <row r="157" spans="2:27" ht="11.1" customHeight="1" thickBot="1">
      <c r="B157" s="116">
        <v>29</v>
      </c>
      <c r="J157" s="117">
        <f>H166</f>
        <v>0</v>
      </c>
      <c r="L157" s="145"/>
      <c r="R157" s="10"/>
    </row>
    <row r="158" spans="2:27" ht="11.1" customHeight="1" thickBot="1">
      <c r="B158" s="5" t="s">
        <v>1</v>
      </c>
      <c r="D158" s="7" t="s">
        <v>1</v>
      </c>
      <c r="R158" s="10"/>
    </row>
    <row r="159" spans="2:27" ht="11.1" customHeight="1" thickBot="1">
      <c r="B159" s="117">
        <v>20</v>
      </c>
      <c r="D159" s="145"/>
      <c r="R159" s="10"/>
      <c r="U159" s="115" t="s">
        <v>1</v>
      </c>
    </row>
    <row r="160" spans="2:27" ht="11.1" customHeight="1" thickBot="1">
      <c r="R160" s="10"/>
      <c r="U160" s="116"/>
    </row>
    <row r="161" spans="2:23" ht="11.1" customHeight="1">
      <c r="R161" s="10"/>
      <c r="U161" s="5" t="s">
        <v>1</v>
      </c>
      <c r="W161" s="7" t="s">
        <v>1</v>
      </c>
    </row>
    <row r="162" spans="2:23" ht="11.1" customHeight="1" thickBot="1">
      <c r="R162" s="10"/>
      <c r="U162" s="117"/>
      <c r="W162" s="145"/>
    </row>
    <row r="163" spans="2:23" ht="11.1" customHeight="1">
      <c r="F163" s="115" t="s">
        <v>1</v>
      </c>
      <c r="R163" s="10"/>
    </row>
    <row r="164" spans="2:23" ht="11.1" customHeight="1" thickBot="1">
      <c r="F164" s="116">
        <f>D159</f>
        <v>0</v>
      </c>
      <c r="R164" s="10"/>
    </row>
    <row r="165" spans="2:23" ht="11.1" customHeight="1" thickBot="1">
      <c r="F165" s="5" t="s">
        <v>1</v>
      </c>
      <c r="H165" s="7" t="s">
        <v>1</v>
      </c>
      <c r="R165" s="10"/>
    </row>
    <row r="166" spans="2:23" ht="11.1" customHeight="1" thickBot="1">
      <c r="B166" s="115" t="s">
        <v>1</v>
      </c>
      <c r="F166" s="117">
        <f>D169</f>
        <v>0</v>
      </c>
      <c r="H166" s="145"/>
      <c r="R166" s="10"/>
    </row>
    <row r="167" spans="2:23" ht="11.1" customHeight="1" thickBot="1">
      <c r="B167" s="116">
        <v>31</v>
      </c>
      <c r="R167" s="10"/>
    </row>
    <row r="168" spans="2:23" ht="11.1" customHeight="1">
      <c r="B168" s="5" t="s">
        <v>1</v>
      </c>
      <c r="D168" s="7" t="s">
        <v>1</v>
      </c>
      <c r="R168" s="10"/>
    </row>
    <row r="169" spans="2:23" ht="11.1" customHeight="1" thickBot="1">
      <c r="B169" s="117">
        <v>18</v>
      </c>
      <c r="D169" s="145"/>
      <c r="R169" s="10"/>
    </row>
    <row r="170" spans="2:23" ht="11.1" customHeight="1">
      <c r="R170" s="10"/>
    </row>
    <row r="171" spans="2:23">
      <c r="R171" s="10"/>
    </row>
  </sheetData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9"/>
  <dimension ref="A2:L75"/>
  <sheetViews>
    <sheetView zoomScaleNormal="100" workbookViewId="0">
      <selection activeCell="P43" sqref="P43"/>
    </sheetView>
  </sheetViews>
  <sheetFormatPr baseColWidth="10" defaultRowHeight="15"/>
  <cols>
    <col min="2" max="2" width="23.5703125" customWidth="1"/>
    <col min="3" max="5" width="11.85546875" customWidth="1"/>
    <col min="8" max="8" width="24.28515625" customWidth="1"/>
    <col min="9" max="11" width="11.85546875" customWidth="1"/>
  </cols>
  <sheetData>
    <row r="2" spans="1:12" ht="36">
      <c r="A2" s="142" t="s">
        <v>41</v>
      </c>
      <c r="B2" s="142"/>
      <c r="C2" s="142"/>
      <c r="D2" s="142"/>
      <c r="E2" s="142"/>
      <c r="F2" s="142"/>
      <c r="G2" s="139" t="s">
        <v>44</v>
      </c>
      <c r="H2" s="139"/>
      <c r="I2" s="139"/>
      <c r="J2" s="139"/>
      <c r="K2" s="139"/>
      <c r="L2" s="139"/>
    </row>
    <row r="3" spans="1:12">
      <c r="B3" s="72"/>
      <c r="C3" s="73"/>
      <c r="D3" s="75"/>
      <c r="E3" s="73"/>
    </row>
    <row r="4" spans="1:12">
      <c r="B4" s="72"/>
      <c r="C4" s="73"/>
      <c r="D4" s="75"/>
      <c r="E4" s="73"/>
    </row>
    <row r="5" spans="1:12" ht="15.75" thickBot="1">
      <c r="B5" s="77"/>
      <c r="C5" s="73"/>
      <c r="D5" s="75"/>
      <c r="E5" s="73"/>
      <c r="H5" s="72"/>
      <c r="I5" s="73"/>
      <c r="J5" s="75"/>
      <c r="K5" s="73"/>
    </row>
    <row r="6" spans="1:12" ht="20.25" thickTop="1" thickBot="1">
      <c r="B6" s="103" t="str">
        <f>'Classement 16émes et +'!L6</f>
        <v>ezar</v>
      </c>
      <c r="C6" s="100">
        <f>'Classement 16émes et +'!M6</f>
        <v>0</v>
      </c>
      <c r="D6" s="101">
        <f>'Classement 16émes et +'!N6</f>
        <v>38</v>
      </c>
      <c r="E6" s="102">
        <v>1</v>
      </c>
      <c r="H6" s="92">
        <f>'Classement 16émes et +'!AA6</f>
        <v>0</v>
      </c>
      <c r="I6" s="100" t="e">
        <f>'Classement 16émes et +'!AB6</f>
        <v>#N/A</v>
      </c>
      <c r="J6" s="101">
        <f>'Classement 16émes et +'!AC6</f>
        <v>0</v>
      </c>
      <c r="K6" s="102">
        <v>1</v>
      </c>
    </row>
    <row r="7" spans="1:12" ht="20.25" thickTop="1" thickBot="1">
      <c r="B7" s="103" t="str">
        <f>'Classement 16émes et +'!L7</f>
        <v>eaa</v>
      </c>
      <c r="C7" s="100">
        <f>'Classement 16émes et +'!M7</f>
        <v>0</v>
      </c>
      <c r="D7" s="101">
        <f>'Classement 16émes et +'!N7</f>
        <v>39</v>
      </c>
      <c r="E7" s="87">
        <v>2</v>
      </c>
      <c r="H7" s="92" t="str">
        <f>'Classement 16émes et +'!AA7</f>
        <v>lolo</v>
      </c>
      <c r="I7" s="100">
        <f>'Classement 16émes et +'!AB7</f>
        <v>0</v>
      </c>
      <c r="J7" s="101">
        <f>'Classement 16émes et +'!AC7</f>
        <v>1</v>
      </c>
      <c r="K7" s="87">
        <v>2</v>
      </c>
    </row>
    <row r="8" spans="1:12" ht="20.25" thickTop="1" thickBot="1">
      <c r="B8" s="103" t="str">
        <f>'Classement 16émes et +'!L8</f>
        <v>dfd</v>
      </c>
      <c r="C8" s="100">
        <f>'Classement 16émes et +'!M8</f>
        <v>0</v>
      </c>
      <c r="D8" s="101">
        <f>'Classement 16émes et +'!N8</f>
        <v>40</v>
      </c>
      <c r="E8" s="87">
        <v>3</v>
      </c>
      <c r="H8" s="92" t="str">
        <f>'Classement 16émes et +'!AA8</f>
        <v>toto</v>
      </c>
      <c r="I8" s="100">
        <f>'Classement 16émes et +'!AB8</f>
        <v>0</v>
      </c>
      <c r="J8" s="101">
        <f>'Classement 16émes et +'!AC8</f>
        <v>2</v>
      </c>
      <c r="K8" s="87">
        <v>3</v>
      </c>
    </row>
    <row r="9" spans="1:12" ht="20.25" thickTop="1" thickBot="1">
      <c r="B9" s="103" t="str">
        <f>'Classement 16émes et +'!L9</f>
        <v>mlik</v>
      </c>
      <c r="C9" s="100">
        <f>'Classement 16émes et +'!M9</f>
        <v>0</v>
      </c>
      <c r="D9" s="101">
        <f>'Classement 16émes et +'!N9</f>
        <v>41</v>
      </c>
      <c r="E9" s="87">
        <v>4</v>
      </c>
      <c r="H9" s="92" t="str">
        <f>'Classement 16émes et +'!AA9</f>
        <v>kiu</v>
      </c>
      <c r="I9" s="100">
        <f>'Classement 16émes et +'!AB9</f>
        <v>0</v>
      </c>
      <c r="J9" s="101">
        <f>'Classement 16émes et +'!AC9</f>
        <v>30</v>
      </c>
      <c r="K9" s="87">
        <v>4</v>
      </c>
    </row>
    <row r="10" spans="1:12" ht="20.25" thickTop="1" thickBot="1">
      <c r="B10" s="103" t="str">
        <f>'Classement 16émes et +'!L10</f>
        <v>yt</v>
      </c>
      <c r="C10" s="100">
        <f>'Classement 16émes et +'!M10</f>
        <v>0</v>
      </c>
      <c r="D10" s="101">
        <f>'Classement 16émes et +'!N10</f>
        <v>42</v>
      </c>
      <c r="E10" s="87">
        <v>5</v>
      </c>
      <c r="H10" s="92" t="str">
        <f>'Classement 16émes et +'!AA10</f>
        <v>marc</v>
      </c>
      <c r="I10" s="100">
        <f>'Classement 16émes et +'!AB10</f>
        <v>0</v>
      </c>
      <c r="J10" s="101">
        <f>'Classement 16émes et +'!AC10</f>
        <v>3</v>
      </c>
      <c r="K10" s="87">
        <v>5</v>
      </c>
    </row>
    <row r="11" spans="1:12" ht="20.25" thickTop="1" thickBot="1">
      <c r="B11" s="103" t="str">
        <f>'Classement 16émes et +'!L11</f>
        <v>ppp</v>
      </c>
      <c r="C11" s="100">
        <f>'Classement 16émes et +'!M11</f>
        <v>0</v>
      </c>
      <c r="D11" s="101">
        <f>'Classement 16émes et +'!N11</f>
        <v>43</v>
      </c>
      <c r="E11" s="87">
        <v>6</v>
      </c>
      <c r="H11" s="92" t="str">
        <f>'Classement 16émes et +'!AA11</f>
        <v>eezz</v>
      </c>
      <c r="I11" s="100">
        <f>'Classement 16émes et +'!AB11</f>
        <v>0</v>
      </c>
      <c r="J11" s="101">
        <f>'Classement 16émes et +'!AC11</f>
        <v>32</v>
      </c>
      <c r="K11" s="87">
        <v>6</v>
      </c>
    </row>
    <row r="12" spans="1:12" ht="20.25" thickTop="1" thickBot="1">
      <c r="B12" s="103" t="str">
        <f>'Classement 16émes et +'!L12</f>
        <v>ttyt</v>
      </c>
      <c r="C12" s="100">
        <f>'Classement 16émes et +'!M12</f>
        <v>0</v>
      </c>
      <c r="D12" s="101">
        <f>'Classement 16émes et +'!N12</f>
        <v>44</v>
      </c>
      <c r="E12" s="87">
        <v>7</v>
      </c>
      <c r="H12" s="92" t="str">
        <f>'Classement 16émes et +'!AA12</f>
        <v>u-u</v>
      </c>
      <c r="I12" s="100">
        <f>'Classement 16émes et +'!AB12</f>
        <v>0</v>
      </c>
      <c r="J12" s="101">
        <f>'Classement 16émes et +'!AC12</f>
        <v>64</v>
      </c>
      <c r="K12" s="87">
        <v>7</v>
      </c>
    </row>
    <row r="13" spans="1:12" ht="20.25" thickTop="1" thickBot="1">
      <c r="B13" s="103" t="str">
        <f>'Classement 16émes et +'!L13</f>
        <v>opp</v>
      </c>
      <c r="C13" s="100">
        <f>'Classement 16émes et +'!M13</f>
        <v>0</v>
      </c>
      <c r="D13" s="101">
        <f>'Classement 16émes et +'!N13</f>
        <v>45</v>
      </c>
      <c r="E13" s="87">
        <v>8</v>
      </c>
      <c r="H13" s="92" t="str">
        <f>'Classement 16émes et +'!AA13</f>
        <v>u-yu</v>
      </c>
      <c r="I13" s="100">
        <f>'Classement 16émes et +'!AB13</f>
        <v>0</v>
      </c>
      <c r="J13" s="101">
        <f>'Classement 16émes et +'!AC13</f>
        <v>63</v>
      </c>
      <c r="K13" s="87">
        <v>8</v>
      </c>
    </row>
    <row r="14" spans="1:12" ht="20.25" thickTop="1" thickBot="1">
      <c r="B14" s="103" t="str">
        <f>'Classement 16émes et +'!L14</f>
        <v>uh</v>
      </c>
      <c r="C14" s="100">
        <f>'Classement 16émes et +'!M14</f>
        <v>0</v>
      </c>
      <c r="D14" s="101">
        <f>'Classement 16émes et +'!N14</f>
        <v>46</v>
      </c>
      <c r="E14" s="87">
        <v>9</v>
      </c>
      <c r="H14" s="92" t="str">
        <f>'Classement 16émes et +'!AA14</f>
        <v>"ér</v>
      </c>
      <c r="I14" s="100">
        <f>'Classement 16émes et +'!AB14</f>
        <v>0</v>
      </c>
      <c r="J14" s="101">
        <f>'Classement 16émes et +'!AC14</f>
        <v>62</v>
      </c>
      <c r="K14" s="87">
        <v>9</v>
      </c>
    </row>
    <row r="15" spans="1:12" ht="20.25" thickTop="1" thickBot="1">
      <c r="B15" s="103" t="str">
        <f>'Classement 16émes et +'!L15</f>
        <v>hhfg</v>
      </c>
      <c r="C15" s="100">
        <f>'Classement 16émes et +'!M15</f>
        <v>0</v>
      </c>
      <c r="D15" s="101">
        <f>'Classement 16émes et +'!N15</f>
        <v>47</v>
      </c>
      <c r="E15" s="87">
        <v>10</v>
      </c>
      <c r="H15" s="92" t="str">
        <f>'Classement 16émes et +'!AA15</f>
        <v>uè-('</v>
      </c>
      <c r="I15" s="100">
        <f>'Classement 16émes et +'!AB15</f>
        <v>0</v>
      </c>
      <c r="J15" s="101">
        <f>'Classement 16émes et +'!AC15</f>
        <v>61</v>
      </c>
      <c r="K15" s="87">
        <v>10</v>
      </c>
    </row>
    <row r="16" spans="1:12" ht="20.25" thickTop="1" thickBot="1">
      <c r="B16" s="103" t="str">
        <f>'Classement 16émes et +'!L16</f>
        <v>trtr</v>
      </c>
      <c r="C16" s="100">
        <f>'Classement 16émes et +'!M16</f>
        <v>0</v>
      </c>
      <c r="D16" s="101">
        <f>'Classement 16émes et +'!N16</f>
        <v>48</v>
      </c>
      <c r="E16" s="87">
        <v>11</v>
      </c>
      <c r="H16" s="92" t="str">
        <f>'Classement 16émes et +'!AA16</f>
        <v>y(u-</v>
      </c>
      <c r="I16" s="100">
        <f>'Classement 16émes et +'!AB16</f>
        <v>0</v>
      </c>
      <c r="J16" s="101">
        <f>'Classement 16émes et +'!AC16</f>
        <v>60</v>
      </c>
      <c r="K16" s="87">
        <v>11</v>
      </c>
    </row>
    <row r="17" spans="2:11" ht="20.25" thickTop="1" thickBot="1">
      <c r="B17" s="103" t="str">
        <f>'Classement 16émes et +'!L17</f>
        <v>tt</v>
      </c>
      <c r="C17" s="100">
        <f>'Classement 16émes et +'!M17</f>
        <v>0</v>
      </c>
      <c r="D17" s="101">
        <f>'Classement 16émes et +'!N17</f>
        <v>49</v>
      </c>
      <c r="E17" s="87">
        <v>12</v>
      </c>
      <c r="H17" s="92" t="str">
        <f>'Classement 16émes et +'!AA17</f>
        <v>"rt</v>
      </c>
      <c r="I17" s="100">
        <f>'Classement 16émes et +'!AB17</f>
        <v>0</v>
      </c>
      <c r="J17" s="101">
        <f>'Classement 16émes et +'!AC17</f>
        <v>59</v>
      </c>
      <c r="K17" s="87">
        <v>12</v>
      </c>
    </row>
    <row r="18" spans="2:11" ht="20.25" thickTop="1" thickBot="1">
      <c r="B18" s="103" t="str">
        <f>'Classement 16émes et +'!L18</f>
        <v>cv</v>
      </c>
      <c r="C18" s="100">
        <f>'Classement 16émes et +'!M18</f>
        <v>0</v>
      </c>
      <c r="D18" s="101">
        <f>'Classement 16émes et +'!N18</f>
        <v>50</v>
      </c>
      <c r="E18" s="87">
        <v>13</v>
      </c>
      <c r="H18" s="92" t="str">
        <f>'Classement 16émes et +'!AA18</f>
        <v>frr</v>
      </c>
      <c r="I18" s="100">
        <f>'Classement 16émes et +'!AB18</f>
        <v>0</v>
      </c>
      <c r="J18" s="101">
        <f>'Classement 16émes et +'!AC18</f>
        <v>58</v>
      </c>
      <c r="K18" s="87">
        <v>13</v>
      </c>
    </row>
    <row r="19" spans="2:11" ht="20.25" thickTop="1" thickBot="1">
      <c r="B19" s="103" t="str">
        <f>'Classement 16émes et +'!L19</f>
        <v>bfd</v>
      </c>
      <c r="C19" s="100">
        <f>'Classement 16émes et +'!M19</f>
        <v>0</v>
      </c>
      <c r="D19" s="101">
        <f>'Classement 16émes et +'!N19</f>
        <v>51</v>
      </c>
      <c r="E19" s="87">
        <v>14</v>
      </c>
      <c r="H19" s="92" t="str">
        <f>'Classement 16émes et +'!AA19</f>
        <v>zr</v>
      </c>
      <c r="I19" s="100">
        <f>'Classement 16émes et +'!AB19</f>
        <v>0</v>
      </c>
      <c r="J19" s="101">
        <f>'Classement 16émes et +'!AC19</f>
        <v>57</v>
      </c>
      <c r="K19" s="87">
        <v>14</v>
      </c>
    </row>
    <row r="20" spans="2:11" ht="20.25" thickTop="1" thickBot="1">
      <c r="B20" s="103" t="str">
        <f>'Classement 16émes et +'!L20</f>
        <v>sq</v>
      </c>
      <c r="C20" s="100">
        <f>'Classement 16émes et +'!M20</f>
        <v>0</v>
      </c>
      <c r="D20" s="101">
        <f>'Classement 16émes et +'!N20</f>
        <v>52</v>
      </c>
      <c r="E20" s="87">
        <v>15</v>
      </c>
      <c r="H20" s="92" t="str">
        <f>'Classement 16émes et +'!AA20</f>
        <v>szrzr</v>
      </c>
      <c r="I20" s="100">
        <f>'Classement 16émes et +'!AB20</f>
        <v>0</v>
      </c>
      <c r="J20" s="101">
        <f>'Classement 16émes et +'!AC20</f>
        <v>56</v>
      </c>
      <c r="K20" s="87">
        <v>15</v>
      </c>
    </row>
    <row r="21" spans="2:11" ht="20.25" thickTop="1" thickBot="1">
      <c r="B21" s="103" t="str">
        <f>'Classement 16émes et +'!L21</f>
        <v>qq</v>
      </c>
      <c r="C21" s="100">
        <f>'Classement 16émes et +'!M21</f>
        <v>0</v>
      </c>
      <c r="D21" s="101">
        <f>'Classement 16émes et +'!N21</f>
        <v>53</v>
      </c>
      <c r="E21" s="87">
        <v>16</v>
      </c>
      <c r="H21" s="92" t="str">
        <f>'Classement 16émes et +'!AA21</f>
        <v>rzrzr</v>
      </c>
      <c r="I21" s="100">
        <f>'Classement 16émes et +'!AB21</f>
        <v>0</v>
      </c>
      <c r="J21" s="101">
        <f>'Classement 16émes et +'!AC21</f>
        <v>55</v>
      </c>
      <c r="K21" s="87">
        <v>16</v>
      </c>
    </row>
    <row r="22" spans="2:11" ht="20.25" thickTop="1" thickBot="1">
      <c r="B22" s="103" t="str">
        <f>'Classement 16émes et +'!L22</f>
        <v>rzrz</v>
      </c>
      <c r="C22" s="100">
        <f>'Classement 16émes et +'!M22</f>
        <v>0</v>
      </c>
      <c r="D22" s="101">
        <f>'Classement 16émes et +'!N22</f>
        <v>54</v>
      </c>
      <c r="E22" s="87">
        <v>17</v>
      </c>
    </row>
    <row r="23" spans="2:11" ht="20.25" thickTop="1" thickBot="1">
      <c r="B23" s="103" t="str">
        <f>'Classement 16émes et +'!L23</f>
        <v>rzrzr</v>
      </c>
      <c r="C23" s="100">
        <f>'Classement 16émes et +'!M23</f>
        <v>0</v>
      </c>
      <c r="D23" s="101">
        <f>'Classement 16émes et +'!N23</f>
        <v>55</v>
      </c>
      <c r="E23" s="87">
        <v>18</v>
      </c>
    </row>
    <row r="24" spans="2:11" ht="20.25" thickTop="1" thickBot="1">
      <c r="B24" s="103" t="str">
        <f>'Classement 16émes et +'!L24</f>
        <v>szrzr</v>
      </c>
      <c r="C24" s="100">
        <f>'Classement 16émes et +'!M24</f>
        <v>0</v>
      </c>
      <c r="D24" s="101">
        <f>'Classement 16émes et +'!N24</f>
        <v>56</v>
      </c>
      <c r="E24" s="87">
        <v>19</v>
      </c>
      <c r="H24" s="72"/>
      <c r="I24" s="72"/>
      <c r="J24" s="72"/>
      <c r="K24" s="72"/>
    </row>
    <row r="25" spans="2:11" ht="20.25" thickTop="1" thickBot="1">
      <c r="B25" s="103" t="str">
        <f>'Classement 16émes et +'!L25</f>
        <v>zr</v>
      </c>
      <c r="C25" s="100">
        <f>'Classement 16émes et +'!M25</f>
        <v>0</v>
      </c>
      <c r="D25" s="101">
        <f>'Classement 16émes et +'!N25</f>
        <v>57</v>
      </c>
      <c r="E25" s="87">
        <v>20</v>
      </c>
      <c r="H25" s="72"/>
      <c r="I25" s="72"/>
      <c r="J25" s="72"/>
      <c r="K25" s="72"/>
    </row>
    <row r="26" spans="2:11" ht="20.25" thickTop="1" thickBot="1">
      <c r="B26" s="103" t="str">
        <f>'Classement 16émes et +'!L26</f>
        <v>frr</v>
      </c>
      <c r="C26" s="100">
        <f>'Classement 16émes et +'!M26</f>
        <v>0</v>
      </c>
      <c r="D26" s="101">
        <f>'Classement 16émes et +'!N26</f>
        <v>58</v>
      </c>
      <c r="E26" s="87">
        <v>21</v>
      </c>
    </row>
    <row r="27" spans="2:11" ht="20.25" thickTop="1" thickBot="1">
      <c r="B27" s="103" t="str">
        <f>'Classement 16émes et +'!L27</f>
        <v>"rt</v>
      </c>
      <c r="C27" s="100">
        <f>'Classement 16émes et +'!M27</f>
        <v>0</v>
      </c>
      <c r="D27" s="101">
        <f>'Classement 16émes et +'!N27</f>
        <v>59</v>
      </c>
      <c r="E27" s="87">
        <v>22</v>
      </c>
    </row>
    <row r="28" spans="2:11" ht="20.25" thickTop="1" thickBot="1">
      <c r="B28" s="103" t="str">
        <f>'Classement 16émes et +'!L28</f>
        <v>y(u-</v>
      </c>
      <c r="C28" s="100">
        <f>'Classement 16émes et +'!M28</f>
        <v>0</v>
      </c>
      <c r="D28" s="101">
        <f>'Classement 16émes et +'!N28</f>
        <v>60</v>
      </c>
      <c r="E28" s="87">
        <v>23</v>
      </c>
    </row>
    <row r="29" spans="2:11" ht="20.25" thickTop="1" thickBot="1">
      <c r="B29" s="103" t="str">
        <f>'Classement 16émes et +'!L29</f>
        <v>uè-('</v>
      </c>
      <c r="C29" s="100">
        <f>'Classement 16émes et +'!M29</f>
        <v>0</v>
      </c>
      <c r="D29" s="101">
        <f>'Classement 16émes et +'!N29</f>
        <v>61</v>
      </c>
      <c r="E29" s="87">
        <v>24</v>
      </c>
    </row>
    <row r="30" spans="2:11" ht="20.25" thickTop="1" thickBot="1">
      <c r="B30" s="103" t="str">
        <f>'Classement 16émes et +'!L30</f>
        <v>"ér</v>
      </c>
      <c r="C30" s="100">
        <f>'Classement 16émes et +'!M30</f>
        <v>0</v>
      </c>
      <c r="D30" s="101">
        <f>'Classement 16émes et +'!N30</f>
        <v>62</v>
      </c>
      <c r="E30" s="87">
        <v>25</v>
      </c>
    </row>
    <row r="31" spans="2:11" ht="20.25" thickTop="1" thickBot="1">
      <c r="B31" s="103" t="str">
        <f>'Classement 16émes et +'!L31</f>
        <v>u-yu</v>
      </c>
      <c r="C31" s="100">
        <f>'Classement 16émes et +'!M31</f>
        <v>0</v>
      </c>
      <c r="D31" s="101">
        <f>'Classement 16émes et +'!N31</f>
        <v>63</v>
      </c>
      <c r="E31" s="87">
        <v>26</v>
      </c>
    </row>
    <row r="32" spans="2:11" ht="20.25" thickTop="1" thickBot="1">
      <c r="B32" s="103" t="str">
        <f>'Classement 16émes et +'!L32</f>
        <v>u-u</v>
      </c>
      <c r="C32" s="100">
        <f>'Classement 16émes et +'!M32</f>
        <v>0</v>
      </c>
      <c r="D32" s="101">
        <f>'Classement 16émes et +'!N32</f>
        <v>64</v>
      </c>
      <c r="E32" s="87">
        <v>27</v>
      </c>
    </row>
    <row r="33" spans="1:12" ht="20.25" thickTop="1" thickBot="1">
      <c r="B33" s="103" t="str">
        <f>'Classement 16émes et +'!L33</f>
        <v>eezz</v>
      </c>
      <c r="C33" s="100">
        <f>'Classement 16émes et +'!M33</f>
        <v>0</v>
      </c>
      <c r="D33" s="101">
        <f>'Classement 16émes et +'!N33</f>
        <v>32</v>
      </c>
      <c r="E33" s="87">
        <v>28</v>
      </c>
    </row>
    <row r="34" spans="1:12" ht="20.25" thickTop="1" thickBot="1">
      <c r="B34" s="103" t="str">
        <f>'Classement 16émes et +'!L34</f>
        <v>marc</v>
      </c>
      <c r="C34" s="100">
        <f>'Classement 16émes et +'!M34</f>
        <v>0</v>
      </c>
      <c r="D34" s="101">
        <f>'Classement 16émes et +'!N34</f>
        <v>3</v>
      </c>
      <c r="E34" s="87">
        <v>29</v>
      </c>
    </row>
    <row r="35" spans="1:12" ht="20.25" thickTop="1" thickBot="1">
      <c r="B35" s="103" t="str">
        <f>'Classement 16émes et +'!L35</f>
        <v>kiu</v>
      </c>
      <c r="C35" s="100">
        <f>'Classement 16émes et +'!M35</f>
        <v>0</v>
      </c>
      <c r="D35" s="101">
        <f>'Classement 16émes et +'!N35</f>
        <v>30</v>
      </c>
      <c r="E35" s="87">
        <v>30</v>
      </c>
    </row>
    <row r="36" spans="1:12" ht="20.25" thickTop="1" thickBot="1">
      <c r="B36" s="103" t="str">
        <f>'Classement 16émes et +'!L36</f>
        <v>toto</v>
      </c>
      <c r="C36" s="100">
        <f>'Classement 16émes et +'!M36</f>
        <v>0</v>
      </c>
      <c r="D36" s="101">
        <f>'Classement 16émes et +'!N36</f>
        <v>2</v>
      </c>
      <c r="E36" s="87">
        <v>31</v>
      </c>
    </row>
    <row r="37" spans="1:12" ht="20.25" thickTop="1" thickBot="1">
      <c r="B37" s="103" t="str">
        <f>'Classement 16émes et +'!L37</f>
        <v>lolo</v>
      </c>
      <c r="C37" s="100">
        <f>'Classement 16émes et +'!M37</f>
        <v>0</v>
      </c>
      <c r="D37" s="101">
        <f>'Classement 16émes et +'!N37</f>
        <v>1</v>
      </c>
      <c r="E37" s="87">
        <v>32</v>
      </c>
    </row>
    <row r="38" spans="1:12" ht="15.75" thickTop="1"/>
    <row r="39" spans="1:12" ht="36">
      <c r="A39" s="142" t="s">
        <v>42</v>
      </c>
      <c r="B39" s="142"/>
      <c r="C39" s="142"/>
      <c r="D39" s="142"/>
      <c r="E39" s="142"/>
      <c r="F39" s="142"/>
      <c r="G39" s="139" t="s">
        <v>43</v>
      </c>
      <c r="H39" s="139"/>
      <c r="I39" s="139"/>
      <c r="J39" s="139"/>
      <c r="K39" s="139"/>
      <c r="L39" s="139"/>
    </row>
    <row r="40" spans="1:12">
      <c r="B40" s="72"/>
      <c r="C40" s="73"/>
      <c r="D40" s="75"/>
      <c r="E40" s="73"/>
      <c r="H40" s="72"/>
      <c r="I40" s="73"/>
      <c r="J40" s="75"/>
      <c r="K40" s="73"/>
    </row>
    <row r="41" spans="1:12">
      <c r="B41" s="72"/>
      <c r="C41" s="73"/>
      <c r="D41" s="75"/>
      <c r="E41" s="73"/>
      <c r="H41" s="72"/>
      <c r="I41" s="73"/>
      <c r="J41" s="75"/>
      <c r="K41" s="73"/>
    </row>
    <row r="42" spans="1:12" ht="15.75" thickBot="1">
      <c r="B42" s="77"/>
      <c r="C42" s="73"/>
      <c r="D42" s="75"/>
      <c r="E42" s="73"/>
      <c r="H42" s="77"/>
      <c r="I42" s="73"/>
      <c r="J42" s="75"/>
      <c r="K42" s="73"/>
    </row>
    <row r="43" spans="1:12" ht="20.25" thickTop="1" thickBot="1">
      <c r="B43" s="92" t="str">
        <f>'Classement 16émes et +'!L47</f>
        <v>zse</v>
      </c>
      <c r="C43" s="100">
        <f>'Classement 16émes et +'!M47</f>
        <v>0</v>
      </c>
      <c r="D43" s="101">
        <f>'Classement 16émes et +'!N47</f>
        <v>4</v>
      </c>
      <c r="E43" s="102">
        <v>1</v>
      </c>
      <c r="H43" s="92">
        <f>'Classement 16émes et +'!AA47</f>
        <v>0</v>
      </c>
      <c r="I43" s="85" t="e">
        <f>'Classement 16émes et +'!AB47</f>
        <v>#N/A</v>
      </c>
      <c r="J43" s="86">
        <f>'Classement 16émes et +'!AC47</f>
        <v>0</v>
      </c>
      <c r="K43" s="87">
        <v>1</v>
      </c>
    </row>
    <row r="44" spans="1:12" ht="20.25" thickTop="1" thickBot="1">
      <c r="B44" s="92" t="str">
        <f>'Classement 16émes et +'!L48</f>
        <v>ee</v>
      </c>
      <c r="C44" s="100">
        <f>'Classement 16émes et +'!M48</f>
        <v>0</v>
      </c>
      <c r="D44" s="101">
        <f>'Classement 16émes et +'!N48</f>
        <v>5</v>
      </c>
      <c r="E44" s="87">
        <v>2</v>
      </c>
      <c r="H44" s="92" t="str">
        <f>'Classement 16émes et +'!AA48</f>
        <v>reye</v>
      </c>
      <c r="I44" s="85">
        <f>'Classement 16émes et +'!AB48</f>
        <v>0</v>
      </c>
      <c r="J44" s="86">
        <f>'Classement 16émes et +'!AC48</f>
        <v>37</v>
      </c>
      <c r="K44" s="87">
        <v>2</v>
      </c>
    </row>
    <row r="45" spans="1:12" ht="20.25" thickTop="1" thickBot="1">
      <c r="B45" s="92" t="str">
        <f>'Classement 16émes et +'!L49</f>
        <v>sss</v>
      </c>
      <c r="C45" s="100">
        <f>'Classement 16émes et +'!M49</f>
        <v>0</v>
      </c>
      <c r="D45" s="101">
        <f>'Classement 16émes et +'!N49</f>
        <v>6</v>
      </c>
      <c r="E45" s="87">
        <v>3</v>
      </c>
      <c r="H45" s="92" t="str">
        <f>'Classement 16émes et +'!AA49</f>
        <v>yiiu</v>
      </c>
      <c r="I45" s="85">
        <f>'Classement 16émes et +'!AB49</f>
        <v>0</v>
      </c>
      <c r="J45" s="86">
        <f>'Classement 16émes et +'!AC49</f>
        <v>36</v>
      </c>
      <c r="K45" s="87">
        <v>3</v>
      </c>
    </row>
    <row r="46" spans="1:12" ht="20.25" thickTop="1" thickBot="1">
      <c r="B46" s="92" t="str">
        <f>'Classement 16émes et +'!L50</f>
        <v>ssss</v>
      </c>
      <c r="C46" s="100">
        <f>'Classement 16émes et +'!M50</f>
        <v>0</v>
      </c>
      <c r="D46" s="101">
        <f>'Classement 16émes et +'!N50</f>
        <v>7</v>
      </c>
      <c r="E46" s="87">
        <v>4</v>
      </c>
      <c r="H46" s="92" t="str">
        <f>'Classement 16émes et +'!AA50</f>
        <v>hju</v>
      </c>
      <c r="I46" s="85">
        <f>'Classement 16émes et +'!AB50</f>
        <v>0</v>
      </c>
      <c r="J46" s="86">
        <f>'Classement 16émes et +'!AC50</f>
        <v>35</v>
      </c>
      <c r="K46" s="87">
        <v>4</v>
      </c>
    </row>
    <row r="47" spans="1:12" ht="20.25" thickTop="1" thickBot="1">
      <c r="B47" s="92" t="str">
        <f>'Classement 16émes et +'!L51</f>
        <v>qq</v>
      </c>
      <c r="C47" s="100">
        <f>'Classement 16émes et +'!M51</f>
        <v>0</v>
      </c>
      <c r="D47" s="101">
        <f>'Classement 16émes et +'!N51</f>
        <v>8</v>
      </c>
      <c r="E47" s="87">
        <v>5</v>
      </c>
      <c r="H47" s="92" t="str">
        <f>'Classement 16émes et +'!AA51</f>
        <v>zzzs</v>
      </c>
      <c r="I47" s="85">
        <f>'Classement 16émes et +'!AB51</f>
        <v>0</v>
      </c>
      <c r="J47" s="86">
        <f>'Classement 16émes et +'!AC51</f>
        <v>34</v>
      </c>
      <c r="K47" s="87">
        <v>5</v>
      </c>
    </row>
    <row r="48" spans="1:12" ht="20.25" thickTop="1" thickBot="1">
      <c r="B48" s="92" t="str">
        <f>'Classement 16émes et +'!L52</f>
        <v>qqqq</v>
      </c>
      <c r="C48" s="100">
        <f>'Classement 16émes et +'!M52</f>
        <v>0</v>
      </c>
      <c r="D48" s="101">
        <f>'Classement 16émes et +'!N52</f>
        <v>9</v>
      </c>
      <c r="E48" s="87">
        <v>6</v>
      </c>
      <c r="H48" s="92" t="str">
        <f>'Classement 16émes et +'!AA52</f>
        <v>zz(t</v>
      </c>
      <c r="I48" s="85">
        <f>'Classement 16émes et +'!AB52</f>
        <v>0</v>
      </c>
      <c r="J48" s="86">
        <f>'Classement 16émes et +'!AC52</f>
        <v>33</v>
      </c>
      <c r="K48" s="87">
        <v>6</v>
      </c>
    </row>
    <row r="49" spans="2:11" ht="20.25" thickTop="1" thickBot="1">
      <c r="B49" s="92" t="str">
        <f>'Classement 16émes et +'!L53</f>
        <v>aa</v>
      </c>
      <c r="C49" s="100">
        <f>'Classement 16émes et +'!M53</f>
        <v>0</v>
      </c>
      <c r="D49" s="101">
        <f>'Classement 16émes et +'!N53</f>
        <v>10</v>
      </c>
      <c r="E49" s="87">
        <v>7</v>
      </c>
      <c r="H49" s="92" t="str">
        <f>'Classement 16émes et +'!AA53</f>
        <v>jg</v>
      </c>
      <c r="I49" s="85">
        <f>'Classement 16émes et +'!AB53</f>
        <v>0</v>
      </c>
      <c r="J49" s="86">
        <f>'Classement 16émes et +'!AC53</f>
        <v>31</v>
      </c>
      <c r="K49" s="87">
        <v>7</v>
      </c>
    </row>
    <row r="50" spans="2:11" ht="20.25" thickTop="1" thickBot="1">
      <c r="B50" s="92" t="str">
        <f>'Classement 16émes et +'!L54</f>
        <v>aaa</v>
      </c>
      <c r="C50" s="100">
        <f>'Classement 16émes et +'!M54</f>
        <v>0</v>
      </c>
      <c r="D50" s="101">
        <f>'Classement 16émes et +'!N54</f>
        <v>11</v>
      </c>
      <c r="E50" s="87">
        <v>8</v>
      </c>
      <c r="H50" s="92" t="str">
        <f>'Classement 16émes et +'!AA54</f>
        <v>"ee</v>
      </c>
      <c r="I50" s="85">
        <f>'Classement 16émes et +'!AB54</f>
        <v>0</v>
      </c>
      <c r="J50" s="86">
        <f>'Classement 16émes et +'!AC54</f>
        <v>29</v>
      </c>
      <c r="K50" s="87">
        <v>8</v>
      </c>
    </row>
    <row r="51" spans="2:11" ht="20.25" thickTop="1" thickBot="1">
      <c r="B51" s="92" t="str">
        <f>'Classement 16émes et +'!L55</f>
        <v>aaaa</v>
      </c>
      <c r="C51" s="100">
        <f>'Classement 16émes et +'!M55</f>
        <v>0</v>
      </c>
      <c r="D51" s="101">
        <f>'Classement 16émes et +'!N55</f>
        <v>12</v>
      </c>
      <c r="E51" s="87">
        <v>9</v>
      </c>
      <c r="H51" s="92" t="str">
        <f>'Classement 16émes et +'!AA55</f>
        <v>ee"</v>
      </c>
      <c r="I51" s="85">
        <f>'Classement 16émes et +'!AB55</f>
        <v>0</v>
      </c>
      <c r="J51" s="86">
        <f>'Classement 16émes et +'!AC55</f>
        <v>28</v>
      </c>
      <c r="K51" s="87">
        <v>9</v>
      </c>
    </row>
    <row r="52" spans="2:11" ht="20.25" thickTop="1" thickBot="1">
      <c r="B52" s="92" t="str">
        <f>'Classement 16émes et +'!L56</f>
        <v>eee</v>
      </c>
      <c r="C52" s="100">
        <f>'Classement 16émes et +'!M56</f>
        <v>0</v>
      </c>
      <c r="D52" s="101">
        <f>'Classement 16émes et +'!N56</f>
        <v>13</v>
      </c>
      <c r="E52" s="87">
        <v>10</v>
      </c>
      <c r="H52" s="92" t="str">
        <f>'Classement 16émes et +'!AA56</f>
        <v>de</v>
      </c>
      <c r="I52" s="85">
        <f>'Classement 16émes et +'!AB56</f>
        <v>0</v>
      </c>
      <c r="J52" s="86">
        <f>'Classement 16émes et +'!AC56</f>
        <v>27</v>
      </c>
      <c r="K52" s="87">
        <v>10</v>
      </c>
    </row>
    <row r="53" spans="2:11" ht="20.25" thickTop="1" thickBot="1">
      <c r="B53" s="92" t="str">
        <f>'Classement 16émes et +'!L57</f>
        <v>gtttt</v>
      </c>
      <c r="C53" s="100">
        <f>'Classement 16émes et +'!M57</f>
        <v>0</v>
      </c>
      <c r="D53" s="101">
        <f>'Classement 16émes et +'!N57</f>
        <v>14</v>
      </c>
      <c r="E53" s="87">
        <v>11</v>
      </c>
      <c r="H53" s="92" t="str">
        <f>'Classement 16émes et +'!AA57</f>
        <v>gf</v>
      </c>
      <c r="I53" s="85">
        <f>'Classement 16émes et +'!AB57</f>
        <v>0</v>
      </c>
      <c r="J53" s="86">
        <f>'Classement 16émes et +'!AC57</f>
        <v>26</v>
      </c>
      <c r="K53" s="87">
        <v>11</v>
      </c>
    </row>
    <row r="54" spans="2:11" ht="20.25" thickTop="1" thickBot="1">
      <c r="B54" s="92" t="str">
        <f>'Classement 16émes et +'!L58</f>
        <v>gta</v>
      </c>
      <c r="C54" s="100">
        <f>'Classement 16émes et +'!M58</f>
        <v>0</v>
      </c>
      <c r="D54" s="101">
        <f>'Classement 16émes et +'!N58</f>
        <v>15</v>
      </c>
      <c r="E54" s="87">
        <v>12</v>
      </c>
      <c r="H54" s="92" t="str">
        <f>'Classement 16émes et +'!AA58</f>
        <v>hg</v>
      </c>
      <c r="I54" s="85">
        <f>'Classement 16émes et +'!AB58</f>
        <v>0</v>
      </c>
      <c r="J54" s="86">
        <f>'Classement 16émes et +'!AC58</f>
        <v>25</v>
      </c>
      <c r="K54" s="87">
        <v>12</v>
      </c>
    </row>
    <row r="55" spans="2:11" ht="20.25" thickTop="1" thickBot="1">
      <c r="B55" s="92" t="str">
        <f>'Classement 16émes et +'!L59</f>
        <v>tr</v>
      </c>
      <c r="C55" s="100">
        <f>'Classement 16émes et +'!M59</f>
        <v>0</v>
      </c>
      <c r="D55" s="101">
        <f>'Classement 16émes et +'!N59</f>
        <v>16</v>
      </c>
      <c r="E55" s="87">
        <v>13</v>
      </c>
      <c r="H55" s="92" t="str">
        <f>'Classement 16émes et +'!AA59</f>
        <v>jh</v>
      </c>
      <c r="I55" s="85">
        <f>'Classement 16émes et +'!AB59</f>
        <v>0</v>
      </c>
      <c r="J55" s="86">
        <f>'Classement 16émes et +'!AC59</f>
        <v>24</v>
      </c>
      <c r="K55" s="87">
        <v>13</v>
      </c>
    </row>
    <row r="56" spans="2:11" ht="20.25" thickTop="1" thickBot="1">
      <c r="B56" s="92" t="str">
        <f>'Classement 16émes et +'!L60</f>
        <v>yu</v>
      </c>
      <c r="C56" s="100">
        <f>'Classement 16émes et +'!M60</f>
        <v>0</v>
      </c>
      <c r="D56" s="101">
        <f>'Classement 16émes et +'!N60</f>
        <v>17</v>
      </c>
      <c r="E56" s="87">
        <v>14</v>
      </c>
      <c r="H56" s="92" t="str">
        <f>'Classement 16émes et +'!AA60</f>
        <v>kj</v>
      </c>
      <c r="I56" s="85">
        <f>'Classement 16émes et +'!AB60</f>
        <v>0</v>
      </c>
      <c r="J56" s="86">
        <f>'Classement 16émes et +'!AC60</f>
        <v>23</v>
      </c>
      <c r="K56" s="87">
        <v>14</v>
      </c>
    </row>
    <row r="57" spans="2:11" ht="20.25" thickTop="1" thickBot="1">
      <c r="B57" s="92" t="str">
        <f>'Classement 16émes et +'!L61</f>
        <v>uyt</v>
      </c>
      <c r="C57" s="100">
        <f>'Classement 16émes et +'!M61</f>
        <v>0</v>
      </c>
      <c r="D57" s="101">
        <f>'Classement 16émes et +'!N61</f>
        <v>18</v>
      </c>
      <c r="E57" s="87">
        <v>15</v>
      </c>
      <c r="H57" s="92" t="str">
        <f>'Classement 16émes et +'!AA61</f>
        <v>mm</v>
      </c>
      <c r="I57" s="85">
        <f>'Classement 16émes et +'!AB61</f>
        <v>0</v>
      </c>
      <c r="J57" s="86">
        <f>'Classement 16émes et +'!AC61</f>
        <v>22</v>
      </c>
      <c r="K57" s="87">
        <v>15</v>
      </c>
    </row>
    <row r="58" spans="2:11" ht="20.25" thickTop="1" thickBot="1">
      <c r="B58" s="92" t="str">
        <f>'Classement 16émes et +'!L62</f>
        <v>rez</v>
      </c>
      <c r="C58" s="100">
        <f>'Classement 16émes et +'!M62</f>
        <v>0</v>
      </c>
      <c r="D58" s="101">
        <f>'Classement 16émes et +'!N62</f>
        <v>19</v>
      </c>
      <c r="E58" s="87">
        <v>16</v>
      </c>
      <c r="H58" s="92" t="str">
        <f>'Classement 16émes et +'!AA62</f>
        <v>a</v>
      </c>
      <c r="I58" s="85">
        <f>'Classement 16émes et +'!AB62</f>
        <v>0</v>
      </c>
      <c r="J58" s="86">
        <f>'Classement 16émes et +'!AC62</f>
        <v>21</v>
      </c>
      <c r="K58" s="87">
        <v>16</v>
      </c>
    </row>
    <row r="59" spans="2:11" ht="20.25" thickTop="1" thickBot="1">
      <c r="B59" s="92" t="str">
        <f>'Classement 16émes et +'!L63</f>
        <v>tyu</v>
      </c>
      <c r="C59" s="100">
        <f>'Classement 16émes et +'!M63</f>
        <v>0</v>
      </c>
      <c r="D59" s="101">
        <f>'Classement 16émes et +'!N63</f>
        <v>20</v>
      </c>
      <c r="E59" s="87">
        <v>17</v>
      </c>
    </row>
    <row r="60" spans="2:11" ht="20.25" thickTop="1" thickBot="1">
      <c r="B60" s="92" t="str">
        <f>'Classement 16émes et +'!L64</f>
        <v>a</v>
      </c>
      <c r="C60" s="100">
        <f>'Classement 16émes et +'!M64</f>
        <v>0</v>
      </c>
      <c r="D60" s="101">
        <f>'Classement 16émes et +'!N64</f>
        <v>21</v>
      </c>
      <c r="E60" s="87">
        <v>18</v>
      </c>
    </row>
    <row r="61" spans="2:11" ht="20.25" thickTop="1" thickBot="1">
      <c r="B61" s="92" t="str">
        <f>'Classement 16émes et +'!L65</f>
        <v>mm</v>
      </c>
      <c r="C61" s="100">
        <f>'Classement 16émes et +'!M65</f>
        <v>0</v>
      </c>
      <c r="D61" s="101">
        <f>'Classement 16émes et +'!N65</f>
        <v>22</v>
      </c>
      <c r="E61" s="87">
        <v>19</v>
      </c>
    </row>
    <row r="62" spans="2:11" ht="20.25" thickTop="1" thickBot="1">
      <c r="B62" s="92" t="str">
        <f>'Classement 16émes et +'!L66</f>
        <v>kj</v>
      </c>
      <c r="C62" s="100">
        <f>'Classement 16émes et +'!M66</f>
        <v>0</v>
      </c>
      <c r="D62" s="101">
        <f>'Classement 16émes et +'!N66</f>
        <v>23</v>
      </c>
      <c r="E62" s="87">
        <v>20</v>
      </c>
    </row>
    <row r="63" spans="2:11" ht="20.25" thickTop="1" thickBot="1">
      <c r="B63" s="92" t="str">
        <f>'Classement 16émes et +'!L67</f>
        <v>jh</v>
      </c>
      <c r="C63" s="100">
        <f>'Classement 16émes et +'!M67</f>
        <v>0</v>
      </c>
      <c r="D63" s="101">
        <f>'Classement 16émes et +'!N67</f>
        <v>24</v>
      </c>
      <c r="E63" s="87">
        <v>21</v>
      </c>
    </row>
    <row r="64" spans="2:11" ht="20.25" thickTop="1" thickBot="1">
      <c r="B64" s="92" t="str">
        <f>'Classement 16émes et +'!L68</f>
        <v>hg</v>
      </c>
      <c r="C64" s="100">
        <f>'Classement 16émes et +'!M68</f>
        <v>0</v>
      </c>
      <c r="D64" s="101">
        <f>'Classement 16émes et +'!N68</f>
        <v>25</v>
      </c>
      <c r="E64" s="87">
        <v>22</v>
      </c>
    </row>
    <row r="65" spans="2:5" ht="20.25" thickTop="1" thickBot="1">
      <c r="B65" s="92" t="str">
        <f>'Classement 16émes et +'!L69</f>
        <v>gf</v>
      </c>
      <c r="C65" s="100">
        <f>'Classement 16émes et +'!M69</f>
        <v>0</v>
      </c>
      <c r="D65" s="101">
        <f>'Classement 16émes et +'!N69</f>
        <v>26</v>
      </c>
      <c r="E65" s="87">
        <v>23</v>
      </c>
    </row>
    <row r="66" spans="2:5" ht="20.25" thickTop="1" thickBot="1">
      <c r="B66" s="92" t="str">
        <f>'Classement 16émes et +'!L70</f>
        <v>de</v>
      </c>
      <c r="C66" s="100">
        <f>'Classement 16émes et +'!M70</f>
        <v>0</v>
      </c>
      <c r="D66" s="101">
        <f>'Classement 16émes et +'!N70</f>
        <v>27</v>
      </c>
      <c r="E66" s="87">
        <v>24</v>
      </c>
    </row>
    <row r="67" spans="2:5" ht="20.25" thickTop="1" thickBot="1">
      <c r="B67" s="92" t="str">
        <f>'Classement 16émes et +'!L71</f>
        <v>ee"</v>
      </c>
      <c r="C67" s="100">
        <f>'Classement 16émes et +'!M71</f>
        <v>0</v>
      </c>
      <c r="D67" s="101">
        <f>'Classement 16émes et +'!N71</f>
        <v>28</v>
      </c>
      <c r="E67" s="87">
        <v>25</v>
      </c>
    </row>
    <row r="68" spans="2:5" ht="20.25" thickTop="1" thickBot="1">
      <c r="B68" s="92" t="str">
        <f>'Classement 16émes et +'!L72</f>
        <v>"ee</v>
      </c>
      <c r="C68" s="100">
        <f>'Classement 16émes et +'!M72</f>
        <v>0</v>
      </c>
      <c r="D68" s="101">
        <f>'Classement 16émes et +'!N72</f>
        <v>29</v>
      </c>
      <c r="E68" s="87">
        <v>26</v>
      </c>
    </row>
    <row r="69" spans="2:5" ht="20.25" thickTop="1" thickBot="1">
      <c r="B69" s="92" t="str">
        <f>'Classement 16émes et +'!L73</f>
        <v>jg</v>
      </c>
      <c r="C69" s="100">
        <f>'Classement 16émes et +'!M73</f>
        <v>0</v>
      </c>
      <c r="D69" s="101">
        <f>'Classement 16émes et +'!N73</f>
        <v>31</v>
      </c>
      <c r="E69" s="87">
        <v>27</v>
      </c>
    </row>
    <row r="70" spans="2:5" ht="20.25" thickTop="1" thickBot="1">
      <c r="B70" s="92" t="str">
        <f>'Classement 16émes et +'!L74</f>
        <v>zz(t</v>
      </c>
      <c r="C70" s="100">
        <f>'Classement 16émes et +'!M74</f>
        <v>0</v>
      </c>
      <c r="D70" s="101">
        <f>'Classement 16émes et +'!N74</f>
        <v>33</v>
      </c>
      <c r="E70" s="87">
        <v>28</v>
      </c>
    </row>
    <row r="71" spans="2:5" ht="20.25" thickTop="1" thickBot="1">
      <c r="B71" s="92" t="str">
        <f>'Classement 16émes et +'!L75</f>
        <v>zzzs</v>
      </c>
      <c r="C71" s="100">
        <f>'Classement 16émes et +'!M75</f>
        <v>0</v>
      </c>
      <c r="D71" s="101">
        <f>'Classement 16émes et +'!N75</f>
        <v>34</v>
      </c>
      <c r="E71" s="87">
        <v>29</v>
      </c>
    </row>
    <row r="72" spans="2:5" ht="20.25" thickTop="1" thickBot="1">
      <c r="B72" s="92" t="str">
        <f>'Classement 16émes et +'!L76</f>
        <v>hju</v>
      </c>
      <c r="C72" s="100">
        <f>'Classement 16émes et +'!M76</f>
        <v>0</v>
      </c>
      <c r="D72" s="101">
        <f>'Classement 16émes et +'!N76</f>
        <v>35</v>
      </c>
      <c r="E72" s="87">
        <v>30</v>
      </c>
    </row>
    <row r="73" spans="2:5" ht="20.25" thickTop="1" thickBot="1">
      <c r="B73" s="92" t="str">
        <f>'Classement 16émes et +'!L77</f>
        <v>yiiu</v>
      </c>
      <c r="C73" s="100">
        <f>'Classement 16émes et +'!M77</f>
        <v>0</v>
      </c>
      <c r="D73" s="101">
        <f>'Classement 16émes et +'!N77</f>
        <v>36</v>
      </c>
      <c r="E73" s="87">
        <v>31</v>
      </c>
    </row>
    <row r="74" spans="2:5" ht="20.25" thickTop="1" thickBot="1">
      <c r="B74" s="92" t="str">
        <f>'Classement 16émes et +'!L78</f>
        <v>reye</v>
      </c>
      <c r="C74" s="100">
        <f>'Classement 16émes et +'!M78</f>
        <v>0</v>
      </c>
      <c r="D74" s="101">
        <f>'Classement 16émes et +'!N78</f>
        <v>37</v>
      </c>
      <c r="E74" s="87">
        <v>32</v>
      </c>
    </row>
    <row r="75" spans="2:5" ht="15.75" thickTop="1">
      <c r="B75" s="72"/>
      <c r="C75" s="72"/>
      <c r="D75" s="72"/>
      <c r="E75" s="72"/>
    </row>
  </sheetData>
  <mergeCells count="4">
    <mergeCell ref="A2:F2"/>
    <mergeCell ref="A39:F39"/>
    <mergeCell ref="G2:L2"/>
    <mergeCell ref="G39:L39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N° plaques à imprimé</vt:lpstr>
      <vt:lpstr>Feuille d'inscription</vt:lpstr>
      <vt:lpstr> Classement 5 premières</vt:lpstr>
      <vt:lpstr>Final 5 ères parties à imprimer</vt:lpstr>
      <vt:lpstr>Classement 16émes et +</vt:lpstr>
      <vt:lpstr>64 équipes</vt:lpstr>
      <vt:lpstr>32 équipes</vt:lpstr>
      <vt:lpstr>Finales a imprimer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lolo</cp:lastModifiedBy>
  <cp:lastPrinted>2017-02-01T15:44:54Z</cp:lastPrinted>
  <dcterms:created xsi:type="dcterms:W3CDTF">2017-01-03T12:13:14Z</dcterms:created>
  <dcterms:modified xsi:type="dcterms:W3CDTF">2017-05-15T08:22:52Z</dcterms:modified>
</cp:coreProperties>
</file>