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570" yWindow="540" windowWidth="13245" windowHeight="7620" tabRatio="464" firstSheet="1" activeTab="1"/>
  </bookViews>
  <sheets>
    <sheet name="_com.sap.ip.bi.xl.hiddensheet" sheetId="4" state="veryHidden" r:id="rId1"/>
    <sheet name="FCF QUERY" sheetId="1" r:id="rId2"/>
    <sheet name="FCF" sheetId="6" r:id="rId3"/>
    <sheet name="FCF FC2" sheetId="7" r:id="rId4"/>
  </sheets>
  <definedNames>
    <definedName name="SAPCrosstab1">'FCF QUERY'!$A$1:$H$217</definedName>
  </definedNames>
  <calcPr calcId="145621"/>
</workbook>
</file>

<file path=xl/calcChain.xml><?xml version="1.0" encoding="utf-8"?>
<calcChain xmlns="http://schemas.openxmlformats.org/spreadsheetml/2006/main">
  <c r="L9" i="7" l="1" a="1"/>
  <c r="L9" i="7" s="1"/>
  <c r="M9" i="7" a="1"/>
  <c r="M9" i="7"/>
  <c r="N9" i="7" a="1"/>
  <c r="N9" i="7" s="1"/>
  <c r="O9" i="7" a="1"/>
  <c r="O9" i="7" s="1"/>
  <c r="P9" i="7" a="1"/>
  <c r="P9" i="7" s="1"/>
  <c r="Q9" i="7" a="1"/>
  <c r="Q9" i="7" s="1"/>
  <c r="R9" i="7" a="1"/>
  <c r="R9" i="7" s="1"/>
  <c r="L10" i="7" a="1"/>
  <c r="L10" i="7" s="1"/>
  <c r="M10" i="7" a="1"/>
  <c r="M10" i="7" s="1"/>
  <c r="N10" i="7" a="1"/>
  <c r="N10" i="7" s="1"/>
  <c r="O10" i="7" a="1"/>
  <c r="O10" i="7" s="1"/>
  <c r="P10" i="7" a="1"/>
  <c r="P10" i="7" s="1"/>
  <c r="Q10" i="7" a="1"/>
  <c r="Q10" i="7" s="1"/>
  <c r="R10" i="7" a="1"/>
  <c r="R10" i="7" s="1"/>
  <c r="L11" i="7" a="1"/>
  <c r="L11" i="7" s="1"/>
  <c r="M11" i="7" a="1"/>
  <c r="M11" i="7" s="1"/>
  <c r="N11" i="7" a="1"/>
  <c r="N11" i="7" s="1"/>
  <c r="O11" i="7" a="1"/>
  <c r="O11" i="7" s="1"/>
  <c r="P11" i="7" a="1"/>
  <c r="P11" i="7" s="1"/>
  <c r="Q11" i="7" a="1"/>
  <c r="Q11" i="7" s="1"/>
  <c r="R11" i="7" a="1"/>
  <c r="R11" i="7" s="1"/>
  <c r="L12" i="7" a="1"/>
  <c r="L12" i="7" s="1"/>
  <c r="M12" i="7" a="1"/>
  <c r="M12" i="7" s="1"/>
  <c r="N12" i="7" a="1"/>
  <c r="N12" i="7" s="1"/>
  <c r="O12" i="7" a="1"/>
  <c r="O12" i="7" s="1"/>
  <c r="P12" i="7" a="1"/>
  <c r="P12" i="7" s="1"/>
  <c r="Q12" i="7" a="1"/>
  <c r="Q12" i="7" s="1"/>
  <c r="R12" i="7" a="1"/>
  <c r="R12" i="7" s="1"/>
  <c r="L13" i="7" a="1"/>
  <c r="L13" i="7" s="1"/>
  <c r="M13" i="7" a="1"/>
  <c r="M13" i="7" s="1"/>
  <c r="N13" i="7" a="1"/>
  <c r="N13" i="7" s="1"/>
  <c r="O13" i="7" a="1"/>
  <c r="O13" i="7" s="1"/>
  <c r="P13" i="7" a="1"/>
  <c r="P13" i="7" s="1"/>
  <c r="Q13" i="7" a="1"/>
  <c r="Q13" i="7" s="1"/>
  <c r="R13" i="7" a="1"/>
  <c r="R13" i="7" s="1"/>
  <c r="L14" i="7" a="1"/>
  <c r="L14" i="7" s="1"/>
  <c r="M14" i="7" a="1"/>
  <c r="M14" i="7" s="1"/>
  <c r="N14" i="7" a="1"/>
  <c r="N14" i="7" s="1"/>
  <c r="O14" i="7" a="1"/>
  <c r="O14" i="7" s="1"/>
  <c r="P14" i="7" a="1"/>
  <c r="P14" i="7" s="1"/>
  <c r="Q14" i="7" a="1"/>
  <c r="Q14" i="7" s="1"/>
  <c r="R14" i="7" a="1"/>
  <c r="R14" i="7" s="1"/>
  <c r="L15" i="7" a="1"/>
  <c r="L15" i="7" s="1"/>
  <c r="M15" i="7" a="1"/>
  <c r="M15" i="7" s="1"/>
  <c r="N15" i="7" a="1"/>
  <c r="N15" i="7" s="1"/>
  <c r="O15" i="7" a="1"/>
  <c r="O15" i="7" s="1"/>
  <c r="P15" i="7" a="1"/>
  <c r="P15" i="7" s="1"/>
  <c r="Q15" i="7" a="1"/>
  <c r="Q15" i="7" s="1"/>
  <c r="R15" i="7" a="1"/>
  <c r="R15" i="7" s="1"/>
  <c r="L16" i="7" a="1"/>
  <c r="L16" i="7" s="1"/>
  <c r="M16" i="7" a="1"/>
  <c r="M16" i="7" s="1"/>
  <c r="N16" i="7" a="1"/>
  <c r="N16" i="7" s="1"/>
  <c r="O16" i="7" a="1"/>
  <c r="O16" i="7" s="1"/>
  <c r="P16" i="7" a="1"/>
  <c r="P16" i="7" s="1"/>
  <c r="Q16" i="7" a="1"/>
  <c r="Q16" i="7" s="1"/>
  <c r="R16" i="7" a="1"/>
  <c r="R16" i="7" s="1"/>
  <c r="L17" i="7" a="1"/>
  <c r="L17" i="7" s="1"/>
  <c r="M17" i="7" a="1"/>
  <c r="M17" i="7" s="1"/>
  <c r="N17" i="7" a="1"/>
  <c r="N17" i="7" s="1"/>
  <c r="O17" i="7" a="1"/>
  <c r="O17" i="7" s="1"/>
  <c r="P17" i="7" a="1"/>
  <c r="P17" i="7" s="1"/>
  <c r="Q17" i="7" a="1"/>
  <c r="Q17" i="7" s="1"/>
  <c r="R17" i="7" a="1"/>
  <c r="R17" i="7" s="1"/>
  <c r="L18" i="7" a="1"/>
  <c r="L18" i="7" s="1"/>
  <c r="M18" i="7" a="1"/>
  <c r="M18" i="7" s="1"/>
  <c r="N18" i="7" a="1"/>
  <c r="N18" i="7" s="1"/>
  <c r="O18" i="7" a="1"/>
  <c r="O18" i="7" s="1"/>
  <c r="P18" i="7" a="1"/>
  <c r="P18" i="7" s="1"/>
  <c r="Q18" i="7" a="1"/>
  <c r="Q18" i="7" s="1"/>
  <c r="R18" i="7" a="1"/>
  <c r="R18" i="7" s="1"/>
  <c r="M8" i="7" a="1"/>
  <c r="M8" i="7" s="1"/>
  <c r="N8" i="7" a="1"/>
  <c r="N8" i="7" s="1"/>
  <c r="O8" i="7" a="1"/>
  <c r="O8" i="7"/>
  <c r="P8" i="7" a="1"/>
  <c r="P8" i="7" s="1"/>
  <c r="Q8" i="7" a="1"/>
  <c r="Q8" i="7" s="1"/>
  <c r="R8" i="7" a="1"/>
  <c r="R8" i="7" s="1"/>
  <c r="L8" i="7" a="1"/>
  <c r="L8" i="7" s="1"/>
  <c r="D9" i="7" l="1" a="1"/>
  <c r="D9" i="7" s="1"/>
  <c r="E9" i="7" a="1"/>
  <c r="E9" i="7" s="1"/>
  <c r="F9" i="7" a="1"/>
  <c r="F9" i="7" s="1"/>
  <c r="G9" i="7" a="1"/>
  <c r="G9" i="7" s="1"/>
  <c r="H9" i="7" a="1"/>
  <c r="H9" i="7" s="1"/>
  <c r="D10" i="7" a="1"/>
  <c r="D10" i="7" s="1"/>
  <c r="E10" i="7" a="1"/>
  <c r="E10" i="7" s="1"/>
  <c r="F10" i="7" a="1"/>
  <c r="F10" i="7" s="1"/>
  <c r="G10" i="7" a="1"/>
  <c r="G10" i="7" s="1"/>
  <c r="H10" i="7" a="1"/>
  <c r="H10" i="7" s="1"/>
  <c r="D11" i="7" a="1"/>
  <c r="D11" i="7" s="1"/>
  <c r="E11" i="7" a="1"/>
  <c r="E11" i="7" s="1"/>
  <c r="F11" i="7" a="1"/>
  <c r="F11" i="7" s="1"/>
  <c r="G11" i="7" a="1"/>
  <c r="G11" i="7" s="1"/>
  <c r="H11" i="7" a="1"/>
  <c r="H11" i="7" s="1"/>
  <c r="D12" i="7" a="1"/>
  <c r="D12" i="7" s="1"/>
  <c r="E12" i="7" a="1"/>
  <c r="E12" i="7" s="1"/>
  <c r="F12" i="7" a="1"/>
  <c r="F12" i="7" s="1"/>
  <c r="G12" i="7" a="1"/>
  <c r="G12" i="7" s="1"/>
  <c r="H12" i="7" a="1"/>
  <c r="H12" i="7" s="1"/>
  <c r="D13" i="7" a="1"/>
  <c r="D13" i="7" s="1"/>
  <c r="E13" i="7" a="1"/>
  <c r="E13" i="7" s="1"/>
  <c r="F13" i="7" a="1"/>
  <c r="F13" i="7" s="1"/>
  <c r="G13" i="7" a="1"/>
  <c r="G13" i="7" s="1"/>
  <c r="H13" i="7" a="1"/>
  <c r="H13" i="7" s="1"/>
  <c r="D14" i="7" a="1"/>
  <c r="D14" i="7" s="1"/>
  <c r="E14" i="7" a="1"/>
  <c r="E14" i="7" s="1"/>
  <c r="F14" i="7" a="1"/>
  <c r="F14" i="7" s="1"/>
  <c r="G14" i="7" a="1"/>
  <c r="G14" i="7" s="1"/>
  <c r="H14" i="7" a="1"/>
  <c r="H14" i="7" s="1"/>
  <c r="D15" i="7" a="1"/>
  <c r="D15" i="7" s="1"/>
  <c r="E15" i="7" a="1"/>
  <c r="E15" i="7" s="1"/>
  <c r="F15" i="7" a="1"/>
  <c r="F15" i="7" s="1"/>
  <c r="G15" i="7" a="1"/>
  <c r="G15" i="7" s="1"/>
  <c r="H15" i="7" a="1"/>
  <c r="H15" i="7" s="1"/>
  <c r="D16" i="7" a="1"/>
  <c r="D16" i="7" s="1"/>
  <c r="E16" i="7" a="1"/>
  <c r="E16" i="7" s="1"/>
  <c r="F16" i="7" a="1"/>
  <c r="F16" i="7" s="1"/>
  <c r="G16" i="7" a="1"/>
  <c r="G16" i="7" s="1"/>
  <c r="H16" i="7" a="1"/>
  <c r="H16" i="7" s="1"/>
  <c r="D17" i="7" a="1"/>
  <c r="D17" i="7" s="1"/>
  <c r="E17" i="7" a="1"/>
  <c r="E17" i="7" s="1"/>
  <c r="F17" i="7" a="1"/>
  <c r="F17" i="7" s="1"/>
  <c r="G17" i="7" a="1"/>
  <c r="G17" i="7" s="1"/>
  <c r="H17" i="7" a="1"/>
  <c r="H17" i="7" s="1"/>
  <c r="D18" i="7" a="1"/>
  <c r="D18" i="7" s="1"/>
  <c r="E18" i="7" a="1"/>
  <c r="E18" i="7" s="1"/>
  <c r="F18" i="7" a="1"/>
  <c r="F18" i="7" s="1"/>
  <c r="G18" i="7" a="1"/>
  <c r="G18" i="7" s="1"/>
  <c r="H18" i="7" a="1"/>
  <c r="H18" i="7" s="1"/>
  <c r="E8" i="7" a="1"/>
  <c r="E8" i="7" s="1"/>
  <c r="F8" i="7" a="1"/>
  <c r="F8" i="7" s="1"/>
  <c r="G8" i="7" a="1"/>
  <c r="G8" i="7" s="1"/>
  <c r="H8" i="7" a="1"/>
  <c r="H8" i="7" s="1"/>
  <c r="D8" i="7" a="1"/>
  <c r="D8" i="7" s="1"/>
  <c r="B9" i="6"/>
  <c r="B10" i="6"/>
  <c r="B11" i="6"/>
  <c r="B12" i="6"/>
  <c r="B13" i="6"/>
  <c r="B14" i="6"/>
  <c r="B15" i="6"/>
  <c r="B16" i="6"/>
  <c r="B17" i="6"/>
  <c r="B18" i="6"/>
  <c r="B8" i="6"/>
  <c r="B9" i="7"/>
  <c r="B10" i="7"/>
  <c r="B11" i="7"/>
  <c r="B12" i="7"/>
  <c r="B13" i="7"/>
  <c r="B14" i="7"/>
  <c r="B15" i="7"/>
  <c r="B16" i="7"/>
  <c r="B17" i="7"/>
  <c r="B18" i="7"/>
  <c r="B8" i="7"/>
  <c r="F2" i="7"/>
  <c r="H2" i="7"/>
  <c r="L2" i="7"/>
  <c r="N2" i="7"/>
  <c r="P2" i="7"/>
  <c r="R2" i="7"/>
  <c r="F3" i="7"/>
  <c r="H3" i="7"/>
  <c r="L3" i="7"/>
  <c r="N3" i="7"/>
  <c r="P3" i="7"/>
  <c r="R3" i="7"/>
  <c r="R1" i="7"/>
  <c r="P1" i="7"/>
  <c r="N1" i="7"/>
  <c r="L1" i="7"/>
  <c r="H1" i="7"/>
  <c r="F1" i="7"/>
  <c r="L9" i="6" a="1"/>
  <c r="L9" i="6" s="1"/>
  <c r="L10" i="6" a="1"/>
  <c r="L10" i="6" s="1"/>
  <c r="L11" i="6" a="1"/>
  <c r="L11" i="6" s="1"/>
  <c r="L12" i="6" a="1"/>
  <c r="L12" i="6" s="1"/>
  <c r="L13" i="6" a="1"/>
  <c r="L13" i="6" s="1"/>
  <c r="L14" i="6" a="1"/>
  <c r="L14" i="6" s="1"/>
  <c r="L15" i="6" a="1"/>
  <c r="L15" i="6" s="1"/>
  <c r="L16" i="6" a="1"/>
  <c r="L16" i="6" s="1"/>
  <c r="L17" i="6" a="1"/>
  <c r="L17" i="6" s="1"/>
  <c r="L18" i="6" a="1"/>
  <c r="L18" i="6" s="1"/>
  <c r="L8" i="6" a="1"/>
  <c r="L8" i="6" s="1"/>
  <c r="J9" i="6" a="1"/>
  <c r="J9" i="6" s="1"/>
  <c r="J10" i="6" a="1"/>
  <c r="J10" i="6" s="1"/>
  <c r="J11" i="6" a="1"/>
  <c r="J11" i="6" s="1"/>
  <c r="J12" i="6" a="1"/>
  <c r="J12" i="6" s="1"/>
  <c r="J13" i="6" a="1"/>
  <c r="J13" i="6" s="1"/>
  <c r="J14" i="6" a="1"/>
  <c r="J14" i="6" s="1"/>
  <c r="J15" i="6" a="1"/>
  <c r="J15" i="6" s="1"/>
  <c r="J16" i="6" a="1"/>
  <c r="J16" i="6" s="1"/>
  <c r="J17" i="6" a="1"/>
  <c r="J17" i="6" s="1"/>
  <c r="J18" i="6" a="1"/>
  <c r="J18" i="6" s="1"/>
  <c r="H9" i="6" a="1"/>
  <c r="H9" i="6" s="1"/>
  <c r="H10" i="6" a="1"/>
  <c r="H10" i="6" s="1"/>
  <c r="H11" i="6" a="1"/>
  <c r="H11" i="6" s="1"/>
  <c r="H12" i="6" a="1"/>
  <c r="H12" i="6" s="1"/>
  <c r="H13" i="6" a="1"/>
  <c r="H13" i="6" s="1"/>
  <c r="H14" i="6" a="1"/>
  <c r="H14" i="6" s="1"/>
  <c r="H15" i="6" a="1"/>
  <c r="H15" i="6" s="1"/>
  <c r="H16" i="6" a="1"/>
  <c r="H16" i="6" s="1"/>
  <c r="H17" i="6" a="1"/>
  <c r="H17" i="6" s="1"/>
  <c r="H18" i="6" a="1"/>
  <c r="H18" i="6" s="1"/>
  <c r="F9" i="6" a="1"/>
  <c r="F9" i="6" s="1"/>
  <c r="F10" i="6" a="1"/>
  <c r="F10" i="6" s="1"/>
  <c r="F11" i="6" a="1"/>
  <c r="F11" i="6" s="1"/>
  <c r="F12" i="6" a="1"/>
  <c r="F12" i="6" s="1"/>
  <c r="F13" i="6" a="1"/>
  <c r="F13" i="6" s="1"/>
  <c r="F14" i="6" a="1"/>
  <c r="F14" i="6" s="1"/>
  <c r="F15" i="6" a="1"/>
  <c r="F15" i="6" s="1"/>
  <c r="F16" i="6" a="1"/>
  <c r="F16" i="6" s="1"/>
  <c r="F17" i="6" a="1"/>
  <c r="F17" i="6" s="1"/>
  <c r="F18" i="6" a="1"/>
  <c r="F18" i="6" s="1"/>
  <c r="J8" i="6" a="1"/>
  <c r="J8" i="6" s="1"/>
  <c r="H8" i="6" a="1"/>
  <c r="H8" i="6" s="1"/>
  <c r="F8" i="6" a="1"/>
  <c r="F8" i="6" s="1"/>
  <c r="D18" i="6" a="1"/>
  <c r="D18" i="6" s="1"/>
  <c r="D17" i="6" a="1"/>
  <c r="D17" i="6" s="1"/>
  <c r="D16" i="6" a="1"/>
  <c r="D16" i="6" s="1"/>
  <c r="D15" i="6" a="1"/>
  <c r="D15" i="6" s="1"/>
  <c r="D14" i="6" a="1"/>
  <c r="D14" i="6" s="1"/>
  <c r="D13" i="6" a="1"/>
  <c r="D13" i="6" s="1"/>
  <c r="D12" i="6" a="1"/>
  <c r="D12" i="6" s="1"/>
  <c r="D11" i="6" a="1"/>
  <c r="D11" i="6" s="1"/>
  <c r="D10" i="6" a="1"/>
  <c r="D10" i="6" s="1"/>
  <c r="D9" i="6" a="1"/>
  <c r="D9" i="6" s="1"/>
  <c r="D8" i="6" a="1"/>
  <c r="D8" i="6" s="1"/>
  <c r="R19" i="7" l="1"/>
  <c r="P19" i="7"/>
  <c r="N19" i="7"/>
  <c r="L19" i="7"/>
  <c r="H19" i="7"/>
  <c r="F19" i="7"/>
  <c r="D19" i="7"/>
  <c r="T18" i="7"/>
  <c r="J18" i="7"/>
  <c r="T17" i="7"/>
  <c r="J17" i="7"/>
  <c r="V17" i="7" s="1"/>
  <c r="T16" i="7"/>
  <c r="J16" i="7"/>
  <c r="T15" i="7"/>
  <c r="J15" i="7"/>
  <c r="V15" i="7" s="1"/>
  <c r="T14" i="7"/>
  <c r="J14" i="7"/>
  <c r="T13" i="7"/>
  <c r="J13" i="7"/>
  <c r="T12" i="7"/>
  <c r="J12" i="7"/>
  <c r="T11" i="7"/>
  <c r="J11" i="7"/>
  <c r="T10" i="7"/>
  <c r="J10" i="7"/>
  <c r="T9" i="7"/>
  <c r="J9" i="7"/>
  <c r="V9" i="7" s="1"/>
  <c r="T8" i="7"/>
  <c r="J8" i="7"/>
  <c r="L19" i="6"/>
  <c r="J19" i="6"/>
  <c r="H19" i="6"/>
  <c r="F19" i="6"/>
  <c r="D19" i="6"/>
  <c r="P18" i="6"/>
  <c r="N18" i="6"/>
  <c r="R18" i="6" s="1"/>
  <c r="P17" i="6"/>
  <c r="N17" i="6"/>
  <c r="R17" i="6" s="1"/>
  <c r="P16" i="6"/>
  <c r="N16" i="6"/>
  <c r="R16" i="6" s="1"/>
  <c r="P15" i="6"/>
  <c r="N15" i="6"/>
  <c r="R15" i="6" s="1"/>
  <c r="P14" i="6"/>
  <c r="N14" i="6"/>
  <c r="R14" i="6" s="1"/>
  <c r="P13" i="6"/>
  <c r="N13" i="6"/>
  <c r="R13" i="6" s="1"/>
  <c r="P12" i="6"/>
  <c r="N12" i="6"/>
  <c r="R12" i="6" s="1"/>
  <c r="P11" i="6"/>
  <c r="N11" i="6"/>
  <c r="R11" i="6" s="1"/>
  <c r="P10" i="6"/>
  <c r="N10" i="6"/>
  <c r="R10" i="6" s="1"/>
  <c r="P9" i="6"/>
  <c r="N9" i="6"/>
  <c r="R9" i="6" s="1"/>
  <c r="P8" i="6"/>
  <c r="N8" i="6"/>
  <c r="V10" i="7" l="1"/>
  <c r="V14" i="7"/>
  <c r="J19" i="7"/>
  <c r="V13" i="7"/>
  <c r="N19" i="6"/>
  <c r="V8" i="7"/>
  <c r="V19" i="7" s="1"/>
  <c r="V12" i="7"/>
  <c r="V11" i="7"/>
  <c r="V16" i="7"/>
  <c r="V18" i="7"/>
  <c r="T19" i="7"/>
  <c r="P19" i="6"/>
  <c r="R8" i="6"/>
  <c r="R19" i="6" s="1"/>
</calcChain>
</file>

<file path=xl/sharedStrings.xml><?xml version="1.0" encoding="utf-8"?>
<sst xmlns="http://schemas.openxmlformats.org/spreadsheetml/2006/main" count="540" uniqueCount="74">
  <si>
    <t/>
  </si>
  <si>
    <t>Planning Case (P)</t>
  </si>
  <si>
    <t>Fiscal year</t>
  </si>
  <si>
    <t>2016</t>
  </si>
  <si>
    <t>Posting period</t>
  </si>
  <si>
    <t>12</t>
  </si>
  <si>
    <t>Amount in GC</t>
  </si>
  <si>
    <t>FS Item (P)</t>
  </si>
  <si>
    <t>EBIT pre goodwill &amp; exceptionals</t>
  </si>
  <si>
    <t>EBITDAP</t>
  </si>
  <si>
    <t>Gross cash f.op.excl. contr. to plan ass</t>
  </si>
  <si>
    <t>Cash provided by (used f) operating act</t>
  </si>
  <si>
    <t>Purchases of int asset,PPE,inv prop(gr)</t>
  </si>
  <si>
    <t>Cash provided by (used f) investing act</t>
  </si>
  <si>
    <t>FCF excl.change in securities &amp; CTA cont</t>
  </si>
  <si>
    <t>ACTUAL</t>
  </si>
  <si>
    <t>L2AH / FC1 2017 / Version 001</t>
  </si>
  <si>
    <t>L2AH / OP 2017 / Version 001</t>
  </si>
  <si>
    <t>2017</t>
  </si>
  <si>
    <t>3</t>
  </si>
  <si>
    <t>* 1 000 000 EUR</t>
  </si>
  <si>
    <t>Depreciation on WoC</t>
  </si>
  <si>
    <t>Change in current and non-current prov</t>
  </si>
  <si>
    <t>Inventories &amp; WIP</t>
  </si>
  <si>
    <t xml:space="preserve"> Inventories (incl. Adv. Payments made)</t>
  </si>
  <si>
    <t>Change in trade receivables</t>
  </si>
  <si>
    <t>Changes in Advance payments received</t>
  </si>
  <si>
    <t>Deferred income - current - other</t>
  </si>
  <si>
    <t xml:space="preserve"> Net of receivables / PDP</t>
  </si>
  <si>
    <t>Other Assets &amp; Liabilities</t>
  </si>
  <si>
    <t xml:space="preserve"> Other Working Capital</t>
  </si>
  <si>
    <t xml:space="preserve"> Working Capital (w/o customer financing</t>
  </si>
  <si>
    <t>Purchases of fixed assets</t>
  </si>
  <si>
    <t>Proceeds from disposal of fixed assets</t>
  </si>
  <si>
    <t>Proc f disp of int assets, PPE, inv prop</t>
  </si>
  <si>
    <t xml:space="preserve"> Other CF from investing act.</t>
  </si>
  <si>
    <t>Spares</t>
  </si>
  <si>
    <t>MRO Aircraft</t>
  </si>
  <si>
    <t>MRO Component repairs &amp; PBH</t>
  </si>
  <si>
    <t>Military Support Center France</t>
  </si>
  <si>
    <t>Military Support Center Germany</t>
  </si>
  <si>
    <t>Fix wings</t>
  </si>
  <si>
    <t>Multiservice contracts</t>
  </si>
  <si>
    <t>S&amp;S Misc.</t>
  </si>
  <si>
    <t>Profit Center (Re)</t>
  </si>
  <si>
    <t>MRO</t>
  </si>
  <si>
    <t>Military Support Centers</t>
  </si>
  <si>
    <t>Other S&amp;S activities</t>
  </si>
  <si>
    <t>FCF</t>
  </si>
  <si>
    <t>Actuals 
2016</t>
  </si>
  <si>
    <t>OP17 y17</t>
  </si>
  <si>
    <t>FC1 17</t>
  </si>
  <si>
    <t>FC2 17</t>
  </si>
  <si>
    <t>Delta 
FC2 vs OP</t>
  </si>
  <si>
    <t>Delta 
FC2 vs Actuals 2016</t>
  </si>
  <si>
    <t xml:space="preserve">Delta 
FC2 vs FC1 </t>
  </si>
  <si>
    <t>in M€</t>
  </si>
  <si>
    <t>Training</t>
  </si>
  <si>
    <t>Support Engineering</t>
  </si>
  <si>
    <t>Used</t>
  </si>
  <si>
    <t>S&amp;S Misc - Other</t>
  </si>
  <si>
    <t>Total ES</t>
  </si>
  <si>
    <t>FCF FC2 2017</t>
  </si>
  <si>
    <t>EBIT</t>
  </si>
  <si>
    <t>Provisions</t>
  </si>
  <si>
    <t>Gross Cash Flow</t>
  </si>
  <si>
    <t>Inventories</t>
  </si>
  <si>
    <t>Net of receivables</t>
  </si>
  <si>
    <t>Launch Aids</t>
  </si>
  <si>
    <t>CapEx</t>
  </si>
  <si>
    <t>Change in WoC</t>
  </si>
  <si>
    <t>L2AH / FC2 2017 / Version 001</t>
  </si>
  <si>
    <t>PARAMETRE</t>
  </si>
  <si>
    <t>Actuals 
as of March.17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</si>
</sst>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###,000"/>
    <numFmt numFmtId="168" formatCode="&quot;             &quot;@"/>
    <numFmt numFmtId="169" formatCode="#,##0.000;\-#,##0.000;#,##0.000"/>
    <numFmt numFmtId="170" formatCode="&quot;        [+] &quot;@"/>
    <numFmt numFmtId="171" formatCode="&quot;      [-] &quot;@"/>
    <numFmt numFmtId="172" formatCode="&quot;    [-] &quot;@"/>
    <numFmt numFmtId="173" formatCode="&quot;  [-] &quot;@"/>
    <numFmt numFmtId="174" formatCode="&quot;           &quot;@"/>
    <numFmt numFmtId="175" formatCode="&quot;[-] &quot;@"/>
    <numFmt numFmtId="176" formatCode="&quot;  [+] &quot;@"/>
    <numFmt numFmtId="177" formatCode="&quot;    [+] &quot;@"/>
  </numFmts>
  <fonts count="27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2"/>
      <color indexed="9"/>
      <name val="Arial"/>
      <family val="2"/>
    </font>
    <font>
      <b/>
      <sz val="12"/>
      <color indexed="8"/>
      <name val="Arial"/>
      <family val="2"/>
    </font>
    <font>
      <b/>
      <sz val="12"/>
      <color indexed="9"/>
      <name val="Arial"/>
      <family val="2"/>
    </font>
    <font>
      <b/>
      <sz val="8"/>
      <color rgb="FF1F497D"/>
      <name val="Verdana"/>
      <family val="2"/>
    </font>
    <font>
      <sz val="8"/>
      <color rgb="FF1F497D"/>
      <name val="Verdana"/>
      <family val="2"/>
    </font>
    <font>
      <sz val="8"/>
      <color rgb="FF000000"/>
      <name val="Verdana"/>
      <family val="2"/>
    </font>
    <font>
      <b/>
      <sz val="8"/>
      <color rgb="FF00CC00"/>
      <name val="Verdana"/>
      <family val="2"/>
    </font>
    <font>
      <b/>
      <sz val="8"/>
      <color rgb="FF33CC33"/>
      <name val="Verdana"/>
      <family val="2"/>
    </font>
    <font>
      <b/>
      <sz val="8"/>
      <color rgb="FFFF9900"/>
      <name val="Verdana"/>
      <family val="2"/>
    </font>
    <font>
      <b/>
      <sz val="8"/>
      <color rgb="FFFF0000"/>
      <name val="Verdana"/>
      <family val="2"/>
    </font>
    <font>
      <sz val="8"/>
      <color rgb="FF000000"/>
      <name val="Arial"/>
      <family val="2"/>
    </font>
    <font>
      <i/>
      <sz val="8"/>
      <color rgb="FF000000"/>
      <name val="Verdana"/>
      <family val="2"/>
    </font>
    <font>
      <b/>
      <i/>
      <sz val="8"/>
      <color rgb="FF000000"/>
      <name val="Verdana"/>
      <family val="2"/>
    </font>
    <font>
      <b/>
      <i/>
      <sz val="8"/>
      <color rgb="FF1F497D"/>
      <name val="Verdana"/>
      <family val="2"/>
    </font>
    <font>
      <i/>
      <sz val="8"/>
      <color rgb="FF1F497D"/>
      <name val="Verdana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i/>
      <sz val="8"/>
      <color rgb="FFFF0000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indexed="18"/>
      </patternFill>
    </fill>
    <fill>
      <patternFill patternType="solid">
        <fgColor indexed="9"/>
      </patternFill>
    </fill>
    <fill>
      <patternFill patternType="solid">
        <fgColor indexed="18"/>
        <bgColor indexed="54"/>
      </patternFill>
    </fill>
    <fill>
      <patternFill patternType="solid">
        <fgColor rgb="FFDBE5F1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1F5FB"/>
        <bgColor rgb="FF000000"/>
      </patternFill>
    </fill>
    <fill>
      <patternFill patternType="solid">
        <fgColor rgb="FFE9EFF7"/>
        <bgColor rgb="FF000000"/>
      </patternFill>
    </fill>
    <fill>
      <patternFill patternType="solid">
        <fgColor rgb="FFC6F9C1"/>
        <bgColor rgb="FF000000"/>
      </patternFill>
    </fill>
    <fill>
      <patternFill patternType="solid">
        <fgColor rgb="FFABEDA5"/>
        <bgColor rgb="FF000000"/>
      </patternFill>
    </fill>
    <fill>
      <patternFill patternType="solid">
        <fgColor rgb="FF94D88F"/>
        <bgColor rgb="FF000000"/>
      </patternFill>
    </fill>
    <fill>
      <patternFill patternType="solid">
        <fgColor rgb="FFFFFDBF"/>
        <bgColor rgb="FF000000"/>
      </patternFill>
    </fill>
    <fill>
      <patternFill patternType="solid">
        <fgColor rgb="FFFFFB8C"/>
        <bgColor rgb="FF000000"/>
      </patternFill>
    </fill>
    <fill>
      <patternFill patternType="solid">
        <fgColor rgb="FFFFF843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988C"/>
        <bgColor rgb="FF000000"/>
      </patternFill>
    </fill>
    <fill>
      <patternFill patternType="solid">
        <fgColor rgb="FFFF6758"/>
        <bgColor rgb="FF000000"/>
      </patternFill>
    </fill>
    <fill>
      <patternFill patternType="solid">
        <fgColor rgb="FFDBE5F1"/>
        <bgColor rgb="FFFFFFFF"/>
      </patternFill>
    </fill>
    <fill>
      <patternFill patternType="solid">
        <fgColor rgb="FFB7CFE8"/>
        <bgColor rgb="FF000000"/>
      </patternFill>
    </fill>
    <fill>
      <patternFill patternType="solid">
        <fgColor rgb="FFC3D6EB"/>
        <bgColor rgb="FF000000"/>
      </patternFill>
    </fill>
    <fill>
      <patternFill patternType="solid">
        <fgColor rgb="FFDBE5F2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rgb="FFC0C0C0"/>
      </left>
      <right style="hair">
        <color rgb="FFC0C0C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3" tint="-0.24994659260841701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theme="3" tint="0.59996337778862885"/>
      </left>
      <right style="thin">
        <color theme="3" tint="-0.24994659260841701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-0.24994659260841701"/>
      </right>
      <top style="thin">
        <color theme="3" tint="0.59996337778862885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-0.24994659260841701"/>
      </bottom>
      <diagonal/>
    </border>
  </borders>
  <cellStyleXfs count="40">
    <xf numFmtId="0" fontId="0" fillId="0" borderId="0"/>
    <xf numFmtId="4" fontId="2" fillId="2" borderId="1" applyNumberFormat="0" applyProtection="0">
      <alignment horizontal="left" vertical="center" indent="1"/>
    </xf>
    <xf numFmtId="4" fontId="3" fillId="3" borderId="1" applyNumberFormat="0" applyProtection="0">
      <alignment horizontal="left" vertical="center" indent="1"/>
    </xf>
    <xf numFmtId="4" fontId="4" fillId="4" borderId="1" applyNumberFormat="0" applyProtection="0">
      <alignment horizontal="left" vertical="center" indent="1"/>
    </xf>
    <xf numFmtId="0" fontId="5" fillId="5" borderId="2" applyNumberFormat="0" applyAlignment="0" applyProtection="0">
      <alignment horizontal="left" vertical="center" indent="1"/>
    </xf>
    <xf numFmtId="164" fontId="6" fillId="0" borderId="3" applyNumberFormat="0" applyProtection="0">
      <alignment horizontal="right" vertical="center"/>
    </xf>
    <xf numFmtId="164" fontId="5" fillId="0" borderId="4" applyNumberFormat="0" applyProtection="0">
      <alignment horizontal="right" vertical="center"/>
    </xf>
    <xf numFmtId="0" fontId="7" fillId="6" borderId="4" applyNumberFormat="0" applyAlignment="0" applyProtection="0">
      <alignment horizontal="left" vertical="center" indent="1"/>
    </xf>
    <xf numFmtId="0" fontId="7" fillId="7" borderId="4" applyNumberFormat="0" applyAlignment="0" applyProtection="0">
      <alignment horizontal="left" vertical="center" indent="1"/>
    </xf>
    <xf numFmtId="164" fontId="6" fillId="8" borderId="3" applyNumberFormat="0" applyBorder="0" applyProtection="0">
      <alignment horizontal="right" vertical="center"/>
    </xf>
    <xf numFmtId="0" fontId="7" fillId="6" borderId="4" applyNumberFormat="0" applyAlignment="0" applyProtection="0">
      <alignment horizontal="left" vertical="center" indent="1"/>
    </xf>
    <xf numFmtId="164" fontId="5" fillId="7" borderId="4" applyNumberFormat="0" applyProtection="0">
      <alignment horizontal="right" vertical="center"/>
    </xf>
    <xf numFmtId="164" fontId="5" fillId="8" borderId="4" applyNumberFormat="0" applyBorder="0" applyProtection="0">
      <alignment horizontal="right" vertical="center"/>
    </xf>
    <xf numFmtId="164" fontId="8" fillId="9" borderId="5" applyNumberFormat="0" applyBorder="0" applyAlignment="0" applyProtection="0">
      <alignment horizontal="right" vertical="center" indent="1"/>
    </xf>
    <xf numFmtId="164" fontId="9" fillId="10" borderId="5" applyNumberFormat="0" applyBorder="0" applyAlignment="0" applyProtection="0">
      <alignment horizontal="right" vertical="center" indent="1"/>
    </xf>
    <xf numFmtId="164" fontId="9" fillId="11" borderId="5" applyNumberFormat="0" applyBorder="0" applyAlignment="0" applyProtection="0">
      <alignment horizontal="right" vertical="center" indent="1"/>
    </xf>
    <xf numFmtId="164" fontId="10" fillId="12" borderId="5" applyNumberFormat="0" applyBorder="0" applyAlignment="0" applyProtection="0">
      <alignment horizontal="right" vertical="center" indent="1"/>
    </xf>
    <xf numFmtId="164" fontId="10" fillId="13" borderId="5" applyNumberFormat="0" applyBorder="0" applyAlignment="0" applyProtection="0">
      <alignment horizontal="right" vertical="center" indent="1"/>
    </xf>
    <xf numFmtId="164" fontId="10" fillId="14" borderId="5" applyNumberFormat="0" applyBorder="0" applyAlignment="0" applyProtection="0">
      <alignment horizontal="right" vertical="center" indent="1"/>
    </xf>
    <xf numFmtId="164" fontId="11" fillId="15" borderId="5" applyNumberFormat="0" applyBorder="0" applyAlignment="0" applyProtection="0">
      <alignment horizontal="right" vertical="center" indent="1"/>
    </xf>
    <xf numFmtId="164" fontId="11" fillId="16" borderId="5" applyNumberFormat="0" applyBorder="0" applyAlignment="0" applyProtection="0">
      <alignment horizontal="right" vertical="center" indent="1"/>
    </xf>
    <xf numFmtId="164" fontId="11" fillId="17" borderId="5" applyNumberFormat="0" applyBorder="0" applyAlignment="0" applyProtection="0">
      <alignment horizontal="right" vertical="center" indent="1"/>
    </xf>
    <xf numFmtId="0" fontId="12" fillId="0" borderId="2" applyNumberFormat="0" applyFont="0" applyFill="0" applyAlignment="0" applyProtection="0"/>
    <xf numFmtId="164" fontId="6" fillId="18" borderId="2" applyNumberFormat="0" applyAlignment="0" applyProtection="0">
      <alignment horizontal="left" vertical="center" indent="1"/>
    </xf>
    <xf numFmtId="0" fontId="5" fillId="5" borderId="4" applyNumberFormat="0" applyAlignment="0" applyProtection="0">
      <alignment horizontal="left" vertical="center" indent="1"/>
    </xf>
    <xf numFmtId="0" fontId="7" fillId="19" borderId="2" applyNumberFormat="0" applyAlignment="0" applyProtection="0">
      <alignment horizontal="left" vertical="center" indent="1"/>
    </xf>
    <xf numFmtId="0" fontId="7" fillId="20" borderId="2" applyNumberFormat="0" applyAlignment="0" applyProtection="0">
      <alignment horizontal="left" vertical="center" indent="1"/>
    </xf>
    <xf numFmtId="0" fontId="7" fillId="21" borderId="2" applyNumberFormat="0" applyAlignment="0" applyProtection="0">
      <alignment horizontal="left" vertical="center" indent="1"/>
    </xf>
    <xf numFmtId="0" fontId="7" fillId="8" borderId="2" applyNumberFormat="0" applyAlignment="0" applyProtection="0">
      <alignment horizontal="left" vertical="center" indent="1"/>
    </xf>
    <xf numFmtId="0" fontId="7" fillId="7" borderId="4" applyNumberFormat="0" applyAlignment="0" applyProtection="0">
      <alignment horizontal="left" vertical="center" indent="1"/>
    </xf>
    <xf numFmtId="0" fontId="13" fillId="0" borderId="6" applyNumberFormat="0" applyFill="0" applyBorder="0" applyAlignment="0" applyProtection="0"/>
    <xf numFmtId="0" fontId="14" fillId="0" borderId="6" applyBorder="0" applyAlignment="0" applyProtection="0"/>
    <xf numFmtId="0" fontId="13" fillId="6" borderId="4" applyNumberFormat="0" applyAlignment="0" applyProtection="0">
      <alignment horizontal="left" vertical="center" indent="1"/>
    </xf>
    <xf numFmtId="0" fontId="13" fillId="6" borderId="4" applyNumberFormat="0" applyAlignment="0" applyProtection="0">
      <alignment horizontal="left" vertical="center" indent="1"/>
    </xf>
    <xf numFmtId="0" fontId="13" fillId="7" borderId="4" applyNumberFormat="0" applyAlignment="0" applyProtection="0">
      <alignment horizontal="left" vertical="center" indent="1"/>
    </xf>
    <xf numFmtId="164" fontId="15" fillId="7" borderId="4" applyNumberFormat="0" applyProtection="0">
      <alignment horizontal="right" vertical="center"/>
    </xf>
    <xf numFmtId="164" fontId="16" fillId="8" borderId="3" applyNumberFormat="0" applyBorder="0" applyProtection="0">
      <alignment horizontal="right" vertical="center"/>
    </xf>
    <xf numFmtId="164" fontId="15" fillId="8" borderId="4" applyNumberFormat="0" applyBorder="0" applyProtection="0">
      <alignment horizontal="right" vertical="center"/>
    </xf>
    <xf numFmtId="9" fontId="17" fillId="0" borderId="0" applyFont="0" applyFill="0" applyBorder="0" applyAlignment="0" applyProtection="0"/>
    <xf numFmtId="0" fontId="1" fillId="0" borderId="0"/>
  </cellStyleXfs>
  <cellXfs count="57">
    <xf numFmtId="0" fontId="0" fillId="0" borderId="0" xfId="0"/>
    <xf numFmtId="169" fontId="6" fillId="0" borderId="8" xfId="5" applyNumberFormat="1" applyBorder="1">
      <alignment horizontal="right" vertical="center"/>
    </xf>
    <xf numFmtId="169" fontId="6" fillId="0" borderId="9" xfId="5" applyNumberFormat="1" applyBorder="1">
      <alignment horizontal="right" vertical="center"/>
    </xf>
    <xf numFmtId="0" fontId="5" fillId="5" borderId="2" xfId="4" quotePrefix="1" applyNumberFormat="1" applyBorder="1" applyAlignment="1"/>
    <xf numFmtId="0" fontId="6" fillId="18" borderId="2" xfId="23" quotePrefix="1" applyNumberFormat="1" applyBorder="1" applyAlignment="1"/>
    <xf numFmtId="0" fontId="6" fillId="18" borderId="2" xfId="23" quotePrefix="1" applyNumberFormat="1" applyBorder="1" applyAlignment="1">
      <alignment horizontal="right"/>
    </xf>
    <xf numFmtId="168" fontId="7" fillId="7" borderId="7" xfId="29" quotePrefix="1" applyNumberFormat="1" applyBorder="1" applyAlignment="1"/>
    <xf numFmtId="170" fontId="7" fillId="7" borderId="7" xfId="29" quotePrefix="1" applyNumberFormat="1" applyBorder="1" applyAlignment="1"/>
    <xf numFmtId="171" fontId="7" fillId="8" borderId="2" xfId="28" quotePrefix="1" applyNumberFormat="1" applyBorder="1" applyAlignment="1"/>
    <xf numFmtId="172" fontId="7" fillId="21" borderId="2" xfId="27" quotePrefix="1" applyNumberFormat="1" applyBorder="1" applyAlignment="1"/>
    <xf numFmtId="173" fontId="7" fillId="20" borderId="2" xfId="26" quotePrefix="1" applyNumberFormat="1" applyBorder="1" applyAlignment="1"/>
    <xf numFmtId="174" fontId="7" fillId="8" borderId="2" xfId="28" quotePrefix="1" applyNumberFormat="1" applyBorder="1" applyAlignment="1"/>
    <xf numFmtId="175" fontId="7" fillId="19" borderId="2" xfId="25" quotePrefix="1" applyNumberFormat="1" applyBorder="1" applyAlignment="1"/>
    <xf numFmtId="169" fontId="6" fillId="0" borderId="3" xfId="5" applyNumberFormat="1">
      <alignment horizontal="right" vertical="center"/>
    </xf>
    <xf numFmtId="169" fontId="6" fillId="0" borderId="10" xfId="5" applyNumberFormat="1" applyBorder="1">
      <alignment horizontal="right" vertical="center"/>
    </xf>
    <xf numFmtId="0" fontId="6" fillId="18" borderId="2" xfId="23" quotePrefix="1" applyNumberFormat="1" applyAlignment="1"/>
    <xf numFmtId="0" fontId="19" fillId="0" borderId="0" xfId="0" applyFont="1"/>
    <xf numFmtId="0" fontId="20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21" fillId="22" borderId="0" xfId="39" applyFont="1" applyFill="1" applyBorder="1" applyAlignment="1">
      <alignment horizontal="center" vertical="center" wrapText="1"/>
    </xf>
    <xf numFmtId="0" fontId="21" fillId="0" borderId="0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22" fillId="23" borderId="0" xfId="39" applyFont="1" applyFill="1" applyBorder="1" applyAlignment="1">
      <alignment horizontal="center" vertical="center" wrapText="1"/>
    </xf>
    <xf numFmtId="0" fontId="21" fillId="24" borderId="0" xfId="39" applyFont="1" applyFill="1" applyBorder="1" applyAlignment="1">
      <alignment horizontal="center" vertical="center" wrapText="1"/>
    </xf>
    <xf numFmtId="0" fontId="19" fillId="0" borderId="0" xfId="0" applyFont="1" applyBorder="1"/>
    <xf numFmtId="0" fontId="19" fillId="0" borderId="0" xfId="39" applyFont="1" applyBorder="1"/>
    <xf numFmtId="0" fontId="22" fillId="25" borderId="0" xfId="39" applyFont="1" applyFill="1" applyBorder="1"/>
    <xf numFmtId="3" fontId="19" fillId="0" borderId="0" xfId="39" applyNumberFormat="1" applyFont="1" applyBorder="1"/>
    <xf numFmtId="3" fontId="19" fillId="26" borderId="0" xfId="39" applyNumberFormat="1" applyFont="1" applyFill="1" applyBorder="1"/>
    <xf numFmtId="0" fontId="23" fillId="27" borderId="0" xfId="39" applyFont="1" applyFill="1" applyBorder="1" applyAlignment="1">
      <alignment horizontal="left"/>
    </xf>
    <xf numFmtId="0" fontId="24" fillId="0" borderId="0" xfId="0" applyFont="1" applyBorder="1"/>
    <xf numFmtId="3" fontId="23" fillId="27" borderId="0" xfId="39" applyNumberFormat="1" applyFont="1" applyFill="1" applyBorder="1"/>
    <xf numFmtId="0" fontId="24" fillId="0" borderId="0" xfId="0" applyFont="1"/>
    <xf numFmtId="9" fontId="19" fillId="0" borderId="0" xfId="38" applyFont="1" applyFill="1" applyBorder="1"/>
    <xf numFmtId="0" fontId="0" fillId="0" borderId="0" xfId="0" applyBorder="1"/>
    <xf numFmtId="0" fontId="22" fillId="27" borderId="0" xfId="39" applyFont="1" applyFill="1" applyBorder="1" applyAlignment="1">
      <alignment horizontal="center" vertical="center" wrapText="1"/>
    </xf>
    <xf numFmtId="0" fontId="21" fillId="28" borderId="0" xfId="39" applyFont="1" applyFill="1" applyBorder="1" applyAlignment="1">
      <alignment horizontal="center" vertical="center"/>
    </xf>
    <xf numFmtId="0" fontId="21" fillId="29" borderId="0" xfId="39" applyFont="1" applyFill="1" applyBorder="1" applyAlignment="1">
      <alignment horizontal="center" vertical="center"/>
    </xf>
    <xf numFmtId="0" fontId="22" fillId="23" borderId="0" xfId="39" applyFont="1" applyFill="1" applyBorder="1"/>
    <xf numFmtId="3" fontId="21" fillId="28" borderId="0" xfId="0" applyNumberFormat="1" applyFont="1" applyFill="1" applyAlignment="1">
      <alignment horizontal="center"/>
    </xf>
    <xf numFmtId="3" fontId="21" fillId="29" borderId="0" xfId="0" applyNumberFormat="1" applyFont="1" applyFill="1" applyAlignment="1">
      <alignment horizontal="center"/>
    </xf>
    <xf numFmtId="3" fontId="25" fillId="26" borderId="0" xfId="0" applyNumberFormat="1" applyFont="1" applyFill="1" applyAlignment="1">
      <alignment horizontal="center"/>
    </xf>
    <xf numFmtId="3" fontId="23" fillId="27" borderId="0" xfId="0" applyNumberFormat="1" applyFont="1" applyFill="1" applyAlignment="1">
      <alignment horizontal="center"/>
    </xf>
    <xf numFmtId="0" fontId="18" fillId="0" borderId="0" xfId="0" applyFont="1"/>
    <xf numFmtId="0" fontId="0" fillId="0" borderId="0" xfId="39" applyFont="1" applyFill="1"/>
    <xf numFmtId="3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9" fontId="0" fillId="0" borderId="0" xfId="38" applyFont="1" applyAlignment="1">
      <alignment horizontal="center" vertical="center"/>
    </xf>
    <xf numFmtId="0" fontId="26" fillId="0" borderId="0" xfId="39" applyFont="1" applyFill="1"/>
    <xf numFmtId="3" fontId="26" fillId="0" borderId="0" xfId="0" applyNumberFormat="1" applyFont="1" applyFill="1"/>
    <xf numFmtId="0" fontId="26" fillId="0" borderId="0" xfId="0" applyFont="1" applyFill="1"/>
    <xf numFmtId="9" fontId="0" fillId="0" borderId="0" xfId="38" applyFont="1"/>
    <xf numFmtId="176" fontId="7" fillId="20" borderId="2" xfId="26" quotePrefix="1" applyNumberFormat="1" applyBorder="1" applyAlignment="1"/>
    <xf numFmtId="177" fontId="7" fillId="21" borderId="2" xfId="27" quotePrefix="1" applyNumberFormat="1" applyBorder="1" applyAlignment="1"/>
    <xf numFmtId="0" fontId="0" fillId="30" borderId="0" xfId="0" applyFill="1"/>
    <xf numFmtId="0" fontId="19" fillId="30" borderId="0" xfId="0" applyFont="1" applyFill="1"/>
    <xf numFmtId="0" fontId="21" fillId="0" borderId="0" xfId="0" applyFont="1" applyBorder="1"/>
  </cellXfs>
  <cellStyles count="40">
    <cellStyle name="Normal" xfId="0" builtinId="0"/>
    <cellStyle name="Normal 4 2 3 2" xfId="39"/>
    <cellStyle name="Pourcentage" xfId="38" builtinId="5"/>
    <cellStyle name="SAPBEXchaText" xfId="1"/>
    <cellStyle name="SAPBEXfilterDrill" xfId="3"/>
    <cellStyle name="SAPBEXfilterItem" xfId="2"/>
    <cellStyle name="SAPBorder" xfId="22"/>
    <cellStyle name="SAPDataCell" xfId="5"/>
    <cellStyle name="SAPDataTotalCell" xfId="6"/>
    <cellStyle name="SAPDimensionCell" xfId="4"/>
    <cellStyle name="SAPEditableDataCell" xfId="7"/>
    <cellStyle name="SAPEditableDataTotalCell" xfId="10"/>
    <cellStyle name="SAPEmphasized" xfId="30"/>
    <cellStyle name="SAPEmphasizedEditableDataCell" xfId="32"/>
    <cellStyle name="SAPEmphasizedEditableDataTotalCell" xfId="33"/>
    <cellStyle name="SAPEmphasizedLockedDataCell" xfId="36"/>
    <cellStyle name="SAPEmphasizedLockedDataTotalCell" xfId="37"/>
    <cellStyle name="SAPEmphasizedReadonlyDataCell" xfId="34"/>
    <cellStyle name="SAPEmphasizedReadonlyDataTotalCell" xfId="35"/>
    <cellStyle name="SAPEmphasizedTotal" xfId="31"/>
    <cellStyle name="SAPExceptionLevel1" xfId="13"/>
    <cellStyle name="SAPExceptionLevel2" xfId="14"/>
    <cellStyle name="SAPExceptionLevel3" xfId="15"/>
    <cellStyle name="SAPExceptionLevel4" xfId="16"/>
    <cellStyle name="SAPExceptionLevel5" xfId="17"/>
    <cellStyle name="SAPExceptionLevel6" xfId="18"/>
    <cellStyle name="SAPExceptionLevel7" xfId="19"/>
    <cellStyle name="SAPExceptionLevel8" xfId="20"/>
    <cellStyle name="SAPExceptionLevel9" xfId="21"/>
    <cellStyle name="SAPHierarchyCell0" xfId="25"/>
    <cellStyle name="SAPHierarchyCell1" xfId="26"/>
    <cellStyle name="SAPHierarchyCell2" xfId="27"/>
    <cellStyle name="SAPHierarchyCell3" xfId="28"/>
    <cellStyle name="SAPHierarchyCell4" xfId="29"/>
    <cellStyle name="SAPLockedDataCell" xfId="9"/>
    <cellStyle name="SAPLockedDataTotalCell" xfId="12"/>
    <cellStyle name="SAPMemberCell" xfId="23"/>
    <cellStyle name="SAPMemberTotalCell" xfId="24"/>
    <cellStyle name="SAPReadonlyDataCell" xfId="8"/>
    <cellStyle name="SAPReadonlyDataTotalCell" xfId="11"/>
  </cellStyles>
  <dxfs count="0"/>
  <tableStyles count="0" defaultTableStyle="TableStyleMedium2" defaultPivotStyle="PivotStyleLight16"/>
  <colors>
    <mruColors>
      <color rgb="FFE9EFF7"/>
      <color rgb="FFB7CFE8"/>
      <color rgb="FF4298B5"/>
      <color rgb="FF48A9C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4.bin"/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5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>
      <selection activeCell="D8" sqref="D8"/>
    </sheetView>
  </sheetViews>
  <sheetFormatPr baseColWidth="10" defaultColWidth="9" defaultRowHeight="14.25" x14ac:dyDescent="0.2"/>
  <sheetData/>
  <pageMargins left="0.7" right="0.7" top="0.75" bottom="0.75" header="0.3" footer="0.3"/>
  <customProperties>
    <customPr name="_pios_id" r:id="rId1"/>
    <customPr name="serializedData2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H217"/>
  <sheetViews>
    <sheetView tabSelected="1" zoomScaleNormal="100" workbookViewId="0">
      <selection sqref="A1:XFD1"/>
    </sheetView>
  </sheetViews>
  <sheetFormatPr baseColWidth="10" defaultColWidth="9" defaultRowHeight="14.25" x14ac:dyDescent="0.2"/>
  <cols>
    <col min="1" max="1" width="37.125" customWidth="1"/>
    <col min="2" max="2" width="28.875" customWidth="1"/>
    <col min="3" max="5" width="12.75" customWidth="1"/>
    <col min="6" max="6" width="23.25" customWidth="1"/>
    <col min="7" max="8" width="22.5" customWidth="1"/>
    <col min="9" max="19" width="12.75" customWidth="1"/>
    <col min="20" max="20" width="23.25" customWidth="1"/>
    <col min="21" max="21" width="22.5" customWidth="1"/>
    <col min="22" max="33" width="12.75" customWidth="1"/>
    <col min="34" max="34" width="22.5" customWidth="1"/>
    <col min="35" max="35" width="12.75" customWidth="1"/>
    <col min="36" max="36" width="22.5" customWidth="1"/>
    <col min="37" max="37" width="12.75" customWidth="1"/>
    <col min="38" max="38" width="12.125" customWidth="1"/>
    <col min="39" max="39" width="19.75" customWidth="1"/>
    <col min="40" max="40" width="21.25" customWidth="1"/>
    <col min="41" max="42" width="18.625" customWidth="1"/>
    <col min="43" max="43" width="14.625" customWidth="1"/>
    <col min="44" max="44" width="18.125" customWidth="1"/>
    <col min="45" max="45" width="18.375" customWidth="1"/>
    <col min="46" max="46" width="12" customWidth="1"/>
    <col min="47" max="47" width="17.5" customWidth="1"/>
    <col min="48" max="48" width="11" customWidth="1"/>
    <col min="49" max="49" width="10.75" customWidth="1"/>
    <col min="50" max="50" width="12.75" customWidth="1"/>
    <col min="51" max="51" width="12.25" customWidth="1"/>
  </cols>
  <sheetData>
    <row r="1" spans="1:8" x14ac:dyDescent="0.2">
      <c r="A1" s="3" t="s">
        <v>0</v>
      </c>
      <c r="B1" s="3" t="s">
        <v>1</v>
      </c>
      <c r="C1" s="4" t="s">
        <v>15</v>
      </c>
      <c r="D1" s="4" t="s">
        <v>15</v>
      </c>
      <c r="E1" s="4" t="s">
        <v>15</v>
      </c>
      <c r="F1" s="4" t="s">
        <v>16</v>
      </c>
      <c r="G1" s="4" t="s">
        <v>17</v>
      </c>
      <c r="H1" s="4" t="s">
        <v>17</v>
      </c>
    </row>
    <row r="2" spans="1:8" x14ac:dyDescent="0.2">
      <c r="A2" s="3" t="s">
        <v>0</v>
      </c>
      <c r="B2" s="3" t="s">
        <v>2</v>
      </c>
      <c r="C2" s="15" t="s">
        <v>3</v>
      </c>
      <c r="D2" s="15" t="s">
        <v>3</v>
      </c>
      <c r="E2" s="15" t="s">
        <v>18</v>
      </c>
      <c r="F2" s="15" t="s">
        <v>18</v>
      </c>
      <c r="G2" s="15" t="s">
        <v>3</v>
      </c>
      <c r="H2" s="4" t="s">
        <v>18</v>
      </c>
    </row>
    <row r="3" spans="1:8" x14ac:dyDescent="0.2">
      <c r="A3" s="3" t="s">
        <v>0</v>
      </c>
      <c r="B3" s="3" t="s">
        <v>4</v>
      </c>
      <c r="C3" s="15" t="s">
        <v>19</v>
      </c>
      <c r="D3" s="15" t="s">
        <v>5</v>
      </c>
      <c r="E3" s="15" t="s">
        <v>19</v>
      </c>
      <c r="F3" s="15" t="s">
        <v>5</v>
      </c>
      <c r="G3" s="15" t="s">
        <v>5</v>
      </c>
      <c r="H3" s="4" t="s">
        <v>5</v>
      </c>
    </row>
    <row r="4" spans="1:8" x14ac:dyDescent="0.2">
      <c r="A4" s="3" t="s">
        <v>0</v>
      </c>
      <c r="B4" s="3" t="s">
        <v>0</v>
      </c>
      <c r="C4" s="15" t="s">
        <v>6</v>
      </c>
      <c r="D4" s="15" t="s">
        <v>6</v>
      </c>
      <c r="E4" s="15" t="s">
        <v>6</v>
      </c>
      <c r="F4" s="15" t="s">
        <v>6</v>
      </c>
      <c r="G4" s="15" t="s">
        <v>6</v>
      </c>
      <c r="H4" s="4" t="s">
        <v>6</v>
      </c>
    </row>
    <row r="5" spans="1:8" x14ac:dyDescent="0.2">
      <c r="A5" s="3" t="s">
        <v>7</v>
      </c>
      <c r="B5" s="3" t="s">
        <v>44</v>
      </c>
      <c r="C5" s="5" t="s">
        <v>20</v>
      </c>
      <c r="D5" s="5" t="s">
        <v>20</v>
      </c>
      <c r="E5" s="5" t="s">
        <v>20</v>
      </c>
      <c r="F5" s="5" t="s">
        <v>20</v>
      </c>
      <c r="G5" s="5" t="s">
        <v>20</v>
      </c>
      <c r="H5" s="5" t="s">
        <v>20</v>
      </c>
    </row>
    <row r="6" spans="1:8" x14ac:dyDescent="0.2">
      <c r="A6" s="6" t="s">
        <v>8</v>
      </c>
      <c r="B6" s="52" t="s">
        <v>36</v>
      </c>
      <c r="C6" s="13">
        <v>82.231356070000004</v>
      </c>
      <c r="D6" s="13">
        <v>293.36228611000001</v>
      </c>
      <c r="E6" s="13">
        <v>58.258348429999998</v>
      </c>
      <c r="F6" s="13">
        <v>308.78367179999998</v>
      </c>
      <c r="G6" s="13">
        <v>319.71214527000001</v>
      </c>
      <c r="H6" s="1">
        <v>302.95062067999999</v>
      </c>
    </row>
    <row r="7" spans="1:8" x14ac:dyDescent="0.2">
      <c r="A7" s="6" t="s">
        <v>8</v>
      </c>
      <c r="B7" s="12" t="s">
        <v>36</v>
      </c>
      <c r="C7" s="13">
        <v>82.231356070000004</v>
      </c>
      <c r="D7" s="13">
        <v>293.36228611000001</v>
      </c>
      <c r="E7" s="13">
        <v>58.258348429999998</v>
      </c>
      <c r="F7" s="13">
        <v>308.78367179999998</v>
      </c>
      <c r="G7" s="13">
        <v>319.71214527000001</v>
      </c>
      <c r="H7" s="1">
        <v>302.95062067999999</v>
      </c>
    </row>
    <row r="8" spans="1:8" x14ac:dyDescent="0.2">
      <c r="A8" s="6" t="s">
        <v>8</v>
      </c>
      <c r="B8" s="52" t="s">
        <v>37</v>
      </c>
      <c r="C8" s="13">
        <v>9.8499504699999996</v>
      </c>
      <c r="D8" s="13">
        <v>48.818107589999997</v>
      </c>
      <c r="E8" s="13">
        <v>5.1064655700000001</v>
      </c>
      <c r="F8" s="13">
        <v>47.354338050000003</v>
      </c>
      <c r="G8" s="13">
        <v>58.006509000000001</v>
      </c>
      <c r="H8" s="1">
        <v>45.880240270000002</v>
      </c>
    </row>
    <row r="9" spans="1:8" x14ac:dyDescent="0.2">
      <c r="A9" s="6" t="s">
        <v>8</v>
      </c>
      <c r="B9" s="52" t="s">
        <v>38</v>
      </c>
      <c r="C9" s="13">
        <v>38.786539599999998</v>
      </c>
      <c r="D9" s="13">
        <v>178.98384756999999</v>
      </c>
      <c r="E9" s="13">
        <v>32.133034170000002</v>
      </c>
      <c r="F9" s="13">
        <v>178.35470741</v>
      </c>
      <c r="G9" s="13">
        <v>171.61995300999999</v>
      </c>
      <c r="H9" s="1">
        <v>170.63327726</v>
      </c>
    </row>
    <row r="10" spans="1:8" x14ac:dyDescent="0.2">
      <c r="A10" s="6" t="s">
        <v>8</v>
      </c>
      <c r="B10" s="12" t="s">
        <v>45</v>
      </c>
      <c r="C10" s="13">
        <v>48.636490070000001</v>
      </c>
      <c r="D10" s="13">
        <v>227.80195516000001</v>
      </c>
      <c r="E10" s="13">
        <v>37.239499739999999</v>
      </c>
      <c r="F10" s="13">
        <v>225.70904546</v>
      </c>
      <c r="G10" s="13">
        <v>229.62646201000001</v>
      </c>
      <c r="H10" s="1">
        <v>216.51351753</v>
      </c>
    </row>
    <row r="11" spans="1:8" x14ac:dyDescent="0.2">
      <c r="A11" s="6" t="s">
        <v>8</v>
      </c>
      <c r="B11" s="52" t="s">
        <v>39</v>
      </c>
      <c r="C11" s="13">
        <v>14.054483790000001</v>
      </c>
      <c r="D11" s="13">
        <v>21.54624128</v>
      </c>
      <c r="E11" s="13">
        <v>8.2175592500000008</v>
      </c>
      <c r="F11" s="13">
        <v>54.571842699999998</v>
      </c>
      <c r="G11" s="13">
        <v>27.286597950000001</v>
      </c>
      <c r="H11" s="1">
        <v>71.571842700000005</v>
      </c>
    </row>
    <row r="12" spans="1:8" x14ac:dyDescent="0.2">
      <c r="A12" s="6" t="s">
        <v>8</v>
      </c>
      <c r="B12" s="52" t="s">
        <v>40</v>
      </c>
      <c r="C12" s="13">
        <v>7.9544516600000001</v>
      </c>
      <c r="D12" s="13">
        <v>25.631917659999999</v>
      </c>
      <c r="E12" s="13">
        <v>9.5168942699999999</v>
      </c>
      <c r="F12" s="13">
        <v>38.113999999999997</v>
      </c>
      <c r="G12" s="13">
        <v>31.468</v>
      </c>
      <c r="H12" s="1">
        <v>33.314</v>
      </c>
    </row>
    <row r="13" spans="1:8" x14ac:dyDescent="0.2">
      <c r="A13" s="6" t="s">
        <v>8</v>
      </c>
      <c r="B13" s="52" t="s">
        <v>41</v>
      </c>
      <c r="C13" s="13"/>
      <c r="D13" s="13">
        <v>17.38068131</v>
      </c>
      <c r="E13" s="13">
        <v>2.6653414999999998</v>
      </c>
      <c r="F13" s="13">
        <v>14.756338899999999</v>
      </c>
      <c r="G13" s="13">
        <v>14.916908210000001</v>
      </c>
      <c r="H13" s="1">
        <v>15.03698204</v>
      </c>
    </row>
    <row r="14" spans="1:8" x14ac:dyDescent="0.2">
      <c r="A14" s="6" t="s">
        <v>8</v>
      </c>
      <c r="B14" s="12" t="s">
        <v>46</v>
      </c>
      <c r="C14" s="13">
        <v>22.008935449999999</v>
      </c>
      <c r="D14" s="13">
        <v>64.558840250000003</v>
      </c>
      <c r="E14" s="13">
        <v>20.399795019999999</v>
      </c>
      <c r="F14" s="13">
        <v>107.4421816</v>
      </c>
      <c r="G14" s="13">
        <v>73.671506160000007</v>
      </c>
      <c r="H14" s="1">
        <v>119.92282474</v>
      </c>
    </row>
    <row r="15" spans="1:8" x14ac:dyDescent="0.2">
      <c r="A15" s="6" t="s">
        <v>8</v>
      </c>
      <c r="B15" s="52" t="s">
        <v>42</v>
      </c>
      <c r="C15" s="13">
        <v>7.4984663899999999</v>
      </c>
      <c r="D15" s="13">
        <v>26.75843072</v>
      </c>
      <c r="E15" s="13">
        <v>4.3395130499999999</v>
      </c>
      <c r="F15" s="13">
        <v>29.348621189999999</v>
      </c>
      <c r="G15" s="13">
        <v>16.971146269999998</v>
      </c>
      <c r="H15" s="1">
        <v>29.74304596</v>
      </c>
    </row>
    <row r="16" spans="1:8" x14ac:dyDescent="0.2">
      <c r="A16" s="6" t="s">
        <v>8</v>
      </c>
      <c r="B16" s="53" t="s">
        <v>57</v>
      </c>
      <c r="C16" s="13">
        <v>7.2587973899999998</v>
      </c>
      <c r="D16" s="13">
        <v>15.25313626</v>
      </c>
      <c r="E16" s="13">
        <v>1.06612766</v>
      </c>
      <c r="F16" s="13">
        <v>16.064386070000001</v>
      </c>
      <c r="G16" s="13">
        <v>11.854853820000001</v>
      </c>
      <c r="H16" s="1">
        <v>15.24047622</v>
      </c>
    </row>
    <row r="17" spans="1:8" x14ac:dyDescent="0.2">
      <c r="A17" s="6" t="s">
        <v>8</v>
      </c>
      <c r="B17" s="53" t="s">
        <v>59</v>
      </c>
      <c r="C17" s="13">
        <v>-0.16092736999999999</v>
      </c>
      <c r="D17" s="13">
        <v>4.34964627</v>
      </c>
      <c r="E17" s="13">
        <v>0.18097321999999999</v>
      </c>
      <c r="F17" s="13">
        <v>0.16442688</v>
      </c>
      <c r="G17" s="13">
        <v>4.1167544300000003</v>
      </c>
      <c r="H17" s="1">
        <v>0.14690908999999999</v>
      </c>
    </row>
    <row r="18" spans="1:8" x14ac:dyDescent="0.2">
      <c r="A18" s="6" t="s">
        <v>8</v>
      </c>
      <c r="B18" s="53" t="s">
        <v>58</v>
      </c>
      <c r="C18" s="13">
        <v>-4.5205465299999998</v>
      </c>
      <c r="D18" s="13">
        <v>-22.844086709999999</v>
      </c>
      <c r="E18" s="13">
        <v>-2.9752868700000001</v>
      </c>
      <c r="F18" s="13">
        <v>-26.582683549999999</v>
      </c>
      <c r="G18" s="13">
        <v>-23.393765340000002</v>
      </c>
      <c r="H18" s="1">
        <v>-23.90232675</v>
      </c>
    </row>
    <row r="19" spans="1:8" x14ac:dyDescent="0.2">
      <c r="A19" s="6" t="s">
        <v>8</v>
      </c>
      <c r="B19" s="53" t="s">
        <v>60</v>
      </c>
      <c r="C19" s="13">
        <v>-10.74377806</v>
      </c>
      <c r="D19" s="13">
        <v>-44.26572548</v>
      </c>
      <c r="E19" s="13">
        <v>-8.6840258600000002</v>
      </c>
      <c r="F19" s="13">
        <v>-48.185101369999998</v>
      </c>
      <c r="G19" s="13">
        <v>-47.486217619999998</v>
      </c>
      <c r="H19" s="1">
        <v>-46.738518030000002</v>
      </c>
    </row>
    <row r="20" spans="1:8" x14ac:dyDescent="0.2">
      <c r="A20" s="6" t="s">
        <v>8</v>
      </c>
      <c r="B20" s="10" t="s">
        <v>43</v>
      </c>
      <c r="C20" s="13">
        <v>-8.1664545700000009</v>
      </c>
      <c r="D20" s="13">
        <v>-47.507029660000001</v>
      </c>
      <c r="E20" s="13">
        <v>-10.41221185</v>
      </c>
      <c r="F20" s="13">
        <v>-58.538971969999999</v>
      </c>
      <c r="G20" s="13">
        <v>-54.908374709999997</v>
      </c>
      <c r="H20" s="1">
        <v>-55.253459470000003</v>
      </c>
    </row>
    <row r="21" spans="1:8" x14ac:dyDescent="0.2">
      <c r="A21" s="6" t="s">
        <v>8</v>
      </c>
      <c r="B21" s="12" t="s">
        <v>47</v>
      </c>
      <c r="C21" s="13">
        <v>-0.66798818000000004</v>
      </c>
      <c r="D21" s="13">
        <v>-20.748598940000001</v>
      </c>
      <c r="E21" s="13">
        <v>-6.0726988000000004</v>
      </c>
      <c r="F21" s="13">
        <v>-29.190350779999999</v>
      </c>
      <c r="G21" s="13">
        <v>-37.937228439999998</v>
      </c>
      <c r="H21" s="1">
        <v>-25.510413509999999</v>
      </c>
    </row>
    <row r="22" spans="1:8" x14ac:dyDescent="0.2">
      <c r="A22" s="7" t="s">
        <v>21</v>
      </c>
      <c r="B22" s="52" t="s">
        <v>36</v>
      </c>
      <c r="C22" s="13">
        <v>-2.41088193</v>
      </c>
      <c r="D22" s="13">
        <v>0.10025989</v>
      </c>
      <c r="E22" s="13">
        <v>0.99348221999999997</v>
      </c>
      <c r="F22" s="13">
        <v>0.68165447999999995</v>
      </c>
      <c r="G22" s="13">
        <v>0.69385620999999997</v>
      </c>
      <c r="H22" s="1">
        <v>0.59981684000000002</v>
      </c>
    </row>
    <row r="23" spans="1:8" x14ac:dyDescent="0.2">
      <c r="A23" s="7" t="s">
        <v>21</v>
      </c>
      <c r="B23" s="12" t="s">
        <v>36</v>
      </c>
      <c r="C23" s="13">
        <v>-2.41088193</v>
      </c>
      <c r="D23" s="13">
        <v>0.10025989</v>
      </c>
      <c r="E23" s="13">
        <v>0.99348221999999997</v>
      </c>
      <c r="F23" s="13">
        <v>0.68165447999999995</v>
      </c>
      <c r="G23" s="13">
        <v>0.69385620999999997</v>
      </c>
      <c r="H23" s="1">
        <v>0.59981684000000002</v>
      </c>
    </row>
    <row r="24" spans="1:8" x14ac:dyDescent="0.2">
      <c r="A24" s="7" t="s">
        <v>21</v>
      </c>
      <c r="B24" s="52" t="s">
        <v>37</v>
      </c>
      <c r="C24" s="13">
        <v>-0.38125088000000001</v>
      </c>
      <c r="D24" s="13">
        <v>2.0203163800000001</v>
      </c>
      <c r="E24" s="13">
        <v>0.34670369000000001</v>
      </c>
      <c r="F24" s="13"/>
      <c r="G24" s="13">
        <v>-0.44127253</v>
      </c>
      <c r="H24" s="1"/>
    </row>
    <row r="25" spans="1:8" x14ac:dyDescent="0.2">
      <c r="A25" s="7" t="s">
        <v>21</v>
      </c>
      <c r="B25" s="52" t="s">
        <v>38</v>
      </c>
      <c r="C25" s="13">
        <v>0.65074659000000001</v>
      </c>
      <c r="D25" s="13">
        <v>-2.1346843899999999</v>
      </c>
      <c r="E25" s="13">
        <v>-2.2242660000000001E-2</v>
      </c>
      <c r="F25" s="13"/>
      <c r="G25" s="13"/>
      <c r="H25" s="1"/>
    </row>
    <row r="26" spans="1:8" x14ac:dyDescent="0.2">
      <c r="A26" s="7" t="s">
        <v>21</v>
      </c>
      <c r="B26" s="12" t="s">
        <v>45</v>
      </c>
      <c r="C26" s="13">
        <v>0.26949571</v>
      </c>
      <c r="D26" s="13">
        <v>-0.11436801000000001</v>
      </c>
      <c r="E26" s="13">
        <v>0.32446102999999998</v>
      </c>
      <c r="F26" s="13"/>
      <c r="G26" s="13">
        <v>-0.44127253</v>
      </c>
      <c r="H26" s="1"/>
    </row>
    <row r="27" spans="1:8" x14ac:dyDescent="0.2">
      <c r="A27" s="7" t="s">
        <v>21</v>
      </c>
      <c r="B27" s="52" t="s">
        <v>40</v>
      </c>
      <c r="C27" s="13">
        <v>-0.53413851000000001</v>
      </c>
      <c r="D27" s="13">
        <v>1.6903459999999999</v>
      </c>
      <c r="E27" s="13">
        <v>-2.3617221800000001</v>
      </c>
      <c r="F27" s="13"/>
      <c r="G27" s="13"/>
      <c r="H27" s="1"/>
    </row>
    <row r="28" spans="1:8" x14ac:dyDescent="0.2">
      <c r="A28" s="7" t="s">
        <v>21</v>
      </c>
      <c r="B28" s="52" t="s">
        <v>41</v>
      </c>
      <c r="C28" s="13"/>
      <c r="D28" s="13">
        <v>0.51475106000000004</v>
      </c>
      <c r="E28" s="13">
        <v>3.1659779999999998E-2</v>
      </c>
      <c r="F28" s="13"/>
      <c r="G28" s="13"/>
      <c r="H28" s="1"/>
    </row>
    <row r="29" spans="1:8" x14ac:dyDescent="0.2">
      <c r="A29" s="7" t="s">
        <v>21</v>
      </c>
      <c r="B29" s="12" t="s">
        <v>46</v>
      </c>
      <c r="C29" s="13">
        <v>-0.53413851000000001</v>
      </c>
      <c r="D29" s="13">
        <v>2.2050970599999999</v>
      </c>
      <c r="E29" s="13">
        <v>-2.3300624000000001</v>
      </c>
      <c r="F29" s="13"/>
      <c r="G29" s="13"/>
      <c r="H29" s="1"/>
    </row>
    <row r="30" spans="1:8" x14ac:dyDescent="0.2">
      <c r="A30" s="7" t="s">
        <v>21</v>
      </c>
      <c r="B30" s="52" t="s">
        <v>42</v>
      </c>
      <c r="C30" s="13"/>
      <c r="D30" s="13">
        <v>-3.5601392199999999</v>
      </c>
      <c r="E30" s="13">
        <v>1.000001E-2</v>
      </c>
      <c r="F30" s="13">
        <v>-2.0408163300000002</v>
      </c>
      <c r="G30" s="13">
        <v>-3.2614379100000002</v>
      </c>
      <c r="H30" s="1">
        <v>-1.79640719</v>
      </c>
    </row>
    <row r="31" spans="1:8" x14ac:dyDescent="0.2">
      <c r="A31" s="7" t="s">
        <v>21</v>
      </c>
      <c r="B31" s="53" t="s">
        <v>57</v>
      </c>
      <c r="C31" s="13">
        <v>-2E-8</v>
      </c>
      <c r="D31" s="13">
        <v>-0.21948045999999999</v>
      </c>
      <c r="E31" s="13">
        <v>-1.2237000000000001E-4</v>
      </c>
      <c r="F31" s="13"/>
      <c r="G31" s="13"/>
      <c r="H31" s="1"/>
    </row>
    <row r="32" spans="1:8" x14ac:dyDescent="0.2">
      <c r="A32" s="7" t="s">
        <v>21</v>
      </c>
      <c r="B32" s="53" t="s">
        <v>59</v>
      </c>
      <c r="C32" s="13">
        <v>-0.14939685</v>
      </c>
      <c r="D32" s="13">
        <v>-0.47953812000000001</v>
      </c>
      <c r="E32" s="13">
        <v>-1.663398E-2</v>
      </c>
      <c r="F32" s="13"/>
      <c r="G32" s="13">
        <v>-0.4</v>
      </c>
      <c r="H32" s="1"/>
    </row>
    <row r="33" spans="1:8" x14ac:dyDescent="0.2">
      <c r="A33" s="7" t="s">
        <v>21</v>
      </c>
      <c r="B33" s="53" t="s">
        <v>58</v>
      </c>
      <c r="C33" s="13"/>
      <c r="D33" s="13">
        <v>7.9802499999999995E-3</v>
      </c>
      <c r="E33" s="13">
        <v>-3.5286999999999997E-4</v>
      </c>
      <c r="F33" s="13"/>
      <c r="G33" s="13"/>
      <c r="H33" s="1"/>
    </row>
    <row r="34" spans="1:8" x14ac:dyDescent="0.2">
      <c r="A34" s="7" t="s">
        <v>21</v>
      </c>
      <c r="B34" s="53" t="s">
        <v>60</v>
      </c>
      <c r="C34" s="13">
        <v>-1.0341207800000001</v>
      </c>
      <c r="D34" s="13">
        <v>-1.0104531000000001</v>
      </c>
      <c r="E34" s="13">
        <v>1.800001E-2</v>
      </c>
      <c r="F34" s="13">
        <v>2.0909090899999998</v>
      </c>
      <c r="G34" s="13">
        <v>1.8886956500000001</v>
      </c>
      <c r="H34" s="1">
        <v>2.08</v>
      </c>
    </row>
    <row r="35" spans="1:8" x14ac:dyDescent="0.2">
      <c r="A35" s="7" t="s">
        <v>21</v>
      </c>
      <c r="B35" s="10" t="s">
        <v>43</v>
      </c>
      <c r="C35" s="13">
        <v>-1.18351765</v>
      </c>
      <c r="D35" s="13">
        <v>-1.7014914299999999</v>
      </c>
      <c r="E35" s="13">
        <v>8.9079000000000003E-4</v>
      </c>
      <c r="F35" s="13">
        <v>2.0909090899999998</v>
      </c>
      <c r="G35" s="13">
        <v>1.4886956499999999</v>
      </c>
      <c r="H35" s="1">
        <v>2.08</v>
      </c>
    </row>
    <row r="36" spans="1:8" x14ac:dyDescent="0.2">
      <c r="A36" s="7" t="s">
        <v>21</v>
      </c>
      <c r="B36" s="12" t="s">
        <v>47</v>
      </c>
      <c r="C36" s="13">
        <v>-1.18351765</v>
      </c>
      <c r="D36" s="13">
        <v>-5.2616306499999999</v>
      </c>
      <c r="E36" s="13">
        <v>1.0890800000000001E-2</v>
      </c>
      <c r="F36" s="13">
        <v>5.009276E-2</v>
      </c>
      <c r="G36" s="13">
        <v>-1.77274226</v>
      </c>
      <c r="H36" s="1">
        <v>0.28359280999999997</v>
      </c>
    </row>
    <row r="37" spans="1:8" x14ac:dyDescent="0.2">
      <c r="A37" s="7" t="s">
        <v>22</v>
      </c>
      <c r="B37" s="52" t="s">
        <v>36</v>
      </c>
      <c r="C37" s="13">
        <v>2.04438458</v>
      </c>
      <c r="D37" s="13">
        <v>2.87447556</v>
      </c>
      <c r="E37" s="13">
        <v>1.8156262999999999</v>
      </c>
      <c r="F37" s="13">
        <v>-9.9547631299999999</v>
      </c>
      <c r="G37" s="13">
        <v>0.82103965000000001</v>
      </c>
      <c r="H37" s="1">
        <v>0.42463801000000001</v>
      </c>
    </row>
    <row r="38" spans="1:8" x14ac:dyDescent="0.2">
      <c r="A38" s="7" t="s">
        <v>22</v>
      </c>
      <c r="B38" s="12" t="s">
        <v>36</v>
      </c>
      <c r="C38" s="13">
        <v>2.04438458</v>
      </c>
      <c r="D38" s="13">
        <v>2.87447556</v>
      </c>
      <c r="E38" s="13">
        <v>1.8156262999999999</v>
      </c>
      <c r="F38" s="13">
        <v>-9.9547631299999999</v>
      </c>
      <c r="G38" s="13">
        <v>0.82103965000000001</v>
      </c>
      <c r="H38" s="1">
        <v>0.42463801000000001</v>
      </c>
    </row>
    <row r="39" spans="1:8" x14ac:dyDescent="0.2">
      <c r="A39" s="7" t="s">
        <v>22</v>
      </c>
      <c r="B39" s="52" t="s">
        <v>37</v>
      </c>
      <c r="C39" s="13">
        <v>2.27821125</v>
      </c>
      <c r="D39" s="13">
        <v>-8.6533255400000009</v>
      </c>
      <c r="E39" s="13">
        <v>0.25969583000000002</v>
      </c>
      <c r="F39" s="13">
        <v>-4.1321176499999996</v>
      </c>
      <c r="G39" s="13">
        <v>-7.0599007699999996</v>
      </c>
      <c r="H39" s="1">
        <v>-4.3321176499999998</v>
      </c>
    </row>
    <row r="40" spans="1:8" x14ac:dyDescent="0.2">
      <c r="A40" s="7" t="s">
        <v>22</v>
      </c>
      <c r="B40" s="52" t="s">
        <v>38</v>
      </c>
      <c r="C40" s="13">
        <v>-1.2393329200000001</v>
      </c>
      <c r="D40" s="13">
        <v>-17.592993969999998</v>
      </c>
      <c r="E40" s="13">
        <v>-2.0812983100000002</v>
      </c>
      <c r="F40" s="13">
        <v>-32.478102829999997</v>
      </c>
      <c r="G40" s="13">
        <v>-12.986502939999999</v>
      </c>
      <c r="H40" s="1">
        <v>-19.978102830000001</v>
      </c>
    </row>
    <row r="41" spans="1:8" x14ac:dyDescent="0.2">
      <c r="A41" s="7" t="s">
        <v>22</v>
      </c>
      <c r="B41" s="12" t="s">
        <v>45</v>
      </c>
      <c r="C41" s="13">
        <v>1.03887833</v>
      </c>
      <c r="D41" s="13">
        <v>-26.246319509999999</v>
      </c>
      <c r="E41" s="13">
        <v>-1.8216024799999999</v>
      </c>
      <c r="F41" s="13">
        <v>-36.610220480000002</v>
      </c>
      <c r="G41" s="13">
        <v>-20.04640371</v>
      </c>
      <c r="H41" s="1">
        <v>-24.310220480000002</v>
      </c>
    </row>
    <row r="42" spans="1:8" x14ac:dyDescent="0.2">
      <c r="A42" s="7" t="s">
        <v>22</v>
      </c>
      <c r="B42" s="52" t="s">
        <v>39</v>
      </c>
      <c r="C42" s="13">
        <v>-7.0188109999999998E-2</v>
      </c>
      <c r="D42" s="13">
        <v>-0.73297696999999995</v>
      </c>
      <c r="E42" s="13">
        <v>-5.1457899999999999E-3</v>
      </c>
      <c r="F42" s="13">
        <v>-1</v>
      </c>
      <c r="G42" s="13"/>
      <c r="H42" s="1"/>
    </row>
    <row r="43" spans="1:8" x14ac:dyDescent="0.2">
      <c r="A43" s="7" t="s">
        <v>22</v>
      </c>
      <c r="B43" s="52" t="s">
        <v>40</v>
      </c>
      <c r="C43" s="13">
        <v>-1.97546719</v>
      </c>
      <c r="D43" s="13">
        <v>-8.6467656599999998</v>
      </c>
      <c r="E43" s="13">
        <v>-7.5329965799999998</v>
      </c>
      <c r="F43" s="13">
        <v>-13.112</v>
      </c>
      <c r="G43" s="13">
        <v>-19.100000000000001</v>
      </c>
      <c r="H43" s="1">
        <v>-4.6120000000000001</v>
      </c>
    </row>
    <row r="44" spans="1:8" x14ac:dyDescent="0.2">
      <c r="A44" s="7" t="s">
        <v>22</v>
      </c>
      <c r="B44" s="52" t="s">
        <v>41</v>
      </c>
      <c r="C44" s="13"/>
      <c r="D44" s="13">
        <v>-0.19352751000000001</v>
      </c>
      <c r="E44" s="13">
        <v>-2.9628336700000002</v>
      </c>
      <c r="F44" s="13">
        <v>-0.14761905</v>
      </c>
      <c r="G44" s="13">
        <v>2.0326797399999998</v>
      </c>
      <c r="H44" s="1">
        <v>-0.92215568999999997</v>
      </c>
    </row>
    <row r="45" spans="1:8" x14ac:dyDescent="0.2">
      <c r="A45" s="7" t="s">
        <v>22</v>
      </c>
      <c r="B45" s="12" t="s">
        <v>46</v>
      </c>
      <c r="C45" s="13">
        <v>-2.0456553</v>
      </c>
      <c r="D45" s="13">
        <v>-9.57327014</v>
      </c>
      <c r="E45" s="13">
        <v>-10.500976039999999</v>
      </c>
      <c r="F45" s="13">
        <v>-14.25961905</v>
      </c>
      <c r="G45" s="13">
        <v>-17.067320259999999</v>
      </c>
      <c r="H45" s="1">
        <v>-5.5341556900000004</v>
      </c>
    </row>
    <row r="46" spans="1:8" x14ac:dyDescent="0.2">
      <c r="A46" s="7" t="s">
        <v>22</v>
      </c>
      <c r="B46" s="52" t="s">
        <v>42</v>
      </c>
      <c r="C46" s="13">
        <v>-2.1666319999999999</v>
      </c>
      <c r="D46" s="13">
        <v>-9.3311036299999994</v>
      </c>
      <c r="E46" s="13">
        <v>-10.981862469999999</v>
      </c>
      <c r="F46" s="13">
        <v>-12.18655083</v>
      </c>
      <c r="G46" s="13">
        <v>-34.497374520000001</v>
      </c>
      <c r="H46" s="1">
        <v>-4.8987875799999996</v>
      </c>
    </row>
    <row r="47" spans="1:8" x14ac:dyDescent="0.2">
      <c r="A47" s="7" t="s">
        <v>22</v>
      </c>
      <c r="B47" s="53" t="s">
        <v>57</v>
      </c>
      <c r="C47" s="13">
        <v>-0.70631723999999996</v>
      </c>
      <c r="D47" s="13">
        <v>-9.0277259999999998E-2</v>
      </c>
      <c r="E47" s="13">
        <v>-1.2934142399999999</v>
      </c>
      <c r="F47" s="13">
        <v>0.80200000000000005</v>
      </c>
      <c r="G47" s="13">
        <v>-0.97535397000000001</v>
      </c>
      <c r="H47" s="1">
        <v>0.80200000000000005</v>
      </c>
    </row>
    <row r="48" spans="1:8" x14ac:dyDescent="0.2">
      <c r="A48" s="7" t="s">
        <v>22</v>
      </c>
      <c r="B48" s="53" t="s">
        <v>59</v>
      </c>
      <c r="C48" s="13"/>
      <c r="D48" s="13">
        <v>9.5113420000000004E-2</v>
      </c>
      <c r="E48" s="13">
        <v>-2.7E-2</v>
      </c>
      <c r="F48" s="13">
        <v>-1.1764709999999999E-2</v>
      </c>
      <c r="G48" s="13">
        <v>-6.8407220000000005E-2</v>
      </c>
      <c r="H48" s="1">
        <v>-1.1764709999999999E-2</v>
      </c>
    </row>
    <row r="49" spans="1:8" x14ac:dyDescent="0.2">
      <c r="A49" s="7" t="s">
        <v>22</v>
      </c>
      <c r="B49" s="53" t="s">
        <v>58</v>
      </c>
      <c r="C49" s="13">
        <v>0.63778705000000002</v>
      </c>
      <c r="D49" s="13">
        <v>-0.22499122999999999</v>
      </c>
      <c r="E49" s="13">
        <v>0.28748824000000001</v>
      </c>
      <c r="F49" s="13">
        <v>1.347369E-2</v>
      </c>
      <c r="G49" s="13">
        <v>2.0583420000000002E-2</v>
      </c>
      <c r="H49" s="1">
        <v>1.347369E-2</v>
      </c>
    </row>
    <row r="50" spans="1:8" x14ac:dyDescent="0.2">
      <c r="A50" s="7" t="s">
        <v>22</v>
      </c>
      <c r="B50" s="53" t="s">
        <v>60</v>
      </c>
      <c r="C50" s="13">
        <v>-1.7426418299999999</v>
      </c>
      <c r="D50" s="13">
        <v>-1.35597732</v>
      </c>
      <c r="E50" s="13">
        <v>0.16957709000000001</v>
      </c>
      <c r="F50" s="13">
        <v>-1.943136</v>
      </c>
      <c r="G50" s="13">
        <v>-2.4027550500000001</v>
      </c>
      <c r="H50" s="1">
        <v>-0.94313599999999997</v>
      </c>
    </row>
    <row r="51" spans="1:8" x14ac:dyDescent="0.2">
      <c r="A51" s="7" t="s">
        <v>22</v>
      </c>
      <c r="B51" s="10" t="s">
        <v>43</v>
      </c>
      <c r="C51" s="13">
        <v>-1.8111720200000001</v>
      </c>
      <c r="D51" s="13">
        <v>-1.5761323899999999</v>
      </c>
      <c r="E51" s="13">
        <v>-0.86334891000000002</v>
      </c>
      <c r="F51" s="13">
        <v>-1.1394270200000001</v>
      </c>
      <c r="G51" s="13">
        <v>-3.4259328199999999</v>
      </c>
      <c r="H51" s="1">
        <v>-0.13942702000000001</v>
      </c>
    </row>
    <row r="52" spans="1:8" x14ac:dyDescent="0.2">
      <c r="A52" s="7" t="s">
        <v>22</v>
      </c>
      <c r="B52" s="12" t="s">
        <v>47</v>
      </c>
      <c r="C52" s="13">
        <v>-3.9778040200000002</v>
      </c>
      <c r="D52" s="13">
        <v>-10.907236019999999</v>
      </c>
      <c r="E52" s="13">
        <v>-11.84521138</v>
      </c>
      <c r="F52" s="13">
        <v>-13.325977849999999</v>
      </c>
      <c r="G52" s="13">
        <v>-37.923307340000001</v>
      </c>
      <c r="H52" s="1">
        <v>-5.0382145999999999</v>
      </c>
    </row>
    <row r="53" spans="1:8" x14ac:dyDescent="0.2">
      <c r="A53" s="8" t="s">
        <v>9</v>
      </c>
      <c r="B53" s="52" t="s">
        <v>36</v>
      </c>
      <c r="C53" s="13">
        <v>81.864858720000001</v>
      </c>
      <c r="D53" s="13">
        <v>296.33702155999998</v>
      </c>
      <c r="E53" s="13">
        <v>61.06745695</v>
      </c>
      <c r="F53" s="13">
        <v>299.51056315</v>
      </c>
      <c r="G53" s="13">
        <v>321.22704112999998</v>
      </c>
      <c r="H53" s="1">
        <v>303.97507553000003</v>
      </c>
    </row>
    <row r="54" spans="1:8" x14ac:dyDescent="0.2">
      <c r="A54" s="8" t="s">
        <v>9</v>
      </c>
      <c r="B54" s="12" t="s">
        <v>36</v>
      </c>
      <c r="C54" s="13">
        <v>81.864858720000001</v>
      </c>
      <c r="D54" s="13">
        <v>296.33702155999998</v>
      </c>
      <c r="E54" s="13">
        <v>61.06745695</v>
      </c>
      <c r="F54" s="13">
        <v>299.51056315</v>
      </c>
      <c r="G54" s="13">
        <v>321.22704112999998</v>
      </c>
      <c r="H54" s="1">
        <v>303.97507553000003</v>
      </c>
    </row>
    <row r="55" spans="1:8" x14ac:dyDescent="0.2">
      <c r="A55" s="8" t="s">
        <v>9</v>
      </c>
      <c r="B55" s="52" t="s">
        <v>37</v>
      </c>
      <c r="C55" s="13">
        <v>11.74691084</v>
      </c>
      <c r="D55" s="13">
        <v>42.185098429999996</v>
      </c>
      <c r="E55" s="13">
        <v>5.7128650900000002</v>
      </c>
      <c r="F55" s="13">
        <v>43.222220399999998</v>
      </c>
      <c r="G55" s="13">
        <v>50.505335700000003</v>
      </c>
      <c r="H55" s="1">
        <v>41.548122620000001</v>
      </c>
    </row>
    <row r="56" spans="1:8" x14ac:dyDescent="0.2">
      <c r="A56" s="8" t="s">
        <v>9</v>
      </c>
      <c r="B56" s="52" t="s">
        <v>38</v>
      </c>
      <c r="C56" s="13">
        <v>38.197953269999999</v>
      </c>
      <c r="D56" s="13">
        <v>159.25616921</v>
      </c>
      <c r="E56" s="13">
        <v>30.029493200000001</v>
      </c>
      <c r="F56" s="13">
        <v>145.87660457999999</v>
      </c>
      <c r="G56" s="13">
        <v>158.63345007000001</v>
      </c>
      <c r="H56" s="1">
        <v>150.65517442999999</v>
      </c>
    </row>
    <row r="57" spans="1:8" x14ac:dyDescent="0.2">
      <c r="A57" s="8" t="s">
        <v>9</v>
      </c>
      <c r="B57" s="12" t="s">
        <v>45</v>
      </c>
      <c r="C57" s="13">
        <v>49.944864109999997</v>
      </c>
      <c r="D57" s="13">
        <v>201.44126764000001</v>
      </c>
      <c r="E57" s="13">
        <v>35.742358289999999</v>
      </c>
      <c r="F57" s="13">
        <v>189.09882497999999</v>
      </c>
      <c r="G57" s="13">
        <v>209.13878577</v>
      </c>
      <c r="H57" s="1">
        <v>192.20329705</v>
      </c>
    </row>
    <row r="58" spans="1:8" x14ac:dyDescent="0.2">
      <c r="A58" s="8" t="s">
        <v>9</v>
      </c>
      <c r="B58" s="52" t="s">
        <v>39</v>
      </c>
      <c r="C58" s="13">
        <v>13.984295680000001</v>
      </c>
      <c r="D58" s="13">
        <v>20.813264310000001</v>
      </c>
      <c r="E58" s="13">
        <v>8.2124134600000005</v>
      </c>
      <c r="F58" s="13">
        <v>53.571842699999998</v>
      </c>
      <c r="G58" s="13">
        <v>27.286597950000001</v>
      </c>
      <c r="H58" s="1">
        <v>71.571842700000005</v>
      </c>
    </row>
    <row r="59" spans="1:8" x14ac:dyDescent="0.2">
      <c r="A59" s="8" t="s">
        <v>9</v>
      </c>
      <c r="B59" s="52" t="s">
        <v>40</v>
      </c>
      <c r="C59" s="13">
        <v>5.4448459600000003</v>
      </c>
      <c r="D59" s="13">
        <v>18.675498000000001</v>
      </c>
      <c r="E59" s="13">
        <v>-0.37782449000000001</v>
      </c>
      <c r="F59" s="13">
        <v>25.001999999999999</v>
      </c>
      <c r="G59" s="13">
        <v>12.368</v>
      </c>
      <c r="H59" s="1">
        <v>28.702000000000002</v>
      </c>
    </row>
    <row r="60" spans="1:8" x14ac:dyDescent="0.2">
      <c r="A60" s="8" t="s">
        <v>9</v>
      </c>
      <c r="B60" s="52" t="s">
        <v>41</v>
      </c>
      <c r="C60" s="13"/>
      <c r="D60" s="13">
        <v>17.701904859999999</v>
      </c>
      <c r="E60" s="13">
        <v>-0.26583238999999997</v>
      </c>
      <c r="F60" s="13">
        <v>14.60871985</v>
      </c>
      <c r="G60" s="13">
        <v>16.949587950000002</v>
      </c>
      <c r="H60" s="1">
        <v>14.11482635</v>
      </c>
    </row>
    <row r="61" spans="1:8" x14ac:dyDescent="0.2">
      <c r="A61" s="8" t="s">
        <v>9</v>
      </c>
      <c r="B61" s="12" t="s">
        <v>46</v>
      </c>
      <c r="C61" s="13">
        <v>19.429141640000001</v>
      </c>
      <c r="D61" s="13">
        <v>57.190667169999998</v>
      </c>
      <c r="E61" s="13">
        <v>7.5687565799999996</v>
      </c>
      <c r="F61" s="13">
        <v>93.18256255</v>
      </c>
      <c r="G61" s="13">
        <v>56.604185899999997</v>
      </c>
      <c r="H61" s="1">
        <v>114.38866905</v>
      </c>
    </row>
    <row r="62" spans="1:8" x14ac:dyDescent="0.2">
      <c r="A62" s="8" t="s">
        <v>9</v>
      </c>
      <c r="B62" s="52" t="s">
        <v>42</v>
      </c>
      <c r="C62" s="13">
        <v>5.33183439</v>
      </c>
      <c r="D62" s="13">
        <v>13.86718787</v>
      </c>
      <c r="E62" s="13">
        <v>-6.6323494099999998</v>
      </c>
      <c r="F62" s="13">
        <v>15.121254029999999</v>
      </c>
      <c r="G62" s="13">
        <v>-20.787666160000001</v>
      </c>
      <c r="H62" s="1">
        <v>23.047851189999999</v>
      </c>
    </row>
    <row r="63" spans="1:8" x14ac:dyDescent="0.2">
      <c r="A63" s="8" t="s">
        <v>9</v>
      </c>
      <c r="B63" s="52" t="s">
        <v>43</v>
      </c>
      <c r="C63" s="13">
        <v>-11.16114424</v>
      </c>
      <c r="D63" s="13">
        <v>-50.784653480000003</v>
      </c>
      <c r="E63" s="13">
        <v>-11.27466997</v>
      </c>
      <c r="F63" s="13">
        <v>-57.587489900000001</v>
      </c>
      <c r="G63" s="13">
        <v>-56.84561188</v>
      </c>
      <c r="H63" s="1">
        <v>-53.312886489999997</v>
      </c>
    </row>
    <row r="64" spans="1:8" x14ac:dyDescent="0.2">
      <c r="A64" s="8" t="s">
        <v>9</v>
      </c>
      <c r="B64" s="12" t="s">
        <v>47</v>
      </c>
      <c r="C64" s="13">
        <v>-5.8293098499999996</v>
      </c>
      <c r="D64" s="13">
        <v>-36.917465610000001</v>
      </c>
      <c r="E64" s="13">
        <v>-17.907019380000001</v>
      </c>
      <c r="F64" s="13">
        <v>-42.466235869999998</v>
      </c>
      <c r="G64" s="13">
        <v>-77.633278039999993</v>
      </c>
      <c r="H64" s="1">
        <v>-30.265035300000001</v>
      </c>
    </row>
    <row r="65" spans="1:8" x14ac:dyDescent="0.2">
      <c r="A65" s="9" t="s">
        <v>10</v>
      </c>
      <c r="B65" s="52" t="s">
        <v>36</v>
      </c>
      <c r="C65" s="13">
        <v>81.864858720000001</v>
      </c>
      <c r="D65" s="13">
        <v>296.33702155999998</v>
      </c>
      <c r="E65" s="13">
        <v>61.06745695</v>
      </c>
      <c r="F65" s="13">
        <v>299.51056315</v>
      </c>
      <c r="G65" s="13">
        <v>321.22704112999998</v>
      </c>
      <c r="H65" s="1">
        <v>303.97507553000003</v>
      </c>
    </row>
    <row r="66" spans="1:8" x14ac:dyDescent="0.2">
      <c r="A66" s="9" t="s">
        <v>10</v>
      </c>
      <c r="B66" s="12" t="s">
        <v>36</v>
      </c>
      <c r="C66" s="13">
        <v>81.864858720000001</v>
      </c>
      <c r="D66" s="13">
        <v>296.33702155999998</v>
      </c>
      <c r="E66" s="13">
        <v>61.06745695</v>
      </c>
      <c r="F66" s="13">
        <v>299.51056315</v>
      </c>
      <c r="G66" s="13">
        <v>321.22704112999998</v>
      </c>
      <c r="H66" s="1">
        <v>303.97507553000003</v>
      </c>
    </row>
    <row r="67" spans="1:8" x14ac:dyDescent="0.2">
      <c r="A67" s="9" t="s">
        <v>10</v>
      </c>
      <c r="B67" s="52" t="s">
        <v>37</v>
      </c>
      <c r="C67" s="13">
        <v>11.74691084</v>
      </c>
      <c r="D67" s="13">
        <v>42.185098429999996</v>
      </c>
      <c r="E67" s="13">
        <v>5.7128650900000002</v>
      </c>
      <c r="F67" s="13">
        <v>43.222220399999998</v>
      </c>
      <c r="G67" s="13">
        <v>50.505335700000003</v>
      </c>
      <c r="H67" s="1">
        <v>41.548122620000001</v>
      </c>
    </row>
    <row r="68" spans="1:8" x14ac:dyDescent="0.2">
      <c r="A68" s="9" t="s">
        <v>10</v>
      </c>
      <c r="B68" s="52" t="s">
        <v>38</v>
      </c>
      <c r="C68" s="13">
        <v>38.197953269999999</v>
      </c>
      <c r="D68" s="13">
        <v>159.25616921</v>
      </c>
      <c r="E68" s="13">
        <v>30.029493200000001</v>
      </c>
      <c r="F68" s="13">
        <v>145.87660457999999</v>
      </c>
      <c r="G68" s="13">
        <v>158.63345007000001</v>
      </c>
      <c r="H68" s="1">
        <v>150.65517442999999</v>
      </c>
    </row>
    <row r="69" spans="1:8" x14ac:dyDescent="0.2">
      <c r="A69" s="9" t="s">
        <v>10</v>
      </c>
      <c r="B69" s="12" t="s">
        <v>45</v>
      </c>
      <c r="C69" s="13">
        <v>49.944864109999997</v>
      </c>
      <c r="D69" s="13">
        <v>201.44126764000001</v>
      </c>
      <c r="E69" s="13">
        <v>35.742358289999999</v>
      </c>
      <c r="F69" s="13">
        <v>189.09882497999999</v>
      </c>
      <c r="G69" s="13">
        <v>209.13878577</v>
      </c>
      <c r="H69" s="1">
        <v>192.20329705</v>
      </c>
    </row>
    <row r="70" spans="1:8" x14ac:dyDescent="0.2">
      <c r="A70" s="9" t="s">
        <v>10</v>
      </c>
      <c r="B70" s="52" t="s">
        <v>39</v>
      </c>
      <c r="C70" s="13">
        <v>13.984295680000001</v>
      </c>
      <c r="D70" s="13">
        <v>20.813264310000001</v>
      </c>
      <c r="E70" s="13">
        <v>8.2124134600000005</v>
      </c>
      <c r="F70" s="13">
        <v>53.571842699999998</v>
      </c>
      <c r="G70" s="13">
        <v>27.286597950000001</v>
      </c>
      <c r="H70" s="1">
        <v>71.571842700000005</v>
      </c>
    </row>
    <row r="71" spans="1:8" x14ac:dyDescent="0.2">
      <c r="A71" s="9" t="s">
        <v>10</v>
      </c>
      <c r="B71" s="52" t="s">
        <v>40</v>
      </c>
      <c r="C71" s="13">
        <v>5.4448459600000003</v>
      </c>
      <c r="D71" s="13">
        <v>18.675498000000001</v>
      </c>
      <c r="E71" s="13">
        <v>-0.37782449000000001</v>
      </c>
      <c r="F71" s="13">
        <v>25.001999999999999</v>
      </c>
      <c r="G71" s="13">
        <v>12.368</v>
      </c>
      <c r="H71" s="1">
        <v>28.702000000000002</v>
      </c>
    </row>
    <row r="72" spans="1:8" x14ac:dyDescent="0.2">
      <c r="A72" s="9" t="s">
        <v>10</v>
      </c>
      <c r="B72" s="52" t="s">
        <v>41</v>
      </c>
      <c r="C72" s="13"/>
      <c r="D72" s="13">
        <v>17.701904859999999</v>
      </c>
      <c r="E72" s="13">
        <v>-0.26583238999999997</v>
      </c>
      <c r="F72" s="13">
        <v>14.60871985</v>
      </c>
      <c r="G72" s="13">
        <v>16.949587950000002</v>
      </c>
      <c r="H72" s="1">
        <v>14.11482635</v>
      </c>
    </row>
    <row r="73" spans="1:8" x14ac:dyDescent="0.2">
      <c r="A73" s="9" t="s">
        <v>10</v>
      </c>
      <c r="B73" s="12" t="s">
        <v>46</v>
      </c>
      <c r="C73" s="13">
        <v>19.429141640000001</v>
      </c>
      <c r="D73" s="13">
        <v>57.190667169999998</v>
      </c>
      <c r="E73" s="13">
        <v>7.5687565799999996</v>
      </c>
      <c r="F73" s="13">
        <v>93.18256255</v>
      </c>
      <c r="G73" s="13">
        <v>56.604185899999997</v>
      </c>
      <c r="H73" s="1">
        <v>114.38866905</v>
      </c>
    </row>
    <row r="74" spans="1:8" x14ac:dyDescent="0.2">
      <c r="A74" s="9" t="s">
        <v>10</v>
      </c>
      <c r="B74" s="52" t="s">
        <v>42</v>
      </c>
      <c r="C74" s="13">
        <v>5.33183439</v>
      </c>
      <c r="D74" s="13">
        <v>13.86718787</v>
      </c>
      <c r="E74" s="13">
        <v>-6.6323494099999998</v>
      </c>
      <c r="F74" s="13">
        <v>15.121254029999999</v>
      </c>
      <c r="G74" s="13">
        <v>-20.787666160000001</v>
      </c>
      <c r="H74" s="1">
        <v>23.047851189999999</v>
      </c>
    </row>
    <row r="75" spans="1:8" x14ac:dyDescent="0.2">
      <c r="A75" s="9" t="s">
        <v>10</v>
      </c>
      <c r="B75" s="52" t="s">
        <v>43</v>
      </c>
      <c r="C75" s="13">
        <v>-11.16114424</v>
      </c>
      <c r="D75" s="13">
        <v>-50.784653480000003</v>
      </c>
      <c r="E75" s="13">
        <v>-11.27466997</v>
      </c>
      <c r="F75" s="13">
        <v>-57.587489900000001</v>
      </c>
      <c r="G75" s="13">
        <v>-56.84561188</v>
      </c>
      <c r="H75" s="1">
        <v>-53.312886489999997</v>
      </c>
    </row>
    <row r="76" spans="1:8" x14ac:dyDescent="0.2">
      <c r="A76" s="9" t="s">
        <v>10</v>
      </c>
      <c r="B76" s="12" t="s">
        <v>47</v>
      </c>
      <c r="C76" s="13">
        <v>-5.8293098499999996</v>
      </c>
      <c r="D76" s="13">
        <v>-36.917465610000001</v>
      </c>
      <c r="E76" s="13">
        <v>-17.907019380000001</v>
      </c>
      <c r="F76" s="13">
        <v>-42.466235869999998</v>
      </c>
      <c r="G76" s="13">
        <v>-77.633278039999993</v>
      </c>
      <c r="H76" s="1">
        <v>-30.265035300000001</v>
      </c>
    </row>
    <row r="77" spans="1:8" x14ac:dyDescent="0.2">
      <c r="A77" s="7" t="s">
        <v>23</v>
      </c>
      <c r="B77" s="52" t="s">
        <v>36</v>
      </c>
      <c r="C77" s="13">
        <v>0.12899923999999999</v>
      </c>
      <c r="D77" s="13">
        <v>27.828814699999999</v>
      </c>
      <c r="E77" s="13">
        <v>10.004869429999999</v>
      </c>
      <c r="F77" s="13">
        <v>0.14442668</v>
      </c>
      <c r="G77" s="13">
        <v>2.5182536899999999</v>
      </c>
      <c r="H77" s="1">
        <v>-0.11501113</v>
      </c>
    </row>
    <row r="78" spans="1:8" x14ac:dyDescent="0.2">
      <c r="A78" s="7" t="s">
        <v>23</v>
      </c>
      <c r="B78" s="12" t="s">
        <v>36</v>
      </c>
      <c r="C78" s="13">
        <v>0.12899923999999999</v>
      </c>
      <c r="D78" s="13">
        <v>27.828814699999999</v>
      </c>
      <c r="E78" s="13">
        <v>10.004869429999999</v>
      </c>
      <c r="F78" s="13">
        <v>0.14442668</v>
      </c>
      <c r="G78" s="13">
        <v>2.5182536899999999</v>
      </c>
      <c r="H78" s="1">
        <v>-0.11501113</v>
      </c>
    </row>
    <row r="79" spans="1:8" x14ac:dyDescent="0.2">
      <c r="A79" s="7" t="s">
        <v>23</v>
      </c>
      <c r="B79" s="52" t="s">
        <v>37</v>
      </c>
      <c r="C79" s="13">
        <v>-6.6101385400000003</v>
      </c>
      <c r="D79" s="13">
        <v>-24.49614068</v>
      </c>
      <c r="E79" s="13">
        <v>-16.10299298</v>
      </c>
      <c r="F79" s="13">
        <v>-1.91825158</v>
      </c>
      <c r="G79" s="13">
        <v>9.3489518199999999</v>
      </c>
      <c r="H79" s="1">
        <v>0.60704632999999997</v>
      </c>
    </row>
    <row r="80" spans="1:8" x14ac:dyDescent="0.2">
      <c r="A80" s="7" t="s">
        <v>23</v>
      </c>
      <c r="B80" s="52" t="s">
        <v>38</v>
      </c>
      <c r="C80" s="13">
        <v>-21.097160179999999</v>
      </c>
      <c r="D80" s="13">
        <v>40.739004600000001</v>
      </c>
      <c r="E80" s="13">
        <v>-32.431298009999999</v>
      </c>
      <c r="F80" s="13">
        <v>-8.4031508600000002</v>
      </c>
      <c r="G80" s="13">
        <v>18.265139789999999</v>
      </c>
      <c r="H80" s="1">
        <v>-8.8355915700000001</v>
      </c>
    </row>
    <row r="81" spans="1:8" x14ac:dyDescent="0.2">
      <c r="A81" s="7" t="s">
        <v>23</v>
      </c>
      <c r="B81" s="12" t="s">
        <v>45</v>
      </c>
      <c r="C81" s="13">
        <v>-27.707298720000001</v>
      </c>
      <c r="D81" s="13">
        <v>16.242863920000001</v>
      </c>
      <c r="E81" s="13">
        <v>-48.534290990000002</v>
      </c>
      <c r="F81" s="13">
        <v>-10.32140244</v>
      </c>
      <c r="G81" s="13">
        <v>27.614091609999999</v>
      </c>
      <c r="H81" s="1">
        <v>-8.2285452400000008</v>
      </c>
    </row>
    <row r="82" spans="1:8" x14ac:dyDescent="0.2">
      <c r="A82" s="7" t="s">
        <v>23</v>
      </c>
      <c r="B82" s="52" t="s">
        <v>39</v>
      </c>
      <c r="C82" s="13">
        <v>-7.0261366499999998</v>
      </c>
      <c r="D82" s="13">
        <v>-2.5677620299999999</v>
      </c>
      <c r="E82" s="13">
        <v>-15.418010349999999</v>
      </c>
      <c r="F82" s="13">
        <v>4.782</v>
      </c>
      <c r="G82" s="13">
        <v>-4.5</v>
      </c>
      <c r="H82" s="1">
        <v>14.682</v>
      </c>
    </row>
    <row r="83" spans="1:8" x14ac:dyDescent="0.2">
      <c r="A83" s="7" t="s">
        <v>23</v>
      </c>
      <c r="B83" s="52" t="s">
        <v>40</v>
      </c>
      <c r="C83" s="13">
        <v>-11.98102868</v>
      </c>
      <c r="D83" s="13">
        <v>19.46476608</v>
      </c>
      <c r="E83" s="13">
        <v>-8.9453512499999999</v>
      </c>
      <c r="F83" s="13">
        <v>-5.3179999999999996</v>
      </c>
      <c r="G83" s="13">
        <v>10.552</v>
      </c>
      <c r="H83" s="1">
        <v>-5.3179999999999996</v>
      </c>
    </row>
    <row r="84" spans="1:8" x14ac:dyDescent="0.2">
      <c r="A84" s="7" t="s">
        <v>23</v>
      </c>
      <c r="B84" s="52" t="s">
        <v>41</v>
      </c>
      <c r="C84" s="13"/>
      <c r="D84" s="13">
        <v>-5.5963360900000003</v>
      </c>
      <c r="E84" s="13">
        <v>-0.91481358999999995</v>
      </c>
      <c r="F84" s="13">
        <v>0.10884354</v>
      </c>
      <c r="G84" s="13">
        <v>0.36601307</v>
      </c>
      <c r="H84" s="1">
        <v>9.5808379999999999E-2</v>
      </c>
    </row>
    <row r="85" spans="1:8" x14ac:dyDescent="0.2">
      <c r="A85" s="7" t="s">
        <v>23</v>
      </c>
      <c r="B85" s="12" t="s">
        <v>46</v>
      </c>
      <c r="C85" s="13">
        <v>-19.007165329999999</v>
      </c>
      <c r="D85" s="13">
        <v>11.30066796</v>
      </c>
      <c r="E85" s="13">
        <v>-25.278175189999999</v>
      </c>
      <c r="F85" s="13">
        <v>-0.42715646000000002</v>
      </c>
      <c r="G85" s="13">
        <v>6.4180130699999998</v>
      </c>
      <c r="H85" s="1">
        <v>9.4598083800000001</v>
      </c>
    </row>
    <row r="86" spans="1:8" x14ac:dyDescent="0.2">
      <c r="A86" s="7" t="s">
        <v>23</v>
      </c>
      <c r="B86" s="52" t="s">
        <v>42</v>
      </c>
      <c r="C86" s="13">
        <v>-8.2675348500000005</v>
      </c>
      <c r="D86" s="13">
        <v>3.7115171500000002</v>
      </c>
      <c r="E86" s="13">
        <v>-1.94538688</v>
      </c>
      <c r="F86" s="13">
        <v>16.00397225</v>
      </c>
      <c r="G86" s="13">
        <v>2.7791296600000002</v>
      </c>
      <c r="H86" s="1">
        <v>15.699203000000001</v>
      </c>
    </row>
    <row r="87" spans="1:8" x14ac:dyDescent="0.2">
      <c r="A87" s="7" t="s">
        <v>23</v>
      </c>
      <c r="B87" s="52" t="s">
        <v>43</v>
      </c>
      <c r="C87" s="13">
        <v>-0.71375005000000002</v>
      </c>
      <c r="D87" s="13">
        <v>4.9587570999999997</v>
      </c>
      <c r="E87" s="13">
        <v>-1.1777616900000001</v>
      </c>
      <c r="F87" s="13">
        <v>-9.3074279999999998</v>
      </c>
      <c r="G87" s="13">
        <v>-6.0906144800000002</v>
      </c>
      <c r="H87" s="1">
        <v>-17.571367410000001</v>
      </c>
    </row>
    <row r="88" spans="1:8" x14ac:dyDescent="0.2">
      <c r="A88" s="7" t="s">
        <v>23</v>
      </c>
      <c r="B88" s="12" t="s">
        <v>47</v>
      </c>
      <c r="C88" s="13">
        <v>-8.9812849000000003</v>
      </c>
      <c r="D88" s="13">
        <v>8.6702742500000003</v>
      </c>
      <c r="E88" s="13">
        <v>-3.1231485700000001</v>
      </c>
      <c r="F88" s="13">
        <v>6.6965442499999996</v>
      </c>
      <c r="G88" s="13">
        <v>-3.31148482</v>
      </c>
      <c r="H88" s="1">
        <v>-1.8721644099999999</v>
      </c>
    </row>
    <row r="89" spans="1:8" x14ac:dyDescent="0.2">
      <c r="A89" s="8" t="s">
        <v>24</v>
      </c>
      <c r="B89" s="52" t="s">
        <v>36</v>
      </c>
      <c r="C89" s="13">
        <v>0.12899923999999999</v>
      </c>
      <c r="D89" s="13">
        <v>27.828814699999999</v>
      </c>
      <c r="E89" s="13">
        <v>10.004869429999999</v>
      </c>
      <c r="F89" s="13">
        <v>0.14442668</v>
      </c>
      <c r="G89" s="13">
        <v>2.5182536899999999</v>
      </c>
      <c r="H89" s="1">
        <v>-0.11501113</v>
      </c>
    </row>
    <row r="90" spans="1:8" x14ac:dyDescent="0.2">
      <c r="A90" s="8" t="s">
        <v>24</v>
      </c>
      <c r="B90" s="12" t="s">
        <v>36</v>
      </c>
      <c r="C90" s="13">
        <v>0.12899923999999999</v>
      </c>
      <c r="D90" s="13">
        <v>27.828814699999999</v>
      </c>
      <c r="E90" s="13">
        <v>10.004869429999999</v>
      </c>
      <c r="F90" s="13">
        <v>0.14442668</v>
      </c>
      <c r="G90" s="13">
        <v>2.5182536899999999</v>
      </c>
      <c r="H90" s="1">
        <v>-0.11501113</v>
      </c>
    </row>
    <row r="91" spans="1:8" x14ac:dyDescent="0.2">
      <c r="A91" s="8" t="s">
        <v>24</v>
      </c>
      <c r="B91" s="52" t="s">
        <v>37</v>
      </c>
      <c r="C91" s="13">
        <v>-6.6101385400000003</v>
      </c>
      <c r="D91" s="13">
        <v>-24.49614068</v>
      </c>
      <c r="E91" s="13">
        <v>-16.10299298</v>
      </c>
      <c r="F91" s="13">
        <v>-1.91825158</v>
      </c>
      <c r="G91" s="13">
        <v>9.3489518199999999</v>
      </c>
      <c r="H91" s="1">
        <v>0.60704632999999997</v>
      </c>
    </row>
    <row r="92" spans="1:8" x14ac:dyDescent="0.2">
      <c r="A92" s="8" t="s">
        <v>24</v>
      </c>
      <c r="B92" s="52" t="s">
        <v>38</v>
      </c>
      <c r="C92" s="13">
        <v>-21.097160179999999</v>
      </c>
      <c r="D92" s="13">
        <v>40.739004600000001</v>
      </c>
      <c r="E92" s="13">
        <v>-32.431298009999999</v>
      </c>
      <c r="F92" s="13">
        <v>-8.4031508600000002</v>
      </c>
      <c r="G92" s="13">
        <v>18.265139789999999</v>
      </c>
      <c r="H92" s="1">
        <v>-8.8355915700000001</v>
      </c>
    </row>
    <row r="93" spans="1:8" x14ac:dyDescent="0.2">
      <c r="A93" s="8" t="s">
        <v>24</v>
      </c>
      <c r="B93" s="12" t="s">
        <v>45</v>
      </c>
      <c r="C93" s="13">
        <v>-27.707298720000001</v>
      </c>
      <c r="D93" s="13">
        <v>16.242863920000001</v>
      </c>
      <c r="E93" s="13">
        <v>-48.534290990000002</v>
      </c>
      <c r="F93" s="13">
        <v>-10.32140244</v>
      </c>
      <c r="G93" s="13">
        <v>27.614091609999999</v>
      </c>
      <c r="H93" s="1">
        <v>-8.2285452400000008</v>
      </c>
    </row>
    <row r="94" spans="1:8" x14ac:dyDescent="0.2">
      <c r="A94" s="8" t="s">
        <v>24</v>
      </c>
      <c r="B94" s="52" t="s">
        <v>39</v>
      </c>
      <c r="C94" s="13">
        <v>-7.0261366499999998</v>
      </c>
      <c r="D94" s="13">
        <v>-2.5677620299999999</v>
      </c>
      <c r="E94" s="13">
        <v>-15.418010349999999</v>
      </c>
      <c r="F94" s="13">
        <v>4.782</v>
      </c>
      <c r="G94" s="13">
        <v>-4.5</v>
      </c>
      <c r="H94" s="1">
        <v>14.682</v>
      </c>
    </row>
    <row r="95" spans="1:8" x14ac:dyDescent="0.2">
      <c r="A95" s="8" t="s">
        <v>24</v>
      </c>
      <c r="B95" s="52" t="s">
        <v>40</v>
      </c>
      <c r="C95" s="13">
        <v>-11.98102868</v>
      </c>
      <c r="D95" s="13">
        <v>19.46476608</v>
      </c>
      <c r="E95" s="13">
        <v>-8.9453512499999999</v>
      </c>
      <c r="F95" s="13">
        <v>-5.3179999999999996</v>
      </c>
      <c r="G95" s="13">
        <v>10.552</v>
      </c>
      <c r="H95" s="1">
        <v>-5.3179999999999996</v>
      </c>
    </row>
    <row r="96" spans="1:8" x14ac:dyDescent="0.2">
      <c r="A96" s="8" t="s">
        <v>24</v>
      </c>
      <c r="B96" s="52" t="s">
        <v>41</v>
      </c>
      <c r="C96" s="13"/>
      <c r="D96" s="13">
        <v>-5.5963360900000003</v>
      </c>
      <c r="E96" s="13">
        <v>-0.91481358999999995</v>
      </c>
      <c r="F96" s="13">
        <v>0.10884354</v>
      </c>
      <c r="G96" s="13">
        <v>0.36601307</v>
      </c>
      <c r="H96" s="1">
        <v>9.5808379999999999E-2</v>
      </c>
    </row>
    <row r="97" spans="1:8" x14ac:dyDescent="0.2">
      <c r="A97" s="8" t="s">
        <v>24</v>
      </c>
      <c r="B97" s="12" t="s">
        <v>46</v>
      </c>
      <c r="C97" s="13">
        <v>-19.007165329999999</v>
      </c>
      <c r="D97" s="13">
        <v>11.30066796</v>
      </c>
      <c r="E97" s="13">
        <v>-25.278175189999999</v>
      </c>
      <c r="F97" s="13">
        <v>-0.42715646000000002</v>
      </c>
      <c r="G97" s="13">
        <v>6.4180130699999998</v>
      </c>
      <c r="H97" s="1">
        <v>9.4598083800000001</v>
      </c>
    </row>
    <row r="98" spans="1:8" x14ac:dyDescent="0.2">
      <c r="A98" s="8" t="s">
        <v>24</v>
      </c>
      <c r="B98" s="52" t="s">
        <v>42</v>
      </c>
      <c r="C98" s="13">
        <v>-8.2675348500000005</v>
      </c>
      <c r="D98" s="13">
        <v>3.7115171500000002</v>
      </c>
      <c r="E98" s="13">
        <v>-1.94538688</v>
      </c>
      <c r="F98" s="13">
        <v>16.00397225</v>
      </c>
      <c r="G98" s="13">
        <v>2.7791296600000002</v>
      </c>
      <c r="H98" s="1">
        <v>15.699203000000001</v>
      </c>
    </row>
    <row r="99" spans="1:8" x14ac:dyDescent="0.2">
      <c r="A99" s="8" t="s">
        <v>24</v>
      </c>
      <c r="B99" s="53" t="s">
        <v>57</v>
      </c>
      <c r="C99" s="13">
        <v>-3.3637302400000002</v>
      </c>
      <c r="D99" s="13">
        <v>-5.16293164</v>
      </c>
      <c r="E99" s="13">
        <v>2.9699177899999998</v>
      </c>
      <c r="F99" s="13">
        <v>-3.5820910000000001</v>
      </c>
      <c r="G99" s="13">
        <v>-1.8241208799999999</v>
      </c>
      <c r="H99" s="1">
        <v>-3.5820910000000001</v>
      </c>
    </row>
    <row r="100" spans="1:8" x14ac:dyDescent="0.2">
      <c r="A100" s="8" t="s">
        <v>24</v>
      </c>
      <c r="B100" s="53" t="s">
        <v>59</v>
      </c>
      <c r="C100" s="13">
        <v>0.90044082000000003</v>
      </c>
      <c r="D100" s="13">
        <v>10.99726122</v>
      </c>
      <c r="E100" s="13">
        <v>-1.36109484</v>
      </c>
      <c r="F100" s="13">
        <v>1.5654545499999999</v>
      </c>
      <c r="G100" s="13">
        <v>12.8126087</v>
      </c>
      <c r="H100" s="1">
        <v>1.3775999999999999</v>
      </c>
    </row>
    <row r="101" spans="1:8" x14ac:dyDescent="0.2">
      <c r="A101" s="8" t="s">
        <v>24</v>
      </c>
      <c r="B101" s="53" t="s">
        <v>58</v>
      </c>
      <c r="C101" s="13">
        <v>0.38280198999999998</v>
      </c>
      <c r="D101" s="13">
        <v>-0.65617758999999998</v>
      </c>
      <c r="E101" s="13">
        <v>0.33201006999999999</v>
      </c>
      <c r="F101" s="13">
        <v>8.0000000000000002E-3</v>
      </c>
      <c r="G101" s="13">
        <v>-2.2908235299999999</v>
      </c>
      <c r="H101" s="1">
        <v>8.0000000000000002E-3</v>
      </c>
    </row>
    <row r="102" spans="1:8" x14ac:dyDescent="0.2">
      <c r="A102" s="8" t="s">
        <v>24</v>
      </c>
      <c r="B102" s="53" t="s">
        <v>60</v>
      </c>
      <c r="C102" s="13">
        <v>1.36673738</v>
      </c>
      <c r="D102" s="13">
        <v>-0.21939489000000001</v>
      </c>
      <c r="E102" s="13">
        <v>-3.11859471</v>
      </c>
      <c r="F102" s="13">
        <v>-7.2987915499999998</v>
      </c>
      <c r="G102" s="13">
        <v>-14.78827877</v>
      </c>
      <c r="H102" s="1">
        <v>-15.374876410000001</v>
      </c>
    </row>
    <row r="103" spans="1:8" x14ac:dyDescent="0.2">
      <c r="A103" s="8" t="s">
        <v>24</v>
      </c>
      <c r="B103" s="10" t="s">
        <v>43</v>
      </c>
      <c r="C103" s="13">
        <v>-0.71375005000000002</v>
      </c>
      <c r="D103" s="13">
        <v>4.9587570999999997</v>
      </c>
      <c r="E103" s="13">
        <v>-1.1777616900000001</v>
      </c>
      <c r="F103" s="13">
        <v>-9.3074279999999998</v>
      </c>
      <c r="G103" s="13">
        <v>-6.0906144800000002</v>
      </c>
      <c r="H103" s="1">
        <v>-17.571367410000001</v>
      </c>
    </row>
    <row r="104" spans="1:8" x14ac:dyDescent="0.2">
      <c r="A104" s="8" t="s">
        <v>24</v>
      </c>
      <c r="B104" s="12" t="s">
        <v>47</v>
      </c>
      <c r="C104" s="13">
        <v>-8.9812849000000003</v>
      </c>
      <c r="D104" s="13">
        <v>8.6702742500000003</v>
      </c>
      <c r="E104" s="13">
        <v>-3.1231485700000001</v>
      </c>
      <c r="F104" s="13">
        <v>6.6965442499999996</v>
      </c>
      <c r="G104" s="13">
        <v>-3.31148482</v>
      </c>
      <c r="H104" s="1">
        <v>-1.8721644099999999</v>
      </c>
    </row>
    <row r="105" spans="1:8" x14ac:dyDescent="0.2">
      <c r="A105" s="7" t="s">
        <v>25</v>
      </c>
      <c r="B105" s="52" t="s">
        <v>36</v>
      </c>
      <c r="C105" s="13">
        <v>2.92231408</v>
      </c>
      <c r="D105" s="13">
        <v>-3.5367145500000001</v>
      </c>
      <c r="E105" s="13">
        <v>41.373453220000002</v>
      </c>
      <c r="F105" s="13">
        <v>37.172643839999999</v>
      </c>
      <c r="G105" s="13">
        <v>18.100231170000001</v>
      </c>
      <c r="H105" s="1">
        <v>35.750925780000003</v>
      </c>
    </row>
    <row r="106" spans="1:8" x14ac:dyDescent="0.2">
      <c r="A106" s="7" t="s">
        <v>25</v>
      </c>
      <c r="B106" s="12" t="s">
        <v>36</v>
      </c>
      <c r="C106" s="13">
        <v>2.92231408</v>
      </c>
      <c r="D106" s="13">
        <v>-3.5367145500000001</v>
      </c>
      <c r="E106" s="13">
        <v>41.373453220000002</v>
      </c>
      <c r="F106" s="13">
        <v>37.172643839999999</v>
      </c>
      <c r="G106" s="13">
        <v>18.100231170000001</v>
      </c>
      <c r="H106" s="1">
        <v>35.750925780000003</v>
      </c>
    </row>
    <row r="107" spans="1:8" x14ac:dyDescent="0.2">
      <c r="A107" s="7" t="s">
        <v>25</v>
      </c>
      <c r="B107" s="52" t="s">
        <v>37</v>
      </c>
      <c r="C107" s="13">
        <v>3.6408763199999998</v>
      </c>
      <c r="D107" s="13">
        <v>-8.4615196600000004</v>
      </c>
      <c r="E107" s="13">
        <v>5.5448356299999997</v>
      </c>
      <c r="F107" s="13">
        <v>15.68056125</v>
      </c>
      <c r="G107" s="13">
        <v>-4.26138993</v>
      </c>
      <c r="H107" s="1">
        <v>9.7748351499999995</v>
      </c>
    </row>
    <row r="108" spans="1:8" x14ac:dyDescent="0.2">
      <c r="A108" s="7" t="s">
        <v>25</v>
      </c>
      <c r="B108" s="52" t="s">
        <v>38</v>
      </c>
      <c r="C108" s="13">
        <v>-11.22187965</v>
      </c>
      <c r="D108" s="13">
        <v>21.70808727</v>
      </c>
      <c r="E108" s="13">
        <v>-7.0062621299999996</v>
      </c>
      <c r="F108" s="13">
        <v>63.094214289999996</v>
      </c>
      <c r="G108" s="13">
        <v>-5.1101910400000001</v>
      </c>
      <c r="H108" s="1">
        <v>67.420243679999999</v>
      </c>
    </row>
    <row r="109" spans="1:8" x14ac:dyDescent="0.2">
      <c r="A109" s="7" t="s">
        <v>25</v>
      </c>
      <c r="B109" s="12" t="s">
        <v>45</v>
      </c>
      <c r="C109" s="13">
        <v>-7.5810033299999997</v>
      </c>
      <c r="D109" s="13">
        <v>13.24656761</v>
      </c>
      <c r="E109" s="13">
        <v>-1.4614265</v>
      </c>
      <c r="F109" s="13">
        <v>78.774775539999993</v>
      </c>
      <c r="G109" s="13">
        <v>-9.3715809700000001</v>
      </c>
      <c r="H109" s="1">
        <v>77.19507883</v>
      </c>
    </row>
    <row r="110" spans="1:8" x14ac:dyDescent="0.2">
      <c r="A110" s="7" t="s">
        <v>25</v>
      </c>
      <c r="B110" s="52" t="s">
        <v>39</v>
      </c>
      <c r="C110" s="13">
        <v>-24.636952820000001</v>
      </c>
      <c r="D110" s="13">
        <v>-78.848019469999997</v>
      </c>
      <c r="E110" s="13">
        <v>47.978074479999997</v>
      </c>
      <c r="F110" s="13">
        <v>14.255164519999999</v>
      </c>
      <c r="G110" s="13">
        <v>-11.82960229</v>
      </c>
      <c r="H110" s="1">
        <v>7.2551645200000001</v>
      </c>
    </row>
    <row r="111" spans="1:8" x14ac:dyDescent="0.2">
      <c r="A111" s="7" t="s">
        <v>25</v>
      </c>
      <c r="B111" s="52" t="s">
        <v>40</v>
      </c>
      <c r="C111" s="13">
        <v>-1.4652304700000001</v>
      </c>
      <c r="D111" s="13">
        <v>11.034942109999999</v>
      </c>
      <c r="E111" s="13">
        <v>5.6760859400000001</v>
      </c>
      <c r="F111" s="13">
        <v>-0.96199999999999997</v>
      </c>
      <c r="G111" s="13">
        <v>-3.07</v>
      </c>
      <c r="H111" s="1">
        <v>-0.96199999999999997</v>
      </c>
    </row>
    <row r="112" spans="1:8" x14ac:dyDescent="0.2">
      <c r="A112" s="7" t="s">
        <v>25</v>
      </c>
      <c r="B112" s="52" t="s">
        <v>41</v>
      </c>
      <c r="C112" s="13"/>
      <c r="D112" s="13">
        <v>-9.9900510600000008</v>
      </c>
      <c r="E112" s="13">
        <v>-0.36915907999999997</v>
      </c>
      <c r="F112" s="13">
        <v>1.8054421700000001</v>
      </c>
      <c r="G112" s="13">
        <v>6.0915032699999996</v>
      </c>
      <c r="H112" s="1">
        <v>3.0856287400000002</v>
      </c>
    </row>
    <row r="113" spans="1:8" x14ac:dyDescent="0.2">
      <c r="A113" s="7" t="s">
        <v>25</v>
      </c>
      <c r="B113" s="12" t="s">
        <v>46</v>
      </c>
      <c r="C113" s="13">
        <v>-26.102183289999999</v>
      </c>
      <c r="D113" s="13">
        <v>-77.803128419999993</v>
      </c>
      <c r="E113" s="13">
        <v>53.285001340000001</v>
      </c>
      <c r="F113" s="13">
        <v>15.09860669</v>
      </c>
      <c r="G113" s="13">
        <v>-8.8080990200000002</v>
      </c>
      <c r="H113" s="1">
        <v>9.3787932600000001</v>
      </c>
    </row>
    <row r="114" spans="1:8" x14ac:dyDescent="0.2">
      <c r="A114" s="7" t="s">
        <v>25</v>
      </c>
      <c r="B114" s="52" t="s">
        <v>42</v>
      </c>
      <c r="C114" s="13">
        <v>8.3278727799999999</v>
      </c>
      <c r="D114" s="13">
        <v>33.765181630000001</v>
      </c>
      <c r="E114" s="13">
        <v>-2.3112181600000001</v>
      </c>
      <c r="F114" s="13">
        <v>7.03945797</v>
      </c>
      <c r="G114" s="13">
        <v>-7.7966095099999997</v>
      </c>
      <c r="H114" s="1">
        <v>7.2164549999999998</v>
      </c>
    </row>
    <row r="115" spans="1:8" x14ac:dyDescent="0.2">
      <c r="A115" s="7" t="s">
        <v>25</v>
      </c>
      <c r="B115" s="52" t="s">
        <v>43</v>
      </c>
      <c r="C115" s="13">
        <v>10.15248296</v>
      </c>
      <c r="D115" s="13">
        <v>12.02382388</v>
      </c>
      <c r="E115" s="13">
        <v>-6.3240310800000001</v>
      </c>
      <c r="F115" s="13">
        <v>-1.7631857</v>
      </c>
      <c r="G115" s="13">
        <v>10.19257925</v>
      </c>
      <c r="H115" s="1">
        <v>-0.33015478999999998</v>
      </c>
    </row>
    <row r="116" spans="1:8" x14ac:dyDescent="0.2">
      <c r="A116" s="7" t="s">
        <v>25</v>
      </c>
      <c r="B116" s="12" t="s">
        <v>47</v>
      </c>
      <c r="C116" s="13">
        <v>18.48035574</v>
      </c>
      <c r="D116" s="13">
        <v>45.789005510000003</v>
      </c>
      <c r="E116" s="13">
        <v>-8.6352492400000003</v>
      </c>
      <c r="F116" s="13">
        <v>5.2762722699999998</v>
      </c>
      <c r="G116" s="13">
        <v>2.39596974</v>
      </c>
      <c r="H116" s="1">
        <v>6.8863002099999999</v>
      </c>
    </row>
    <row r="117" spans="1:8" x14ac:dyDescent="0.2">
      <c r="A117" s="7" t="s">
        <v>26</v>
      </c>
      <c r="B117" s="52" t="s">
        <v>36</v>
      </c>
      <c r="C117" s="13">
        <v>-23.491159830000001</v>
      </c>
      <c r="D117" s="13">
        <v>-33.759668910000002</v>
      </c>
      <c r="E117" s="13">
        <v>-1.4992619199999999</v>
      </c>
      <c r="F117" s="13">
        <v>-12.971727270000001</v>
      </c>
      <c r="G117" s="13">
        <v>-14.440260869999999</v>
      </c>
      <c r="H117" s="1">
        <v>-12.96818</v>
      </c>
    </row>
    <row r="118" spans="1:8" x14ac:dyDescent="0.2">
      <c r="A118" s="7" t="s">
        <v>26</v>
      </c>
      <c r="B118" s="12" t="s">
        <v>36</v>
      </c>
      <c r="C118" s="13">
        <v>-23.491159830000001</v>
      </c>
      <c r="D118" s="13">
        <v>-33.759668910000002</v>
      </c>
      <c r="E118" s="13">
        <v>-1.4992619199999999</v>
      </c>
      <c r="F118" s="13">
        <v>-12.971727270000001</v>
      </c>
      <c r="G118" s="13">
        <v>-14.440260869999999</v>
      </c>
      <c r="H118" s="1">
        <v>-12.96818</v>
      </c>
    </row>
    <row r="119" spans="1:8" x14ac:dyDescent="0.2">
      <c r="A119" s="7" t="s">
        <v>26</v>
      </c>
      <c r="B119" s="52" t="s">
        <v>37</v>
      </c>
      <c r="C119" s="13">
        <v>-0.80934205000000004</v>
      </c>
      <c r="D119" s="13">
        <v>-7.2854994199999998</v>
      </c>
      <c r="E119" s="13">
        <v>0.69948297999999998</v>
      </c>
      <c r="F119" s="13">
        <v>-20.579090910000001</v>
      </c>
      <c r="G119" s="13">
        <v>-19.551046100000001</v>
      </c>
      <c r="H119" s="1">
        <v>-20.350000000000001</v>
      </c>
    </row>
    <row r="120" spans="1:8" x14ac:dyDescent="0.2">
      <c r="A120" s="7" t="s">
        <v>26</v>
      </c>
      <c r="B120" s="52" t="s">
        <v>38</v>
      </c>
      <c r="C120" s="13">
        <v>-2.60713799</v>
      </c>
      <c r="D120" s="13">
        <v>-40.549473769999999</v>
      </c>
      <c r="E120" s="13">
        <v>-31.75332658</v>
      </c>
      <c r="F120" s="13">
        <v>-61.268439620000002</v>
      </c>
      <c r="G120" s="13">
        <v>-2.9915646800000002</v>
      </c>
      <c r="H120" s="1">
        <v>-61.268439620000002</v>
      </c>
    </row>
    <row r="121" spans="1:8" x14ac:dyDescent="0.2">
      <c r="A121" s="7" t="s">
        <v>26</v>
      </c>
      <c r="B121" s="12" t="s">
        <v>45</v>
      </c>
      <c r="C121" s="13">
        <v>-3.4164800400000002</v>
      </c>
      <c r="D121" s="13">
        <v>-47.834973189999999</v>
      </c>
      <c r="E121" s="13">
        <v>-31.0538436</v>
      </c>
      <c r="F121" s="13">
        <v>-81.84753053</v>
      </c>
      <c r="G121" s="13">
        <v>-22.54261078</v>
      </c>
      <c r="H121" s="1">
        <v>-81.618439620000004</v>
      </c>
    </row>
    <row r="122" spans="1:8" x14ac:dyDescent="0.2">
      <c r="A122" s="7" t="s">
        <v>26</v>
      </c>
      <c r="B122" s="52" t="s">
        <v>39</v>
      </c>
      <c r="C122" s="13">
        <v>10.738691449999999</v>
      </c>
      <c r="D122" s="13">
        <v>56.947330409999999</v>
      </c>
      <c r="E122" s="13">
        <v>-12.826007819999999</v>
      </c>
      <c r="F122" s="13">
        <v>7.3230496699999996</v>
      </c>
      <c r="G122" s="13">
        <v>11.971030620000001</v>
      </c>
      <c r="H122" s="1">
        <v>7.3230496699999996</v>
      </c>
    </row>
    <row r="123" spans="1:8" x14ac:dyDescent="0.2">
      <c r="A123" s="7" t="s">
        <v>26</v>
      </c>
      <c r="B123" s="52" t="s">
        <v>40</v>
      </c>
      <c r="C123" s="13">
        <v>4.3484575999999997</v>
      </c>
      <c r="D123" s="13">
        <v>-6.2690590999999998</v>
      </c>
      <c r="E123" s="13">
        <v>-2.3162932199999999</v>
      </c>
      <c r="F123" s="13">
        <v>5.7519999999999998</v>
      </c>
      <c r="G123" s="13">
        <v>-8.9770000000000003</v>
      </c>
      <c r="H123" s="1">
        <v>5.7519999999999998</v>
      </c>
    </row>
    <row r="124" spans="1:8" x14ac:dyDescent="0.2">
      <c r="A124" s="7" t="s">
        <v>26</v>
      </c>
      <c r="B124" s="12" t="s">
        <v>46</v>
      </c>
      <c r="C124" s="13">
        <v>15.087149050000001</v>
      </c>
      <c r="D124" s="13">
        <v>50.67827131</v>
      </c>
      <c r="E124" s="13">
        <v>-15.14230104</v>
      </c>
      <c r="F124" s="13">
        <v>13.07504967</v>
      </c>
      <c r="G124" s="13">
        <v>2.9940306200000002</v>
      </c>
      <c r="H124" s="1">
        <v>13.07504967</v>
      </c>
    </row>
    <row r="125" spans="1:8" x14ac:dyDescent="0.2">
      <c r="A125" s="7" t="s">
        <v>26</v>
      </c>
      <c r="B125" s="52" t="s">
        <v>42</v>
      </c>
      <c r="C125" s="13">
        <v>1.6037697799999999</v>
      </c>
      <c r="D125" s="13">
        <v>-20.2250756</v>
      </c>
      <c r="E125" s="13">
        <v>3.2577503800000001</v>
      </c>
      <c r="F125" s="13">
        <v>-12.00054422</v>
      </c>
      <c r="G125" s="13">
        <v>-0.28564706000000001</v>
      </c>
      <c r="H125" s="1">
        <v>-11.83760479</v>
      </c>
    </row>
    <row r="126" spans="1:8" x14ac:dyDescent="0.2">
      <c r="A126" s="7" t="s">
        <v>26</v>
      </c>
      <c r="B126" s="52" t="s">
        <v>43</v>
      </c>
      <c r="C126" s="13">
        <v>3.13757376</v>
      </c>
      <c r="D126" s="13">
        <v>-10.012358109999999</v>
      </c>
      <c r="E126" s="13">
        <v>3.1748960500000001</v>
      </c>
      <c r="F126" s="13">
        <v>-1.4516363699999999</v>
      </c>
      <c r="G126" s="13">
        <v>-7.2652915399999998</v>
      </c>
      <c r="H126" s="1">
        <v>-1.6636</v>
      </c>
    </row>
    <row r="127" spans="1:8" x14ac:dyDescent="0.2">
      <c r="A127" s="7" t="s">
        <v>26</v>
      </c>
      <c r="B127" s="12" t="s">
        <v>47</v>
      </c>
      <c r="C127" s="13">
        <v>4.7413435399999999</v>
      </c>
      <c r="D127" s="13">
        <v>-30.237433710000001</v>
      </c>
      <c r="E127" s="13">
        <v>6.4326464300000001</v>
      </c>
      <c r="F127" s="13">
        <v>-13.452180589999999</v>
      </c>
      <c r="G127" s="13">
        <v>-7.5509386000000003</v>
      </c>
      <c r="H127" s="1">
        <v>-13.501204789999999</v>
      </c>
    </row>
    <row r="128" spans="1:8" x14ac:dyDescent="0.2">
      <c r="A128" s="6" t="s">
        <v>27</v>
      </c>
      <c r="B128" s="52" t="s">
        <v>36</v>
      </c>
      <c r="C128" s="13">
        <v>-1.429837</v>
      </c>
      <c r="D128" s="13">
        <v>-1.36405</v>
      </c>
      <c r="E128" s="13">
        <v>0.13686200000000001</v>
      </c>
      <c r="F128" s="13">
        <v>-5.6</v>
      </c>
      <c r="G128" s="13">
        <v>-0.317</v>
      </c>
      <c r="H128" s="1">
        <v>-2.8</v>
      </c>
    </row>
    <row r="129" spans="1:8" x14ac:dyDescent="0.2">
      <c r="A129" s="6" t="s">
        <v>27</v>
      </c>
      <c r="B129" s="12" t="s">
        <v>36</v>
      </c>
      <c r="C129" s="13">
        <v>-1.429837</v>
      </c>
      <c r="D129" s="13">
        <v>-1.36405</v>
      </c>
      <c r="E129" s="13">
        <v>0.13686200000000001</v>
      </c>
      <c r="F129" s="13">
        <v>-5.6</v>
      </c>
      <c r="G129" s="13">
        <v>-0.317</v>
      </c>
      <c r="H129" s="1">
        <v>-2.8</v>
      </c>
    </row>
    <row r="130" spans="1:8" x14ac:dyDescent="0.2">
      <c r="A130" s="6" t="s">
        <v>27</v>
      </c>
      <c r="B130" s="52" t="s">
        <v>37</v>
      </c>
      <c r="C130" s="13">
        <v>-0.73798509999999995</v>
      </c>
      <c r="D130" s="13">
        <v>-1.97674496</v>
      </c>
      <c r="E130" s="13">
        <v>-0.18910043000000001</v>
      </c>
      <c r="F130" s="13">
        <v>-2.5758822000000001</v>
      </c>
      <c r="G130" s="13">
        <v>0.15096666</v>
      </c>
      <c r="H130" s="1">
        <v>-2.3758821999999999</v>
      </c>
    </row>
    <row r="131" spans="1:8" x14ac:dyDescent="0.2">
      <c r="A131" s="6" t="s">
        <v>27</v>
      </c>
      <c r="B131" s="52" t="s">
        <v>38</v>
      </c>
      <c r="C131" s="13">
        <v>2.7013512400000002</v>
      </c>
      <c r="D131" s="13">
        <v>-6.1401351000000002</v>
      </c>
      <c r="E131" s="13">
        <v>10.621692700000001</v>
      </c>
      <c r="F131" s="13">
        <v>-23.122561210000001</v>
      </c>
      <c r="G131" s="13">
        <v>5.8797872900000003</v>
      </c>
      <c r="H131" s="1">
        <v>-21.772015759999999</v>
      </c>
    </row>
    <row r="132" spans="1:8" x14ac:dyDescent="0.2">
      <c r="A132" s="6" t="s">
        <v>27</v>
      </c>
      <c r="B132" s="12" t="s">
        <v>45</v>
      </c>
      <c r="C132" s="13">
        <v>1.96336614</v>
      </c>
      <c r="D132" s="13">
        <v>-8.1168800599999997</v>
      </c>
      <c r="E132" s="13">
        <v>10.432592270000001</v>
      </c>
      <c r="F132" s="13">
        <v>-25.698443409999999</v>
      </c>
      <c r="G132" s="13">
        <v>6.0307539500000003</v>
      </c>
      <c r="H132" s="1">
        <v>-24.147897960000002</v>
      </c>
    </row>
    <row r="133" spans="1:8" x14ac:dyDescent="0.2">
      <c r="A133" s="6" t="s">
        <v>27</v>
      </c>
      <c r="B133" s="52" t="s">
        <v>39</v>
      </c>
      <c r="C133" s="13">
        <v>-1.82989</v>
      </c>
      <c r="D133" s="13">
        <v>9.2539859999999994</v>
      </c>
      <c r="E133" s="13">
        <v>17.51688</v>
      </c>
      <c r="F133" s="13">
        <v>2.4045350000000001</v>
      </c>
      <c r="G133" s="13">
        <v>-11</v>
      </c>
      <c r="H133" s="1">
        <v>2.4045350000000001</v>
      </c>
    </row>
    <row r="134" spans="1:8" x14ac:dyDescent="0.2">
      <c r="A134" s="6" t="s">
        <v>27</v>
      </c>
      <c r="B134" s="52" t="s">
        <v>40</v>
      </c>
      <c r="C134" s="13">
        <v>-0.14396018999999999</v>
      </c>
      <c r="D134" s="13">
        <v>-7.7858738199999999</v>
      </c>
      <c r="E134" s="13"/>
      <c r="F134" s="13"/>
      <c r="G134" s="13"/>
      <c r="H134" s="1"/>
    </row>
    <row r="135" spans="1:8" x14ac:dyDescent="0.2">
      <c r="A135" s="6" t="s">
        <v>27</v>
      </c>
      <c r="B135" s="52" t="s">
        <v>41</v>
      </c>
      <c r="C135" s="13"/>
      <c r="D135" s="13">
        <v>2.7259651900000001</v>
      </c>
      <c r="E135" s="13">
        <v>-0.47492032000000001</v>
      </c>
      <c r="F135" s="13">
        <v>-3.4442176899999999</v>
      </c>
      <c r="G135" s="13">
        <v>-2.6078431399999999</v>
      </c>
      <c r="H135" s="1">
        <v>-3.1197604800000001</v>
      </c>
    </row>
    <row r="136" spans="1:8" x14ac:dyDescent="0.2">
      <c r="A136" s="6" t="s">
        <v>27</v>
      </c>
      <c r="B136" s="12" t="s">
        <v>46</v>
      </c>
      <c r="C136" s="13">
        <v>-1.9738501900000001</v>
      </c>
      <c r="D136" s="13">
        <v>4.1940773699999996</v>
      </c>
      <c r="E136" s="13">
        <v>17.041959680000001</v>
      </c>
      <c r="F136" s="13">
        <v>-1.03968269</v>
      </c>
      <c r="G136" s="13">
        <v>-13.60784314</v>
      </c>
      <c r="H136" s="1">
        <v>-0.71522547999999997</v>
      </c>
    </row>
    <row r="137" spans="1:8" x14ac:dyDescent="0.2">
      <c r="A137" s="6" t="s">
        <v>27</v>
      </c>
      <c r="B137" s="52" t="s">
        <v>42</v>
      </c>
      <c r="C137" s="13">
        <v>0.38848224999999997</v>
      </c>
      <c r="D137" s="13">
        <v>0.49893580999999998</v>
      </c>
      <c r="E137" s="13">
        <v>-0.17470608000000001</v>
      </c>
      <c r="F137" s="13">
        <v>7.9354741899999999</v>
      </c>
      <c r="G137" s="13">
        <v>3.5686274500000001</v>
      </c>
      <c r="H137" s="1">
        <v>7.7576787600000001</v>
      </c>
    </row>
    <row r="138" spans="1:8" x14ac:dyDescent="0.2">
      <c r="A138" s="6" t="s">
        <v>27</v>
      </c>
      <c r="B138" s="52" t="s">
        <v>43</v>
      </c>
      <c r="C138" s="13">
        <v>0.42759297000000002</v>
      </c>
      <c r="D138" s="13">
        <v>2.4448310000000001E-2</v>
      </c>
      <c r="E138" s="13">
        <v>-0.23255799999999999</v>
      </c>
      <c r="F138" s="13">
        <v>-0.17499999999999999</v>
      </c>
      <c r="G138" s="13">
        <v>-2.1383302</v>
      </c>
      <c r="H138" s="1">
        <v>-0.17499999999999999</v>
      </c>
    </row>
    <row r="139" spans="1:8" x14ac:dyDescent="0.2">
      <c r="A139" s="6" t="s">
        <v>27</v>
      </c>
      <c r="B139" s="12" t="s">
        <v>47</v>
      </c>
      <c r="C139" s="13">
        <v>0.81607521999999999</v>
      </c>
      <c r="D139" s="13">
        <v>0.52338412000000001</v>
      </c>
      <c r="E139" s="13">
        <v>-0.40726407999999997</v>
      </c>
      <c r="F139" s="13">
        <v>7.76047419</v>
      </c>
      <c r="G139" s="13">
        <v>1.43029725</v>
      </c>
      <c r="H139" s="1">
        <v>7.5826787600000003</v>
      </c>
    </row>
    <row r="140" spans="1:8" x14ac:dyDescent="0.2">
      <c r="A140" s="8" t="s">
        <v>28</v>
      </c>
      <c r="B140" s="52" t="s">
        <v>36</v>
      </c>
      <c r="C140" s="13">
        <v>-21.99868275</v>
      </c>
      <c r="D140" s="13">
        <v>-38.66043346</v>
      </c>
      <c r="E140" s="13">
        <v>40.0110533</v>
      </c>
      <c r="F140" s="13">
        <v>18.600916569999999</v>
      </c>
      <c r="G140" s="13">
        <v>3.3429703000000002</v>
      </c>
      <c r="H140" s="1">
        <v>19.982745779999998</v>
      </c>
    </row>
    <row r="141" spans="1:8" x14ac:dyDescent="0.2">
      <c r="A141" s="8" t="s">
        <v>28</v>
      </c>
      <c r="B141" s="12" t="s">
        <v>36</v>
      </c>
      <c r="C141" s="13">
        <v>-21.99868275</v>
      </c>
      <c r="D141" s="13">
        <v>-38.66043346</v>
      </c>
      <c r="E141" s="13">
        <v>40.0110533</v>
      </c>
      <c r="F141" s="13">
        <v>18.600916569999999</v>
      </c>
      <c r="G141" s="13">
        <v>3.3429703000000002</v>
      </c>
      <c r="H141" s="1">
        <v>19.982745779999998</v>
      </c>
    </row>
    <row r="142" spans="1:8" x14ac:dyDescent="0.2">
      <c r="A142" s="8" t="s">
        <v>28</v>
      </c>
      <c r="B142" s="52" t="s">
        <v>37</v>
      </c>
      <c r="C142" s="13">
        <v>2.0935491700000002</v>
      </c>
      <c r="D142" s="13">
        <v>-17.723764039999999</v>
      </c>
      <c r="E142" s="13">
        <v>6.0552181799999998</v>
      </c>
      <c r="F142" s="13">
        <v>-7.47441186</v>
      </c>
      <c r="G142" s="13">
        <v>-23.661469369999999</v>
      </c>
      <c r="H142" s="1">
        <v>-12.95104705</v>
      </c>
    </row>
    <row r="143" spans="1:8" x14ac:dyDescent="0.2">
      <c r="A143" s="8" t="s">
        <v>28</v>
      </c>
      <c r="B143" s="52" t="s">
        <v>38</v>
      </c>
      <c r="C143" s="13">
        <v>-11.127666400000001</v>
      </c>
      <c r="D143" s="13">
        <v>-24.981521600000001</v>
      </c>
      <c r="E143" s="13">
        <v>-28.137896009999999</v>
      </c>
      <c r="F143" s="13">
        <v>-21.296786539999999</v>
      </c>
      <c r="G143" s="13">
        <v>-2.22196843</v>
      </c>
      <c r="H143" s="1">
        <v>-15.6202117</v>
      </c>
    </row>
    <row r="144" spans="1:8" x14ac:dyDescent="0.2">
      <c r="A144" s="8" t="s">
        <v>28</v>
      </c>
      <c r="B144" s="12" t="s">
        <v>45</v>
      </c>
      <c r="C144" s="13">
        <v>-9.0341172299999997</v>
      </c>
      <c r="D144" s="13">
        <v>-42.70528564</v>
      </c>
      <c r="E144" s="13">
        <v>-22.082677830000002</v>
      </c>
      <c r="F144" s="13">
        <v>-28.771198399999999</v>
      </c>
      <c r="G144" s="13">
        <v>-25.883437799999999</v>
      </c>
      <c r="H144" s="1">
        <v>-28.571258749999998</v>
      </c>
    </row>
    <row r="145" spans="1:8" x14ac:dyDescent="0.2">
      <c r="A145" s="8" t="s">
        <v>28</v>
      </c>
      <c r="B145" s="52" t="s">
        <v>39</v>
      </c>
      <c r="C145" s="13">
        <v>-15.728151370000001</v>
      </c>
      <c r="D145" s="13">
        <v>-12.64670306</v>
      </c>
      <c r="E145" s="13">
        <v>52.668946660000003</v>
      </c>
      <c r="F145" s="13">
        <v>23.98274919</v>
      </c>
      <c r="G145" s="13">
        <v>-10.85857167</v>
      </c>
      <c r="H145" s="1">
        <v>16.98274919</v>
      </c>
    </row>
    <row r="146" spans="1:8" x14ac:dyDescent="0.2">
      <c r="A146" s="8" t="s">
        <v>28</v>
      </c>
      <c r="B146" s="52" t="s">
        <v>40</v>
      </c>
      <c r="C146" s="13">
        <v>2.7392669399999998</v>
      </c>
      <c r="D146" s="13">
        <v>-3.0199908099999999</v>
      </c>
      <c r="E146" s="13">
        <v>3.3597927200000002</v>
      </c>
      <c r="F146" s="13">
        <v>4.79</v>
      </c>
      <c r="G146" s="13">
        <v>-12.047000000000001</v>
      </c>
      <c r="H146" s="1">
        <v>4.79</v>
      </c>
    </row>
    <row r="147" spans="1:8" x14ac:dyDescent="0.2">
      <c r="A147" s="8" t="s">
        <v>28</v>
      </c>
      <c r="B147" s="52" t="s">
        <v>41</v>
      </c>
      <c r="C147" s="13"/>
      <c r="D147" s="13">
        <v>-7.2640858699999997</v>
      </c>
      <c r="E147" s="13">
        <v>-0.84407940000000004</v>
      </c>
      <c r="F147" s="13">
        <v>-1.63877552</v>
      </c>
      <c r="G147" s="13">
        <v>3.4836601300000001</v>
      </c>
      <c r="H147" s="1">
        <v>-3.4131740000000001E-2</v>
      </c>
    </row>
    <row r="148" spans="1:8" x14ac:dyDescent="0.2">
      <c r="A148" s="8" t="s">
        <v>28</v>
      </c>
      <c r="B148" s="12" t="s">
        <v>46</v>
      </c>
      <c r="C148" s="13">
        <v>-12.988884430000001</v>
      </c>
      <c r="D148" s="13">
        <v>-22.930779739999998</v>
      </c>
      <c r="E148" s="13">
        <v>55.184659979999999</v>
      </c>
      <c r="F148" s="13">
        <v>27.13397367</v>
      </c>
      <c r="G148" s="13">
        <v>-19.42191154</v>
      </c>
      <c r="H148" s="1">
        <v>21.73861745</v>
      </c>
    </row>
    <row r="149" spans="1:8" x14ac:dyDescent="0.2">
      <c r="A149" s="8" t="s">
        <v>28</v>
      </c>
      <c r="B149" s="52" t="s">
        <v>42</v>
      </c>
      <c r="C149" s="13">
        <v>10.320124809999999</v>
      </c>
      <c r="D149" s="13">
        <v>14.039041839999999</v>
      </c>
      <c r="E149" s="13">
        <v>0.77182614000000005</v>
      </c>
      <c r="F149" s="13">
        <v>2.9743879400000002</v>
      </c>
      <c r="G149" s="13">
        <v>-4.5136291200000001</v>
      </c>
      <c r="H149" s="1">
        <v>3.1365289700000001</v>
      </c>
    </row>
    <row r="150" spans="1:8" x14ac:dyDescent="0.2">
      <c r="A150" s="8" t="s">
        <v>28</v>
      </c>
      <c r="B150" s="53" t="s">
        <v>57</v>
      </c>
      <c r="C150" s="13">
        <v>1.4780326399999999</v>
      </c>
      <c r="D150" s="13">
        <v>0.38012322999999998</v>
      </c>
      <c r="E150" s="13">
        <v>-4.7179961400000003</v>
      </c>
      <c r="F150" s="13">
        <v>-0.19563974000000001</v>
      </c>
      <c r="G150" s="13">
        <v>6.2290483600000002</v>
      </c>
      <c r="H150" s="1">
        <v>-0.19933609999999999</v>
      </c>
    </row>
    <row r="151" spans="1:8" x14ac:dyDescent="0.2">
      <c r="A151" s="8" t="s">
        <v>28</v>
      </c>
      <c r="B151" s="53" t="s">
        <v>59</v>
      </c>
      <c r="C151" s="13">
        <v>10.488218249999999</v>
      </c>
      <c r="D151" s="13">
        <v>-0.84632419999999997</v>
      </c>
      <c r="E151" s="13">
        <v>-0.20127455999999999</v>
      </c>
      <c r="F151" s="13">
        <v>-0.19522255999999999</v>
      </c>
      <c r="G151" s="13">
        <v>-2.8403876600000002</v>
      </c>
      <c r="H151" s="1">
        <v>4.77744E-3</v>
      </c>
    </row>
    <row r="152" spans="1:8" x14ac:dyDescent="0.2">
      <c r="A152" s="8" t="s">
        <v>28</v>
      </c>
      <c r="B152" s="53" t="s">
        <v>58</v>
      </c>
      <c r="C152" s="13">
        <v>1.30709962</v>
      </c>
      <c r="D152" s="13">
        <v>-0.85619526000000001</v>
      </c>
      <c r="E152" s="13">
        <v>-0.24629846999999999</v>
      </c>
      <c r="F152" s="13">
        <v>4.2756643600000004</v>
      </c>
      <c r="G152" s="13">
        <v>2.2424720100000002</v>
      </c>
      <c r="H152" s="1">
        <v>4.0756643600000002</v>
      </c>
    </row>
    <row r="153" spans="1:8" x14ac:dyDescent="0.2">
      <c r="A153" s="8" t="s">
        <v>28</v>
      </c>
      <c r="B153" s="53" t="s">
        <v>60</v>
      </c>
      <c r="C153" s="13">
        <v>0.44429918000000002</v>
      </c>
      <c r="D153" s="13">
        <v>3.3583103099999998</v>
      </c>
      <c r="E153" s="13">
        <v>1.7838761400000001</v>
      </c>
      <c r="F153" s="13">
        <v>-7.2746241300000003</v>
      </c>
      <c r="G153" s="13">
        <v>-4.8421751999999998</v>
      </c>
      <c r="H153" s="1">
        <v>-6.0498604900000004</v>
      </c>
    </row>
    <row r="154" spans="1:8" x14ac:dyDescent="0.2">
      <c r="A154" s="8" t="s">
        <v>28</v>
      </c>
      <c r="B154" s="10" t="s">
        <v>43</v>
      </c>
      <c r="C154" s="13">
        <v>13.71764969</v>
      </c>
      <c r="D154" s="13">
        <v>2.03591408</v>
      </c>
      <c r="E154" s="13">
        <v>-3.3816930300000001</v>
      </c>
      <c r="F154" s="13">
        <v>-3.3898220700000001</v>
      </c>
      <c r="G154" s="13">
        <v>0.78895751000000003</v>
      </c>
      <c r="H154" s="1">
        <v>-2.1687547899999999</v>
      </c>
    </row>
    <row r="155" spans="1:8" x14ac:dyDescent="0.2">
      <c r="A155" s="8" t="s">
        <v>28</v>
      </c>
      <c r="B155" s="12" t="s">
        <v>47</v>
      </c>
      <c r="C155" s="13">
        <v>24.037774500000001</v>
      </c>
      <c r="D155" s="13">
        <v>16.074955920000001</v>
      </c>
      <c r="E155" s="13">
        <v>-2.6098668900000002</v>
      </c>
      <c r="F155" s="13">
        <v>-0.41543413000000001</v>
      </c>
      <c r="G155" s="13">
        <v>-3.7246716100000001</v>
      </c>
      <c r="H155" s="1">
        <v>0.96777418000000004</v>
      </c>
    </row>
    <row r="156" spans="1:8" x14ac:dyDescent="0.2">
      <c r="A156" s="7" t="s">
        <v>29</v>
      </c>
      <c r="B156" s="52" t="s">
        <v>37</v>
      </c>
      <c r="C156" s="13"/>
      <c r="D156" s="13">
        <v>-2.4511979999999999E-2</v>
      </c>
      <c r="E156" s="13"/>
      <c r="F156" s="13"/>
      <c r="G156" s="13"/>
      <c r="H156" s="1"/>
    </row>
    <row r="157" spans="1:8" x14ac:dyDescent="0.2">
      <c r="A157" s="7" t="s">
        <v>29</v>
      </c>
      <c r="B157" s="12" t="s">
        <v>45</v>
      </c>
      <c r="C157" s="13"/>
      <c r="D157" s="13">
        <v>-2.4511979999999999E-2</v>
      </c>
      <c r="E157" s="13"/>
      <c r="F157" s="13"/>
      <c r="G157" s="13"/>
      <c r="H157" s="1"/>
    </row>
    <row r="158" spans="1:8" x14ac:dyDescent="0.2">
      <c r="A158" s="7" t="s">
        <v>29</v>
      </c>
      <c r="B158" s="52" t="s">
        <v>40</v>
      </c>
      <c r="C158" s="13">
        <v>-5.3783829999999998E-2</v>
      </c>
      <c r="D158" s="13">
        <v>-0.73685816000000004</v>
      </c>
      <c r="E158" s="13"/>
      <c r="F158" s="13"/>
      <c r="G158" s="13"/>
      <c r="H158" s="1"/>
    </row>
    <row r="159" spans="1:8" x14ac:dyDescent="0.2">
      <c r="A159" s="7" t="s">
        <v>29</v>
      </c>
      <c r="B159" s="12" t="s">
        <v>46</v>
      </c>
      <c r="C159" s="13">
        <v>-5.3783829999999998E-2</v>
      </c>
      <c r="D159" s="13">
        <v>-0.73685816000000004</v>
      </c>
      <c r="E159" s="13"/>
      <c r="F159" s="13"/>
      <c r="G159" s="13"/>
      <c r="H159" s="1"/>
    </row>
    <row r="160" spans="1:8" x14ac:dyDescent="0.2">
      <c r="A160" s="8" t="s">
        <v>30</v>
      </c>
      <c r="B160" s="52" t="s">
        <v>37</v>
      </c>
      <c r="C160" s="13"/>
      <c r="D160" s="13">
        <v>-2.4511979999999999E-2</v>
      </c>
      <c r="E160" s="13"/>
      <c r="F160" s="13"/>
      <c r="G160" s="13"/>
      <c r="H160" s="1"/>
    </row>
    <row r="161" spans="1:8" x14ac:dyDescent="0.2">
      <c r="A161" s="8" t="s">
        <v>30</v>
      </c>
      <c r="B161" s="12" t="s">
        <v>45</v>
      </c>
      <c r="C161" s="13"/>
      <c r="D161" s="13">
        <v>-2.4511979999999999E-2</v>
      </c>
      <c r="E161" s="13"/>
      <c r="F161" s="13"/>
      <c r="G161" s="13"/>
      <c r="H161" s="1"/>
    </row>
    <row r="162" spans="1:8" x14ac:dyDescent="0.2">
      <c r="A162" s="8" t="s">
        <v>30</v>
      </c>
      <c r="B162" s="52" t="s">
        <v>40</v>
      </c>
      <c r="C162" s="13">
        <v>-5.3783829999999998E-2</v>
      </c>
      <c r="D162" s="13">
        <v>-0.73685816000000004</v>
      </c>
      <c r="E162" s="13"/>
      <c r="F162" s="13"/>
      <c r="G162" s="13"/>
      <c r="H162" s="1"/>
    </row>
    <row r="163" spans="1:8" x14ac:dyDescent="0.2">
      <c r="A163" s="8" t="s">
        <v>30</v>
      </c>
      <c r="B163" s="12" t="s">
        <v>46</v>
      </c>
      <c r="C163" s="13">
        <v>-5.3783829999999998E-2</v>
      </c>
      <c r="D163" s="13">
        <v>-0.73685816000000004</v>
      </c>
      <c r="E163" s="13"/>
      <c r="F163" s="13"/>
      <c r="G163" s="13"/>
      <c r="H163" s="1"/>
    </row>
    <row r="164" spans="1:8" x14ac:dyDescent="0.2">
      <c r="A164" s="9" t="s">
        <v>31</v>
      </c>
      <c r="B164" s="52" t="s">
        <v>36</v>
      </c>
      <c r="C164" s="13">
        <v>-21.869683510000002</v>
      </c>
      <c r="D164" s="13">
        <v>-10.83161876</v>
      </c>
      <c r="E164" s="13">
        <v>50.01592273</v>
      </c>
      <c r="F164" s="13">
        <v>18.745343250000001</v>
      </c>
      <c r="G164" s="13">
        <v>5.8612239900000001</v>
      </c>
      <c r="H164" s="1">
        <v>19.867734649999999</v>
      </c>
    </row>
    <row r="165" spans="1:8" x14ac:dyDescent="0.2">
      <c r="A165" s="9" t="s">
        <v>31</v>
      </c>
      <c r="B165" s="12" t="s">
        <v>36</v>
      </c>
      <c r="C165" s="13">
        <v>-21.869683510000002</v>
      </c>
      <c r="D165" s="13">
        <v>-10.83161876</v>
      </c>
      <c r="E165" s="13">
        <v>50.01592273</v>
      </c>
      <c r="F165" s="13">
        <v>18.745343250000001</v>
      </c>
      <c r="G165" s="13">
        <v>5.8612239900000001</v>
      </c>
      <c r="H165" s="1">
        <v>19.867734649999999</v>
      </c>
    </row>
    <row r="166" spans="1:8" x14ac:dyDescent="0.2">
      <c r="A166" s="9" t="s">
        <v>31</v>
      </c>
      <c r="B166" s="52" t="s">
        <v>37</v>
      </c>
      <c r="C166" s="13">
        <v>-4.5165893700000002</v>
      </c>
      <c r="D166" s="13">
        <v>-42.244416700000002</v>
      </c>
      <c r="E166" s="13">
        <v>-10.047774799999999</v>
      </c>
      <c r="F166" s="13">
        <v>-9.3926634399999998</v>
      </c>
      <c r="G166" s="13">
        <v>-14.312517550000001</v>
      </c>
      <c r="H166" s="1">
        <v>-12.34400072</v>
      </c>
    </row>
    <row r="167" spans="1:8" x14ac:dyDescent="0.2">
      <c r="A167" s="9" t="s">
        <v>31</v>
      </c>
      <c r="B167" s="52" t="s">
        <v>38</v>
      </c>
      <c r="C167" s="13">
        <v>-32.224826579999998</v>
      </c>
      <c r="D167" s="13">
        <v>15.757483000000001</v>
      </c>
      <c r="E167" s="13">
        <v>-60.569194019999998</v>
      </c>
      <c r="F167" s="13">
        <v>-29.6999374</v>
      </c>
      <c r="G167" s="13">
        <v>16.043171359999999</v>
      </c>
      <c r="H167" s="1">
        <v>-24.455803270000001</v>
      </c>
    </row>
    <row r="168" spans="1:8" x14ac:dyDescent="0.2">
      <c r="A168" s="9" t="s">
        <v>31</v>
      </c>
      <c r="B168" s="12" t="s">
        <v>45</v>
      </c>
      <c r="C168" s="13">
        <v>-36.741415949999997</v>
      </c>
      <c r="D168" s="13">
        <v>-26.486933700000002</v>
      </c>
      <c r="E168" s="13">
        <v>-70.616968819999997</v>
      </c>
      <c r="F168" s="13">
        <v>-39.092600840000003</v>
      </c>
      <c r="G168" s="13">
        <v>1.73065381</v>
      </c>
      <c r="H168" s="1">
        <v>-36.799803990000001</v>
      </c>
    </row>
    <row r="169" spans="1:8" x14ac:dyDescent="0.2">
      <c r="A169" s="9" t="s">
        <v>31</v>
      </c>
      <c r="B169" s="52" t="s">
        <v>39</v>
      </c>
      <c r="C169" s="13">
        <v>-22.754288020000001</v>
      </c>
      <c r="D169" s="13">
        <v>-15.214465089999999</v>
      </c>
      <c r="E169" s="13">
        <v>37.25093631</v>
      </c>
      <c r="F169" s="13">
        <v>28.76474919</v>
      </c>
      <c r="G169" s="13">
        <v>-15.35857167</v>
      </c>
      <c r="H169" s="1">
        <v>31.664749189999998</v>
      </c>
    </row>
    <row r="170" spans="1:8" x14ac:dyDescent="0.2">
      <c r="A170" s="9" t="s">
        <v>31</v>
      </c>
      <c r="B170" s="52" t="s">
        <v>40</v>
      </c>
      <c r="C170" s="13">
        <v>-9.2955455699999998</v>
      </c>
      <c r="D170" s="13">
        <v>15.70791711</v>
      </c>
      <c r="E170" s="13">
        <v>-5.5855585300000001</v>
      </c>
      <c r="F170" s="13">
        <v>-0.52800000000000002</v>
      </c>
      <c r="G170" s="13">
        <v>-1.4950000000000001</v>
      </c>
      <c r="H170" s="1">
        <v>-0.52800000000000002</v>
      </c>
    </row>
    <row r="171" spans="1:8" x14ac:dyDescent="0.2">
      <c r="A171" s="9" t="s">
        <v>31</v>
      </c>
      <c r="B171" s="52" t="s">
        <v>41</v>
      </c>
      <c r="C171" s="13"/>
      <c r="D171" s="13">
        <v>-12.86042196</v>
      </c>
      <c r="E171" s="13">
        <v>-1.7588929900000001</v>
      </c>
      <c r="F171" s="13">
        <v>-1.52993198</v>
      </c>
      <c r="G171" s="13">
        <v>3.8496731999999998</v>
      </c>
      <c r="H171" s="1">
        <v>6.1676639999999998E-2</v>
      </c>
    </row>
    <row r="172" spans="1:8" x14ac:dyDescent="0.2">
      <c r="A172" s="9" t="s">
        <v>31</v>
      </c>
      <c r="B172" s="12" t="s">
        <v>46</v>
      </c>
      <c r="C172" s="13">
        <v>-32.049833589999999</v>
      </c>
      <c r="D172" s="13">
        <v>-12.366969940000001</v>
      </c>
      <c r="E172" s="13">
        <v>29.90648479</v>
      </c>
      <c r="F172" s="13">
        <v>26.706817210000001</v>
      </c>
      <c r="G172" s="13">
        <v>-13.003898469999999</v>
      </c>
      <c r="H172" s="1">
        <v>31.198425830000001</v>
      </c>
    </row>
    <row r="173" spans="1:8" x14ac:dyDescent="0.2">
      <c r="A173" s="9" t="s">
        <v>31</v>
      </c>
      <c r="B173" s="52" t="s">
        <v>42</v>
      </c>
      <c r="C173" s="13">
        <v>2.0525899600000002</v>
      </c>
      <c r="D173" s="13">
        <v>17.750558989999998</v>
      </c>
      <c r="E173" s="13">
        <v>-1.1735607400000001</v>
      </c>
      <c r="F173" s="13">
        <v>18.97836019</v>
      </c>
      <c r="G173" s="13">
        <v>-1.7344994600000001</v>
      </c>
      <c r="H173" s="1">
        <v>18.835731970000001</v>
      </c>
    </row>
    <row r="174" spans="1:8" x14ac:dyDescent="0.2">
      <c r="A174" s="9" t="s">
        <v>31</v>
      </c>
      <c r="B174" s="52" t="s">
        <v>43</v>
      </c>
      <c r="C174" s="13">
        <v>13.00389964</v>
      </c>
      <c r="D174" s="13">
        <v>6.9946711800000001</v>
      </c>
      <c r="E174" s="13">
        <v>-4.5594547199999997</v>
      </c>
      <c r="F174" s="13">
        <v>-12.697250070000001</v>
      </c>
      <c r="G174" s="13">
        <v>-5.3016569699999998</v>
      </c>
      <c r="H174" s="1">
        <v>-19.740122199999998</v>
      </c>
    </row>
    <row r="175" spans="1:8" x14ac:dyDescent="0.2">
      <c r="A175" s="9" t="s">
        <v>31</v>
      </c>
      <c r="B175" s="12" t="s">
        <v>47</v>
      </c>
      <c r="C175" s="13">
        <v>15.056489600000001</v>
      </c>
      <c r="D175" s="13">
        <v>24.745230169999999</v>
      </c>
      <c r="E175" s="13">
        <v>-5.7330154599999998</v>
      </c>
      <c r="F175" s="13">
        <v>6.2811101200000001</v>
      </c>
      <c r="G175" s="13">
        <v>-7.0361564300000001</v>
      </c>
      <c r="H175" s="1">
        <v>-0.90439022999999996</v>
      </c>
    </row>
    <row r="176" spans="1:8" x14ac:dyDescent="0.2">
      <c r="A176" s="10" t="s">
        <v>11</v>
      </c>
      <c r="B176" s="52" t="s">
        <v>36</v>
      </c>
      <c r="C176" s="13">
        <v>59.995175209999999</v>
      </c>
      <c r="D176" s="13">
        <v>285.50540280000001</v>
      </c>
      <c r="E176" s="13">
        <v>111.08337967999999</v>
      </c>
      <c r="F176" s="13">
        <v>318.25590640000001</v>
      </c>
      <c r="G176" s="13">
        <v>327.08826512000002</v>
      </c>
      <c r="H176" s="1">
        <v>323.84281018000001</v>
      </c>
    </row>
    <row r="177" spans="1:8" x14ac:dyDescent="0.2">
      <c r="A177" s="10" t="s">
        <v>11</v>
      </c>
      <c r="B177" s="12" t="s">
        <v>36</v>
      </c>
      <c r="C177" s="13">
        <v>59.995175209999999</v>
      </c>
      <c r="D177" s="13">
        <v>285.50540280000001</v>
      </c>
      <c r="E177" s="13">
        <v>111.08337967999999</v>
      </c>
      <c r="F177" s="13">
        <v>318.25590640000001</v>
      </c>
      <c r="G177" s="13">
        <v>327.08826512000002</v>
      </c>
      <c r="H177" s="1">
        <v>323.84281018000001</v>
      </c>
    </row>
    <row r="178" spans="1:8" x14ac:dyDescent="0.2">
      <c r="A178" s="10" t="s">
        <v>11</v>
      </c>
      <c r="B178" s="52" t="s">
        <v>37</v>
      </c>
      <c r="C178" s="13">
        <v>7.2303214699999998</v>
      </c>
      <c r="D178" s="13">
        <v>-5.9318269999999999E-2</v>
      </c>
      <c r="E178" s="13">
        <v>-4.3349097099999998</v>
      </c>
      <c r="F178" s="13">
        <v>33.829556959999998</v>
      </c>
      <c r="G178" s="13">
        <v>36.192818150000001</v>
      </c>
      <c r="H178" s="1">
        <v>29.204121900000001</v>
      </c>
    </row>
    <row r="179" spans="1:8" x14ac:dyDescent="0.2">
      <c r="A179" s="10" t="s">
        <v>11</v>
      </c>
      <c r="B179" s="52" t="s">
        <v>38</v>
      </c>
      <c r="C179" s="13">
        <v>5.97312669</v>
      </c>
      <c r="D179" s="13">
        <v>175.01365221</v>
      </c>
      <c r="E179" s="13">
        <v>-30.53970082</v>
      </c>
      <c r="F179" s="13">
        <v>116.17666718</v>
      </c>
      <c r="G179" s="13">
        <v>174.67662143000001</v>
      </c>
      <c r="H179" s="1">
        <v>126.19937116</v>
      </c>
    </row>
    <row r="180" spans="1:8" x14ac:dyDescent="0.2">
      <c r="A180" s="10" t="s">
        <v>11</v>
      </c>
      <c r="B180" s="12" t="s">
        <v>45</v>
      </c>
      <c r="C180" s="13">
        <v>13.203448160000001</v>
      </c>
      <c r="D180" s="13">
        <v>174.95433394</v>
      </c>
      <c r="E180" s="13">
        <v>-34.874610529999998</v>
      </c>
      <c r="F180" s="13">
        <v>150.00622414</v>
      </c>
      <c r="G180" s="13">
        <v>210.86943958000001</v>
      </c>
      <c r="H180" s="1">
        <v>155.40349305999999</v>
      </c>
    </row>
    <row r="181" spans="1:8" x14ac:dyDescent="0.2">
      <c r="A181" s="10" t="s">
        <v>11</v>
      </c>
      <c r="B181" s="52" t="s">
        <v>39</v>
      </c>
      <c r="C181" s="13">
        <v>-8.7699923399999999</v>
      </c>
      <c r="D181" s="13">
        <v>5.5987992200000001</v>
      </c>
      <c r="E181" s="13">
        <v>45.463349770000001</v>
      </c>
      <c r="F181" s="13">
        <v>82.336591889999994</v>
      </c>
      <c r="G181" s="13">
        <v>11.928026279999999</v>
      </c>
      <c r="H181" s="1">
        <v>103.23659189</v>
      </c>
    </row>
    <row r="182" spans="1:8" x14ac:dyDescent="0.2">
      <c r="A182" s="10" t="s">
        <v>11</v>
      </c>
      <c r="B182" s="52" t="s">
        <v>40</v>
      </c>
      <c r="C182" s="13">
        <v>-3.8506996099999999</v>
      </c>
      <c r="D182" s="13">
        <v>34.383415110000001</v>
      </c>
      <c r="E182" s="13">
        <v>-5.9633830200000002</v>
      </c>
      <c r="F182" s="13">
        <v>24.474</v>
      </c>
      <c r="G182" s="13">
        <v>10.872999999999999</v>
      </c>
      <c r="H182" s="1">
        <v>28.173999999999999</v>
      </c>
    </row>
    <row r="183" spans="1:8" x14ac:dyDescent="0.2">
      <c r="A183" s="10" t="s">
        <v>11</v>
      </c>
      <c r="B183" s="52" t="s">
        <v>41</v>
      </c>
      <c r="C183" s="13"/>
      <c r="D183" s="13">
        <v>4.8414828999999999</v>
      </c>
      <c r="E183" s="13">
        <v>-2.02472538</v>
      </c>
      <c r="F183" s="13">
        <v>13.078787869999999</v>
      </c>
      <c r="G183" s="13">
        <v>20.79926115</v>
      </c>
      <c r="H183" s="1">
        <v>14.176502989999999</v>
      </c>
    </row>
    <row r="184" spans="1:8" x14ac:dyDescent="0.2">
      <c r="A184" s="10" t="s">
        <v>11</v>
      </c>
      <c r="B184" s="12" t="s">
        <v>46</v>
      </c>
      <c r="C184" s="13">
        <v>-12.620691949999999</v>
      </c>
      <c r="D184" s="13">
        <v>44.823697230000001</v>
      </c>
      <c r="E184" s="13">
        <v>37.475241369999999</v>
      </c>
      <c r="F184" s="13">
        <v>119.88937976</v>
      </c>
      <c r="G184" s="13">
        <v>43.600287430000002</v>
      </c>
      <c r="H184" s="1">
        <v>145.58709488</v>
      </c>
    </row>
    <row r="185" spans="1:8" x14ac:dyDescent="0.2">
      <c r="A185" s="10" t="s">
        <v>11</v>
      </c>
      <c r="B185" s="52" t="s">
        <v>42</v>
      </c>
      <c r="C185" s="13">
        <v>7.3844243499999997</v>
      </c>
      <c r="D185" s="13">
        <v>31.61774686</v>
      </c>
      <c r="E185" s="13">
        <v>-7.8059101499999999</v>
      </c>
      <c r="F185" s="13">
        <v>34.099614219999999</v>
      </c>
      <c r="G185" s="13">
        <v>-22.522165619999999</v>
      </c>
      <c r="H185" s="1">
        <v>41.883583160000001</v>
      </c>
    </row>
    <row r="186" spans="1:8" x14ac:dyDescent="0.2">
      <c r="A186" s="10" t="s">
        <v>11</v>
      </c>
      <c r="B186" s="52" t="s">
        <v>43</v>
      </c>
      <c r="C186" s="13">
        <v>1.8427553999999999</v>
      </c>
      <c r="D186" s="13">
        <v>-43.789982299999998</v>
      </c>
      <c r="E186" s="13">
        <v>-15.834124689999999</v>
      </c>
      <c r="F186" s="13">
        <v>-70.284739970000004</v>
      </c>
      <c r="G186" s="13">
        <v>-62.147268850000003</v>
      </c>
      <c r="H186" s="1">
        <v>-73.053008689999999</v>
      </c>
    </row>
    <row r="187" spans="1:8" x14ac:dyDescent="0.2">
      <c r="A187" s="10" t="s">
        <v>11</v>
      </c>
      <c r="B187" s="12" t="s">
        <v>47</v>
      </c>
      <c r="C187" s="13">
        <v>9.2271797499999995</v>
      </c>
      <c r="D187" s="13">
        <v>-12.17223544</v>
      </c>
      <c r="E187" s="13">
        <v>-23.640034839999998</v>
      </c>
      <c r="F187" s="13">
        <v>-36.185125749999997</v>
      </c>
      <c r="G187" s="13">
        <v>-84.669434469999999</v>
      </c>
      <c r="H187" s="1">
        <v>-31.169425530000002</v>
      </c>
    </row>
    <row r="188" spans="1:8" x14ac:dyDescent="0.2">
      <c r="A188" s="11" t="s">
        <v>32</v>
      </c>
      <c r="B188" s="52" t="s">
        <v>43</v>
      </c>
      <c r="C188" s="13"/>
      <c r="D188" s="13"/>
      <c r="E188" s="13"/>
      <c r="F188" s="13">
        <v>-0.5</v>
      </c>
      <c r="G188" s="13"/>
      <c r="H188" s="1"/>
    </row>
    <row r="189" spans="1:8" x14ac:dyDescent="0.2">
      <c r="A189" s="11" t="s">
        <v>32</v>
      </c>
      <c r="B189" s="12" t="s">
        <v>47</v>
      </c>
      <c r="C189" s="13"/>
      <c r="D189" s="13"/>
      <c r="E189" s="13"/>
      <c r="F189" s="13">
        <v>-0.5</v>
      </c>
      <c r="G189" s="13"/>
      <c r="H189" s="1"/>
    </row>
    <row r="190" spans="1:8" x14ac:dyDescent="0.2">
      <c r="A190" s="9" t="s">
        <v>12</v>
      </c>
      <c r="B190" s="52" t="s">
        <v>43</v>
      </c>
      <c r="C190" s="13"/>
      <c r="D190" s="13"/>
      <c r="E190" s="13"/>
      <c r="F190" s="13">
        <v>-0.5</v>
      </c>
      <c r="G190" s="13"/>
      <c r="H190" s="1"/>
    </row>
    <row r="191" spans="1:8" x14ac:dyDescent="0.2">
      <c r="A191" s="9" t="s">
        <v>12</v>
      </c>
      <c r="B191" s="12" t="s">
        <v>47</v>
      </c>
      <c r="C191" s="13"/>
      <c r="D191" s="13"/>
      <c r="E191" s="13"/>
      <c r="F191" s="13">
        <v>-0.5</v>
      </c>
      <c r="G191" s="13"/>
      <c r="H191" s="1"/>
    </row>
    <row r="192" spans="1:8" x14ac:dyDescent="0.2">
      <c r="A192" s="6" t="s">
        <v>33</v>
      </c>
      <c r="B192" s="52" t="s">
        <v>38</v>
      </c>
      <c r="C192" s="13"/>
      <c r="D192" s="13">
        <v>0.23782900000000001</v>
      </c>
      <c r="E192" s="13"/>
      <c r="F192" s="13"/>
      <c r="G192" s="13"/>
      <c r="H192" s="1"/>
    </row>
    <row r="193" spans="1:8" x14ac:dyDescent="0.2">
      <c r="A193" s="6" t="s">
        <v>33</v>
      </c>
      <c r="B193" s="12" t="s">
        <v>45</v>
      </c>
      <c r="C193" s="13"/>
      <c r="D193" s="13">
        <v>0.23782900000000001</v>
      </c>
      <c r="E193" s="13"/>
      <c r="F193" s="13"/>
      <c r="G193" s="13"/>
      <c r="H193" s="1"/>
    </row>
    <row r="194" spans="1:8" x14ac:dyDescent="0.2">
      <c r="A194" s="8" t="s">
        <v>34</v>
      </c>
      <c r="B194" s="52" t="s">
        <v>38</v>
      </c>
      <c r="C194" s="13"/>
      <c r="D194" s="13">
        <v>0.23782900000000001</v>
      </c>
      <c r="E194" s="13"/>
      <c r="F194" s="13"/>
      <c r="G194" s="13"/>
      <c r="H194" s="1"/>
    </row>
    <row r="195" spans="1:8" x14ac:dyDescent="0.2">
      <c r="A195" s="8" t="s">
        <v>34</v>
      </c>
      <c r="B195" s="12" t="s">
        <v>45</v>
      </c>
      <c r="C195" s="13"/>
      <c r="D195" s="13">
        <v>0.23782900000000001</v>
      </c>
      <c r="E195" s="13"/>
      <c r="F195" s="13"/>
      <c r="G195" s="13"/>
      <c r="H195" s="1"/>
    </row>
    <row r="196" spans="1:8" x14ac:dyDescent="0.2">
      <c r="A196" s="9" t="s">
        <v>35</v>
      </c>
      <c r="B196" s="52" t="s">
        <v>38</v>
      </c>
      <c r="C196" s="13"/>
      <c r="D196" s="13">
        <v>0.23782900000000001</v>
      </c>
      <c r="E196" s="13"/>
      <c r="F196" s="13"/>
      <c r="G196" s="13"/>
      <c r="H196" s="1"/>
    </row>
    <row r="197" spans="1:8" x14ac:dyDescent="0.2">
      <c r="A197" s="9" t="s">
        <v>35</v>
      </c>
      <c r="B197" s="12" t="s">
        <v>45</v>
      </c>
      <c r="C197" s="13"/>
      <c r="D197" s="13">
        <v>0.23782900000000001</v>
      </c>
      <c r="E197" s="13"/>
      <c r="F197" s="13"/>
      <c r="G197" s="13"/>
      <c r="H197" s="1"/>
    </row>
    <row r="198" spans="1:8" x14ac:dyDescent="0.2">
      <c r="A198" s="10" t="s">
        <v>13</v>
      </c>
      <c r="B198" s="52" t="s">
        <v>38</v>
      </c>
      <c r="C198" s="13"/>
      <c r="D198" s="13">
        <v>0.23782900000000001</v>
      </c>
      <c r="E198" s="13"/>
      <c r="F198" s="13"/>
      <c r="G198" s="13"/>
      <c r="H198" s="1"/>
    </row>
    <row r="199" spans="1:8" x14ac:dyDescent="0.2">
      <c r="A199" s="10" t="s">
        <v>13</v>
      </c>
      <c r="B199" s="12" t="s">
        <v>45</v>
      </c>
      <c r="C199" s="13"/>
      <c r="D199" s="13">
        <v>0.23782900000000001</v>
      </c>
      <c r="E199" s="13"/>
      <c r="F199" s="13"/>
      <c r="G199" s="13"/>
      <c r="H199" s="1"/>
    </row>
    <row r="200" spans="1:8" x14ac:dyDescent="0.2">
      <c r="A200" s="10" t="s">
        <v>13</v>
      </c>
      <c r="B200" s="52" t="s">
        <v>43</v>
      </c>
      <c r="C200" s="13"/>
      <c r="D200" s="13"/>
      <c r="E200" s="13"/>
      <c r="F200" s="13">
        <v>-0.5</v>
      </c>
      <c r="G200" s="13"/>
      <c r="H200" s="1"/>
    </row>
    <row r="201" spans="1:8" x14ac:dyDescent="0.2">
      <c r="A201" s="10" t="s">
        <v>13</v>
      </c>
      <c r="B201" s="12" t="s">
        <v>47</v>
      </c>
      <c r="C201" s="13"/>
      <c r="D201" s="13"/>
      <c r="E201" s="13"/>
      <c r="F201" s="13">
        <v>-0.5</v>
      </c>
      <c r="G201" s="13"/>
      <c r="H201" s="1"/>
    </row>
    <row r="202" spans="1:8" x14ac:dyDescent="0.2">
      <c r="A202" s="12" t="s">
        <v>14</v>
      </c>
      <c r="B202" s="52" t="s">
        <v>36</v>
      </c>
      <c r="C202" s="13">
        <v>59.995175209999999</v>
      </c>
      <c r="D202" s="13">
        <v>285.50540280000001</v>
      </c>
      <c r="E202" s="13">
        <v>111.08337967999999</v>
      </c>
      <c r="F202" s="13">
        <v>318.25590640000001</v>
      </c>
      <c r="G202" s="13">
        <v>327.08826512000002</v>
      </c>
      <c r="H202" s="1">
        <v>323.84281018000001</v>
      </c>
    </row>
    <row r="203" spans="1:8" x14ac:dyDescent="0.2">
      <c r="A203" s="12" t="s">
        <v>14</v>
      </c>
      <c r="B203" s="12" t="s">
        <v>36</v>
      </c>
      <c r="C203" s="13">
        <v>59.995175209999999</v>
      </c>
      <c r="D203" s="13">
        <v>285.50540280000001</v>
      </c>
      <c r="E203" s="13">
        <v>111.08337967999999</v>
      </c>
      <c r="F203" s="13">
        <v>318.25590640000001</v>
      </c>
      <c r="G203" s="13">
        <v>327.08826512000002</v>
      </c>
      <c r="H203" s="1">
        <v>323.84281018000001</v>
      </c>
    </row>
    <row r="204" spans="1:8" x14ac:dyDescent="0.2">
      <c r="A204" s="12" t="s">
        <v>14</v>
      </c>
      <c r="B204" s="52" t="s">
        <v>37</v>
      </c>
      <c r="C204" s="13">
        <v>7.2303214699999998</v>
      </c>
      <c r="D204" s="13">
        <v>-5.9318269999999999E-2</v>
      </c>
      <c r="E204" s="13">
        <v>-4.3349097099999998</v>
      </c>
      <c r="F204" s="13">
        <v>33.829556959999998</v>
      </c>
      <c r="G204" s="13">
        <v>36.192818150000001</v>
      </c>
      <c r="H204" s="1">
        <v>29.204121900000001</v>
      </c>
    </row>
    <row r="205" spans="1:8" x14ac:dyDescent="0.2">
      <c r="A205" s="12" t="s">
        <v>14</v>
      </c>
      <c r="B205" s="52" t="s">
        <v>38</v>
      </c>
      <c r="C205" s="13">
        <v>5.97312669</v>
      </c>
      <c r="D205" s="13">
        <v>175.25148121000001</v>
      </c>
      <c r="E205" s="13">
        <v>-30.53970082</v>
      </c>
      <c r="F205" s="13">
        <v>116.17666718</v>
      </c>
      <c r="G205" s="13">
        <v>174.67662143000001</v>
      </c>
      <c r="H205" s="1">
        <v>126.19937116</v>
      </c>
    </row>
    <row r="206" spans="1:8" x14ac:dyDescent="0.2">
      <c r="A206" s="12" t="s">
        <v>14</v>
      </c>
      <c r="B206" s="12" t="s">
        <v>45</v>
      </c>
      <c r="C206" s="13">
        <v>13.203448160000001</v>
      </c>
      <c r="D206" s="13">
        <v>175.19216294</v>
      </c>
      <c r="E206" s="13">
        <v>-34.874610529999998</v>
      </c>
      <c r="F206" s="13">
        <v>150.00622414</v>
      </c>
      <c r="G206" s="13">
        <v>210.86943958000001</v>
      </c>
      <c r="H206" s="1">
        <v>155.40349305999999</v>
      </c>
    </row>
    <row r="207" spans="1:8" x14ac:dyDescent="0.2">
      <c r="A207" s="12" t="s">
        <v>14</v>
      </c>
      <c r="B207" s="52" t="s">
        <v>39</v>
      </c>
      <c r="C207" s="13">
        <v>-8.7699923399999999</v>
      </c>
      <c r="D207" s="13">
        <v>5.5987992200000001</v>
      </c>
      <c r="E207" s="13">
        <v>45.463349770000001</v>
      </c>
      <c r="F207" s="13">
        <v>82.336591889999994</v>
      </c>
      <c r="G207" s="13">
        <v>11.928026279999999</v>
      </c>
      <c r="H207" s="1">
        <v>103.23659189</v>
      </c>
    </row>
    <row r="208" spans="1:8" x14ac:dyDescent="0.2">
      <c r="A208" s="12" t="s">
        <v>14</v>
      </c>
      <c r="B208" s="52" t="s">
        <v>40</v>
      </c>
      <c r="C208" s="13">
        <v>-3.8506996099999999</v>
      </c>
      <c r="D208" s="13">
        <v>34.383415110000001</v>
      </c>
      <c r="E208" s="13">
        <v>-5.9633830200000002</v>
      </c>
      <c r="F208" s="13">
        <v>24.474</v>
      </c>
      <c r="G208" s="13">
        <v>10.872999999999999</v>
      </c>
      <c r="H208" s="1">
        <v>28.173999999999999</v>
      </c>
    </row>
    <row r="209" spans="1:8" x14ac:dyDescent="0.2">
      <c r="A209" s="12" t="s">
        <v>14</v>
      </c>
      <c r="B209" s="52" t="s">
        <v>41</v>
      </c>
      <c r="C209" s="13"/>
      <c r="D209" s="13">
        <v>4.8414828999999999</v>
      </c>
      <c r="E209" s="13">
        <v>-2.02472538</v>
      </c>
      <c r="F209" s="13">
        <v>13.078787869999999</v>
      </c>
      <c r="G209" s="13">
        <v>20.79926115</v>
      </c>
      <c r="H209" s="1">
        <v>14.176502989999999</v>
      </c>
    </row>
    <row r="210" spans="1:8" x14ac:dyDescent="0.2">
      <c r="A210" s="12" t="s">
        <v>14</v>
      </c>
      <c r="B210" s="12" t="s">
        <v>46</v>
      </c>
      <c r="C210" s="13">
        <v>-12.620691949999999</v>
      </c>
      <c r="D210" s="13">
        <v>44.823697230000001</v>
      </c>
      <c r="E210" s="13">
        <v>37.475241369999999</v>
      </c>
      <c r="F210" s="13">
        <v>119.88937976</v>
      </c>
      <c r="G210" s="13">
        <v>43.600287430000002</v>
      </c>
      <c r="H210" s="1">
        <v>145.58709488</v>
      </c>
    </row>
    <row r="211" spans="1:8" x14ac:dyDescent="0.2">
      <c r="A211" s="12" t="s">
        <v>14</v>
      </c>
      <c r="B211" s="52" t="s">
        <v>42</v>
      </c>
      <c r="C211" s="13">
        <v>7.3844243499999997</v>
      </c>
      <c r="D211" s="13">
        <v>31.61774686</v>
      </c>
      <c r="E211" s="13">
        <v>-7.8059101499999999</v>
      </c>
      <c r="F211" s="13">
        <v>34.099614219999999</v>
      </c>
      <c r="G211" s="13">
        <v>-22.522165619999999</v>
      </c>
      <c r="H211" s="1">
        <v>41.883583160000001</v>
      </c>
    </row>
    <row r="212" spans="1:8" x14ac:dyDescent="0.2">
      <c r="A212" s="12" t="s">
        <v>14</v>
      </c>
      <c r="B212" s="53" t="s">
        <v>57</v>
      </c>
      <c r="C212" s="13">
        <v>4.6667825299999999</v>
      </c>
      <c r="D212" s="13">
        <v>10.16057013</v>
      </c>
      <c r="E212" s="13">
        <v>-1.9754872999999999</v>
      </c>
      <c r="F212" s="13">
        <v>13.08865533</v>
      </c>
      <c r="G212" s="13">
        <v>15.28442733</v>
      </c>
      <c r="H212" s="1">
        <v>12.261049119999999</v>
      </c>
    </row>
    <row r="213" spans="1:8" x14ac:dyDescent="0.2">
      <c r="A213" s="12" t="s">
        <v>14</v>
      </c>
      <c r="B213" s="53" t="s">
        <v>59</v>
      </c>
      <c r="C213" s="13">
        <v>11.078334849999999</v>
      </c>
      <c r="D213" s="13">
        <v>14.11615859</v>
      </c>
      <c r="E213" s="13">
        <v>-1.4250301599999999</v>
      </c>
      <c r="F213" s="13">
        <v>1.5228941600000001</v>
      </c>
      <c r="G213" s="13">
        <v>13.62056825</v>
      </c>
      <c r="H213" s="1">
        <v>1.51752182</v>
      </c>
    </row>
    <row r="214" spans="1:8" x14ac:dyDescent="0.2">
      <c r="A214" s="12" t="s">
        <v>14</v>
      </c>
      <c r="B214" s="53" t="s">
        <v>58</v>
      </c>
      <c r="C214" s="13">
        <v>-2.1928578700000001</v>
      </c>
      <c r="D214" s="13">
        <v>-24.573470539999999</v>
      </c>
      <c r="E214" s="13">
        <v>-2.6024398999999998</v>
      </c>
      <c r="F214" s="13">
        <v>-22.285545500000001</v>
      </c>
      <c r="G214" s="13">
        <v>-23.421533440000001</v>
      </c>
      <c r="H214" s="1">
        <v>-19.805188699999999</v>
      </c>
    </row>
    <row r="215" spans="1:8" x14ac:dyDescent="0.2">
      <c r="A215" s="12" t="s">
        <v>14</v>
      </c>
      <c r="B215" s="53" t="s">
        <v>60</v>
      </c>
      <c r="C215" s="13">
        <v>-11.709504109999999</v>
      </c>
      <c r="D215" s="13">
        <v>-43.493240479999997</v>
      </c>
      <c r="E215" s="13">
        <v>-9.8311673299999995</v>
      </c>
      <c r="F215" s="13">
        <v>-63.110743960000001</v>
      </c>
      <c r="G215" s="13">
        <v>-67.630730990000004</v>
      </c>
      <c r="H215" s="1">
        <v>-67.026390930000005</v>
      </c>
    </row>
    <row r="216" spans="1:8" x14ac:dyDescent="0.2">
      <c r="A216" s="12" t="s">
        <v>14</v>
      </c>
      <c r="B216" s="10" t="s">
        <v>43</v>
      </c>
      <c r="C216" s="13">
        <v>1.8427553999999999</v>
      </c>
      <c r="D216" s="13">
        <v>-43.789982299999998</v>
      </c>
      <c r="E216" s="13">
        <v>-15.834124689999999</v>
      </c>
      <c r="F216" s="13">
        <v>-70.784739970000004</v>
      </c>
      <c r="G216" s="13">
        <v>-62.147268850000003</v>
      </c>
      <c r="H216" s="1">
        <v>-73.053008689999999</v>
      </c>
    </row>
    <row r="217" spans="1:8" x14ac:dyDescent="0.2">
      <c r="A217" s="12" t="s">
        <v>14</v>
      </c>
      <c r="B217" s="12" t="s">
        <v>47</v>
      </c>
      <c r="C217" s="14">
        <v>9.2271797499999995</v>
      </c>
      <c r="D217" s="14">
        <v>-12.17223544</v>
      </c>
      <c r="E217" s="14">
        <v>-23.640034839999998</v>
      </c>
      <c r="F217" s="14">
        <v>-36.685125749999997</v>
      </c>
      <c r="G217" s="14">
        <v>-84.669434469999999</v>
      </c>
      <c r="H217" s="2">
        <v>-31.169425530000002</v>
      </c>
    </row>
  </sheetData>
  <dataConsolidate/>
  <pageMargins left="0.25" right="0.25" top="0.75" bottom="0.75" header="0.3" footer="0.3"/>
  <pageSetup paperSize="9" scale="63" orientation="portrait" r:id="rId1"/>
  <rowBreaks count="1" manualBreakCount="1">
    <brk id="3" max="16383" man="1"/>
  </rowBreaks>
  <customProperties>
    <customPr name="_pios_id" r:id="rId2"/>
    <customPr name="CofWorksheetType" r:id="rId3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workbookViewId="0">
      <selection activeCell="H21" sqref="H21"/>
    </sheetView>
  </sheetViews>
  <sheetFormatPr baseColWidth="10" defaultColWidth="10" defaultRowHeight="14.25" x14ac:dyDescent="0.2"/>
  <cols>
    <col min="1" max="1" width="11" customWidth="1"/>
    <col min="2" max="2" width="22.625" customWidth="1"/>
    <col min="3" max="3" width="0.5" customWidth="1"/>
    <col min="4" max="4" width="10.625" customWidth="1"/>
    <col min="5" max="5" width="0.5" customWidth="1"/>
    <col min="6" max="6" width="10.625" style="16" customWidth="1"/>
    <col min="7" max="7" width="0.5" style="16" customWidth="1"/>
    <col min="8" max="8" width="10.625" style="16" customWidth="1"/>
    <col min="9" max="9" width="0.5" style="16" customWidth="1"/>
    <col min="10" max="10" width="10.625" style="16" customWidth="1"/>
    <col min="11" max="11" width="0.5" style="16" customWidth="1"/>
    <col min="12" max="12" width="10.625" style="16" customWidth="1"/>
    <col min="13" max="13" width="0.5" style="16" customWidth="1"/>
    <col min="14" max="14" width="10.625" style="16" customWidth="1"/>
    <col min="15" max="15" width="0.5" style="16" customWidth="1"/>
    <col min="16" max="16" width="10.625" style="16" customWidth="1"/>
    <col min="17" max="17" width="0.5" style="16" customWidth="1"/>
    <col min="18" max="18" width="10" style="16"/>
  </cols>
  <sheetData>
    <row r="1" spans="1:18" x14ac:dyDescent="0.2">
      <c r="A1" s="54" t="s">
        <v>72</v>
      </c>
      <c r="D1" s="54" t="s">
        <v>15</v>
      </c>
      <c r="E1" s="54"/>
      <c r="F1" s="55" t="s">
        <v>15</v>
      </c>
      <c r="G1" s="55"/>
      <c r="H1" s="55" t="s">
        <v>17</v>
      </c>
      <c r="I1" s="55"/>
      <c r="J1" s="55" t="s">
        <v>16</v>
      </c>
      <c r="K1" s="55"/>
      <c r="L1" s="55" t="s">
        <v>71</v>
      </c>
      <c r="M1" s="55"/>
      <c r="N1" s="55"/>
    </row>
    <row r="2" spans="1:18" x14ac:dyDescent="0.2">
      <c r="D2" s="54" t="s">
        <v>3</v>
      </c>
      <c r="E2" s="54"/>
      <c r="F2" s="55" t="s">
        <v>18</v>
      </c>
      <c r="G2" s="55"/>
      <c r="H2" s="55" t="s">
        <v>18</v>
      </c>
      <c r="I2" s="55"/>
      <c r="J2" s="55" t="s">
        <v>18</v>
      </c>
      <c r="K2" s="55"/>
      <c r="L2" s="55" t="s">
        <v>18</v>
      </c>
      <c r="M2" s="55"/>
      <c r="N2" s="55"/>
    </row>
    <row r="3" spans="1:18" x14ac:dyDescent="0.2">
      <c r="D3" s="54" t="s">
        <v>5</v>
      </c>
      <c r="E3" s="54"/>
      <c r="F3" s="55" t="s">
        <v>19</v>
      </c>
      <c r="G3" s="55"/>
      <c r="H3" s="55" t="s">
        <v>5</v>
      </c>
      <c r="I3" s="55"/>
      <c r="J3" s="55" t="s">
        <v>5</v>
      </c>
      <c r="K3" s="55"/>
      <c r="L3" s="55" t="s">
        <v>5</v>
      </c>
      <c r="M3" s="55"/>
      <c r="N3" s="55"/>
    </row>
    <row r="4" spans="1:18" x14ac:dyDescent="0.2">
      <c r="D4" s="54" t="s">
        <v>14</v>
      </c>
      <c r="E4" s="54"/>
      <c r="F4" s="55" t="s">
        <v>14</v>
      </c>
      <c r="G4" s="55"/>
      <c r="H4" s="55" t="s">
        <v>14</v>
      </c>
      <c r="I4" s="55"/>
      <c r="J4" s="55" t="s">
        <v>14</v>
      </c>
      <c r="K4" s="55"/>
      <c r="L4" s="55" t="s">
        <v>14</v>
      </c>
      <c r="M4" s="55"/>
      <c r="N4" s="55"/>
    </row>
    <row r="6" spans="1:18" s="18" customFormat="1" ht="36" x14ac:dyDescent="0.2">
      <c r="B6" s="17" t="s">
        <v>48</v>
      </c>
      <c r="D6" s="19" t="s">
        <v>49</v>
      </c>
      <c r="E6" s="20"/>
      <c r="F6" s="19" t="s">
        <v>73</v>
      </c>
      <c r="G6" s="21"/>
      <c r="H6" s="22" t="s">
        <v>50</v>
      </c>
      <c r="I6" s="21"/>
      <c r="J6" s="22" t="s">
        <v>51</v>
      </c>
      <c r="K6" s="21"/>
      <c r="L6" s="22" t="s">
        <v>52</v>
      </c>
      <c r="M6" s="21"/>
      <c r="N6" s="23" t="s">
        <v>53</v>
      </c>
      <c r="O6" s="20"/>
      <c r="P6" s="23" t="s">
        <v>54</v>
      </c>
      <c r="Q6" s="20"/>
      <c r="R6" s="23" t="s">
        <v>55</v>
      </c>
    </row>
    <row r="7" spans="1:18" s="16" customFormat="1" ht="12" x14ac:dyDescent="0.2">
      <c r="B7" s="16" t="s">
        <v>56</v>
      </c>
      <c r="C7" s="24"/>
      <c r="D7" s="25"/>
      <c r="E7" s="24"/>
      <c r="F7" s="25"/>
      <c r="G7" s="24"/>
      <c r="H7" s="25"/>
      <c r="I7" s="24"/>
      <c r="J7" s="25"/>
      <c r="K7" s="24"/>
      <c r="L7" s="25"/>
      <c r="M7" s="24"/>
      <c r="N7" s="25"/>
      <c r="O7" s="24"/>
      <c r="P7" s="25"/>
      <c r="Q7" s="24"/>
      <c r="R7" s="25"/>
    </row>
    <row r="8" spans="1:18" s="16" customFormat="1" ht="12" x14ac:dyDescent="0.2">
      <c r="A8" s="55" t="s">
        <v>36</v>
      </c>
      <c r="B8" s="26" t="str">
        <f>A8</f>
        <v>Spares</v>
      </c>
      <c r="C8" s="24"/>
      <c r="D8" s="27">
        <f t="array" ref="D8">SUM(IF(($A8='FCF QUERY'!$B$6:$B$999)*(D$1='FCF QUERY'!$D$1:$BI$1)*(D$2='FCF QUERY'!$D$2:$BI$2)*(D$3='FCF QUERY'!$D$3:$BI$3)*(D$4='FCF QUERY'!$A$6:$A$999),'FCF QUERY'!$D$6:$BI$999))/COUNT(IF(($A8='FCF QUERY'!$B$6:$B$999)*(D$1='FCF QUERY'!$D$1:$BI$1)*(D$2='FCF QUERY'!$D$2:$BI$2)*(D$3='FCF QUERY'!$D$3:$BI$3)*(D$4='FCF QUERY'!$A$6:$A$999),'FCF QUERY'!$D$6:$BI$999))</f>
        <v>285.50540280000001</v>
      </c>
      <c r="E8" s="24"/>
      <c r="F8" s="28">
        <f t="array" ref="F8">SUM(IF(($A8='FCF QUERY'!$B$6:$B$999)*(F$1='FCF QUERY'!$D$1:$BI$1)*(F$2='FCF QUERY'!$D$2:$BI$2)*(F$3='FCF QUERY'!$D$3:$BI$3)*(F$4='FCF QUERY'!$A$6:$A$999),'FCF QUERY'!$D$6:$BI$999))/COUNT(IF(($A8='FCF QUERY'!$B$6:$B$999)*(F$1='FCF QUERY'!$D$1:$BI$1)*(F$2='FCF QUERY'!$D$2:$BI$2)*(F$3='FCF QUERY'!$D$3:$BI$3)*(F$4='FCF QUERY'!$A$6:$A$999),'FCF QUERY'!$D$6:$BI$999))</f>
        <v>111.08337967999999</v>
      </c>
      <c r="G8" s="24"/>
      <c r="H8" s="27">
        <f t="array" ref="H8">SUM(IF(($A8='FCF QUERY'!$B$6:$B$999)*(H$1='FCF QUERY'!$D$1:$BI$1)*(H$2='FCF QUERY'!$D$2:$BI$2)*(H$3='FCF QUERY'!$D$3:$BI$3)*(H$4='FCF QUERY'!$A$6:$A$999),'FCF QUERY'!$D$6:$BI$999))/COUNT(IF(($A8='FCF QUERY'!$B$6:$B$999)*(H$1='FCF QUERY'!$D$1:$BI$1)*(H$2='FCF QUERY'!$D$2:$BI$2)*(H$3='FCF QUERY'!$D$3:$BI$3)*(H$4='FCF QUERY'!$A$6:$A$999),'FCF QUERY'!$D$6:$BI$999))</f>
        <v>323.84281018000001</v>
      </c>
      <c r="I8" s="24"/>
      <c r="J8" s="27">
        <f t="array" ref="J8">SUM(IF(($A8='FCF QUERY'!$B$6:$B$999)*(J$1='FCF QUERY'!$D$1:$BI$1)*(J$2='FCF QUERY'!$D$2:$BI$2)*(J$3='FCF QUERY'!$D$3:$BI$3)*(J$4='FCF QUERY'!$A$6:$A$999),'FCF QUERY'!$D$6:$BI$999))/COUNT(IF(($A8='FCF QUERY'!$B$6:$B$999)*(J$1='FCF QUERY'!$D$1:$BI$1)*(J$2='FCF QUERY'!$D$2:$BI$2)*(J$3='FCF QUERY'!$D$3:$BI$3)*(J$4='FCF QUERY'!$A$6:$A$999),'FCF QUERY'!$D$6:$BI$999))</f>
        <v>318.25590640000001</v>
      </c>
      <c r="K8" s="24"/>
      <c r="L8" s="28" t="e">
        <f t="array" ref="L8">SUM(IF(($A8='FCF QUERY'!$B$6:$B$999)*(L$1='FCF QUERY'!$D$1:$BI$1)*(L$2='FCF QUERY'!$D$2:$BI$2)*(L$3='FCF QUERY'!$D$3:$BI$3)*(L$4='FCF QUERY'!$A$6:$A$999),'FCF QUERY'!$D$6:$BI$999))/COUNT(IF(($A8='FCF QUERY'!$B$6:$B$999)*(L$1='FCF QUERY'!$D$1:$BI$1)*(L$2='FCF QUERY'!$D$2:$BI$2)*(L$3='FCF QUERY'!$D$3:$BI$3)*(L$4='FCF QUERY'!$A$6:$A$999),'FCF QUERY'!$D$6:$BI$999))</f>
        <v>#DIV/0!</v>
      </c>
      <c r="M8" s="24"/>
      <c r="N8" s="27" t="e">
        <f>+L8-H8</f>
        <v>#DIV/0!</v>
      </c>
      <c r="O8" s="24"/>
      <c r="P8" s="27" t="e">
        <f t="shared" ref="P8:P18" si="0">L8-D8</f>
        <v>#DIV/0!</v>
      </c>
      <c r="Q8" s="24"/>
      <c r="R8" s="27" t="e">
        <f t="shared" ref="R8:R18" si="1">N8-F8</f>
        <v>#DIV/0!</v>
      </c>
    </row>
    <row r="9" spans="1:18" s="16" customFormat="1" ht="12" x14ac:dyDescent="0.2">
      <c r="A9" s="55" t="s">
        <v>38</v>
      </c>
      <c r="B9" s="26" t="str">
        <f t="shared" ref="B9:B18" si="2">A9</f>
        <v>MRO Component repairs &amp; PBH</v>
      </c>
      <c r="C9" s="24"/>
      <c r="D9" s="27">
        <f t="array" ref="D9">SUM(IF(($A9='FCF QUERY'!$B$6:$B$999)*(D$1='FCF QUERY'!$D$1:$BI$1)*(D$2='FCF QUERY'!$D$2:$BI$2)*(D$3='FCF QUERY'!$D$3:$BI$3)*(D$4='FCF QUERY'!$A$6:$A$999),'FCF QUERY'!$D$6:$BI$999))/COUNT(IF(($A9='FCF QUERY'!$B$6:$B$999)*(D$1='FCF QUERY'!$D$1:$BI$1)*(D$2='FCF QUERY'!$D$2:$BI$2)*(D$3='FCF QUERY'!$D$3:$BI$3)*(D$4='FCF QUERY'!$A$6:$A$999),'FCF QUERY'!$D$6:$BI$999))</f>
        <v>175.25148121000001</v>
      </c>
      <c r="E9" s="24"/>
      <c r="F9" s="28">
        <f t="array" ref="F9">SUM(IF(($A9='FCF QUERY'!$B$6:$B$999)*(F$1='FCF QUERY'!$D$1:$BI$1)*(F$2='FCF QUERY'!$D$2:$BI$2)*(F$3='FCF QUERY'!$D$3:$BI$3)*(F$4='FCF QUERY'!$A$6:$A$999),'FCF QUERY'!$D$6:$BI$999))/COUNT(IF(($A9='FCF QUERY'!$B$6:$B$999)*(F$1='FCF QUERY'!$D$1:$BI$1)*(F$2='FCF QUERY'!$D$2:$BI$2)*(F$3='FCF QUERY'!$D$3:$BI$3)*(F$4='FCF QUERY'!$A$6:$A$999),'FCF QUERY'!$D$6:$BI$999))</f>
        <v>-30.53970082</v>
      </c>
      <c r="G9" s="24"/>
      <c r="H9" s="27">
        <f t="array" ref="H9">SUM(IF(($A9='FCF QUERY'!$B$6:$B$999)*(H$1='FCF QUERY'!$D$1:$BI$1)*(H$2='FCF QUERY'!$D$2:$BI$2)*(H$3='FCF QUERY'!$D$3:$BI$3)*(H$4='FCF QUERY'!$A$6:$A$999),'FCF QUERY'!$D$6:$BI$999))/COUNT(IF(($A9='FCF QUERY'!$B$6:$B$999)*(H$1='FCF QUERY'!$D$1:$BI$1)*(H$2='FCF QUERY'!$D$2:$BI$2)*(H$3='FCF QUERY'!$D$3:$BI$3)*(H$4='FCF QUERY'!$A$6:$A$999),'FCF QUERY'!$D$6:$BI$999))</f>
        <v>126.19937116</v>
      </c>
      <c r="I9" s="24"/>
      <c r="J9" s="27">
        <f t="array" ref="J9">SUM(IF(($A9='FCF QUERY'!$B$6:$B$999)*(J$1='FCF QUERY'!$D$1:$BI$1)*(J$2='FCF QUERY'!$D$2:$BI$2)*(J$3='FCF QUERY'!$D$3:$BI$3)*(J$4='FCF QUERY'!$A$6:$A$999),'FCF QUERY'!$D$6:$BI$999))/COUNT(IF(($A9='FCF QUERY'!$B$6:$B$999)*(J$1='FCF QUERY'!$D$1:$BI$1)*(J$2='FCF QUERY'!$D$2:$BI$2)*(J$3='FCF QUERY'!$D$3:$BI$3)*(J$4='FCF QUERY'!$A$6:$A$999),'FCF QUERY'!$D$6:$BI$999))</f>
        <v>116.17666718</v>
      </c>
      <c r="K9" s="24"/>
      <c r="L9" s="28" t="e">
        <f t="array" ref="L9">SUM(IF(($A9='FCF QUERY'!$B$6:$B$999)*(L$1='FCF QUERY'!$D$1:$BI$1)*(L$2='FCF QUERY'!$D$2:$BI$2)*(L$3='FCF QUERY'!$D$3:$BI$3)*(L$4='FCF QUERY'!$A$6:$A$999),'FCF QUERY'!$D$6:$BI$999))/COUNT(IF(($A9='FCF QUERY'!$B$6:$B$999)*(L$1='FCF QUERY'!$D$1:$BI$1)*(L$2='FCF QUERY'!$D$2:$BI$2)*(L$3='FCF QUERY'!$D$3:$BI$3)*(L$4='FCF QUERY'!$A$6:$A$999),'FCF QUERY'!$D$6:$BI$999))</f>
        <v>#DIV/0!</v>
      </c>
      <c r="M9" s="24"/>
      <c r="N9" s="27" t="e">
        <f>+L9-H9</f>
        <v>#DIV/0!</v>
      </c>
      <c r="O9" s="24"/>
      <c r="P9" s="27" t="e">
        <f t="shared" si="0"/>
        <v>#DIV/0!</v>
      </c>
      <c r="Q9" s="24"/>
      <c r="R9" s="27" t="e">
        <f t="shared" si="1"/>
        <v>#DIV/0!</v>
      </c>
    </row>
    <row r="10" spans="1:18" s="16" customFormat="1" ht="12" x14ac:dyDescent="0.2">
      <c r="A10" s="55" t="s">
        <v>37</v>
      </c>
      <c r="B10" s="26" t="str">
        <f t="shared" si="2"/>
        <v>MRO Aircraft</v>
      </c>
      <c r="C10" s="24"/>
      <c r="D10" s="27">
        <f t="array" ref="D10">SUM(IF(($A10='FCF QUERY'!$B$6:$B$999)*(D$1='FCF QUERY'!$D$1:$BI$1)*(D$2='FCF QUERY'!$D$2:$BI$2)*(D$3='FCF QUERY'!$D$3:$BI$3)*(D$4='FCF QUERY'!$A$6:$A$999),'FCF QUERY'!$D$6:$BI$999))/COUNT(IF(($A10='FCF QUERY'!$B$6:$B$999)*(D$1='FCF QUERY'!$D$1:$BI$1)*(D$2='FCF QUERY'!$D$2:$BI$2)*(D$3='FCF QUERY'!$D$3:$BI$3)*(D$4='FCF QUERY'!$A$6:$A$999),'FCF QUERY'!$D$6:$BI$999))</f>
        <v>-5.9318269999999999E-2</v>
      </c>
      <c r="E10" s="24"/>
      <c r="F10" s="28">
        <f t="array" ref="F10">SUM(IF(($A10='FCF QUERY'!$B$6:$B$999)*(F$1='FCF QUERY'!$D$1:$BI$1)*(F$2='FCF QUERY'!$D$2:$BI$2)*(F$3='FCF QUERY'!$D$3:$BI$3)*(F$4='FCF QUERY'!$A$6:$A$999),'FCF QUERY'!$D$6:$BI$999))/COUNT(IF(($A10='FCF QUERY'!$B$6:$B$999)*(F$1='FCF QUERY'!$D$1:$BI$1)*(F$2='FCF QUERY'!$D$2:$BI$2)*(F$3='FCF QUERY'!$D$3:$BI$3)*(F$4='FCF QUERY'!$A$6:$A$999),'FCF QUERY'!$D$6:$BI$999))</f>
        <v>-4.3349097099999998</v>
      </c>
      <c r="G10" s="24"/>
      <c r="H10" s="27">
        <f t="array" ref="H10">SUM(IF(($A10='FCF QUERY'!$B$6:$B$999)*(H$1='FCF QUERY'!$D$1:$BI$1)*(H$2='FCF QUERY'!$D$2:$BI$2)*(H$3='FCF QUERY'!$D$3:$BI$3)*(H$4='FCF QUERY'!$A$6:$A$999),'FCF QUERY'!$D$6:$BI$999))/COUNT(IF(($A10='FCF QUERY'!$B$6:$B$999)*(H$1='FCF QUERY'!$D$1:$BI$1)*(H$2='FCF QUERY'!$D$2:$BI$2)*(H$3='FCF QUERY'!$D$3:$BI$3)*(H$4='FCF QUERY'!$A$6:$A$999),'FCF QUERY'!$D$6:$BI$999))</f>
        <v>29.204121900000001</v>
      </c>
      <c r="I10" s="24"/>
      <c r="J10" s="27">
        <f t="array" ref="J10">SUM(IF(($A10='FCF QUERY'!$B$6:$B$999)*(J$1='FCF QUERY'!$D$1:$BI$1)*(J$2='FCF QUERY'!$D$2:$BI$2)*(J$3='FCF QUERY'!$D$3:$BI$3)*(J$4='FCF QUERY'!$A$6:$A$999),'FCF QUERY'!$D$6:$BI$999))/COUNT(IF(($A10='FCF QUERY'!$B$6:$B$999)*(J$1='FCF QUERY'!$D$1:$BI$1)*(J$2='FCF QUERY'!$D$2:$BI$2)*(J$3='FCF QUERY'!$D$3:$BI$3)*(J$4='FCF QUERY'!$A$6:$A$999),'FCF QUERY'!$D$6:$BI$999))</f>
        <v>33.829556959999998</v>
      </c>
      <c r="K10" s="24"/>
      <c r="L10" s="28" t="e">
        <f t="array" ref="L10">SUM(IF(($A10='FCF QUERY'!$B$6:$B$999)*(L$1='FCF QUERY'!$D$1:$BI$1)*(L$2='FCF QUERY'!$D$2:$BI$2)*(L$3='FCF QUERY'!$D$3:$BI$3)*(L$4='FCF QUERY'!$A$6:$A$999),'FCF QUERY'!$D$6:$BI$999))/COUNT(IF(($A10='FCF QUERY'!$B$6:$B$999)*(L$1='FCF QUERY'!$D$1:$BI$1)*(L$2='FCF QUERY'!$D$2:$BI$2)*(L$3='FCF QUERY'!$D$3:$BI$3)*(L$4='FCF QUERY'!$A$6:$A$999),'FCF QUERY'!$D$6:$BI$999))</f>
        <v>#DIV/0!</v>
      </c>
      <c r="M10" s="24"/>
      <c r="N10" s="27" t="e">
        <f t="shared" ref="N10:N18" si="3">+L10-H10</f>
        <v>#DIV/0!</v>
      </c>
      <c r="O10" s="24"/>
      <c r="P10" s="27" t="e">
        <f t="shared" si="0"/>
        <v>#DIV/0!</v>
      </c>
      <c r="Q10" s="24"/>
      <c r="R10" s="27" t="e">
        <f t="shared" si="1"/>
        <v>#DIV/0!</v>
      </c>
    </row>
    <row r="11" spans="1:18" s="16" customFormat="1" ht="12" x14ac:dyDescent="0.2">
      <c r="A11" s="55" t="s">
        <v>39</v>
      </c>
      <c r="B11" s="26" t="str">
        <f t="shared" si="2"/>
        <v>Military Support Center France</v>
      </c>
      <c r="C11" s="24"/>
      <c r="D11" s="27">
        <f t="array" ref="D11">SUM(IF(($A11='FCF QUERY'!$B$6:$B$999)*(D$1='FCF QUERY'!$D$1:$BI$1)*(D$2='FCF QUERY'!$D$2:$BI$2)*(D$3='FCF QUERY'!$D$3:$BI$3)*(D$4='FCF QUERY'!$A$6:$A$999),'FCF QUERY'!$D$6:$BI$999))/COUNT(IF(($A11='FCF QUERY'!$B$6:$B$999)*(D$1='FCF QUERY'!$D$1:$BI$1)*(D$2='FCF QUERY'!$D$2:$BI$2)*(D$3='FCF QUERY'!$D$3:$BI$3)*(D$4='FCF QUERY'!$A$6:$A$999),'FCF QUERY'!$D$6:$BI$999))</f>
        <v>5.5987992200000001</v>
      </c>
      <c r="E11" s="24"/>
      <c r="F11" s="28">
        <f t="array" ref="F11">SUM(IF(($A11='FCF QUERY'!$B$6:$B$999)*(F$1='FCF QUERY'!$D$1:$BI$1)*(F$2='FCF QUERY'!$D$2:$BI$2)*(F$3='FCF QUERY'!$D$3:$BI$3)*(F$4='FCF QUERY'!$A$6:$A$999),'FCF QUERY'!$D$6:$BI$999))/COUNT(IF(($A11='FCF QUERY'!$B$6:$B$999)*(F$1='FCF QUERY'!$D$1:$BI$1)*(F$2='FCF QUERY'!$D$2:$BI$2)*(F$3='FCF QUERY'!$D$3:$BI$3)*(F$4='FCF QUERY'!$A$6:$A$999),'FCF QUERY'!$D$6:$BI$999))</f>
        <v>45.463349770000001</v>
      </c>
      <c r="G11" s="24"/>
      <c r="H11" s="27">
        <f t="array" ref="H11">SUM(IF(($A11='FCF QUERY'!$B$6:$B$999)*(H$1='FCF QUERY'!$D$1:$BI$1)*(H$2='FCF QUERY'!$D$2:$BI$2)*(H$3='FCF QUERY'!$D$3:$BI$3)*(H$4='FCF QUERY'!$A$6:$A$999),'FCF QUERY'!$D$6:$BI$999))/COUNT(IF(($A11='FCF QUERY'!$B$6:$B$999)*(H$1='FCF QUERY'!$D$1:$BI$1)*(H$2='FCF QUERY'!$D$2:$BI$2)*(H$3='FCF QUERY'!$D$3:$BI$3)*(H$4='FCF QUERY'!$A$6:$A$999),'FCF QUERY'!$D$6:$BI$999))</f>
        <v>103.23659189</v>
      </c>
      <c r="I11" s="24"/>
      <c r="J11" s="27">
        <f t="array" ref="J11">SUM(IF(($A11='FCF QUERY'!$B$6:$B$999)*(J$1='FCF QUERY'!$D$1:$BI$1)*(J$2='FCF QUERY'!$D$2:$BI$2)*(J$3='FCF QUERY'!$D$3:$BI$3)*(J$4='FCF QUERY'!$A$6:$A$999),'FCF QUERY'!$D$6:$BI$999))/COUNT(IF(($A11='FCF QUERY'!$B$6:$B$999)*(J$1='FCF QUERY'!$D$1:$BI$1)*(J$2='FCF QUERY'!$D$2:$BI$2)*(J$3='FCF QUERY'!$D$3:$BI$3)*(J$4='FCF QUERY'!$A$6:$A$999),'FCF QUERY'!$D$6:$BI$999))</f>
        <v>82.336591889999994</v>
      </c>
      <c r="K11" s="24"/>
      <c r="L11" s="28" t="e">
        <f t="array" ref="L11">SUM(IF(($A11='FCF QUERY'!$B$6:$B$999)*(L$1='FCF QUERY'!$D$1:$BI$1)*(L$2='FCF QUERY'!$D$2:$BI$2)*(L$3='FCF QUERY'!$D$3:$BI$3)*(L$4='FCF QUERY'!$A$6:$A$999),'FCF QUERY'!$D$6:$BI$999))/COUNT(IF(($A11='FCF QUERY'!$B$6:$B$999)*(L$1='FCF QUERY'!$D$1:$BI$1)*(L$2='FCF QUERY'!$D$2:$BI$2)*(L$3='FCF QUERY'!$D$3:$BI$3)*(L$4='FCF QUERY'!$A$6:$A$999),'FCF QUERY'!$D$6:$BI$999))</f>
        <v>#DIV/0!</v>
      </c>
      <c r="M11" s="24"/>
      <c r="N11" s="27" t="e">
        <f t="shared" si="3"/>
        <v>#DIV/0!</v>
      </c>
      <c r="O11" s="24"/>
      <c r="P11" s="27" t="e">
        <f t="shared" si="0"/>
        <v>#DIV/0!</v>
      </c>
      <c r="Q11" s="24"/>
      <c r="R11" s="27" t="e">
        <f t="shared" si="1"/>
        <v>#DIV/0!</v>
      </c>
    </row>
    <row r="12" spans="1:18" s="16" customFormat="1" ht="12" x14ac:dyDescent="0.2">
      <c r="A12" s="55" t="s">
        <v>40</v>
      </c>
      <c r="B12" s="26" t="str">
        <f t="shared" si="2"/>
        <v>Military Support Center Germany</v>
      </c>
      <c r="C12" s="24"/>
      <c r="D12" s="27">
        <f t="array" ref="D12">SUM(IF(($A12='FCF QUERY'!$B$6:$B$999)*(D$1='FCF QUERY'!$D$1:$BI$1)*(D$2='FCF QUERY'!$D$2:$BI$2)*(D$3='FCF QUERY'!$D$3:$BI$3)*(D$4='FCF QUERY'!$A$6:$A$999),'FCF QUERY'!$D$6:$BI$999))/COUNT(IF(($A12='FCF QUERY'!$B$6:$B$999)*(D$1='FCF QUERY'!$D$1:$BI$1)*(D$2='FCF QUERY'!$D$2:$BI$2)*(D$3='FCF QUERY'!$D$3:$BI$3)*(D$4='FCF QUERY'!$A$6:$A$999),'FCF QUERY'!$D$6:$BI$999))</f>
        <v>34.383415110000001</v>
      </c>
      <c r="E12" s="24"/>
      <c r="F12" s="28">
        <f t="array" ref="F12">SUM(IF(($A12='FCF QUERY'!$B$6:$B$999)*(F$1='FCF QUERY'!$D$1:$BI$1)*(F$2='FCF QUERY'!$D$2:$BI$2)*(F$3='FCF QUERY'!$D$3:$BI$3)*(F$4='FCF QUERY'!$A$6:$A$999),'FCF QUERY'!$D$6:$BI$999))/COUNT(IF(($A12='FCF QUERY'!$B$6:$B$999)*(F$1='FCF QUERY'!$D$1:$BI$1)*(F$2='FCF QUERY'!$D$2:$BI$2)*(F$3='FCF QUERY'!$D$3:$BI$3)*(F$4='FCF QUERY'!$A$6:$A$999),'FCF QUERY'!$D$6:$BI$999))</f>
        <v>-5.9633830200000002</v>
      </c>
      <c r="G12" s="24"/>
      <c r="H12" s="27">
        <f t="array" ref="H12">SUM(IF(($A12='FCF QUERY'!$B$6:$B$999)*(H$1='FCF QUERY'!$D$1:$BI$1)*(H$2='FCF QUERY'!$D$2:$BI$2)*(H$3='FCF QUERY'!$D$3:$BI$3)*(H$4='FCF QUERY'!$A$6:$A$999),'FCF QUERY'!$D$6:$BI$999))/COUNT(IF(($A12='FCF QUERY'!$B$6:$B$999)*(H$1='FCF QUERY'!$D$1:$BI$1)*(H$2='FCF QUERY'!$D$2:$BI$2)*(H$3='FCF QUERY'!$D$3:$BI$3)*(H$4='FCF QUERY'!$A$6:$A$999),'FCF QUERY'!$D$6:$BI$999))</f>
        <v>28.173999999999999</v>
      </c>
      <c r="I12" s="24"/>
      <c r="J12" s="27">
        <f t="array" ref="J12">SUM(IF(($A12='FCF QUERY'!$B$6:$B$999)*(J$1='FCF QUERY'!$D$1:$BI$1)*(J$2='FCF QUERY'!$D$2:$BI$2)*(J$3='FCF QUERY'!$D$3:$BI$3)*(J$4='FCF QUERY'!$A$6:$A$999),'FCF QUERY'!$D$6:$BI$999))/COUNT(IF(($A12='FCF QUERY'!$B$6:$B$999)*(J$1='FCF QUERY'!$D$1:$BI$1)*(J$2='FCF QUERY'!$D$2:$BI$2)*(J$3='FCF QUERY'!$D$3:$BI$3)*(J$4='FCF QUERY'!$A$6:$A$999),'FCF QUERY'!$D$6:$BI$999))</f>
        <v>24.474</v>
      </c>
      <c r="K12" s="24"/>
      <c r="L12" s="28" t="e">
        <f t="array" ref="L12">SUM(IF(($A12='FCF QUERY'!$B$6:$B$999)*(L$1='FCF QUERY'!$D$1:$BI$1)*(L$2='FCF QUERY'!$D$2:$BI$2)*(L$3='FCF QUERY'!$D$3:$BI$3)*(L$4='FCF QUERY'!$A$6:$A$999),'FCF QUERY'!$D$6:$BI$999))/COUNT(IF(($A12='FCF QUERY'!$B$6:$B$999)*(L$1='FCF QUERY'!$D$1:$BI$1)*(L$2='FCF QUERY'!$D$2:$BI$2)*(L$3='FCF QUERY'!$D$3:$BI$3)*(L$4='FCF QUERY'!$A$6:$A$999),'FCF QUERY'!$D$6:$BI$999))</f>
        <v>#DIV/0!</v>
      </c>
      <c r="M12" s="24"/>
      <c r="N12" s="27" t="e">
        <f t="shared" si="3"/>
        <v>#DIV/0!</v>
      </c>
      <c r="O12" s="24"/>
      <c r="P12" s="27" t="e">
        <f t="shared" si="0"/>
        <v>#DIV/0!</v>
      </c>
      <c r="Q12" s="24"/>
      <c r="R12" s="27" t="e">
        <f t="shared" si="1"/>
        <v>#DIV/0!</v>
      </c>
    </row>
    <row r="13" spans="1:18" s="16" customFormat="1" ht="12" x14ac:dyDescent="0.2">
      <c r="A13" s="55" t="s">
        <v>41</v>
      </c>
      <c r="B13" s="26" t="str">
        <f t="shared" si="2"/>
        <v>Fix wings</v>
      </c>
      <c r="C13" s="24"/>
      <c r="D13" s="27">
        <f t="array" ref="D13">SUM(IF(($A13='FCF QUERY'!$B$6:$B$999)*(D$1='FCF QUERY'!$D$1:$BI$1)*(D$2='FCF QUERY'!$D$2:$BI$2)*(D$3='FCF QUERY'!$D$3:$BI$3)*(D$4='FCF QUERY'!$A$6:$A$999),'FCF QUERY'!$D$6:$BI$999))/COUNT(IF(($A13='FCF QUERY'!$B$6:$B$999)*(D$1='FCF QUERY'!$D$1:$BI$1)*(D$2='FCF QUERY'!$D$2:$BI$2)*(D$3='FCF QUERY'!$D$3:$BI$3)*(D$4='FCF QUERY'!$A$6:$A$999),'FCF QUERY'!$D$6:$BI$999))</f>
        <v>4.8414828999999999</v>
      </c>
      <c r="E13" s="24"/>
      <c r="F13" s="28">
        <f t="array" ref="F13">SUM(IF(($A13='FCF QUERY'!$B$6:$B$999)*(F$1='FCF QUERY'!$D$1:$BI$1)*(F$2='FCF QUERY'!$D$2:$BI$2)*(F$3='FCF QUERY'!$D$3:$BI$3)*(F$4='FCF QUERY'!$A$6:$A$999),'FCF QUERY'!$D$6:$BI$999))/COUNT(IF(($A13='FCF QUERY'!$B$6:$B$999)*(F$1='FCF QUERY'!$D$1:$BI$1)*(F$2='FCF QUERY'!$D$2:$BI$2)*(F$3='FCF QUERY'!$D$3:$BI$3)*(F$4='FCF QUERY'!$A$6:$A$999),'FCF QUERY'!$D$6:$BI$999))</f>
        <v>-2.02472538</v>
      </c>
      <c r="G13" s="24"/>
      <c r="H13" s="27">
        <f t="array" ref="H13">SUM(IF(($A13='FCF QUERY'!$B$6:$B$999)*(H$1='FCF QUERY'!$D$1:$BI$1)*(H$2='FCF QUERY'!$D$2:$BI$2)*(H$3='FCF QUERY'!$D$3:$BI$3)*(H$4='FCF QUERY'!$A$6:$A$999),'FCF QUERY'!$D$6:$BI$999))/COUNT(IF(($A13='FCF QUERY'!$B$6:$B$999)*(H$1='FCF QUERY'!$D$1:$BI$1)*(H$2='FCF QUERY'!$D$2:$BI$2)*(H$3='FCF QUERY'!$D$3:$BI$3)*(H$4='FCF QUERY'!$A$6:$A$999),'FCF QUERY'!$D$6:$BI$999))</f>
        <v>14.176502989999999</v>
      </c>
      <c r="I13" s="24"/>
      <c r="J13" s="27">
        <f t="array" ref="J13">SUM(IF(($A13='FCF QUERY'!$B$6:$B$999)*(J$1='FCF QUERY'!$D$1:$BI$1)*(J$2='FCF QUERY'!$D$2:$BI$2)*(J$3='FCF QUERY'!$D$3:$BI$3)*(J$4='FCF QUERY'!$A$6:$A$999),'FCF QUERY'!$D$6:$BI$999))/COUNT(IF(($A13='FCF QUERY'!$B$6:$B$999)*(J$1='FCF QUERY'!$D$1:$BI$1)*(J$2='FCF QUERY'!$D$2:$BI$2)*(J$3='FCF QUERY'!$D$3:$BI$3)*(J$4='FCF QUERY'!$A$6:$A$999),'FCF QUERY'!$D$6:$BI$999))</f>
        <v>13.078787869999999</v>
      </c>
      <c r="K13" s="24"/>
      <c r="L13" s="28" t="e">
        <f t="array" ref="L13">SUM(IF(($A13='FCF QUERY'!$B$6:$B$999)*(L$1='FCF QUERY'!$D$1:$BI$1)*(L$2='FCF QUERY'!$D$2:$BI$2)*(L$3='FCF QUERY'!$D$3:$BI$3)*(L$4='FCF QUERY'!$A$6:$A$999),'FCF QUERY'!$D$6:$BI$999))/COUNT(IF(($A13='FCF QUERY'!$B$6:$B$999)*(L$1='FCF QUERY'!$D$1:$BI$1)*(L$2='FCF QUERY'!$D$2:$BI$2)*(L$3='FCF QUERY'!$D$3:$BI$3)*(L$4='FCF QUERY'!$A$6:$A$999),'FCF QUERY'!$D$6:$BI$999))</f>
        <v>#DIV/0!</v>
      </c>
      <c r="M13" s="24"/>
      <c r="N13" s="27" t="e">
        <f t="shared" si="3"/>
        <v>#DIV/0!</v>
      </c>
      <c r="O13" s="24"/>
      <c r="P13" s="27" t="e">
        <f t="shared" si="0"/>
        <v>#DIV/0!</v>
      </c>
      <c r="Q13" s="24"/>
      <c r="R13" s="27" t="e">
        <f t="shared" si="1"/>
        <v>#DIV/0!</v>
      </c>
    </row>
    <row r="14" spans="1:18" s="16" customFormat="1" ht="12" x14ac:dyDescent="0.2">
      <c r="A14" s="55" t="s">
        <v>42</v>
      </c>
      <c r="B14" s="26" t="str">
        <f t="shared" si="2"/>
        <v>Multiservice contracts</v>
      </c>
      <c r="C14" s="24"/>
      <c r="D14" s="27">
        <f t="array" ref="D14">SUM(IF(($A14='FCF QUERY'!$B$6:$B$999)*(D$1='FCF QUERY'!$D$1:$BI$1)*(D$2='FCF QUERY'!$D$2:$BI$2)*(D$3='FCF QUERY'!$D$3:$BI$3)*(D$4='FCF QUERY'!$A$6:$A$999),'FCF QUERY'!$D$6:$BI$999))/COUNT(IF(($A14='FCF QUERY'!$B$6:$B$999)*(D$1='FCF QUERY'!$D$1:$BI$1)*(D$2='FCF QUERY'!$D$2:$BI$2)*(D$3='FCF QUERY'!$D$3:$BI$3)*(D$4='FCF QUERY'!$A$6:$A$999),'FCF QUERY'!$D$6:$BI$999))</f>
        <v>31.61774686</v>
      </c>
      <c r="E14" s="24"/>
      <c r="F14" s="28">
        <f t="array" ref="F14">SUM(IF(($A14='FCF QUERY'!$B$6:$B$999)*(F$1='FCF QUERY'!$D$1:$BI$1)*(F$2='FCF QUERY'!$D$2:$BI$2)*(F$3='FCF QUERY'!$D$3:$BI$3)*(F$4='FCF QUERY'!$A$6:$A$999),'FCF QUERY'!$D$6:$BI$999))/COUNT(IF(($A14='FCF QUERY'!$B$6:$B$999)*(F$1='FCF QUERY'!$D$1:$BI$1)*(F$2='FCF QUERY'!$D$2:$BI$2)*(F$3='FCF QUERY'!$D$3:$BI$3)*(F$4='FCF QUERY'!$A$6:$A$999),'FCF QUERY'!$D$6:$BI$999))</f>
        <v>-7.8059101499999999</v>
      </c>
      <c r="G14" s="24"/>
      <c r="H14" s="27">
        <f t="array" ref="H14">SUM(IF(($A14='FCF QUERY'!$B$6:$B$999)*(H$1='FCF QUERY'!$D$1:$BI$1)*(H$2='FCF QUERY'!$D$2:$BI$2)*(H$3='FCF QUERY'!$D$3:$BI$3)*(H$4='FCF QUERY'!$A$6:$A$999),'FCF QUERY'!$D$6:$BI$999))/COUNT(IF(($A14='FCF QUERY'!$B$6:$B$999)*(H$1='FCF QUERY'!$D$1:$BI$1)*(H$2='FCF QUERY'!$D$2:$BI$2)*(H$3='FCF QUERY'!$D$3:$BI$3)*(H$4='FCF QUERY'!$A$6:$A$999),'FCF QUERY'!$D$6:$BI$999))</f>
        <v>41.883583160000001</v>
      </c>
      <c r="I14" s="24"/>
      <c r="J14" s="27">
        <f t="array" ref="J14">SUM(IF(($A14='FCF QUERY'!$B$6:$B$999)*(J$1='FCF QUERY'!$D$1:$BI$1)*(J$2='FCF QUERY'!$D$2:$BI$2)*(J$3='FCF QUERY'!$D$3:$BI$3)*(J$4='FCF QUERY'!$A$6:$A$999),'FCF QUERY'!$D$6:$BI$999))/COUNT(IF(($A14='FCF QUERY'!$B$6:$B$999)*(J$1='FCF QUERY'!$D$1:$BI$1)*(J$2='FCF QUERY'!$D$2:$BI$2)*(J$3='FCF QUERY'!$D$3:$BI$3)*(J$4='FCF QUERY'!$A$6:$A$999),'FCF QUERY'!$D$6:$BI$999))</f>
        <v>34.099614219999999</v>
      </c>
      <c r="K14" s="24"/>
      <c r="L14" s="28" t="e">
        <f t="array" ref="L14">SUM(IF(($A14='FCF QUERY'!$B$6:$B$999)*(L$1='FCF QUERY'!$D$1:$BI$1)*(L$2='FCF QUERY'!$D$2:$BI$2)*(L$3='FCF QUERY'!$D$3:$BI$3)*(L$4='FCF QUERY'!$A$6:$A$999),'FCF QUERY'!$D$6:$BI$999))/COUNT(IF(($A14='FCF QUERY'!$B$6:$B$999)*(L$1='FCF QUERY'!$D$1:$BI$1)*(L$2='FCF QUERY'!$D$2:$BI$2)*(L$3='FCF QUERY'!$D$3:$BI$3)*(L$4='FCF QUERY'!$A$6:$A$999),'FCF QUERY'!$D$6:$BI$999))</f>
        <v>#DIV/0!</v>
      </c>
      <c r="M14" s="24"/>
      <c r="N14" s="27" t="e">
        <f t="shared" si="3"/>
        <v>#DIV/0!</v>
      </c>
      <c r="O14" s="24"/>
      <c r="P14" s="27" t="e">
        <f t="shared" si="0"/>
        <v>#DIV/0!</v>
      </c>
      <c r="Q14" s="24"/>
      <c r="R14" s="27" t="e">
        <f t="shared" si="1"/>
        <v>#DIV/0!</v>
      </c>
    </row>
    <row r="15" spans="1:18" s="16" customFormat="1" ht="12" x14ac:dyDescent="0.2">
      <c r="A15" s="55" t="s">
        <v>57</v>
      </c>
      <c r="B15" s="26" t="str">
        <f t="shared" si="2"/>
        <v>Training</v>
      </c>
      <c r="C15" s="24"/>
      <c r="D15" s="27">
        <f t="array" ref="D15">SUM(IF(($A15='FCF QUERY'!$B$6:$B$999)*(D$1='FCF QUERY'!$D$1:$BI$1)*(D$2='FCF QUERY'!$D$2:$BI$2)*(D$3='FCF QUERY'!$D$3:$BI$3)*(D$4='FCF QUERY'!$A$6:$A$999),'FCF QUERY'!$D$6:$BI$999))/COUNT(IF(($A15='FCF QUERY'!$B$6:$B$999)*(D$1='FCF QUERY'!$D$1:$BI$1)*(D$2='FCF QUERY'!$D$2:$BI$2)*(D$3='FCF QUERY'!$D$3:$BI$3)*(D$4='FCF QUERY'!$A$6:$A$999),'FCF QUERY'!$D$6:$BI$999))</f>
        <v>10.16057013</v>
      </c>
      <c r="E15" s="24"/>
      <c r="F15" s="28">
        <f t="array" ref="F15">SUM(IF(($A15='FCF QUERY'!$B$6:$B$999)*(F$1='FCF QUERY'!$D$1:$BI$1)*(F$2='FCF QUERY'!$D$2:$BI$2)*(F$3='FCF QUERY'!$D$3:$BI$3)*(F$4='FCF QUERY'!$A$6:$A$999),'FCF QUERY'!$D$6:$BI$999))/COUNT(IF(($A15='FCF QUERY'!$B$6:$B$999)*(F$1='FCF QUERY'!$D$1:$BI$1)*(F$2='FCF QUERY'!$D$2:$BI$2)*(F$3='FCF QUERY'!$D$3:$BI$3)*(F$4='FCF QUERY'!$A$6:$A$999),'FCF QUERY'!$D$6:$BI$999))</f>
        <v>-1.9754872999999999</v>
      </c>
      <c r="G15" s="24"/>
      <c r="H15" s="27">
        <f t="array" ref="H15">SUM(IF(($A15='FCF QUERY'!$B$6:$B$999)*(H$1='FCF QUERY'!$D$1:$BI$1)*(H$2='FCF QUERY'!$D$2:$BI$2)*(H$3='FCF QUERY'!$D$3:$BI$3)*(H$4='FCF QUERY'!$A$6:$A$999),'FCF QUERY'!$D$6:$BI$999))/COUNT(IF(($A15='FCF QUERY'!$B$6:$B$999)*(H$1='FCF QUERY'!$D$1:$BI$1)*(H$2='FCF QUERY'!$D$2:$BI$2)*(H$3='FCF QUERY'!$D$3:$BI$3)*(H$4='FCF QUERY'!$A$6:$A$999),'FCF QUERY'!$D$6:$BI$999))</f>
        <v>12.261049119999999</v>
      </c>
      <c r="I15" s="24"/>
      <c r="J15" s="27">
        <f t="array" ref="J15">SUM(IF(($A15='FCF QUERY'!$B$6:$B$999)*(J$1='FCF QUERY'!$D$1:$BI$1)*(J$2='FCF QUERY'!$D$2:$BI$2)*(J$3='FCF QUERY'!$D$3:$BI$3)*(J$4='FCF QUERY'!$A$6:$A$999),'FCF QUERY'!$D$6:$BI$999))/COUNT(IF(($A15='FCF QUERY'!$B$6:$B$999)*(J$1='FCF QUERY'!$D$1:$BI$1)*(J$2='FCF QUERY'!$D$2:$BI$2)*(J$3='FCF QUERY'!$D$3:$BI$3)*(J$4='FCF QUERY'!$A$6:$A$999),'FCF QUERY'!$D$6:$BI$999))</f>
        <v>13.08865533</v>
      </c>
      <c r="K15" s="24"/>
      <c r="L15" s="28" t="e">
        <f t="array" ref="L15">SUM(IF(($A15='FCF QUERY'!$B$6:$B$999)*(L$1='FCF QUERY'!$D$1:$BI$1)*(L$2='FCF QUERY'!$D$2:$BI$2)*(L$3='FCF QUERY'!$D$3:$BI$3)*(L$4='FCF QUERY'!$A$6:$A$999),'FCF QUERY'!$D$6:$BI$999))/COUNT(IF(($A15='FCF QUERY'!$B$6:$B$999)*(L$1='FCF QUERY'!$D$1:$BI$1)*(L$2='FCF QUERY'!$D$2:$BI$2)*(L$3='FCF QUERY'!$D$3:$BI$3)*(L$4='FCF QUERY'!$A$6:$A$999),'FCF QUERY'!$D$6:$BI$999))</f>
        <v>#DIV/0!</v>
      </c>
      <c r="M15" s="24"/>
      <c r="N15" s="27" t="e">
        <f t="shared" si="3"/>
        <v>#DIV/0!</v>
      </c>
      <c r="O15" s="24"/>
      <c r="P15" s="27" t="e">
        <f t="shared" si="0"/>
        <v>#DIV/0!</v>
      </c>
      <c r="Q15" s="24"/>
      <c r="R15" s="27" t="e">
        <f t="shared" si="1"/>
        <v>#DIV/0!</v>
      </c>
    </row>
    <row r="16" spans="1:18" s="16" customFormat="1" ht="12" x14ac:dyDescent="0.2">
      <c r="A16" s="55" t="s">
        <v>58</v>
      </c>
      <c r="B16" s="26" t="str">
        <f t="shared" si="2"/>
        <v>Support Engineering</v>
      </c>
      <c r="C16" s="24"/>
      <c r="D16" s="27">
        <f t="array" ref="D16">SUM(IF(($A16='FCF QUERY'!$B$6:$B$999)*(D$1='FCF QUERY'!$D$1:$BI$1)*(D$2='FCF QUERY'!$D$2:$BI$2)*(D$3='FCF QUERY'!$D$3:$BI$3)*(D$4='FCF QUERY'!$A$6:$A$999),'FCF QUERY'!$D$6:$BI$999))/COUNT(IF(($A16='FCF QUERY'!$B$6:$B$999)*(D$1='FCF QUERY'!$D$1:$BI$1)*(D$2='FCF QUERY'!$D$2:$BI$2)*(D$3='FCF QUERY'!$D$3:$BI$3)*(D$4='FCF QUERY'!$A$6:$A$999),'FCF QUERY'!$D$6:$BI$999))</f>
        <v>-24.573470539999999</v>
      </c>
      <c r="E16" s="24"/>
      <c r="F16" s="28">
        <f t="array" ref="F16">SUM(IF(($A16='FCF QUERY'!$B$6:$B$999)*(F$1='FCF QUERY'!$D$1:$BI$1)*(F$2='FCF QUERY'!$D$2:$BI$2)*(F$3='FCF QUERY'!$D$3:$BI$3)*(F$4='FCF QUERY'!$A$6:$A$999),'FCF QUERY'!$D$6:$BI$999))/COUNT(IF(($A16='FCF QUERY'!$B$6:$B$999)*(F$1='FCF QUERY'!$D$1:$BI$1)*(F$2='FCF QUERY'!$D$2:$BI$2)*(F$3='FCF QUERY'!$D$3:$BI$3)*(F$4='FCF QUERY'!$A$6:$A$999),'FCF QUERY'!$D$6:$BI$999))</f>
        <v>-2.6024398999999998</v>
      </c>
      <c r="G16" s="24"/>
      <c r="H16" s="27">
        <f t="array" ref="H16">SUM(IF(($A16='FCF QUERY'!$B$6:$B$999)*(H$1='FCF QUERY'!$D$1:$BI$1)*(H$2='FCF QUERY'!$D$2:$BI$2)*(H$3='FCF QUERY'!$D$3:$BI$3)*(H$4='FCF QUERY'!$A$6:$A$999),'FCF QUERY'!$D$6:$BI$999))/COUNT(IF(($A16='FCF QUERY'!$B$6:$B$999)*(H$1='FCF QUERY'!$D$1:$BI$1)*(H$2='FCF QUERY'!$D$2:$BI$2)*(H$3='FCF QUERY'!$D$3:$BI$3)*(H$4='FCF QUERY'!$A$6:$A$999),'FCF QUERY'!$D$6:$BI$999))</f>
        <v>-19.805188699999999</v>
      </c>
      <c r="I16" s="24"/>
      <c r="J16" s="27">
        <f t="array" ref="J16">SUM(IF(($A16='FCF QUERY'!$B$6:$B$999)*(J$1='FCF QUERY'!$D$1:$BI$1)*(J$2='FCF QUERY'!$D$2:$BI$2)*(J$3='FCF QUERY'!$D$3:$BI$3)*(J$4='FCF QUERY'!$A$6:$A$999),'FCF QUERY'!$D$6:$BI$999))/COUNT(IF(($A16='FCF QUERY'!$B$6:$B$999)*(J$1='FCF QUERY'!$D$1:$BI$1)*(J$2='FCF QUERY'!$D$2:$BI$2)*(J$3='FCF QUERY'!$D$3:$BI$3)*(J$4='FCF QUERY'!$A$6:$A$999),'FCF QUERY'!$D$6:$BI$999))</f>
        <v>-22.285545500000001</v>
      </c>
      <c r="K16" s="24"/>
      <c r="L16" s="28" t="e">
        <f t="array" ref="L16">SUM(IF(($A16='FCF QUERY'!$B$6:$B$999)*(L$1='FCF QUERY'!$D$1:$BI$1)*(L$2='FCF QUERY'!$D$2:$BI$2)*(L$3='FCF QUERY'!$D$3:$BI$3)*(L$4='FCF QUERY'!$A$6:$A$999),'FCF QUERY'!$D$6:$BI$999))/COUNT(IF(($A16='FCF QUERY'!$B$6:$B$999)*(L$1='FCF QUERY'!$D$1:$BI$1)*(L$2='FCF QUERY'!$D$2:$BI$2)*(L$3='FCF QUERY'!$D$3:$BI$3)*(L$4='FCF QUERY'!$A$6:$A$999),'FCF QUERY'!$D$6:$BI$999))</f>
        <v>#DIV/0!</v>
      </c>
      <c r="M16" s="24"/>
      <c r="N16" s="27" t="e">
        <f t="shared" si="3"/>
        <v>#DIV/0!</v>
      </c>
      <c r="O16" s="24"/>
      <c r="P16" s="27" t="e">
        <f t="shared" si="0"/>
        <v>#DIV/0!</v>
      </c>
      <c r="Q16" s="24"/>
      <c r="R16" s="27" t="e">
        <f t="shared" si="1"/>
        <v>#DIV/0!</v>
      </c>
    </row>
    <row r="17" spans="1:30" s="16" customFormat="1" ht="12" x14ac:dyDescent="0.2">
      <c r="A17" s="55" t="s">
        <v>59</v>
      </c>
      <c r="B17" s="26" t="str">
        <f t="shared" si="2"/>
        <v>Used</v>
      </c>
      <c r="C17" s="24"/>
      <c r="D17" s="27">
        <f t="array" ref="D17">SUM(IF(($A17='FCF QUERY'!$B$6:$B$999)*(D$1='FCF QUERY'!$D$1:$BI$1)*(D$2='FCF QUERY'!$D$2:$BI$2)*(D$3='FCF QUERY'!$D$3:$BI$3)*(D$4='FCF QUERY'!$A$6:$A$999),'FCF QUERY'!$D$6:$BI$999))/COUNT(IF(($A17='FCF QUERY'!$B$6:$B$999)*(D$1='FCF QUERY'!$D$1:$BI$1)*(D$2='FCF QUERY'!$D$2:$BI$2)*(D$3='FCF QUERY'!$D$3:$BI$3)*(D$4='FCF QUERY'!$A$6:$A$999),'FCF QUERY'!$D$6:$BI$999))</f>
        <v>14.11615859</v>
      </c>
      <c r="E17" s="24"/>
      <c r="F17" s="28">
        <f t="array" ref="F17">SUM(IF(($A17='FCF QUERY'!$B$6:$B$999)*(F$1='FCF QUERY'!$D$1:$BI$1)*(F$2='FCF QUERY'!$D$2:$BI$2)*(F$3='FCF QUERY'!$D$3:$BI$3)*(F$4='FCF QUERY'!$A$6:$A$999),'FCF QUERY'!$D$6:$BI$999))/COUNT(IF(($A17='FCF QUERY'!$B$6:$B$999)*(F$1='FCF QUERY'!$D$1:$BI$1)*(F$2='FCF QUERY'!$D$2:$BI$2)*(F$3='FCF QUERY'!$D$3:$BI$3)*(F$4='FCF QUERY'!$A$6:$A$999),'FCF QUERY'!$D$6:$BI$999))</f>
        <v>-1.4250301599999999</v>
      </c>
      <c r="G17" s="24"/>
      <c r="H17" s="27">
        <f t="array" ref="H17">SUM(IF(($A17='FCF QUERY'!$B$6:$B$999)*(H$1='FCF QUERY'!$D$1:$BI$1)*(H$2='FCF QUERY'!$D$2:$BI$2)*(H$3='FCF QUERY'!$D$3:$BI$3)*(H$4='FCF QUERY'!$A$6:$A$999),'FCF QUERY'!$D$6:$BI$999))/COUNT(IF(($A17='FCF QUERY'!$B$6:$B$999)*(H$1='FCF QUERY'!$D$1:$BI$1)*(H$2='FCF QUERY'!$D$2:$BI$2)*(H$3='FCF QUERY'!$D$3:$BI$3)*(H$4='FCF QUERY'!$A$6:$A$999),'FCF QUERY'!$D$6:$BI$999))</f>
        <v>1.51752182</v>
      </c>
      <c r="I17" s="24"/>
      <c r="J17" s="27">
        <f t="array" ref="J17">SUM(IF(($A17='FCF QUERY'!$B$6:$B$999)*(J$1='FCF QUERY'!$D$1:$BI$1)*(J$2='FCF QUERY'!$D$2:$BI$2)*(J$3='FCF QUERY'!$D$3:$BI$3)*(J$4='FCF QUERY'!$A$6:$A$999),'FCF QUERY'!$D$6:$BI$999))/COUNT(IF(($A17='FCF QUERY'!$B$6:$B$999)*(J$1='FCF QUERY'!$D$1:$BI$1)*(J$2='FCF QUERY'!$D$2:$BI$2)*(J$3='FCF QUERY'!$D$3:$BI$3)*(J$4='FCF QUERY'!$A$6:$A$999),'FCF QUERY'!$D$6:$BI$999))</f>
        <v>1.5228941600000001</v>
      </c>
      <c r="K17" s="24"/>
      <c r="L17" s="28" t="e">
        <f t="array" ref="L17">SUM(IF(($A17='FCF QUERY'!$B$6:$B$999)*(L$1='FCF QUERY'!$D$1:$BI$1)*(L$2='FCF QUERY'!$D$2:$BI$2)*(L$3='FCF QUERY'!$D$3:$BI$3)*(L$4='FCF QUERY'!$A$6:$A$999),'FCF QUERY'!$D$6:$BI$999))/COUNT(IF(($A17='FCF QUERY'!$B$6:$B$999)*(L$1='FCF QUERY'!$D$1:$BI$1)*(L$2='FCF QUERY'!$D$2:$BI$2)*(L$3='FCF QUERY'!$D$3:$BI$3)*(L$4='FCF QUERY'!$A$6:$A$999),'FCF QUERY'!$D$6:$BI$999))</f>
        <v>#DIV/0!</v>
      </c>
      <c r="M17" s="24"/>
      <c r="N17" s="27" t="e">
        <f t="shared" si="3"/>
        <v>#DIV/0!</v>
      </c>
      <c r="O17" s="24"/>
      <c r="P17" s="27" t="e">
        <f t="shared" si="0"/>
        <v>#DIV/0!</v>
      </c>
      <c r="Q17" s="24"/>
      <c r="R17" s="27" t="e">
        <f t="shared" si="1"/>
        <v>#DIV/0!</v>
      </c>
    </row>
    <row r="18" spans="1:30" s="16" customFormat="1" ht="12" x14ac:dyDescent="0.2">
      <c r="A18" s="55" t="s">
        <v>60</v>
      </c>
      <c r="B18" s="26" t="str">
        <f t="shared" si="2"/>
        <v>S&amp;S Misc - Other</v>
      </c>
      <c r="C18" s="24"/>
      <c r="D18" s="27">
        <f t="array" ref="D18">SUM(IF(($A18='FCF QUERY'!$B$6:$B$999)*(D$1='FCF QUERY'!$D$1:$BI$1)*(D$2='FCF QUERY'!$D$2:$BI$2)*(D$3='FCF QUERY'!$D$3:$BI$3)*(D$4='FCF QUERY'!$A$6:$A$999),'FCF QUERY'!$D$6:$BI$999))/COUNT(IF(($A18='FCF QUERY'!$B$6:$B$999)*(D$1='FCF QUERY'!$D$1:$BI$1)*(D$2='FCF QUERY'!$D$2:$BI$2)*(D$3='FCF QUERY'!$D$3:$BI$3)*(D$4='FCF QUERY'!$A$6:$A$999),'FCF QUERY'!$D$6:$BI$999))</f>
        <v>-43.493240479999997</v>
      </c>
      <c r="E18" s="24"/>
      <c r="F18" s="28">
        <f t="array" ref="F18">SUM(IF(($A18='FCF QUERY'!$B$6:$B$999)*(F$1='FCF QUERY'!$D$1:$BI$1)*(F$2='FCF QUERY'!$D$2:$BI$2)*(F$3='FCF QUERY'!$D$3:$BI$3)*(F$4='FCF QUERY'!$A$6:$A$999),'FCF QUERY'!$D$6:$BI$999))/COUNT(IF(($A18='FCF QUERY'!$B$6:$B$999)*(F$1='FCF QUERY'!$D$1:$BI$1)*(F$2='FCF QUERY'!$D$2:$BI$2)*(F$3='FCF QUERY'!$D$3:$BI$3)*(F$4='FCF QUERY'!$A$6:$A$999),'FCF QUERY'!$D$6:$BI$999))</f>
        <v>-9.8311673299999995</v>
      </c>
      <c r="G18" s="24"/>
      <c r="H18" s="27">
        <f t="array" ref="H18">SUM(IF(($A18='FCF QUERY'!$B$6:$B$999)*(H$1='FCF QUERY'!$D$1:$BI$1)*(H$2='FCF QUERY'!$D$2:$BI$2)*(H$3='FCF QUERY'!$D$3:$BI$3)*(H$4='FCF QUERY'!$A$6:$A$999),'FCF QUERY'!$D$6:$BI$999))/COUNT(IF(($A18='FCF QUERY'!$B$6:$B$999)*(H$1='FCF QUERY'!$D$1:$BI$1)*(H$2='FCF QUERY'!$D$2:$BI$2)*(H$3='FCF QUERY'!$D$3:$BI$3)*(H$4='FCF QUERY'!$A$6:$A$999),'FCF QUERY'!$D$6:$BI$999))</f>
        <v>-67.026390930000005</v>
      </c>
      <c r="I18" s="24"/>
      <c r="J18" s="27">
        <f t="array" ref="J18">SUM(IF(($A18='FCF QUERY'!$B$6:$B$999)*(J$1='FCF QUERY'!$D$1:$BI$1)*(J$2='FCF QUERY'!$D$2:$BI$2)*(J$3='FCF QUERY'!$D$3:$BI$3)*(J$4='FCF QUERY'!$A$6:$A$999),'FCF QUERY'!$D$6:$BI$999))/COUNT(IF(($A18='FCF QUERY'!$B$6:$B$999)*(J$1='FCF QUERY'!$D$1:$BI$1)*(J$2='FCF QUERY'!$D$2:$BI$2)*(J$3='FCF QUERY'!$D$3:$BI$3)*(J$4='FCF QUERY'!$A$6:$A$999),'FCF QUERY'!$D$6:$BI$999))</f>
        <v>-63.110743960000001</v>
      </c>
      <c r="K18" s="24"/>
      <c r="L18" s="28" t="e">
        <f t="array" ref="L18">SUM(IF(($A18='FCF QUERY'!$B$6:$B$999)*(L$1='FCF QUERY'!$D$1:$BI$1)*(L$2='FCF QUERY'!$D$2:$BI$2)*(L$3='FCF QUERY'!$D$3:$BI$3)*(L$4='FCF QUERY'!$A$6:$A$999),'FCF QUERY'!$D$6:$BI$999))/COUNT(IF(($A18='FCF QUERY'!$B$6:$B$999)*(L$1='FCF QUERY'!$D$1:$BI$1)*(L$2='FCF QUERY'!$D$2:$BI$2)*(L$3='FCF QUERY'!$D$3:$BI$3)*(L$4='FCF QUERY'!$A$6:$A$999),'FCF QUERY'!$D$6:$BI$999))</f>
        <v>#DIV/0!</v>
      </c>
      <c r="M18" s="24"/>
      <c r="N18" s="27" t="e">
        <f t="shared" si="3"/>
        <v>#DIV/0!</v>
      </c>
      <c r="O18" s="24"/>
      <c r="P18" s="27" t="e">
        <f t="shared" si="0"/>
        <v>#DIV/0!</v>
      </c>
      <c r="Q18" s="24"/>
      <c r="R18" s="27" t="e">
        <f t="shared" si="1"/>
        <v>#DIV/0!</v>
      </c>
    </row>
    <row r="19" spans="1:30" s="32" customFormat="1" ht="12" x14ac:dyDescent="0.2">
      <c r="B19" s="29" t="s">
        <v>61</v>
      </c>
      <c r="C19" s="30"/>
      <c r="D19" s="31">
        <f>SUM(D8:D18)</f>
        <v>493.34902753</v>
      </c>
      <c r="E19" s="30"/>
      <c r="F19" s="31">
        <f>SUM(F8:F18)</f>
        <v>90.043975680000003</v>
      </c>
      <c r="G19" s="30"/>
      <c r="H19" s="31">
        <f>SUM(H8:H18)</f>
        <v>593.66397258999996</v>
      </c>
      <c r="I19" s="30"/>
      <c r="J19" s="31">
        <f>SUM(J8:J18)</f>
        <v>551.46638455000004</v>
      </c>
      <c r="K19" s="30"/>
      <c r="L19" s="31" t="e">
        <f>SUM(L8:L18)</f>
        <v>#DIV/0!</v>
      </c>
      <c r="M19" s="30"/>
      <c r="N19" s="31" t="e">
        <f>SUM(N8:N18)</f>
        <v>#DIV/0!</v>
      </c>
      <c r="O19" s="30"/>
      <c r="P19" s="31" t="e">
        <f>SUM(P8:P18)</f>
        <v>#DIV/0!</v>
      </c>
      <c r="Q19" s="30"/>
      <c r="R19" s="31" t="e">
        <f>SUM(R8:R18)</f>
        <v>#DIV/0!</v>
      </c>
    </row>
    <row r="20" spans="1:30" s="16" customFormat="1" ht="12" x14ac:dyDescent="0.2">
      <c r="B20" s="24"/>
      <c r="C20" s="24"/>
      <c r="D20" s="33"/>
      <c r="E20" s="24"/>
      <c r="F20" s="33"/>
      <c r="G20" s="24"/>
      <c r="H20" s="33"/>
      <c r="I20" s="24"/>
      <c r="J20" s="33"/>
      <c r="K20" s="24"/>
      <c r="L20" s="33"/>
      <c r="M20" s="24"/>
      <c r="O20" s="24"/>
      <c r="Q20" s="24"/>
    </row>
    <row r="21" spans="1:30" s="16" customFormat="1" x14ac:dyDescent="0.2">
      <c r="B21" s="34"/>
      <c r="C21" s="34"/>
      <c r="D21" s="34"/>
      <c r="E21" s="34"/>
      <c r="F21" s="24"/>
      <c r="G21" s="24"/>
      <c r="H21" s="24"/>
      <c r="I21" s="24"/>
      <c r="J21" s="24"/>
      <c r="K21" s="24"/>
      <c r="L21" s="24"/>
      <c r="M21" s="24"/>
      <c r="O21" s="24"/>
      <c r="Q21" s="24"/>
      <c r="S21"/>
      <c r="T21"/>
      <c r="U21"/>
      <c r="V21"/>
      <c r="W21"/>
      <c r="X21"/>
      <c r="Y21"/>
      <c r="Z21"/>
      <c r="AA21"/>
      <c r="AB21"/>
      <c r="AC21"/>
      <c r="AD21"/>
    </row>
    <row r="22" spans="1:30" s="16" customFormat="1" x14ac:dyDescent="0.2">
      <c r="B22" s="34"/>
      <c r="C22" s="34"/>
      <c r="D22" s="34"/>
      <c r="E22" s="34"/>
      <c r="F22" s="24"/>
      <c r="G22" s="24"/>
      <c r="H22" s="24"/>
      <c r="I22" s="24"/>
      <c r="J22" s="24"/>
      <c r="K22" s="24"/>
      <c r="L22" s="24"/>
      <c r="M22" s="24"/>
      <c r="O22" s="24"/>
      <c r="Q22" s="24"/>
      <c r="S22"/>
      <c r="T22"/>
      <c r="U22"/>
      <c r="V22"/>
      <c r="W22"/>
      <c r="X22"/>
      <c r="Y22"/>
      <c r="Z22"/>
      <c r="AA22"/>
      <c r="AB22"/>
      <c r="AC22"/>
      <c r="AD22"/>
    </row>
  </sheetData>
  <pageMargins left="0.7" right="0.7" top="0.75" bottom="0.75" header="0.3" footer="0.3"/>
  <customProperties>
    <customPr name="_pios_id" r:id="rId1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7"/>
  <sheetViews>
    <sheetView workbookViewId="0">
      <selection activeCell="L8" sqref="L8:R18"/>
    </sheetView>
  </sheetViews>
  <sheetFormatPr baseColWidth="10" defaultRowHeight="14.25" x14ac:dyDescent="0.2"/>
  <cols>
    <col min="1" max="1" width="11.375" customWidth="1"/>
    <col min="2" max="2" width="23.25" bestFit="1" customWidth="1"/>
    <col min="3" max="3" width="0.25" customWidth="1"/>
    <col min="4" max="4" width="11.375" customWidth="1"/>
    <col min="5" max="5" width="0.25" customWidth="1"/>
    <col min="6" max="6" width="11.375" customWidth="1"/>
    <col min="7" max="7" width="0.25" customWidth="1"/>
    <col min="8" max="8" width="11.375" customWidth="1"/>
    <col min="9" max="9" width="0.25" customWidth="1"/>
    <col min="10" max="10" width="11.375" customWidth="1"/>
    <col min="11" max="11" width="0.25" customWidth="1"/>
    <col min="12" max="12" width="11.375" customWidth="1"/>
    <col min="13" max="13" width="0.25" customWidth="1"/>
    <col min="14" max="14" width="11.375" customWidth="1"/>
    <col min="15" max="15" width="0.25" customWidth="1"/>
    <col min="16" max="16" width="9" bestFit="1" customWidth="1"/>
    <col min="17" max="17" width="0.25" customWidth="1"/>
    <col min="18" max="18" width="11.375" customWidth="1"/>
    <col min="19" max="19" width="0.25" customWidth="1"/>
    <col min="20" max="20" width="11.375" customWidth="1"/>
    <col min="21" max="21" width="0.25" customWidth="1"/>
    <col min="22" max="22" width="11.375" customWidth="1"/>
  </cols>
  <sheetData>
    <row r="1" spans="1:22" x14ac:dyDescent="0.2">
      <c r="A1" s="54" t="s">
        <v>72</v>
      </c>
      <c r="D1" s="54" t="s">
        <v>16</v>
      </c>
      <c r="E1" s="54"/>
      <c r="F1" s="55" t="str">
        <f>D1</f>
        <v>L2AH / FC1 2017 / Version 001</v>
      </c>
      <c r="G1" s="55"/>
      <c r="H1" s="55" t="str">
        <f>D1</f>
        <v>L2AH / FC1 2017 / Version 001</v>
      </c>
      <c r="I1" s="55"/>
      <c r="J1" s="55"/>
      <c r="K1" s="55"/>
      <c r="L1" s="55" t="str">
        <f>D1</f>
        <v>L2AH / FC1 2017 / Version 001</v>
      </c>
      <c r="M1" s="55"/>
      <c r="N1" s="55" t="str">
        <f>D1</f>
        <v>L2AH / FC1 2017 / Version 001</v>
      </c>
      <c r="O1" s="55"/>
      <c r="P1" s="55" t="str">
        <f>D1</f>
        <v>L2AH / FC1 2017 / Version 001</v>
      </c>
      <c r="Q1" s="55"/>
      <c r="R1" s="55" t="str">
        <f>D1</f>
        <v>L2AH / FC1 2017 / Version 001</v>
      </c>
      <c r="S1" s="54"/>
      <c r="T1" s="54"/>
    </row>
    <row r="2" spans="1:22" x14ac:dyDescent="0.2">
      <c r="D2" s="54" t="s">
        <v>18</v>
      </c>
      <c r="E2" s="54"/>
      <c r="F2" s="55" t="str">
        <f t="shared" ref="F2:F3" si="0">D2</f>
        <v>2017</v>
      </c>
      <c r="G2" s="55"/>
      <c r="H2" s="55" t="str">
        <f t="shared" ref="H2:H3" si="1">D2</f>
        <v>2017</v>
      </c>
      <c r="I2" s="55"/>
      <c r="J2" s="55"/>
      <c r="K2" s="55"/>
      <c r="L2" s="55" t="str">
        <f t="shared" ref="L2:L3" si="2">D2</f>
        <v>2017</v>
      </c>
      <c r="M2" s="55"/>
      <c r="N2" s="55" t="str">
        <f t="shared" ref="N2:N3" si="3">D2</f>
        <v>2017</v>
      </c>
      <c r="O2" s="55"/>
      <c r="P2" s="55" t="str">
        <f t="shared" ref="P2:P3" si="4">D2</f>
        <v>2017</v>
      </c>
      <c r="Q2" s="55"/>
      <c r="R2" s="55" t="str">
        <f t="shared" ref="R2:R3" si="5">D2</f>
        <v>2017</v>
      </c>
      <c r="S2" s="54"/>
      <c r="T2" s="54"/>
    </row>
    <row r="3" spans="1:22" x14ac:dyDescent="0.2">
      <c r="D3" s="54" t="s">
        <v>5</v>
      </c>
      <c r="E3" s="54"/>
      <c r="F3" s="55" t="str">
        <f t="shared" si="0"/>
        <v>12</v>
      </c>
      <c r="G3" s="55"/>
      <c r="H3" s="55" t="str">
        <f t="shared" si="1"/>
        <v>12</v>
      </c>
      <c r="I3" s="55"/>
      <c r="J3" s="55"/>
      <c r="K3" s="55"/>
      <c r="L3" s="55" t="str">
        <f t="shared" si="2"/>
        <v>12</v>
      </c>
      <c r="M3" s="55"/>
      <c r="N3" s="55" t="str">
        <f t="shared" si="3"/>
        <v>12</v>
      </c>
      <c r="O3" s="55"/>
      <c r="P3" s="55" t="str">
        <f t="shared" si="4"/>
        <v>12</v>
      </c>
      <c r="Q3" s="55"/>
      <c r="R3" s="55" t="str">
        <f t="shared" si="5"/>
        <v>12</v>
      </c>
      <c r="S3" s="54"/>
      <c r="T3" s="54"/>
    </row>
    <row r="4" spans="1:22" x14ac:dyDescent="0.2">
      <c r="D4" t="s">
        <v>8</v>
      </c>
      <c r="F4" t="s">
        <v>21</v>
      </c>
      <c r="H4" t="s">
        <v>22</v>
      </c>
      <c r="L4" t="s">
        <v>24</v>
      </c>
      <c r="N4" t="s">
        <v>28</v>
      </c>
    </row>
    <row r="5" spans="1:22" ht="23.25" x14ac:dyDescent="0.2">
      <c r="B5" s="17" t="s">
        <v>62</v>
      </c>
      <c r="C5" s="20"/>
      <c r="E5" s="20"/>
      <c r="G5" s="20"/>
      <c r="I5" s="20"/>
      <c r="K5" s="20"/>
      <c r="M5" s="20"/>
      <c r="O5" s="20"/>
      <c r="Q5" s="20"/>
      <c r="S5" s="20"/>
      <c r="U5" s="20"/>
    </row>
    <row r="6" spans="1:22" ht="24" x14ac:dyDescent="0.2">
      <c r="B6" s="16" t="s">
        <v>56</v>
      </c>
      <c r="C6" s="24"/>
      <c r="D6" s="35" t="s">
        <v>63</v>
      </c>
      <c r="E6" s="24"/>
      <c r="F6" s="35" t="s">
        <v>21</v>
      </c>
      <c r="G6" s="24"/>
      <c r="H6" s="35" t="s">
        <v>64</v>
      </c>
      <c r="I6" s="24"/>
      <c r="J6" s="36" t="s">
        <v>65</v>
      </c>
      <c r="K6" s="24"/>
      <c r="L6" s="35" t="s">
        <v>66</v>
      </c>
      <c r="M6" s="24"/>
      <c r="N6" s="35" t="s">
        <v>67</v>
      </c>
      <c r="O6" s="24"/>
      <c r="P6" s="35" t="s">
        <v>68</v>
      </c>
      <c r="Q6" s="24"/>
      <c r="R6" s="35" t="s">
        <v>69</v>
      </c>
      <c r="S6" s="24"/>
      <c r="T6" s="36" t="s">
        <v>70</v>
      </c>
      <c r="U6" s="24"/>
      <c r="V6" s="37" t="s">
        <v>48</v>
      </c>
    </row>
    <row r="7" spans="1:22" s="16" customFormat="1" ht="3.75" customHeight="1" x14ac:dyDescent="0.2">
      <c r="C7" s="24"/>
      <c r="D7" s="25"/>
      <c r="E7" s="24"/>
      <c r="F7" s="25"/>
      <c r="G7" s="24"/>
      <c r="H7" s="25"/>
      <c r="I7" s="24"/>
      <c r="J7" s="25"/>
      <c r="K7" s="24"/>
      <c r="L7" s="25"/>
      <c r="M7" s="24"/>
      <c r="N7" s="25"/>
      <c r="O7" s="24"/>
      <c r="P7" s="25"/>
      <c r="Q7" s="24"/>
      <c r="R7" s="25"/>
    </row>
    <row r="8" spans="1:22" ht="13.5" customHeight="1" x14ac:dyDescent="0.2">
      <c r="A8" s="54" t="s">
        <v>36</v>
      </c>
      <c r="B8" s="38" t="str">
        <f>A8</f>
        <v>Spares</v>
      </c>
      <c r="C8" s="24"/>
      <c r="D8" s="41">
        <f t="array" ref="D8">SUM(IF(($A8='FCF QUERY'!$B$6:$B$999)*(D$1='FCF QUERY'!$D$1:$BI$1)*(D$2='FCF QUERY'!$D$2:$BI$2)*(D$3='FCF QUERY'!$D$3:$BI$3)*(D$4='FCF QUERY'!$A$6:$A$999),'FCF QUERY'!$D$6:$BI$999))/COUNT(IF(($A8='FCF QUERY'!$B$6:$B$999)*(D$1='FCF QUERY'!$D$1:$BI$1)*(D$2='FCF QUERY'!$D$2:$BI$2)*(D$3='FCF QUERY'!$D$3:$BI$3)*(D$4='FCF QUERY'!$A$6:$A$999),'FCF QUERY'!$D$6:$BI$999))</f>
        <v>308.78367179999998</v>
      </c>
      <c r="E8" s="41" t="e">
        <f t="array" ref="E8">SUM(IF(($A8='FCF QUERY'!$B$6:$B$999)*(E$1='FCF QUERY'!$D$1:$BI$1)*(E$2='FCF QUERY'!$D$2:$BI$2)*(E$3='FCF QUERY'!$D$3:$BI$3)*(E$4='FCF QUERY'!$A$6:$A$999),'FCF QUERY'!$D$6:$BI$999))/COUNT(IF(($A8='FCF QUERY'!$B$6:$B$999)*(E$1='FCF QUERY'!$D$1:$BI$1)*(E$2='FCF QUERY'!$D$2:$BI$2)*(E$3='FCF QUERY'!$D$3:$BI$3)*(E$4='FCF QUERY'!$A$6:$A$999),'FCF QUERY'!$D$6:$BI$999))</f>
        <v>#DIV/0!</v>
      </c>
      <c r="F8" s="41">
        <f t="array" ref="F8">SUM(IF(($A8='FCF QUERY'!$B$6:$B$999)*(F$1='FCF QUERY'!$D$1:$BI$1)*(F$2='FCF QUERY'!$D$2:$BI$2)*(F$3='FCF QUERY'!$D$3:$BI$3)*(F$4='FCF QUERY'!$A$6:$A$999),'FCF QUERY'!$D$6:$BI$999))/COUNT(IF(($A8='FCF QUERY'!$B$6:$B$999)*(F$1='FCF QUERY'!$D$1:$BI$1)*(F$2='FCF QUERY'!$D$2:$BI$2)*(F$3='FCF QUERY'!$D$3:$BI$3)*(F$4='FCF QUERY'!$A$6:$A$999),'FCF QUERY'!$D$6:$BI$999))</f>
        <v>0.68165447999999995</v>
      </c>
      <c r="G8" s="41" t="e">
        <f t="array" ref="G8">SUM(IF(($A8='FCF QUERY'!$B$6:$B$999)*(G$1='FCF QUERY'!$D$1:$BI$1)*(G$2='FCF QUERY'!$D$2:$BI$2)*(G$3='FCF QUERY'!$D$3:$BI$3)*(G$4='FCF QUERY'!$A$6:$A$999),'FCF QUERY'!$D$6:$BI$999))/COUNT(IF(($A8='FCF QUERY'!$B$6:$B$999)*(G$1='FCF QUERY'!$D$1:$BI$1)*(G$2='FCF QUERY'!$D$2:$BI$2)*(G$3='FCF QUERY'!$D$3:$BI$3)*(G$4='FCF QUERY'!$A$6:$A$999),'FCF QUERY'!$D$6:$BI$999))</f>
        <v>#DIV/0!</v>
      </c>
      <c r="H8" s="41">
        <f t="array" ref="H8">SUM(IF(($A8='FCF QUERY'!$B$6:$B$999)*(H$1='FCF QUERY'!$D$1:$BI$1)*(H$2='FCF QUERY'!$D$2:$BI$2)*(H$3='FCF QUERY'!$D$3:$BI$3)*(H$4='FCF QUERY'!$A$6:$A$999),'FCF QUERY'!$D$6:$BI$999))/COUNT(IF(($A8='FCF QUERY'!$B$6:$B$999)*(H$1='FCF QUERY'!$D$1:$BI$1)*(H$2='FCF QUERY'!$D$2:$BI$2)*(H$3='FCF QUERY'!$D$3:$BI$3)*(H$4='FCF QUERY'!$A$6:$A$999),'FCF QUERY'!$D$6:$BI$999))</f>
        <v>-9.9547631299999999</v>
      </c>
      <c r="I8" s="56"/>
      <c r="J8" s="39" t="e">
        <f t="shared" ref="J8:J18" si="6">+SUM(D8:H8)</f>
        <v>#DIV/0!</v>
      </c>
      <c r="K8" s="56"/>
      <c r="L8" s="41">
        <f t="array" ref="L8">SUM(IF(($A8='FCF QUERY'!$B$6:$B$999)*(L$1='FCF QUERY'!$D$1:$BI$1)*(L$2='FCF QUERY'!$D$2:$BI$2)*(L$3='FCF QUERY'!$D$3:$BI$3)*(L$4='FCF QUERY'!$A$6:$A$999),'FCF QUERY'!$D$6:$BI$999))/COUNT(IF(($A8='FCF QUERY'!$B$6:$B$999)*(L$1='FCF QUERY'!$D$1:$BI$1)*(L$2='FCF QUERY'!$D$2:$BI$2)*(L$3='FCF QUERY'!$D$3:$BI$3)*(L$4='FCF QUERY'!$A$6:$A$999),'FCF QUERY'!$D$6:$BI$999))</f>
        <v>0.14442668</v>
      </c>
      <c r="M8" s="41" t="e">
        <f t="array" ref="M8">SUM(IF(($A8='FCF QUERY'!$B$6:$B$999)*(M$1='FCF QUERY'!$D$1:$BI$1)*(M$2='FCF QUERY'!$D$2:$BI$2)*(M$3='FCF QUERY'!$D$3:$BI$3)*(M$4='FCF QUERY'!$A$6:$A$999),'FCF QUERY'!$D$6:$BI$999))/COUNT(IF(($A8='FCF QUERY'!$B$6:$B$999)*(M$1='FCF QUERY'!$D$1:$BI$1)*(M$2='FCF QUERY'!$D$2:$BI$2)*(M$3='FCF QUERY'!$D$3:$BI$3)*(M$4='FCF QUERY'!$A$6:$A$999),'FCF QUERY'!$D$6:$BI$999))</f>
        <v>#DIV/0!</v>
      </c>
      <c r="N8" s="41">
        <f t="array" ref="N8">SUM(IF(($A8='FCF QUERY'!$B$6:$B$999)*(N$1='FCF QUERY'!$D$1:$BI$1)*(N$2='FCF QUERY'!$D$2:$BI$2)*(N$3='FCF QUERY'!$D$3:$BI$3)*(N$4='FCF QUERY'!$A$6:$A$999),'FCF QUERY'!$D$6:$BI$999))/COUNT(IF(($A8='FCF QUERY'!$B$6:$B$999)*(N$1='FCF QUERY'!$D$1:$BI$1)*(N$2='FCF QUERY'!$D$2:$BI$2)*(N$3='FCF QUERY'!$D$3:$BI$3)*(N$4='FCF QUERY'!$A$6:$A$999),'FCF QUERY'!$D$6:$BI$999))</f>
        <v>18.600916569999999</v>
      </c>
      <c r="O8" s="41" t="e">
        <f t="array" ref="O8">SUM(IF(($A8='FCF QUERY'!$B$6:$B$999)*(O$1='FCF QUERY'!$D$1:$BI$1)*(O$2='FCF QUERY'!$D$2:$BI$2)*(O$3='FCF QUERY'!$D$3:$BI$3)*(O$4='FCF QUERY'!$A$6:$A$999),'FCF QUERY'!$D$6:$BI$999))/COUNT(IF(($A8='FCF QUERY'!$B$6:$B$999)*(O$1='FCF QUERY'!$D$1:$BI$1)*(O$2='FCF QUERY'!$D$2:$BI$2)*(O$3='FCF QUERY'!$D$3:$BI$3)*(O$4='FCF QUERY'!$A$6:$A$999),'FCF QUERY'!$D$6:$BI$999))</f>
        <v>#DIV/0!</v>
      </c>
      <c r="P8" s="41" t="e">
        <f t="array" ref="P8">SUM(IF(($A8='FCF QUERY'!$B$6:$B$999)*(P$1='FCF QUERY'!$D$1:$BI$1)*(P$2='FCF QUERY'!$D$2:$BI$2)*(P$3='FCF QUERY'!$D$3:$BI$3)*(P$4='FCF QUERY'!$A$6:$A$999),'FCF QUERY'!$D$6:$BI$999))/COUNT(IF(($A8='FCF QUERY'!$B$6:$B$999)*(P$1='FCF QUERY'!$D$1:$BI$1)*(P$2='FCF QUERY'!$D$2:$BI$2)*(P$3='FCF QUERY'!$D$3:$BI$3)*(P$4='FCF QUERY'!$A$6:$A$999),'FCF QUERY'!$D$6:$BI$999))</f>
        <v>#DIV/0!</v>
      </c>
      <c r="Q8" s="41" t="e">
        <f t="array" ref="Q8">SUM(IF(($A8='FCF QUERY'!$B$6:$B$999)*(Q$1='FCF QUERY'!$D$1:$BI$1)*(Q$2='FCF QUERY'!$D$2:$BI$2)*(Q$3='FCF QUERY'!$D$3:$BI$3)*(Q$4='FCF QUERY'!$A$6:$A$999),'FCF QUERY'!$D$6:$BI$999))/COUNT(IF(($A8='FCF QUERY'!$B$6:$B$999)*(Q$1='FCF QUERY'!$D$1:$BI$1)*(Q$2='FCF QUERY'!$D$2:$BI$2)*(Q$3='FCF QUERY'!$D$3:$BI$3)*(Q$4='FCF QUERY'!$A$6:$A$999),'FCF QUERY'!$D$6:$BI$999))</f>
        <v>#DIV/0!</v>
      </c>
      <c r="R8" s="41" t="e">
        <f t="array" ref="R8">SUM(IF(($A8='FCF QUERY'!$B$6:$B$999)*(R$1='FCF QUERY'!$D$1:$BI$1)*(R$2='FCF QUERY'!$D$2:$BI$2)*(R$3='FCF QUERY'!$D$3:$BI$3)*(R$4='FCF QUERY'!$A$6:$A$999),'FCF QUERY'!$D$6:$BI$999))/COUNT(IF(($A8='FCF QUERY'!$B$6:$B$999)*(R$1='FCF QUERY'!$D$1:$BI$1)*(R$2='FCF QUERY'!$D$2:$BI$2)*(R$3='FCF QUERY'!$D$3:$BI$3)*(R$4='FCF QUERY'!$A$6:$A$999),'FCF QUERY'!$D$6:$BI$999))</f>
        <v>#DIV/0!</v>
      </c>
      <c r="S8" s="56"/>
      <c r="T8" s="39" t="e">
        <f>SUM(L8:R8)</f>
        <v>#DIV/0!</v>
      </c>
      <c r="U8" s="56"/>
      <c r="V8" s="40" t="e">
        <f t="shared" ref="V8:V18" si="7">J8+T8</f>
        <v>#DIV/0!</v>
      </c>
    </row>
    <row r="9" spans="1:22" ht="13.5" customHeight="1" x14ac:dyDescent="0.2">
      <c r="A9" s="54" t="s">
        <v>38</v>
      </c>
      <c r="B9" s="38" t="str">
        <f t="shared" ref="B9:B18" si="8">A9</f>
        <v>MRO Component repairs &amp; PBH</v>
      </c>
      <c r="C9" s="24"/>
      <c r="D9" s="41">
        <f t="array" ref="D9">SUM(IF(($A9='FCF QUERY'!$B$6:$B$999)*(D$1='FCF QUERY'!$D$1:$BI$1)*(D$2='FCF QUERY'!$D$2:$BI$2)*(D$3='FCF QUERY'!$D$3:$BI$3)*(D$4='FCF QUERY'!$A$6:$A$999),'FCF QUERY'!$D$6:$BI$999))/COUNT(IF(($A9='FCF QUERY'!$B$6:$B$999)*(D$1='FCF QUERY'!$D$1:$BI$1)*(D$2='FCF QUERY'!$D$2:$BI$2)*(D$3='FCF QUERY'!$D$3:$BI$3)*(D$4='FCF QUERY'!$A$6:$A$999),'FCF QUERY'!$D$6:$BI$999))</f>
        <v>178.35470741</v>
      </c>
      <c r="E9" s="41" t="e">
        <f t="array" ref="E9">SUM(IF(($A9='FCF QUERY'!$B$6:$B$999)*(E$1='FCF QUERY'!$D$1:$BI$1)*(E$2='FCF QUERY'!$D$2:$BI$2)*(E$3='FCF QUERY'!$D$3:$BI$3)*(E$4='FCF QUERY'!$A$6:$A$999),'FCF QUERY'!$D$6:$BI$999))/COUNT(IF(($A9='FCF QUERY'!$B$6:$B$999)*(E$1='FCF QUERY'!$D$1:$BI$1)*(E$2='FCF QUERY'!$D$2:$BI$2)*(E$3='FCF QUERY'!$D$3:$BI$3)*(E$4='FCF QUERY'!$A$6:$A$999),'FCF QUERY'!$D$6:$BI$999))</f>
        <v>#DIV/0!</v>
      </c>
      <c r="F9" s="41">
        <f t="array" ref="F9">SUM(IF(($A9='FCF QUERY'!$B$6:$B$999)*(F$1='FCF QUERY'!$D$1:$BI$1)*(F$2='FCF QUERY'!$D$2:$BI$2)*(F$3='FCF QUERY'!$D$3:$BI$3)*(F$4='FCF QUERY'!$A$6:$A$999),'FCF QUERY'!$D$6:$BI$999))/COUNT(IF(($A9='FCF QUERY'!$B$6:$B$999)*(F$1='FCF QUERY'!$D$1:$BI$1)*(F$2='FCF QUERY'!$D$2:$BI$2)*(F$3='FCF QUERY'!$D$3:$BI$3)*(F$4='FCF QUERY'!$A$6:$A$999),'FCF QUERY'!$D$6:$BI$999))</f>
        <v>0</v>
      </c>
      <c r="G9" s="41" t="e">
        <f t="array" ref="G9">SUM(IF(($A9='FCF QUERY'!$B$6:$B$999)*(G$1='FCF QUERY'!$D$1:$BI$1)*(G$2='FCF QUERY'!$D$2:$BI$2)*(G$3='FCF QUERY'!$D$3:$BI$3)*(G$4='FCF QUERY'!$A$6:$A$999),'FCF QUERY'!$D$6:$BI$999))/COUNT(IF(($A9='FCF QUERY'!$B$6:$B$999)*(G$1='FCF QUERY'!$D$1:$BI$1)*(G$2='FCF QUERY'!$D$2:$BI$2)*(G$3='FCF QUERY'!$D$3:$BI$3)*(G$4='FCF QUERY'!$A$6:$A$999),'FCF QUERY'!$D$6:$BI$999))</f>
        <v>#DIV/0!</v>
      </c>
      <c r="H9" s="41">
        <f t="array" ref="H9">SUM(IF(($A9='FCF QUERY'!$B$6:$B$999)*(H$1='FCF QUERY'!$D$1:$BI$1)*(H$2='FCF QUERY'!$D$2:$BI$2)*(H$3='FCF QUERY'!$D$3:$BI$3)*(H$4='FCF QUERY'!$A$6:$A$999),'FCF QUERY'!$D$6:$BI$999))/COUNT(IF(($A9='FCF QUERY'!$B$6:$B$999)*(H$1='FCF QUERY'!$D$1:$BI$1)*(H$2='FCF QUERY'!$D$2:$BI$2)*(H$3='FCF QUERY'!$D$3:$BI$3)*(H$4='FCF QUERY'!$A$6:$A$999),'FCF QUERY'!$D$6:$BI$999))</f>
        <v>-32.478102829999997</v>
      </c>
      <c r="I9" s="56"/>
      <c r="J9" s="39" t="e">
        <f t="shared" si="6"/>
        <v>#DIV/0!</v>
      </c>
      <c r="K9" s="56"/>
      <c r="L9" s="41">
        <f t="array" ref="L9">SUM(IF(($A9='FCF QUERY'!$B$6:$B$999)*(L$1='FCF QUERY'!$D$1:$BI$1)*(L$2='FCF QUERY'!$D$2:$BI$2)*(L$3='FCF QUERY'!$D$3:$BI$3)*(L$4='FCF QUERY'!$A$6:$A$999),'FCF QUERY'!$D$6:$BI$999))/COUNT(IF(($A9='FCF QUERY'!$B$6:$B$999)*(L$1='FCF QUERY'!$D$1:$BI$1)*(L$2='FCF QUERY'!$D$2:$BI$2)*(L$3='FCF QUERY'!$D$3:$BI$3)*(L$4='FCF QUERY'!$A$6:$A$999),'FCF QUERY'!$D$6:$BI$999))</f>
        <v>-8.4031508600000002</v>
      </c>
      <c r="M9" s="41" t="e">
        <f t="array" ref="M9">SUM(IF(($A9='FCF QUERY'!$B$6:$B$999)*(M$1='FCF QUERY'!$D$1:$BI$1)*(M$2='FCF QUERY'!$D$2:$BI$2)*(M$3='FCF QUERY'!$D$3:$BI$3)*(M$4='FCF QUERY'!$A$6:$A$999),'FCF QUERY'!$D$6:$BI$999))/COUNT(IF(($A9='FCF QUERY'!$B$6:$B$999)*(M$1='FCF QUERY'!$D$1:$BI$1)*(M$2='FCF QUERY'!$D$2:$BI$2)*(M$3='FCF QUERY'!$D$3:$BI$3)*(M$4='FCF QUERY'!$A$6:$A$999),'FCF QUERY'!$D$6:$BI$999))</f>
        <v>#DIV/0!</v>
      </c>
      <c r="N9" s="41">
        <f t="array" ref="N9">SUM(IF(($A9='FCF QUERY'!$B$6:$B$999)*(N$1='FCF QUERY'!$D$1:$BI$1)*(N$2='FCF QUERY'!$D$2:$BI$2)*(N$3='FCF QUERY'!$D$3:$BI$3)*(N$4='FCF QUERY'!$A$6:$A$999),'FCF QUERY'!$D$6:$BI$999))/COUNT(IF(($A9='FCF QUERY'!$B$6:$B$999)*(N$1='FCF QUERY'!$D$1:$BI$1)*(N$2='FCF QUERY'!$D$2:$BI$2)*(N$3='FCF QUERY'!$D$3:$BI$3)*(N$4='FCF QUERY'!$A$6:$A$999),'FCF QUERY'!$D$6:$BI$999))</f>
        <v>-21.296786539999999</v>
      </c>
      <c r="O9" s="41" t="e">
        <f t="array" ref="O9">SUM(IF(($A9='FCF QUERY'!$B$6:$B$999)*(O$1='FCF QUERY'!$D$1:$BI$1)*(O$2='FCF QUERY'!$D$2:$BI$2)*(O$3='FCF QUERY'!$D$3:$BI$3)*(O$4='FCF QUERY'!$A$6:$A$999),'FCF QUERY'!$D$6:$BI$999))/COUNT(IF(($A9='FCF QUERY'!$B$6:$B$999)*(O$1='FCF QUERY'!$D$1:$BI$1)*(O$2='FCF QUERY'!$D$2:$BI$2)*(O$3='FCF QUERY'!$D$3:$BI$3)*(O$4='FCF QUERY'!$A$6:$A$999),'FCF QUERY'!$D$6:$BI$999))</f>
        <v>#DIV/0!</v>
      </c>
      <c r="P9" s="41" t="e">
        <f t="array" ref="P9">SUM(IF(($A9='FCF QUERY'!$B$6:$B$999)*(P$1='FCF QUERY'!$D$1:$BI$1)*(P$2='FCF QUERY'!$D$2:$BI$2)*(P$3='FCF QUERY'!$D$3:$BI$3)*(P$4='FCF QUERY'!$A$6:$A$999),'FCF QUERY'!$D$6:$BI$999))/COUNT(IF(($A9='FCF QUERY'!$B$6:$B$999)*(P$1='FCF QUERY'!$D$1:$BI$1)*(P$2='FCF QUERY'!$D$2:$BI$2)*(P$3='FCF QUERY'!$D$3:$BI$3)*(P$4='FCF QUERY'!$A$6:$A$999),'FCF QUERY'!$D$6:$BI$999))</f>
        <v>#DIV/0!</v>
      </c>
      <c r="Q9" s="41" t="e">
        <f t="array" ref="Q9">SUM(IF(($A9='FCF QUERY'!$B$6:$B$999)*(Q$1='FCF QUERY'!$D$1:$BI$1)*(Q$2='FCF QUERY'!$D$2:$BI$2)*(Q$3='FCF QUERY'!$D$3:$BI$3)*(Q$4='FCF QUERY'!$A$6:$A$999),'FCF QUERY'!$D$6:$BI$999))/COUNT(IF(($A9='FCF QUERY'!$B$6:$B$999)*(Q$1='FCF QUERY'!$D$1:$BI$1)*(Q$2='FCF QUERY'!$D$2:$BI$2)*(Q$3='FCF QUERY'!$D$3:$BI$3)*(Q$4='FCF QUERY'!$A$6:$A$999),'FCF QUERY'!$D$6:$BI$999))</f>
        <v>#DIV/0!</v>
      </c>
      <c r="R9" s="41" t="e">
        <f t="array" ref="R9">SUM(IF(($A9='FCF QUERY'!$B$6:$B$999)*(R$1='FCF QUERY'!$D$1:$BI$1)*(R$2='FCF QUERY'!$D$2:$BI$2)*(R$3='FCF QUERY'!$D$3:$BI$3)*(R$4='FCF QUERY'!$A$6:$A$999),'FCF QUERY'!$D$6:$BI$999))/COUNT(IF(($A9='FCF QUERY'!$B$6:$B$999)*(R$1='FCF QUERY'!$D$1:$BI$1)*(R$2='FCF QUERY'!$D$2:$BI$2)*(R$3='FCF QUERY'!$D$3:$BI$3)*(R$4='FCF QUERY'!$A$6:$A$999),'FCF QUERY'!$D$6:$BI$999))</f>
        <v>#DIV/0!</v>
      </c>
      <c r="S9" s="56"/>
      <c r="T9" s="39" t="e">
        <f>SUM(L9:R9)</f>
        <v>#DIV/0!</v>
      </c>
      <c r="U9" s="56"/>
      <c r="V9" s="40" t="e">
        <f t="shared" si="7"/>
        <v>#DIV/0!</v>
      </c>
    </row>
    <row r="10" spans="1:22" ht="13.5" customHeight="1" x14ac:dyDescent="0.2">
      <c r="A10" s="54" t="s">
        <v>37</v>
      </c>
      <c r="B10" s="38" t="str">
        <f t="shared" si="8"/>
        <v>MRO Aircraft</v>
      </c>
      <c r="C10" s="24"/>
      <c r="D10" s="41">
        <f t="array" ref="D10">SUM(IF(($A10='FCF QUERY'!$B$6:$B$999)*(D$1='FCF QUERY'!$D$1:$BI$1)*(D$2='FCF QUERY'!$D$2:$BI$2)*(D$3='FCF QUERY'!$D$3:$BI$3)*(D$4='FCF QUERY'!$A$6:$A$999),'FCF QUERY'!$D$6:$BI$999))/COUNT(IF(($A10='FCF QUERY'!$B$6:$B$999)*(D$1='FCF QUERY'!$D$1:$BI$1)*(D$2='FCF QUERY'!$D$2:$BI$2)*(D$3='FCF QUERY'!$D$3:$BI$3)*(D$4='FCF QUERY'!$A$6:$A$999),'FCF QUERY'!$D$6:$BI$999))</f>
        <v>47.354338050000003</v>
      </c>
      <c r="E10" s="41" t="e">
        <f t="array" ref="E10">SUM(IF(($A10='FCF QUERY'!$B$6:$B$999)*(E$1='FCF QUERY'!$D$1:$BI$1)*(E$2='FCF QUERY'!$D$2:$BI$2)*(E$3='FCF QUERY'!$D$3:$BI$3)*(E$4='FCF QUERY'!$A$6:$A$999),'FCF QUERY'!$D$6:$BI$999))/COUNT(IF(($A10='FCF QUERY'!$B$6:$B$999)*(E$1='FCF QUERY'!$D$1:$BI$1)*(E$2='FCF QUERY'!$D$2:$BI$2)*(E$3='FCF QUERY'!$D$3:$BI$3)*(E$4='FCF QUERY'!$A$6:$A$999),'FCF QUERY'!$D$6:$BI$999))</f>
        <v>#DIV/0!</v>
      </c>
      <c r="F10" s="41">
        <f t="array" ref="F10">SUM(IF(($A10='FCF QUERY'!$B$6:$B$999)*(F$1='FCF QUERY'!$D$1:$BI$1)*(F$2='FCF QUERY'!$D$2:$BI$2)*(F$3='FCF QUERY'!$D$3:$BI$3)*(F$4='FCF QUERY'!$A$6:$A$999),'FCF QUERY'!$D$6:$BI$999))/COUNT(IF(($A10='FCF QUERY'!$B$6:$B$999)*(F$1='FCF QUERY'!$D$1:$BI$1)*(F$2='FCF QUERY'!$D$2:$BI$2)*(F$3='FCF QUERY'!$D$3:$BI$3)*(F$4='FCF QUERY'!$A$6:$A$999),'FCF QUERY'!$D$6:$BI$999))</f>
        <v>0</v>
      </c>
      <c r="G10" s="41" t="e">
        <f t="array" ref="G10">SUM(IF(($A10='FCF QUERY'!$B$6:$B$999)*(G$1='FCF QUERY'!$D$1:$BI$1)*(G$2='FCF QUERY'!$D$2:$BI$2)*(G$3='FCF QUERY'!$D$3:$BI$3)*(G$4='FCF QUERY'!$A$6:$A$999),'FCF QUERY'!$D$6:$BI$999))/COUNT(IF(($A10='FCF QUERY'!$B$6:$B$999)*(G$1='FCF QUERY'!$D$1:$BI$1)*(G$2='FCF QUERY'!$D$2:$BI$2)*(G$3='FCF QUERY'!$D$3:$BI$3)*(G$4='FCF QUERY'!$A$6:$A$999),'FCF QUERY'!$D$6:$BI$999))</f>
        <v>#DIV/0!</v>
      </c>
      <c r="H10" s="41">
        <f t="array" ref="H10">SUM(IF(($A10='FCF QUERY'!$B$6:$B$999)*(H$1='FCF QUERY'!$D$1:$BI$1)*(H$2='FCF QUERY'!$D$2:$BI$2)*(H$3='FCF QUERY'!$D$3:$BI$3)*(H$4='FCF QUERY'!$A$6:$A$999),'FCF QUERY'!$D$6:$BI$999))/COUNT(IF(($A10='FCF QUERY'!$B$6:$B$999)*(H$1='FCF QUERY'!$D$1:$BI$1)*(H$2='FCF QUERY'!$D$2:$BI$2)*(H$3='FCF QUERY'!$D$3:$BI$3)*(H$4='FCF QUERY'!$A$6:$A$999),'FCF QUERY'!$D$6:$BI$999))</f>
        <v>-4.1321176499999996</v>
      </c>
      <c r="I10" s="56"/>
      <c r="J10" s="39" t="e">
        <f t="shared" si="6"/>
        <v>#DIV/0!</v>
      </c>
      <c r="K10" s="56"/>
      <c r="L10" s="41">
        <f t="array" ref="L10">SUM(IF(($A10='FCF QUERY'!$B$6:$B$999)*(L$1='FCF QUERY'!$D$1:$BI$1)*(L$2='FCF QUERY'!$D$2:$BI$2)*(L$3='FCF QUERY'!$D$3:$BI$3)*(L$4='FCF QUERY'!$A$6:$A$999),'FCF QUERY'!$D$6:$BI$999))/COUNT(IF(($A10='FCF QUERY'!$B$6:$B$999)*(L$1='FCF QUERY'!$D$1:$BI$1)*(L$2='FCF QUERY'!$D$2:$BI$2)*(L$3='FCF QUERY'!$D$3:$BI$3)*(L$4='FCF QUERY'!$A$6:$A$999),'FCF QUERY'!$D$6:$BI$999))</f>
        <v>-1.91825158</v>
      </c>
      <c r="M10" s="41" t="e">
        <f t="array" ref="M10">SUM(IF(($A10='FCF QUERY'!$B$6:$B$999)*(M$1='FCF QUERY'!$D$1:$BI$1)*(M$2='FCF QUERY'!$D$2:$BI$2)*(M$3='FCF QUERY'!$D$3:$BI$3)*(M$4='FCF QUERY'!$A$6:$A$999),'FCF QUERY'!$D$6:$BI$999))/COUNT(IF(($A10='FCF QUERY'!$B$6:$B$999)*(M$1='FCF QUERY'!$D$1:$BI$1)*(M$2='FCF QUERY'!$D$2:$BI$2)*(M$3='FCF QUERY'!$D$3:$BI$3)*(M$4='FCF QUERY'!$A$6:$A$999),'FCF QUERY'!$D$6:$BI$999))</f>
        <v>#DIV/0!</v>
      </c>
      <c r="N10" s="41">
        <f t="array" ref="N10">SUM(IF(($A10='FCF QUERY'!$B$6:$B$999)*(N$1='FCF QUERY'!$D$1:$BI$1)*(N$2='FCF QUERY'!$D$2:$BI$2)*(N$3='FCF QUERY'!$D$3:$BI$3)*(N$4='FCF QUERY'!$A$6:$A$999),'FCF QUERY'!$D$6:$BI$999))/COUNT(IF(($A10='FCF QUERY'!$B$6:$B$999)*(N$1='FCF QUERY'!$D$1:$BI$1)*(N$2='FCF QUERY'!$D$2:$BI$2)*(N$3='FCF QUERY'!$D$3:$BI$3)*(N$4='FCF QUERY'!$A$6:$A$999),'FCF QUERY'!$D$6:$BI$999))</f>
        <v>-7.47441186</v>
      </c>
      <c r="O10" s="41" t="e">
        <f t="array" ref="O10">SUM(IF(($A10='FCF QUERY'!$B$6:$B$999)*(O$1='FCF QUERY'!$D$1:$BI$1)*(O$2='FCF QUERY'!$D$2:$BI$2)*(O$3='FCF QUERY'!$D$3:$BI$3)*(O$4='FCF QUERY'!$A$6:$A$999),'FCF QUERY'!$D$6:$BI$999))/COUNT(IF(($A10='FCF QUERY'!$B$6:$B$999)*(O$1='FCF QUERY'!$D$1:$BI$1)*(O$2='FCF QUERY'!$D$2:$BI$2)*(O$3='FCF QUERY'!$D$3:$BI$3)*(O$4='FCF QUERY'!$A$6:$A$999),'FCF QUERY'!$D$6:$BI$999))</f>
        <v>#DIV/0!</v>
      </c>
      <c r="P10" s="41" t="e">
        <f t="array" ref="P10">SUM(IF(($A10='FCF QUERY'!$B$6:$B$999)*(P$1='FCF QUERY'!$D$1:$BI$1)*(P$2='FCF QUERY'!$D$2:$BI$2)*(P$3='FCF QUERY'!$D$3:$BI$3)*(P$4='FCF QUERY'!$A$6:$A$999),'FCF QUERY'!$D$6:$BI$999))/COUNT(IF(($A10='FCF QUERY'!$B$6:$B$999)*(P$1='FCF QUERY'!$D$1:$BI$1)*(P$2='FCF QUERY'!$D$2:$BI$2)*(P$3='FCF QUERY'!$D$3:$BI$3)*(P$4='FCF QUERY'!$A$6:$A$999),'FCF QUERY'!$D$6:$BI$999))</f>
        <v>#DIV/0!</v>
      </c>
      <c r="Q10" s="41" t="e">
        <f t="array" ref="Q10">SUM(IF(($A10='FCF QUERY'!$B$6:$B$999)*(Q$1='FCF QUERY'!$D$1:$BI$1)*(Q$2='FCF QUERY'!$D$2:$BI$2)*(Q$3='FCF QUERY'!$D$3:$BI$3)*(Q$4='FCF QUERY'!$A$6:$A$999),'FCF QUERY'!$D$6:$BI$999))/COUNT(IF(($A10='FCF QUERY'!$B$6:$B$999)*(Q$1='FCF QUERY'!$D$1:$BI$1)*(Q$2='FCF QUERY'!$D$2:$BI$2)*(Q$3='FCF QUERY'!$D$3:$BI$3)*(Q$4='FCF QUERY'!$A$6:$A$999),'FCF QUERY'!$D$6:$BI$999))</f>
        <v>#DIV/0!</v>
      </c>
      <c r="R10" s="41" t="e">
        <f t="array" ref="R10">SUM(IF(($A10='FCF QUERY'!$B$6:$B$999)*(R$1='FCF QUERY'!$D$1:$BI$1)*(R$2='FCF QUERY'!$D$2:$BI$2)*(R$3='FCF QUERY'!$D$3:$BI$3)*(R$4='FCF QUERY'!$A$6:$A$999),'FCF QUERY'!$D$6:$BI$999))/COUNT(IF(($A10='FCF QUERY'!$B$6:$B$999)*(R$1='FCF QUERY'!$D$1:$BI$1)*(R$2='FCF QUERY'!$D$2:$BI$2)*(R$3='FCF QUERY'!$D$3:$BI$3)*(R$4='FCF QUERY'!$A$6:$A$999),'FCF QUERY'!$D$6:$BI$999))</f>
        <v>#DIV/0!</v>
      </c>
      <c r="S10" s="56"/>
      <c r="T10" s="39" t="e">
        <f t="shared" ref="T10:T18" si="9">SUM(L10:R10)</f>
        <v>#DIV/0!</v>
      </c>
      <c r="U10" s="56"/>
      <c r="V10" s="40" t="e">
        <f t="shared" si="7"/>
        <v>#DIV/0!</v>
      </c>
    </row>
    <row r="11" spans="1:22" ht="13.5" customHeight="1" x14ac:dyDescent="0.2">
      <c r="A11" s="54" t="s">
        <v>39</v>
      </c>
      <c r="B11" s="38" t="str">
        <f t="shared" si="8"/>
        <v>Military Support Center France</v>
      </c>
      <c r="C11" s="24"/>
      <c r="D11" s="41">
        <f t="array" ref="D11">SUM(IF(($A11='FCF QUERY'!$B$6:$B$999)*(D$1='FCF QUERY'!$D$1:$BI$1)*(D$2='FCF QUERY'!$D$2:$BI$2)*(D$3='FCF QUERY'!$D$3:$BI$3)*(D$4='FCF QUERY'!$A$6:$A$999),'FCF QUERY'!$D$6:$BI$999))/COUNT(IF(($A11='FCF QUERY'!$B$6:$B$999)*(D$1='FCF QUERY'!$D$1:$BI$1)*(D$2='FCF QUERY'!$D$2:$BI$2)*(D$3='FCF QUERY'!$D$3:$BI$3)*(D$4='FCF QUERY'!$A$6:$A$999),'FCF QUERY'!$D$6:$BI$999))</f>
        <v>54.571842699999998</v>
      </c>
      <c r="E11" s="41" t="e">
        <f t="array" ref="E11">SUM(IF(($A11='FCF QUERY'!$B$6:$B$999)*(E$1='FCF QUERY'!$D$1:$BI$1)*(E$2='FCF QUERY'!$D$2:$BI$2)*(E$3='FCF QUERY'!$D$3:$BI$3)*(E$4='FCF QUERY'!$A$6:$A$999),'FCF QUERY'!$D$6:$BI$999))/COUNT(IF(($A11='FCF QUERY'!$B$6:$B$999)*(E$1='FCF QUERY'!$D$1:$BI$1)*(E$2='FCF QUERY'!$D$2:$BI$2)*(E$3='FCF QUERY'!$D$3:$BI$3)*(E$4='FCF QUERY'!$A$6:$A$999),'FCF QUERY'!$D$6:$BI$999))</f>
        <v>#DIV/0!</v>
      </c>
      <c r="F11" s="41" t="e">
        <f t="array" ref="F11">SUM(IF(($A11='FCF QUERY'!$B$6:$B$999)*(F$1='FCF QUERY'!$D$1:$BI$1)*(F$2='FCF QUERY'!$D$2:$BI$2)*(F$3='FCF QUERY'!$D$3:$BI$3)*(F$4='FCF QUERY'!$A$6:$A$999),'FCF QUERY'!$D$6:$BI$999))/COUNT(IF(($A11='FCF QUERY'!$B$6:$B$999)*(F$1='FCF QUERY'!$D$1:$BI$1)*(F$2='FCF QUERY'!$D$2:$BI$2)*(F$3='FCF QUERY'!$D$3:$BI$3)*(F$4='FCF QUERY'!$A$6:$A$999),'FCF QUERY'!$D$6:$BI$999))</f>
        <v>#DIV/0!</v>
      </c>
      <c r="G11" s="41" t="e">
        <f t="array" ref="G11">SUM(IF(($A11='FCF QUERY'!$B$6:$B$999)*(G$1='FCF QUERY'!$D$1:$BI$1)*(G$2='FCF QUERY'!$D$2:$BI$2)*(G$3='FCF QUERY'!$D$3:$BI$3)*(G$4='FCF QUERY'!$A$6:$A$999),'FCF QUERY'!$D$6:$BI$999))/COUNT(IF(($A11='FCF QUERY'!$B$6:$B$999)*(G$1='FCF QUERY'!$D$1:$BI$1)*(G$2='FCF QUERY'!$D$2:$BI$2)*(G$3='FCF QUERY'!$D$3:$BI$3)*(G$4='FCF QUERY'!$A$6:$A$999),'FCF QUERY'!$D$6:$BI$999))</f>
        <v>#DIV/0!</v>
      </c>
      <c r="H11" s="41">
        <f t="array" ref="H11">SUM(IF(($A11='FCF QUERY'!$B$6:$B$999)*(H$1='FCF QUERY'!$D$1:$BI$1)*(H$2='FCF QUERY'!$D$2:$BI$2)*(H$3='FCF QUERY'!$D$3:$BI$3)*(H$4='FCF QUERY'!$A$6:$A$999),'FCF QUERY'!$D$6:$BI$999))/COUNT(IF(($A11='FCF QUERY'!$B$6:$B$999)*(H$1='FCF QUERY'!$D$1:$BI$1)*(H$2='FCF QUERY'!$D$2:$BI$2)*(H$3='FCF QUERY'!$D$3:$BI$3)*(H$4='FCF QUERY'!$A$6:$A$999),'FCF QUERY'!$D$6:$BI$999))</f>
        <v>-1</v>
      </c>
      <c r="I11" s="56"/>
      <c r="J11" s="39" t="e">
        <f t="shared" si="6"/>
        <v>#DIV/0!</v>
      </c>
      <c r="K11" s="56"/>
      <c r="L11" s="41">
        <f t="array" ref="L11">SUM(IF(($A11='FCF QUERY'!$B$6:$B$999)*(L$1='FCF QUERY'!$D$1:$BI$1)*(L$2='FCF QUERY'!$D$2:$BI$2)*(L$3='FCF QUERY'!$D$3:$BI$3)*(L$4='FCF QUERY'!$A$6:$A$999),'FCF QUERY'!$D$6:$BI$999))/COUNT(IF(($A11='FCF QUERY'!$B$6:$B$999)*(L$1='FCF QUERY'!$D$1:$BI$1)*(L$2='FCF QUERY'!$D$2:$BI$2)*(L$3='FCF QUERY'!$D$3:$BI$3)*(L$4='FCF QUERY'!$A$6:$A$999),'FCF QUERY'!$D$6:$BI$999))</f>
        <v>4.782</v>
      </c>
      <c r="M11" s="41" t="e">
        <f t="array" ref="M11">SUM(IF(($A11='FCF QUERY'!$B$6:$B$999)*(M$1='FCF QUERY'!$D$1:$BI$1)*(M$2='FCF QUERY'!$D$2:$BI$2)*(M$3='FCF QUERY'!$D$3:$BI$3)*(M$4='FCF QUERY'!$A$6:$A$999),'FCF QUERY'!$D$6:$BI$999))/COUNT(IF(($A11='FCF QUERY'!$B$6:$B$999)*(M$1='FCF QUERY'!$D$1:$BI$1)*(M$2='FCF QUERY'!$D$2:$BI$2)*(M$3='FCF QUERY'!$D$3:$BI$3)*(M$4='FCF QUERY'!$A$6:$A$999),'FCF QUERY'!$D$6:$BI$999))</f>
        <v>#DIV/0!</v>
      </c>
      <c r="N11" s="41">
        <f t="array" ref="N11">SUM(IF(($A11='FCF QUERY'!$B$6:$B$999)*(N$1='FCF QUERY'!$D$1:$BI$1)*(N$2='FCF QUERY'!$D$2:$BI$2)*(N$3='FCF QUERY'!$D$3:$BI$3)*(N$4='FCF QUERY'!$A$6:$A$999),'FCF QUERY'!$D$6:$BI$999))/COUNT(IF(($A11='FCF QUERY'!$B$6:$B$999)*(N$1='FCF QUERY'!$D$1:$BI$1)*(N$2='FCF QUERY'!$D$2:$BI$2)*(N$3='FCF QUERY'!$D$3:$BI$3)*(N$4='FCF QUERY'!$A$6:$A$999),'FCF QUERY'!$D$6:$BI$999))</f>
        <v>23.98274919</v>
      </c>
      <c r="O11" s="41" t="e">
        <f t="array" ref="O11">SUM(IF(($A11='FCF QUERY'!$B$6:$B$999)*(O$1='FCF QUERY'!$D$1:$BI$1)*(O$2='FCF QUERY'!$D$2:$BI$2)*(O$3='FCF QUERY'!$D$3:$BI$3)*(O$4='FCF QUERY'!$A$6:$A$999),'FCF QUERY'!$D$6:$BI$999))/COUNT(IF(($A11='FCF QUERY'!$B$6:$B$999)*(O$1='FCF QUERY'!$D$1:$BI$1)*(O$2='FCF QUERY'!$D$2:$BI$2)*(O$3='FCF QUERY'!$D$3:$BI$3)*(O$4='FCF QUERY'!$A$6:$A$999),'FCF QUERY'!$D$6:$BI$999))</f>
        <v>#DIV/0!</v>
      </c>
      <c r="P11" s="41" t="e">
        <f t="array" ref="P11">SUM(IF(($A11='FCF QUERY'!$B$6:$B$999)*(P$1='FCF QUERY'!$D$1:$BI$1)*(P$2='FCF QUERY'!$D$2:$BI$2)*(P$3='FCF QUERY'!$D$3:$BI$3)*(P$4='FCF QUERY'!$A$6:$A$999),'FCF QUERY'!$D$6:$BI$999))/COUNT(IF(($A11='FCF QUERY'!$B$6:$B$999)*(P$1='FCF QUERY'!$D$1:$BI$1)*(P$2='FCF QUERY'!$D$2:$BI$2)*(P$3='FCF QUERY'!$D$3:$BI$3)*(P$4='FCF QUERY'!$A$6:$A$999),'FCF QUERY'!$D$6:$BI$999))</f>
        <v>#DIV/0!</v>
      </c>
      <c r="Q11" s="41" t="e">
        <f t="array" ref="Q11">SUM(IF(($A11='FCF QUERY'!$B$6:$B$999)*(Q$1='FCF QUERY'!$D$1:$BI$1)*(Q$2='FCF QUERY'!$D$2:$BI$2)*(Q$3='FCF QUERY'!$D$3:$BI$3)*(Q$4='FCF QUERY'!$A$6:$A$999),'FCF QUERY'!$D$6:$BI$999))/COUNT(IF(($A11='FCF QUERY'!$B$6:$B$999)*(Q$1='FCF QUERY'!$D$1:$BI$1)*(Q$2='FCF QUERY'!$D$2:$BI$2)*(Q$3='FCF QUERY'!$D$3:$BI$3)*(Q$4='FCF QUERY'!$A$6:$A$999),'FCF QUERY'!$D$6:$BI$999))</f>
        <v>#DIV/0!</v>
      </c>
      <c r="R11" s="41" t="e">
        <f t="array" ref="R11">SUM(IF(($A11='FCF QUERY'!$B$6:$B$999)*(R$1='FCF QUERY'!$D$1:$BI$1)*(R$2='FCF QUERY'!$D$2:$BI$2)*(R$3='FCF QUERY'!$D$3:$BI$3)*(R$4='FCF QUERY'!$A$6:$A$999),'FCF QUERY'!$D$6:$BI$999))/COUNT(IF(($A11='FCF QUERY'!$B$6:$B$999)*(R$1='FCF QUERY'!$D$1:$BI$1)*(R$2='FCF QUERY'!$D$2:$BI$2)*(R$3='FCF QUERY'!$D$3:$BI$3)*(R$4='FCF QUERY'!$A$6:$A$999),'FCF QUERY'!$D$6:$BI$999))</f>
        <v>#DIV/0!</v>
      </c>
      <c r="S11" s="56"/>
      <c r="T11" s="39" t="e">
        <f t="shared" si="9"/>
        <v>#DIV/0!</v>
      </c>
      <c r="U11" s="56"/>
      <c r="V11" s="40" t="e">
        <f t="shared" si="7"/>
        <v>#DIV/0!</v>
      </c>
    </row>
    <row r="12" spans="1:22" ht="13.5" customHeight="1" x14ac:dyDescent="0.2">
      <c r="A12" s="54" t="s">
        <v>40</v>
      </c>
      <c r="B12" s="38" t="str">
        <f t="shared" si="8"/>
        <v>Military Support Center Germany</v>
      </c>
      <c r="C12" s="24"/>
      <c r="D12" s="41">
        <f t="array" ref="D12">SUM(IF(($A12='FCF QUERY'!$B$6:$B$999)*(D$1='FCF QUERY'!$D$1:$BI$1)*(D$2='FCF QUERY'!$D$2:$BI$2)*(D$3='FCF QUERY'!$D$3:$BI$3)*(D$4='FCF QUERY'!$A$6:$A$999),'FCF QUERY'!$D$6:$BI$999))/COUNT(IF(($A12='FCF QUERY'!$B$6:$B$999)*(D$1='FCF QUERY'!$D$1:$BI$1)*(D$2='FCF QUERY'!$D$2:$BI$2)*(D$3='FCF QUERY'!$D$3:$BI$3)*(D$4='FCF QUERY'!$A$6:$A$999),'FCF QUERY'!$D$6:$BI$999))</f>
        <v>38.113999999999997</v>
      </c>
      <c r="E12" s="41" t="e">
        <f t="array" ref="E12">SUM(IF(($A12='FCF QUERY'!$B$6:$B$999)*(E$1='FCF QUERY'!$D$1:$BI$1)*(E$2='FCF QUERY'!$D$2:$BI$2)*(E$3='FCF QUERY'!$D$3:$BI$3)*(E$4='FCF QUERY'!$A$6:$A$999),'FCF QUERY'!$D$6:$BI$999))/COUNT(IF(($A12='FCF QUERY'!$B$6:$B$999)*(E$1='FCF QUERY'!$D$1:$BI$1)*(E$2='FCF QUERY'!$D$2:$BI$2)*(E$3='FCF QUERY'!$D$3:$BI$3)*(E$4='FCF QUERY'!$A$6:$A$999),'FCF QUERY'!$D$6:$BI$999))</f>
        <v>#DIV/0!</v>
      </c>
      <c r="F12" s="41">
        <f t="array" ref="F12">SUM(IF(($A12='FCF QUERY'!$B$6:$B$999)*(F$1='FCF QUERY'!$D$1:$BI$1)*(F$2='FCF QUERY'!$D$2:$BI$2)*(F$3='FCF QUERY'!$D$3:$BI$3)*(F$4='FCF QUERY'!$A$6:$A$999),'FCF QUERY'!$D$6:$BI$999))/COUNT(IF(($A12='FCF QUERY'!$B$6:$B$999)*(F$1='FCF QUERY'!$D$1:$BI$1)*(F$2='FCF QUERY'!$D$2:$BI$2)*(F$3='FCF QUERY'!$D$3:$BI$3)*(F$4='FCF QUERY'!$A$6:$A$999),'FCF QUERY'!$D$6:$BI$999))</f>
        <v>0</v>
      </c>
      <c r="G12" s="41" t="e">
        <f t="array" ref="G12">SUM(IF(($A12='FCF QUERY'!$B$6:$B$999)*(G$1='FCF QUERY'!$D$1:$BI$1)*(G$2='FCF QUERY'!$D$2:$BI$2)*(G$3='FCF QUERY'!$D$3:$BI$3)*(G$4='FCF QUERY'!$A$6:$A$999),'FCF QUERY'!$D$6:$BI$999))/COUNT(IF(($A12='FCF QUERY'!$B$6:$B$999)*(G$1='FCF QUERY'!$D$1:$BI$1)*(G$2='FCF QUERY'!$D$2:$BI$2)*(G$3='FCF QUERY'!$D$3:$BI$3)*(G$4='FCF QUERY'!$A$6:$A$999),'FCF QUERY'!$D$6:$BI$999))</f>
        <v>#DIV/0!</v>
      </c>
      <c r="H12" s="41">
        <f t="array" ref="H12">SUM(IF(($A12='FCF QUERY'!$B$6:$B$999)*(H$1='FCF QUERY'!$D$1:$BI$1)*(H$2='FCF QUERY'!$D$2:$BI$2)*(H$3='FCF QUERY'!$D$3:$BI$3)*(H$4='FCF QUERY'!$A$6:$A$999),'FCF QUERY'!$D$6:$BI$999))/COUNT(IF(($A12='FCF QUERY'!$B$6:$B$999)*(H$1='FCF QUERY'!$D$1:$BI$1)*(H$2='FCF QUERY'!$D$2:$BI$2)*(H$3='FCF QUERY'!$D$3:$BI$3)*(H$4='FCF QUERY'!$A$6:$A$999),'FCF QUERY'!$D$6:$BI$999))</f>
        <v>-13.112</v>
      </c>
      <c r="I12" s="56"/>
      <c r="J12" s="39" t="e">
        <f t="shared" si="6"/>
        <v>#DIV/0!</v>
      </c>
      <c r="K12" s="56"/>
      <c r="L12" s="41">
        <f t="array" ref="L12">SUM(IF(($A12='FCF QUERY'!$B$6:$B$999)*(L$1='FCF QUERY'!$D$1:$BI$1)*(L$2='FCF QUERY'!$D$2:$BI$2)*(L$3='FCF QUERY'!$D$3:$BI$3)*(L$4='FCF QUERY'!$A$6:$A$999),'FCF QUERY'!$D$6:$BI$999))/COUNT(IF(($A12='FCF QUERY'!$B$6:$B$999)*(L$1='FCF QUERY'!$D$1:$BI$1)*(L$2='FCF QUERY'!$D$2:$BI$2)*(L$3='FCF QUERY'!$D$3:$BI$3)*(L$4='FCF QUERY'!$A$6:$A$999),'FCF QUERY'!$D$6:$BI$999))</f>
        <v>-5.3179999999999996</v>
      </c>
      <c r="M12" s="41" t="e">
        <f t="array" ref="M12">SUM(IF(($A12='FCF QUERY'!$B$6:$B$999)*(M$1='FCF QUERY'!$D$1:$BI$1)*(M$2='FCF QUERY'!$D$2:$BI$2)*(M$3='FCF QUERY'!$D$3:$BI$3)*(M$4='FCF QUERY'!$A$6:$A$999),'FCF QUERY'!$D$6:$BI$999))/COUNT(IF(($A12='FCF QUERY'!$B$6:$B$999)*(M$1='FCF QUERY'!$D$1:$BI$1)*(M$2='FCF QUERY'!$D$2:$BI$2)*(M$3='FCF QUERY'!$D$3:$BI$3)*(M$4='FCF QUERY'!$A$6:$A$999),'FCF QUERY'!$D$6:$BI$999))</f>
        <v>#DIV/0!</v>
      </c>
      <c r="N12" s="41">
        <f t="array" ref="N12">SUM(IF(($A12='FCF QUERY'!$B$6:$B$999)*(N$1='FCF QUERY'!$D$1:$BI$1)*(N$2='FCF QUERY'!$D$2:$BI$2)*(N$3='FCF QUERY'!$D$3:$BI$3)*(N$4='FCF QUERY'!$A$6:$A$999),'FCF QUERY'!$D$6:$BI$999))/COUNT(IF(($A12='FCF QUERY'!$B$6:$B$999)*(N$1='FCF QUERY'!$D$1:$BI$1)*(N$2='FCF QUERY'!$D$2:$BI$2)*(N$3='FCF QUERY'!$D$3:$BI$3)*(N$4='FCF QUERY'!$A$6:$A$999),'FCF QUERY'!$D$6:$BI$999))</f>
        <v>4.79</v>
      </c>
      <c r="O12" s="41" t="e">
        <f t="array" ref="O12">SUM(IF(($A12='FCF QUERY'!$B$6:$B$999)*(O$1='FCF QUERY'!$D$1:$BI$1)*(O$2='FCF QUERY'!$D$2:$BI$2)*(O$3='FCF QUERY'!$D$3:$BI$3)*(O$4='FCF QUERY'!$A$6:$A$999),'FCF QUERY'!$D$6:$BI$999))/COUNT(IF(($A12='FCF QUERY'!$B$6:$B$999)*(O$1='FCF QUERY'!$D$1:$BI$1)*(O$2='FCF QUERY'!$D$2:$BI$2)*(O$3='FCF QUERY'!$D$3:$BI$3)*(O$4='FCF QUERY'!$A$6:$A$999),'FCF QUERY'!$D$6:$BI$999))</f>
        <v>#DIV/0!</v>
      </c>
      <c r="P12" s="41" t="e">
        <f t="array" ref="P12">SUM(IF(($A12='FCF QUERY'!$B$6:$B$999)*(P$1='FCF QUERY'!$D$1:$BI$1)*(P$2='FCF QUERY'!$D$2:$BI$2)*(P$3='FCF QUERY'!$D$3:$BI$3)*(P$4='FCF QUERY'!$A$6:$A$999),'FCF QUERY'!$D$6:$BI$999))/COUNT(IF(($A12='FCF QUERY'!$B$6:$B$999)*(P$1='FCF QUERY'!$D$1:$BI$1)*(P$2='FCF QUERY'!$D$2:$BI$2)*(P$3='FCF QUERY'!$D$3:$BI$3)*(P$4='FCF QUERY'!$A$6:$A$999),'FCF QUERY'!$D$6:$BI$999))</f>
        <v>#DIV/0!</v>
      </c>
      <c r="Q12" s="41" t="e">
        <f t="array" ref="Q12">SUM(IF(($A12='FCF QUERY'!$B$6:$B$999)*(Q$1='FCF QUERY'!$D$1:$BI$1)*(Q$2='FCF QUERY'!$D$2:$BI$2)*(Q$3='FCF QUERY'!$D$3:$BI$3)*(Q$4='FCF QUERY'!$A$6:$A$999),'FCF QUERY'!$D$6:$BI$999))/COUNT(IF(($A12='FCF QUERY'!$B$6:$B$999)*(Q$1='FCF QUERY'!$D$1:$BI$1)*(Q$2='FCF QUERY'!$D$2:$BI$2)*(Q$3='FCF QUERY'!$D$3:$BI$3)*(Q$4='FCF QUERY'!$A$6:$A$999),'FCF QUERY'!$D$6:$BI$999))</f>
        <v>#DIV/0!</v>
      </c>
      <c r="R12" s="41" t="e">
        <f t="array" ref="R12">SUM(IF(($A12='FCF QUERY'!$B$6:$B$999)*(R$1='FCF QUERY'!$D$1:$BI$1)*(R$2='FCF QUERY'!$D$2:$BI$2)*(R$3='FCF QUERY'!$D$3:$BI$3)*(R$4='FCF QUERY'!$A$6:$A$999),'FCF QUERY'!$D$6:$BI$999))/COUNT(IF(($A12='FCF QUERY'!$B$6:$B$999)*(R$1='FCF QUERY'!$D$1:$BI$1)*(R$2='FCF QUERY'!$D$2:$BI$2)*(R$3='FCF QUERY'!$D$3:$BI$3)*(R$4='FCF QUERY'!$A$6:$A$999),'FCF QUERY'!$D$6:$BI$999))</f>
        <v>#DIV/0!</v>
      </c>
      <c r="S12" s="56"/>
      <c r="T12" s="39" t="e">
        <f t="shared" si="9"/>
        <v>#DIV/0!</v>
      </c>
      <c r="U12" s="56"/>
      <c r="V12" s="40" t="e">
        <f t="shared" si="7"/>
        <v>#DIV/0!</v>
      </c>
    </row>
    <row r="13" spans="1:22" ht="13.5" customHeight="1" x14ac:dyDescent="0.2">
      <c r="A13" s="54" t="s">
        <v>41</v>
      </c>
      <c r="B13" s="38" t="str">
        <f t="shared" si="8"/>
        <v>Fix wings</v>
      </c>
      <c r="C13" s="24"/>
      <c r="D13" s="41">
        <f t="array" ref="D13">SUM(IF(($A13='FCF QUERY'!$B$6:$B$999)*(D$1='FCF QUERY'!$D$1:$BI$1)*(D$2='FCF QUERY'!$D$2:$BI$2)*(D$3='FCF QUERY'!$D$3:$BI$3)*(D$4='FCF QUERY'!$A$6:$A$999),'FCF QUERY'!$D$6:$BI$999))/COUNT(IF(($A13='FCF QUERY'!$B$6:$B$999)*(D$1='FCF QUERY'!$D$1:$BI$1)*(D$2='FCF QUERY'!$D$2:$BI$2)*(D$3='FCF QUERY'!$D$3:$BI$3)*(D$4='FCF QUERY'!$A$6:$A$999),'FCF QUERY'!$D$6:$BI$999))</f>
        <v>14.756338899999999</v>
      </c>
      <c r="E13" s="41" t="e">
        <f t="array" ref="E13">SUM(IF(($A13='FCF QUERY'!$B$6:$B$999)*(E$1='FCF QUERY'!$D$1:$BI$1)*(E$2='FCF QUERY'!$D$2:$BI$2)*(E$3='FCF QUERY'!$D$3:$BI$3)*(E$4='FCF QUERY'!$A$6:$A$999),'FCF QUERY'!$D$6:$BI$999))/COUNT(IF(($A13='FCF QUERY'!$B$6:$B$999)*(E$1='FCF QUERY'!$D$1:$BI$1)*(E$2='FCF QUERY'!$D$2:$BI$2)*(E$3='FCF QUERY'!$D$3:$BI$3)*(E$4='FCF QUERY'!$A$6:$A$999),'FCF QUERY'!$D$6:$BI$999))</f>
        <v>#DIV/0!</v>
      </c>
      <c r="F13" s="41">
        <f t="array" ref="F13">SUM(IF(($A13='FCF QUERY'!$B$6:$B$999)*(F$1='FCF QUERY'!$D$1:$BI$1)*(F$2='FCF QUERY'!$D$2:$BI$2)*(F$3='FCF QUERY'!$D$3:$BI$3)*(F$4='FCF QUERY'!$A$6:$A$999),'FCF QUERY'!$D$6:$BI$999))/COUNT(IF(($A13='FCF QUERY'!$B$6:$B$999)*(F$1='FCF QUERY'!$D$1:$BI$1)*(F$2='FCF QUERY'!$D$2:$BI$2)*(F$3='FCF QUERY'!$D$3:$BI$3)*(F$4='FCF QUERY'!$A$6:$A$999),'FCF QUERY'!$D$6:$BI$999))</f>
        <v>0</v>
      </c>
      <c r="G13" s="41" t="e">
        <f t="array" ref="G13">SUM(IF(($A13='FCF QUERY'!$B$6:$B$999)*(G$1='FCF QUERY'!$D$1:$BI$1)*(G$2='FCF QUERY'!$D$2:$BI$2)*(G$3='FCF QUERY'!$D$3:$BI$3)*(G$4='FCF QUERY'!$A$6:$A$999),'FCF QUERY'!$D$6:$BI$999))/COUNT(IF(($A13='FCF QUERY'!$B$6:$B$999)*(G$1='FCF QUERY'!$D$1:$BI$1)*(G$2='FCF QUERY'!$D$2:$BI$2)*(G$3='FCF QUERY'!$D$3:$BI$3)*(G$4='FCF QUERY'!$A$6:$A$999),'FCF QUERY'!$D$6:$BI$999))</f>
        <v>#DIV/0!</v>
      </c>
      <c r="H13" s="41">
        <f t="array" ref="H13">SUM(IF(($A13='FCF QUERY'!$B$6:$B$999)*(H$1='FCF QUERY'!$D$1:$BI$1)*(H$2='FCF QUERY'!$D$2:$BI$2)*(H$3='FCF QUERY'!$D$3:$BI$3)*(H$4='FCF QUERY'!$A$6:$A$999),'FCF QUERY'!$D$6:$BI$999))/COUNT(IF(($A13='FCF QUERY'!$B$6:$B$999)*(H$1='FCF QUERY'!$D$1:$BI$1)*(H$2='FCF QUERY'!$D$2:$BI$2)*(H$3='FCF QUERY'!$D$3:$BI$3)*(H$4='FCF QUERY'!$A$6:$A$999),'FCF QUERY'!$D$6:$BI$999))</f>
        <v>-0.14761905</v>
      </c>
      <c r="I13" s="56"/>
      <c r="J13" s="39" t="e">
        <f t="shared" si="6"/>
        <v>#DIV/0!</v>
      </c>
      <c r="K13" s="56"/>
      <c r="L13" s="41">
        <f t="array" ref="L13">SUM(IF(($A13='FCF QUERY'!$B$6:$B$999)*(L$1='FCF QUERY'!$D$1:$BI$1)*(L$2='FCF QUERY'!$D$2:$BI$2)*(L$3='FCF QUERY'!$D$3:$BI$3)*(L$4='FCF QUERY'!$A$6:$A$999),'FCF QUERY'!$D$6:$BI$999))/COUNT(IF(($A13='FCF QUERY'!$B$6:$B$999)*(L$1='FCF QUERY'!$D$1:$BI$1)*(L$2='FCF QUERY'!$D$2:$BI$2)*(L$3='FCF QUERY'!$D$3:$BI$3)*(L$4='FCF QUERY'!$A$6:$A$999),'FCF QUERY'!$D$6:$BI$999))</f>
        <v>0.10884354</v>
      </c>
      <c r="M13" s="41" t="e">
        <f t="array" ref="M13">SUM(IF(($A13='FCF QUERY'!$B$6:$B$999)*(M$1='FCF QUERY'!$D$1:$BI$1)*(M$2='FCF QUERY'!$D$2:$BI$2)*(M$3='FCF QUERY'!$D$3:$BI$3)*(M$4='FCF QUERY'!$A$6:$A$999),'FCF QUERY'!$D$6:$BI$999))/COUNT(IF(($A13='FCF QUERY'!$B$6:$B$999)*(M$1='FCF QUERY'!$D$1:$BI$1)*(M$2='FCF QUERY'!$D$2:$BI$2)*(M$3='FCF QUERY'!$D$3:$BI$3)*(M$4='FCF QUERY'!$A$6:$A$999),'FCF QUERY'!$D$6:$BI$999))</f>
        <v>#DIV/0!</v>
      </c>
      <c r="N13" s="41">
        <f t="array" ref="N13">SUM(IF(($A13='FCF QUERY'!$B$6:$B$999)*(N$1='FCF QUERY'!$D$1:$BI$1)*(N$2='FCF QUERY'!$D$2:$BI$2)*(N$3='FCF QUERY'!$D$3:$BI$3)*(N$4='FCF QUERY'!$A$6:$A$999),'FCF QUERY'!$D$6:$BI$999))/COUNT(IF(($A13='FCF QUERY'!$B$6:$B$999)*(N$1='FCF QUERY'!$D$1:$BI$1)*(N$2='FCF QUERY'!$D$2:$BI$2)*(N$3='FCF QUERY'!$D$3:$BI$3)*(N$4='FCF QUERY'!$A$6:$A$999),'FCF QUERY'!$D$6:$BI$999))</f>
        <v>-1.63877552</v>
      </c>
      <c r="O13" s="41" t="e">
        <f t="array" ref="O13">SUM(IF(($A13='FCF QUERY'!$B$6:$B$999)*(O$1='FCF QUERY'!$D$1:$BI$1)*(O$2='FCF QUERY'!$D$2:$BI$2)*(O$3='FCF QUERY'!$D$3:$BI$3)*(O$4='FCF QUERY'!$A$6:$A$999),'FCF QUERY'!$D$6:$BI$999))/COUNT(IF(($A13='FCF QUERY'!$B$6:$B$999)*(O$1='FCF QUERY'!$D$1:$BI$1)*(O$2='FCF QUERY'!$D$2:$BI$2)*(O$3='FCF QUERY'!$D$3:$BI$3)*(O$4='FCF QUERY'!$A$6:$A$999),'FCF QUERY'!$D$6:$BI$999))</f>
        <v>#DIV/0!</v>
      </c>
      <c r="P13" s="41" t="e">
        <f t="array" ref="P13">SUM(IF(($A13='FCF QUERY'!$B$6:$B$999)*(P$1='FCF QUERY'!$D$1:$BI$1)*(P$2='FCF QUERY'!$D$2:$BI$2)*(P$3='FCF QUERY'!$D$3:$BI$3)*(P$4='FCF QUERY'!$A$6:$A$999),'FCF QUERY'!$D$6:$BI$999))/COUNT(IF(($A13='FCF QUERY'!$B$6:$B$999)*(P$1='FCF QUERY'!$D$1:$BI$1)*(P$2='FCF QUERY'!$D$2:$BI$2)*(P$3='FCF QUERY'!$D$3:$BI$3)*(P$4='FCF QUERY'!$A$6:$A$999),'FCF QUERY'!$D$6:$BI$999))</f>
        <v>#DIV/0!</v>
      </c>
      <c r="Q13" s="41" t="e">
        <f t="array" ref="Q13">SUM(IF(($A13='FCF QUERY'!$B$6:$B$999)*(Q$1='FCF QUERY'!$D$1:$BI$1)*(Q$2='FCF QUERY'!$D$2:$BI$2)*(Q$3='FCF QUERY'!$D$3:$BI$3)*(Q$4='FCF QUERY'!$A$6:$A$999),'FCF QUERY'!$D$6:$BI$999))/COUNT(IF(($A13='FCF QUERY'!$B$6:$B$999)*(Q$1='FCF QUERY'!$D$1:$BI$1)*(Q$2='FCF QUERY'!$D$2:$BI$2)*(Q$3='FCF QUERY'!$D$3:$BI$3)*(Q$4='FCF QUERY'!$A$6:$A$999),'FCF QUERY'!$D$6:$BI$999))</f>
        <v>#DIV/0!</v>
      </c>
      <c r="R13" s="41" t="e">
        <f t="array" ref="R13">SUM(IF(($A13='FCF QUERY'!$B$6:$B$999)*(R$1='FCF QUERY'!$D$1:$BI$1)*(R$2='FCF QUERY'!$D$2:$BI$2)*(R$3='FCF QUERY'!$D$3:$BI$3)*(R$4='FCF QUERY'!$A$6:$A$999),'FCF QUERY'!$D$6:$BI$999))/COUNT(IF(($A13='FCF QUERY'!$B$6:$B$999)*(R$1='FCF QUERY'!$D$1:$BI$1)*(R$2='FCF QUERY'!$D$2:$BI$2)*(R$3='FCF QUERY'!$D$3:$BI$3)*(R$4='FCF QUERY'!$A$6:$A$999),'FCF QUERY'!$D$6:$BI$999))</f>
        <v>#DIV/0!</v>
      </c>
      <c r="S13" s="56"/>
      <c r="T13" s="39" t="e">
        <f t="shared" si="9"/>
        <v>#DIV/0!</v>
      </c>
      <c r="U13" s="56"/>
      <c r="V13" s="40" t="e">
        <f t="shared" si="7"/>
        <v>#DIV/0!</v>
      </c>
    </row>
    <row r="14" spans="1:22" ht="13.5" customHeight="1" x14ac:dyDescent="0.2">
      <c r="A14" s="54" t="s">
        <v>42</v>
      </c>
      <c r="B14" s="38" t="str">
        <f t="shared" si="8"/>
        <v>Multiservice contracts</v>
      </c>
      <c r="C14" s="24"/>
      <c r="D14" s="41">
        <f t="array" ref="D14">SUM(IF(($A14='FCF QUERY'!$B$6:$B$999)*(D$1='FCF QUERY'!$D$1:$BI$1)*(D$2='FCF QUERY'!$D$2:$BI$2)*(D$3='FCF QUERY'!$D$3:$BI$3)*(D$4='FCF QUERY'!$A$6:$A$999),'FCF QUERY'!$D$6:$BI$999))/COUNT(IF(($A14='FCF QUERY'!$B$6:$B$999)*(D$1='FCF QUERY'!$D$1:$BI$1)*(D$2='FCF QUERY'!$D$2:$BI$2)*(D$3='FCF QUERY'!$D$3:$BI$3)*(D$4='FCF QUERY'!$A$6:$A$999),'FCF QUERY'!$D$6:$BI$999))</f>
        <v>29.348621189999999</v>
      </c>
      <c r="E14" s="41" t="e">
        <f t="array" ref="E14">SUM(IF(($A14='FCF QUERY'!$B$6:$B$999)*(E$1='FCF QUERY'!$D$1:$BI$1)*(E$2='FCF QUERY'!$D$2:$BI$2)*(E$3='FCF QUERY'!$D$3:$BI$3)*(E$4='FCF QUERY'!$A$6:$A$999),'FCF QUERY'!$D$6:$BI$999))/COUNT(IF(($A14='FCF QUERY'!$B$6:$B$999)*(E$1='FCF QUERY'!$D$1:$BI$1)*(E$2='FCF QUERY'!$D$2:$BI$2)*(E$3='FCF QUERY'!$D$3:$BI$3)*(E$4='FCF QUERY'!$A$6:$A$999),'FCF QUERY'!$D$6:$BI$999))</f>
        <v>#DIV/0!</v>
      </c>
      <c r="F14" s="41">
        <f t="array" ref="F14">SUM(IF(($A14='FCF QUERY'!$B$6:$B$999)*(F$1='FCF QUERY'!$D$1:$BI$1)*(F$2='FCF QUERY'!$D$2:$BI$2)*(F$3='FCF QUERY'!$D$3:$BI$3)*(F$4='FCF QUERY'!$A$6:$A$999),'FCF QUERY'!$D$6:$BI$999))/COUNT(IF(($A14='FCF QUERY'!$B$6:$B$999)*(F$1='FCF QUERY'!$D$1:$BI$1)*(F$2='FCF QUERY'!$D$2:$BI$2)*(F$3='FCF QUERY'!$D$3:$BI$3)*(F$4='FCF QUERY'!$A$6:$A$999),'FCF QUERY'!$D$6:$BI$999))</f>
        <v>-2.0408163300000002</v>
      </c>
      <c r="G14" s="41" t="e">
        <f t="array" ref="G14">SUM(IF(($A14='FCF QUERY'!$B$6:$B$999)*(G$1='FCF QUERY'!$D$1:$BI$1)*(G$2='FCF QUERY'!$D$2:$BI$2)*(G$3='FCF QUERY'!$D$3:$BI$3)*(G$4='FCF QUERY'!$A$6:$A$999),'FCF QUERY'!$D$6:$BI$999))/COUNT(IF(($A14='FCF QUERY'!$B$6:$B$999)*(G$1='FCF QUERY'!$D$1:$BI$1)*(G$2='FCF QUERY'!$D$2:$BI$2)*(G$3='FCF QUERY'!$D$3:$BI$3)*(G$4='FCF QUERY'!$A$6:$A$999),'FCF QUERY'!$D$6:$BI$999))</f>
        <v>#DIV/0!</v>
      </c>
      <c r="H14" s="41">
        <f t="array" ref="H14">SUM(IF(($A14='FCF QUERY'!$B$6:$B$999)*(H$1='FCF QUERY'!$D$1:$BI$1)*(H$2='FCF QUERY'!$D$2:$BI$2)*(H$3='FCF QUERY'!$D$3:$BI$3)*(H$4='FCF QUERY'!$A$6:$A$999),'FCF QUERY'!$D$6:$BI$999))/COUNT(IF(($A14='FCF QUERY'!$B$6:$B$999)*(H$1='FCF QUERY'!$D$1:$BI$1)*(H$2='FCF QUERY'!$D$2:$BI$2)*(H$3='FCF QUERY'!$D$3:$BI$3)*(H$4='FCF QUERY'!$A$6:$A$999),'FCF QUERY'!$D$6:$BI$999))</f>
        <v>-12.18655083</v>
      </c>
      <c r="I14" s="56"/>
      <c r="J14" s="39" t="e">
        <f t="shared" si="6"/>
        <v>#DIV/0!</v>
      </c>
      <c r="K14" s="56"/>
      <c r="L14" s="41">
        <f t="array" ref="L14">SUM(IF(($A14='FCF QUERY'!$B$6:$B$999)*(L$1='FCF QUERY'!$D$1:$BI$1)*(L$2='FCF QUERY'!$D$2:$BI$2)*(L$3='FCF QUERY'!$D$3:$BI$3)*(L$4='FCF QUERY'!$A$6:$A$999),'FCF QUERY'!$D$6:$BI$999))/COUNT(IF(($A14='FCF QUERY'!$B$6:$B$999)*(L$1='FCF QUERY'!$D$1:$BI$1)*(L$2='FCF QUERY'!$D$2:$BI$2)*(L$3='FCF QUERY'!$D$3:$BI$3)*(L$4='FCF QUERY'!$A$6:$A$999),'FCF QUERY'!$D$6:$BI$999))</f>
        <v>16.00397225</v>
      </c>
      <c r="M14" s="41" t="e">
        <f t="array" ref="M14">SUM(IF(($A14='FCF QUERY'!$B$6:$B$999)*(M$1='FCF QUERY'!$D$1:$BI$1)*(M$2='FCF QUERY'!$D$2:$BI$2)*(M$3='FCF QUERY'!$D$3:$BI$3)*(M$4='FCF QUERY'!$A$6:$A$999),'FCF QUERY'!$D$6:$BI$999))/COUNT(IF(($A14='FCF QUERY'!$B$6:$B$999)*(M$1='FCF QUERY'!$D$1:$BI$1)*(M$2='FCF QUERY'!$D$2:$BI$2)*(M$3='FCF QUERY'!$D$3:$BI$3)*(M$4='FCF QUERY'!$A$6:$A$999),'FCF QUERY'!$D$6:$BI$999))</f>
        <v>#DIV/0!</v>
      </c>
      <c r="N14" s="41">
        <f t="array" ref="N14">SUM(IF(($A14='FCF QUERY'!$B$6:$B$999)*(N$1='FCF QUERY'!$D$1:$BI$1)*(N$2='FCF QUERY'!$D$2:$BI$2)*(N$3='FCF QUERY'!$D$3:$BI$3)*(N$4='FCF QUERY'!$A$6:$A$999),'FCF QUERY'!$D$6:$BI$999))/COUNT(IF(($A14='FCF QUERY'!$B$6:$B$999)*(N$1='FCF QUERY'!$D$1:$BI$1)*(N$2='FCF QUERY'!$D$2:$BI$2)*(N$3='FCF QUERY'!$D$3:$BI$3)*(N$4='FCF QUERY'!$A$6:$A$999),'FCF QUERY'!$D$6:$BI$999))</f>
        <v>2.9743879400000002</v>
      </c>
      <c r="O14" s="41" t="e">
        <f t="array" ref="O14">SUM(IF(($A14='FCF QUERY'!$B$6:$B$999)*(O$1='FCF QUERY'!$D$1:$BI$1)*(O$2='FCF QUERY'!$D$2:$BI$2)*(O$3='FCF QUERY'!$D$3:$BI$3)*(O$4='FCF QUERY'!$A$6:$A$999),'FCF QUERY'!$D$6:$BI$999))/COUNT(IF(($A14='FCF QUERY'!$B$6:$B$999)*(O$1='FCF QUERY'!$D$1:$BI$1)*(O$2='FCF QUERY'!$D$2:$BI$2)*(O$3='FCF QUERY'!$D$3:$BI$3)*(O$4='FCF QUERY'!$A$6:$A$999),'FCF QUERY'!$D$6:$BI$999))</f>
        <v>#DIV/0!</v>
      </c>
      <c r="P14" s="41" t="e">
        <f t="array" ref="P14">SUM(IF(($A14='FCF QUERY'!$B$6:$B$999)*(P$1='FCF QUERY'!$D$1:$BI$1)*(P$2='FCF QUERY'!$D$2:$BI$2)*(P$3='FCF QUERY'!$D$3:$BI$3)*(P$4='FCF QUERY'!$A$6:$A$999),'FCF QUERY'!$D$6:$BI$999))/COUNT(IF(($A14='FCF QUERY'!$B$6:$B$999)*(P$1='FCF QUERY'!$D$1:$BI$1)*(P$2='FCF QUERY'!$D$2:$BI$2)*(P$3='FCF QUERY'!$D$3:$BI$3)*(P$4='FCF QUERY'!$A$6:$A$999),'FCF QUERY'!$D$6:$BI$999))</f>
        <v>#DIV/0!</v>
      </c>
      <c r="Q14" s="41" t="e">
        <f t="array" ref="Q14">SUM(IF(($A14='FCF QUERY'!$B$6:$B$999)*(Q$1='FCF QUERY'!$D$1:$BI$1)*(Q$2='FCF QUERY'!$D$2:$BI$2)*(Q$3='FCF QUERY'!$D$3:$BI$3)*(Q$4='FCF QUERY'!$A$6:$A$999),'FCF QUERY'!$D$6:$BI$999))/COUNT(IF(($A14='FCF QUERY'!$B$6:$B$999)*(Q$1='FCF QUERY'!$D$1:$BI$1)*(Q$2='FCF QUERY'!$D$2:$BI$2)*(Q$3='FCF QUERY'!$D$3:$BI$3)*(Q$4='FCF QUERY'!$A$6:$A$999),'FCF QUERY'!$D$6:$BI$999))</f>
        <v>#DIV/0!</v>
      </c>
      <c r="R14" s="41" t="e">
        <f t="array" ref="R14">SUM(IF(($A14='FCF QUERY'!$B$6:$B$999)*(R$1='FCF QUERY'!$D$1:$BI$1)*(R$2='FCF QUERY'!$D$2:$BI$2)*(R$3='FCF QUERY'!$D$3:$BI$3)*(R$4='FCF QUERY'!$A$6:$A$999),'FCF QUERY'!$D$6:$BI$999))/COUNT(IF(($A14='FCF QUERY'!$B$6:$B$999)*(R$1='FCF QUERY'!$D$1:$BI$1)*(R$2='FCF QUERY'!$D$2:$BI$2)*(R$3='FCF QUERY'!$D$3:$BI$3)*(R$4='FCF QUERY'!$A$6:$A$999),'FCF QUERY'!$D$6:$BI$999))</f>
        <v>#DIV/0!</v>
      </c>
      <c r="S14" s="56"/>
      <c r="T14" s="39" t="e">
        <f t="shared" si="9"/>
        <v>#DIV/0!</v>
      </c>
      <c r="U14" s="56"/>
      <c r="V14" s="40" t="e">
        <f t="shared" si="7"/>
        <v>#DIV/0!</v>
      </c>
    </row>
    <row r="15" spans="1:22" ht="13.5" customHeight="1" x14ac:dyDescent="0.2">
      <c r="A15" s="54" t="s">
        <v>57</v>
      </c>
      <c r="B15" s="38" t="str">
        <f t="shared" si="8"/>
        <v>Training</v>
      </c>
      <c r="C15" s="24"/>
      <c r="D15" s="41">
        <f t="array" ref="D15">SUM(IF(($A15='FCF QUERY'!$B$6:$B$999)*(D$1='FCF QUERY'!$D$1:$BI$1)*(D$2='FCF QUERY'!$D$2:$BI$2)*(D$3='FCF QUERY'!$D$3:$BI$3)*(D$4='FCF QUERY'!$A$6:$A$999),'FCF QUERY'!$D$6:$BI$999))/COUNT(IF(($A15='FCF QUERY'!$B$6:$B$999)*(D$1='FCF QUERY'!$D$1:$BI$1)*(D$2='FCF QUERY'!$D$2:$BI$2)*(D$3='FCF QUERY'!$D$3:$BI$3)*(D$4='FCF QUERY'!$A$6:$A$999),'FCF QUERY'!$D$6:$BI$999))</f>
        <v>16.064386070000001</v>
      </c>
      <c r="E15" s="41" t="e">
        <f t="array" ref="E15">SUM(IF(($A15='FCF QUERY'!$B$6:$B$999)*(E$1='FCF QUERY'!$D$1:$BI$1)*(E$2='FCF QUERY'!$D$2:$BI$2)*(E$3='FCF QUERY'!$D$3:$BI$3)*(E$4='FCF QUERY'!$A$6:$A$999),'FCF QUERY'!$D$6:$BI$999))/COUNT(IF(($A15='FCF QUERY'!$B$6:$B$999)*(E$1='FCF QUERY'!$D$1:$BI$1)*(E$2='FCF QUERY'!$D$2:$BI$2)*(E$3='FCF QUERY'!$D$3:$BI$3)*(E$4='FCF QUERY'!$A$6:$A$999),'FCF QUERY'!$D$6:$BI$999))</f>
        <v>#DIV/0!</v>
      </c>
      <c r="F15" s="41">
        <f t="array" ref="F15">SUM(IF(($A15='FCF QUERY'!$B$6:$B$999)*(F$1='FCF QUERY'!$D$1:$BI$1)*(F$2='FCF QUERY'!$D$2:$BI$2)*(F$3='FCF QUERY'!$D$3:$BI$3)*(F$4='FCF QUERY'!$A$6:$A$999),'FCF QUERY'!$D$6:$BI$999))/COUNT(IF(($A15='FCF QUERY'!$B$6:$B$999)*(F$1='FCF QUERY'!$D$1:$BI$1)*(F$2='FCF QUERY'!$D$2:$BI$2)*(F$3='FCF QUERY'!$D$3:$BI$3)*(F$4='FCF QUERY'!$A$6:$A$999),'FCF QUERY'!$D$6:$BI$999))</f>
        <v>0</v>
      </c>
      <c r="G15" s="41" t="e">
        <f t="array" ref="G15">SUM(IF(($A15='FCF QUERY'!$B$6:$B$999)*(G$1='FCF QUERY'!$D$1:$BI$1)*(G$2='FCF QUERY'!$D$2:$BI$2)*(G$3='FCF QUERY'!$D$3:$BI$3)*(G$4='FCF QUERY'!$A$6:$A$999),'FCF QUERY'!$D$6:$BI$999))/COUNT(IF(($A15='FCF QUERY'!$B$6:$B$999)*(G$1='FCF QUERY'!$D$1:$BI$1)*(G$2='FCF QUERY'!$D$2:$BI$2)*(G$3='FCF QUERY'!$D$3:$BI$3)*(G$4='FCF QUERY'!$A$6:$A$999),'FCF QUERY'!$D$6:$BI$999))</f>
        <v>#DIV/0!</v>
      </c>
      <c r="H15" s="41">
        <f t="array" ref="H15">SUM(IF(($A15='FCF QUERY'!$B$6:$B$999)*(H$1='FCF QUERY'!$D$1:$BI$1)*(H$2='FCF QUERY'!$D$2:$BI$2)*(H$3='FCF QUERY'!$D$3:$BI$3)*(H$4='FCF QUERY'!$A$6:$A$999),'FCF QUERY'!$D$6:$BI$999))/COUNT(IF(($A15='FCF QUERY'!$B$6:$B$999)*(H$1='FCF QUERY'!$D$1:$BI$1)*(H$2='FCF QUERY'!$D$2:$BI$2)*(H$3='FCF QUERY'!$D$3:$BI$3)*(H$4='FCF QUERY'!$A$6:$A$999),'FCF QUERY'!$D$6:$BI$999))</f>
        <v>0.80200000000000005</v>
      </c>
      <c r="I15" s="56"/>
      <c r="J15" s="39" t="e">
        <f t="shared" si="6"/>
        <v>#DIV/0!</v>
      </c>
      <c r="K15" s="56"/>
      <c r="L15" s="41">
        <f t="array" ref="L15">SUM(IF(($A15='FCF QUERY'!$B$6:$B$999)*(L$1='FCF QUERY'!$D$1:$BI$1)*(L$2='FCF QUERY'!$D$2:$BI$2)*(L$3='FCF QUERY'!$D$3:$BI$3)*(L$4='FCF QUERY'!$A$6:$A$999),'FCF QUERY'!$D$6:$BI$999))/COUNT(IF(($A15='FCF QUERY'!$B$6:$B$999)*(L$1='FCF QUERY'!$D$1:$BI$1)*(L$2='FCF QUERY'!$D$2:$BI$2)*(L$3='FCF QUERY'!$D$3:$BI$3)*(L$4='FCF QUERY'!$A$6:$A$999),'FCF QUERY'!$D$6:$BI$999))</f>
        <v>-3.5820910000000001</v>
      </c>
      <c r="M15" s="41" t="e">
        <f t="array" ref="M15">SUM(IF(($A15='FCF QUERY'!$B$6:$B$999)*(M$1='FCF QUERY'!$D$1:$BI$1)*(M$2='FCF QUERY'!$D$2:$BI$2)*(M$3='FCF QUERY'!$D$3:$BI$3)*(M$4='FCF QUERY'!$A$6:$A$999),'FCF QUERY'!$D$6:$BI$999))/COUNT(IF(($A15='FCF QUERY'!$B$6:$B$999)*(M$1='FCF QUERY'!$D$1:$BI$1)*(M$2='FCF QUERY'!$D$2:$BI$2)*(M$3='FCF QUERY'!$D$3:$BI$3)*(M$4='FCF QUERY'!$A$6:$A$999),'FCF QUERY'!$D$6:$BI$999))</f>
        <v>#DIV/0!</v>
      </c>
      <c r="N15" s="41">
        <f t="array" ref="N15">SUM(IF(($A15='FCF QUERY'!$B$6:$B$999)*(N$1='FCF QUERY'!$D$1:$BI$1)*(N$2='FCF QUERY'!$D$2:$BI$2)*(N$3='FCF QUERY'!$D$3:$BI$3)*(N$4='FCF QUERY'!$A$6:$A$999),'FCF QUERY'!$D$6:$BI$999))/COUNT(IF(($A15='FCF QUERY'!$B$6:$B$999)*(N$1='FCF QUERY'!$D$1:$BI$1)*(N$2='FCF QUERY'!$D$2:$BI$2)*(N$3='FCF QUERY'!$D$3:$BI$3)*(N$4='FCF QUERY'!$A$6:$A$999),'FCF QUERY'!$D$6:$BI$999))</f>
        <v>-0.19563974000000001</v>
      </c>
      <c r="O15" s="41" t="e">
        <f t="array" ref="O15">SUM(IF(($A15='FCF QUERY'!$B$6:$B$999)*(O$1='FCF QUERY'!$D$1:$BI$1)*(O$2='FCF QUERY'!$D$2:$BI$2)*(O$3='FCF QUERY'!$D$3:$BI$3)*(O$4='FCF QUERY'!$A$6:$A$999),'FCF QUERY'!$D$6:$BI$999))/COUNT(IF(($A15='FCF QUERY'!$B$6:$B$999)*(O$1='FCF QUERY'!$D$1:$BI$1)*(O$2='FCF QUERY'!$D$2:$BI$2)*(O$3='FCF QUERY'!$D$3:$BI$3)*(O$4='FCF QUERY'!$A$6:$A$999),'FCF QUERY'!$D$6:$BI$999))</f>
        <v>#DIV/0!</v>
      </c>
      <c r="P15" s="41" t="e">
        <f t="array" ref="P15">SUM(IF(($A15='FCF QUERY'!$B$6:$B$999)*(P$1='FCF QUERY'!$D$1:$BI$1)*(P$2='FCF QUERY'!$D$2:$BI$2)*(P$3='FCF QUERY'!$D$3:$BI$3)*(P$4='FCF QUERY'!$A$6:$A$999),'FCF QUERY'!$D$6:$BI$999))/COUNT(IF(($A15='FCF QUERY'!$B$6:$B$999)*(P$1='FCF QUERY'!$D$1:$BI$1)*(P$2='FCF QUERY'!$D$2:$BI$2)*(P$3='FCF QUERY'!$D$3:$BI$3)*(P$4='FCF QUERY'!$A$6:$A$999),'FCF QUERY'!$D$6:$BI$999))</f>
        <v>#DIV/0!</v>
      </c>
      <c r="Q15" s="41" t="e">
        <f t="array" ref="Q15">SUM(IF(($A15='FCF QUERY'!$B$6:$B$999)*(Q$1='FCF QUERY'!$D$1:$BI$1)*(Q$2='FCF QUERY'!$D$2:$BI$2)*(Q$3='FCF QUERY'!$D$3:$BI$3)*(Q$4='FCF QUERY'!$A$6:$A$999),'FCF QUERY'!$D$6:$BI$999))/COUNT(IF(($A15='FCF QUERY'!$B$6:$B$999)*(Q$1='FCF QUERY'!$D$1:$BI$1)*(Q$2='FCF QUERY'!$D$2:$BI$2)*(Q$3='FCF QUERY'!$D$3:$BI$3)*(Q$4='FCF QUERY'!$A$6:$A$999),'FCF QUERY'!$D$6:$BI$999))</f>
        <v>#DIV/0!</v>
      </c>
      <c r="R15" s="41" t="e">
        <f t="array" ref="R15">SUM(IF(($A15='FCF QUERY'!$B$6:$B$999)*(R$1='FCF QUERY'!$D$1:$BI$1)*(R$2='FCF QUERY'!$D$2:$BI$2)*(R$3='FCF QUERY'!$D$3:$BI$3)*(R$4='FCF QUERY'!$A$6:$A$999),'FCF QUERY'!$D$6:$BI$999))/COUNT(IF(($A15='FCF QUERY'!$B$6:$B$999)*(R$1='FCF QUERY'!$D$1:$BI$1)*(R$2='FCF QUERY'!$D$2:$BI$2)*(R$3='FCF QUERY'!$D$3:$BI$3)*(R$4='FCF QUERY'!$A$6:$A$999),'FCF QUERY'!$D$6:$BI$999))</f>
        <v>#DIV/0!</v>
      </c>
      <c r="S15" s="56"/>
      <c r="T15" s="39" t="e">
        <f t="shared" si="9"/>
        <v>#DIV/0!</v>
      </c>
      <c r="U15" s="56"/>
      <c r="V15" s="40" t="e">
        <f t="shared" si="7"/>
        <v>#DIV/0!</v>
      </c>
    </row>
    <row r="16" spans="1:22" ht="13.5" customHeight="1" x14ac:dyDescent="0.2">
      <c r="A16" s="54" t="s">
        <v>58</v>
      </c>
      <c r="B16" s="38" t="str">
        <f t="shared" si="8"/>
        <v>Support Engineering</v>
      </c>
      <c r="C16" s="24"/>
      <c r="D16" s="41">
        <f t="array" ref="D16">SUM(IF(($A16='FCF QUERY'!$B$6:$B$999)*(D$1='FCF QUERY'!$D$1:$BI$1)*(D$2='FCF QUERY'!$D$2:$BI$2)*(D$3='FCF QUERY'!$D$3:$BI$3)*(D$4='FCF QUERY'!$A$6:$A$999),'FCF QUERY'!$D$6:$BI$999))/COUNT(IF(($A16='FCF QUERY'!$B$6:$B$999)*(D$1='FCF QUERY'!$D$1:$BI$1)*(D$2='FCF QUERY'!$D$2:$BI$2)*(D$3='FCF QUERY'!$D$3:$BI$3)*(D$4='FCF QUERY'!$A$6:$A$999),'FCF QUERY'!$D$6:$BI$999))</f>
        <v>-26.582683549999999</v>
      </c>
      <c r="E16" s="41" t="e">
        <f t="array" ref="E16">SUM(IF(($A16='FCF QUERY'!$B$6:$B$999)*(E$1='FCF QUERY'!$D$1:$BI$1)*(E$2='FCF QUERY'!$D$2:$BI$2)*(E$3='FCF QUERY'!$D$3:$BI$3)*(E$4='FCF QUERY'!$A$6:$A$999),'FCF QUERY'!$D$6:$BI$999))/COUNT(IF(($A16='FCF QUERY'!$B$6:$B$999)*(E$1='FCF QUERY'!$D$1:$BI$1)*(E$2='FCF QUERY'!$D$2:$BI$2)*(E$3='FCF QUERY'!$D$3:$BI$3)*(E$4='FCF QUERY'!$A$6:$A$999),'FCF QUERY'!$D$6:$BI$999))</f>
        <v>#DIV/0!</v>
      </c>
      <c r="F16" s="41">
        <f t="array" ref="F16">SUM(IF(($A16='FCF QUERY'!$B$6:$B$999)*(F$1='FCF QUERY'!$D$1:$BI$1)*(F$2='FCF QUERY'!$D$2:$BI$2)*(F$3='FCF QUERY'!$D$3:$BI$3)*(F$4='FCF QUERY'!$A$6:$A$999),'FCF QUERY'!$D$6:$BI$999))/COUNT(IF(($A16='FCF QUERY'!$B$6:$B$999)*(F$1='FCF QUERY'!$D$1:$BI$1)*(F$2='FCF QUERY'!$D$2:$BI$2)*(F$3='FCF QUERY'!$D$3:$BI$3)*(F$4='FCF QUERY'!$A$6:$A$999),'FCF QUERY'!$D$6:$BI$999))</f>
        <v>0</v>
      </c>
      <c r="G16" s="41" t="e">
        <f t="array" ref="G16">SUM(IF(($A16='FCF QUERY'!$B$6:$B$999)*(G$1='FCF QUERY'!$D$1:$BI$1)*(G$2='FCF QUERY'!$D$2:$BI$2)*(G$3='FCF QUERY'!$D$3:$BI$3)*(G$4='FCF QUERY'!$A$6:$A$999),'FCF QUERY'!$D$6:$BI$999))/COUNT(IF(($A16='FCF QUERY'!$B$6:$B$999)*(G$1='FCF QUERY'!$D$1:$BI$1)*(G$2='FCF QUERY'!$D$2:$BI$2)*(G$3='FCF QUERY'!$D$3:$BI$3)*(G$4='FCF QUERY'!$A$6:$A$999),'FCF QUERY'!$D$6:$BI$999))</f>
        <v>#DIV/0!</v>
      </c>
      <c r="H16" s="41">
        <f t="array" ref="H16">SUM(IF(($A16='FCF QUERY'!$B$6:$B$999)*(H$1='FCF QUERY'!$D$1:$BI$1)*(H$2='FCF QUERY'!$D$2:$BI$2)*(H$3='FCF QUERY'!$D$3:$BI$3)*(H$4='FCF QUERY'!$A$6:$A$999),'FCF QUERY'!$D$6:$BI$999))/COUNT(IF(($A16='FCF QUERY'!$B$6:$B$999)*(H$1='FCF QUERY'!$D$1:$BI$1)*(H$2='FCF QUERY'!$D$2:$BI$2)*(H$3='FCF QUERY'!$D$3:$BI$3)*(H$4='FCF QUERY'!$A$6:$A$999),'FCF QUERY'!$D$6:$BI$999))</f>
        <v>1.347369E-2</v>
      </c>
      <c r="I16" s="56"/>
      <c r="J16" s="39" t="e">
        <f t="shared" si="6"/>
        <v>#DIV/0!</v>
      </c>
      <c r="K16" s="56"/>
      <c r="L16" s="41">
        <f t="array" ref="L16">SUM(IF(($A16='FCF QUERY'!$B$6:$B$999)*(L$1='FCF QUERY'!$D$1:$BI$1)*(L$2='FCF QUERY'!$D$2:$BI$2)*(L$3='FCF QUERY'!$D$3:$BI$3)*(L$4='FCF QUERY'!$A$6:$A$999),'FCF QUERY'!$D$6:$BI$999))/COUNT(IF(($A16='FCF QUERY'!$B$6:$B$999)*(L$1='FCF QUERY'!$D$1:$BI$1)*(L$2='FCF QUERY'!$D$2:$BI$2)*(L$3='FCF QUERY'!$D$3:$BI$3)*(L$4='FCF QUERY'!$A$6:$A$999),'FCF QUERY'!$D$6:$BI$999))</f>
        <v>8.0000000000000002E-3</v>
      </c>
      <c r="M16" s="41" t="e">
        <f t="array" ref="M16">SUM(IF(($A16='FCF QUERY'!$B$6:$B$999)*(M$1='FCF QUERY'!$D$1:$BI$1)*(M$2='FCF QUERY'!$D$2:$BI$2)*(M$3='FCF QUERY'!$D$3:$BI$3)*(M$4='FCF QUERY'!$A$6:$A$999),'FCF QUERY'!$D$6:$BI$999))/COUNT(IF(($A16='FCF QUERY'!$B$6:$B$999)*(M$1='FCF QUERY'!$D$1:$BI$1)*(M$2='FCF QUERY'!$D$2:$BI$2)*(M$3='FCF QUERY'!$D$3:$BI$3)*(M$4='FCF QUERY'!$A$6:$A$999),'FCF QUERY'!$D$6:$BI$999))</f>
        <v>#DIV/0!</v>
      </c>
      <c r="N16" s="41">
        <f t="array" ref="N16">SUM(IF(($A16='FCF QUERY'!$B$6:$B$999)*(N$1='FCF QUERY'!$D$1:$BI$1)*(N$2='FCF QUERY'!$D$2:$BI$2)*(N$3='FCF QUERY'!$D$3:$BI$3)*(N$4='FCF QUERY'!$A$6:$A$999),'FCF QUERY'!$D$6:$BI$999))/COUNT(IF(($A16='FCF QUERY'!$B$6:$B$999)*(N$1='FCF QUERY'!$D$1:$BI$1)*(N$2='FCF QUERY'!$D$2:$BI$2)*(N$3='FCF QUERY'!$D$3:$BI$3)*(N$4='FCF QUERY'!$A$6:$A$999),'FCF QUERY'!$D$6:$BI$999))</f>
        <v>4.2756643600000004</v>
      </c>
      <c r="O16" s="41" t="e">
        <f t="array" ref="O16">SUM(IF(($A16='FCF QUERY'!$B$6:$B$999)*(O$1='FCF QUERY'!$D$1:$BI$1)*(O$2='FCF QUERY'!$D$2:$BI$2)*(O$3='FCF QUERY'!$D$3:$BI$3)*(O$4='FCF QUERY'!$A$6:$A$999),'FCF QUERY'!$D$6:$BI$999))/COUNT(IF(($A16='FCF QUERY'!$B$6:$B$999)*(O$1='FCF QUERY'!$D$1:$BI$1)*(O$2='FCF QUERY'!$D$2:$BI$2)*(O$3='FCF QUERY'!$D$3:$BI$3)*(O$4='FCF QUERY'!$A$6:$A$999),'FCF QUERY'!$D$6:$BI$999))</f>
        <v>#DIV/0!</v>
      </c>
      <c r="P16" s="41" t="e">
        <f t="array" ref="P16">SUM(IF(($A16='FCF QUERY'!$B$6:$B$999)*(P$1='FCF QUERY'!$D$1:$BI$1)*(P$2='FCF QUERY'!$D$2:$BI$2)*(P$3='FCF QUERY'!$D$3:$BI$3)*(P$4='FCF QUERY'!$A$6:$A$999),'FCF QUERY'!$D$6:$BI$999))/COUNT(IF(($A16='FCF QUERY'!$B$6:$B$999)*(P$1='FCF QUERY'!$D$1:$BI$1)*(P$2='FCF QUERY'!$D$2:$BI$2)*(P$3='FCF QUERY'!$D$3:$BI$3)*(P$4='FCF QUERY'!$A$6:$A$999),'FCF QUERY'!$D$6:$BI$999))</f>
        <v>#DIV/0!</v>
      </c>
      <c r="Q16" s="41" t="e">
        <f t="array" ref="Q16">SUM(IF(($A16='FCF QUERY'!$B$6:$B$999)*(Q$1='FCF QUERY'!$D$1:$BI$1)*(Q$2='FCF QUERY'!$D$2:$BI$2)*(Q$3='FCF QUERY'!$D$3:$BI$3)*(Q$4='FCF QUERY'!$A$6:$A$999),'FCF QUERY'!$D$6:$BI$999))/COUNT(IF(($A16='FCF QUERY'!$B$6:$B$999)*(Q$1='FCF QUERY'!$D$1:$BI$1)*(Q$2='FCF QUERY'!$D$2:$BI$2)*(Q$3='FCF QUERY'!$D$3:$BI$3)*(Q$4='FCF QUERY'!$A$6:$A$999),'FCF QUERY'!$D$6:$BI$999))</f>
        <v>#DIV/0!</v>
      </c>
      <c r="R16" s="41" t="e">
        <f t="array" ref="R16">SUM(IF(($A16='FCF QUERY'!$B$6:$B$999)*(R$1='FCF QUERY'!$D$1:$BI$1)*(R$2='FCF QUERY'!$D$2:$BI$2)*(R$3='FCF QUERY'!$D$3:$BI$3)*(R$4='FCF QUERY'!$A$6:$A$999),'FCF QUERY'!$D$6:$BI$999))/COUNT(IF(($A16='FCF QUERY'!$B$6:$B$999)*(R$1='FCF QUERY'!$D$1:$BI$1)*(R$2='FCF QUERY'!$D$2:$BI$2)*(R$3='FCF QUERY'!$D$3:$BI$3)*(R$4='FCF QUERY'!$A$6:$A$999),'FCF QUERY'!$D$6:$BI$999))</f>
        <v>#DIV/0!</v>
      </c>
      <c r="S16" s="56"/>
      <c r="T16" s="39" t="e">
        <f t="shared" si="9"/>
        <v>#DIV/0!</v>
      </c>
      <c r="U16" s="56"/>
      <c r="V16" s="40" t="e">
        <f t="shared" si="7"/>
        <v>#DIV/0!</v>
      </c>
    </row>
    <row r="17" spans="1:22" ht="13.5" customHeight="1" x14ac:dyDescent="0.2">
      <c r="A17" s="54" t="s">
        <v>59</v>
      </c>
      <c r="B17" s="38" t="str">
        <f t="shared" si="8"/>
        <v>Used</v>
      </c>
      <c r="C17" s="24"/>
      <c r="D17" s="41">
        <f t="array" ref="D17">SUM(IF(($A17='FCF QUERY'!$B$6:$B$999)*(D$1='FCF QUERY'!$D$1:$BI$1)*(D$2='FCF QUERY'!$D$2:$BI$2)*(D$3='FCF QUERY'!$D$3:$BI$3)*(D$4='FCF QUERY'!$A$6:$A$999),'FCF QUERY'!$D$6:$BI$999))/COUNT(IF(($A17='FCF QUERY'!$B$6:$B$999)*(D$1='FCF QUERY'!$D$1:$BI$1)*(D$2='FCF QUERY'!$D$2:$BI$2)*(D$3='FCF QUERY'!$D$3:$BI$3)*(D$4='FCF QUERY'!$A$6:$A$999),'FCF QUERY'!$D$6:$BI$999))</f>
        <v>0.16442688</v>
      </c>
      <c r="E17" s="41" t="e">
        <f t="array" ref="E17">SUM(IF(($A17='FCF QUERY'!$B$6:$B$999)*(E$1='FCF QUERY'!$D$1:$BI$1)*(E$2='FCF QUERY'!$D$2:$BI$2)*(E$3='FCF QUERY'!$D$3:$BI$3)*(E$4='FCF QUERY'!$A$6:$A$999),'FCF QUERY'!$D$6:$BI$999))/COUNT(IF(($A17='FCF QUERY'!$B$6:$B$999)*(E$1='FCF QUERY'!$D$1:$BI$1)*(E$2='FCF QUERY'!$D$2:$BI$2)*(E$3='FCF QUERY'!$D$3:$BI$3)*(E$4='FCF QUERY'!$A$6:$A$999),'FCF QUERY'!$D$6:$BI$999))</f>
        <v>#DIV/0!</v>
      </c>
      <c r="F17" s="41">
        <f t="array" ref="F17">SUM(IF(($A17='FCF QUERY'!$B$6:$B$999)*(F$1='FCF QUERY'!$D$1:$BI$1)*(F$2='FCF QUERY'!$D$2:$BI$2)*(F$3='FCF QUERY'!$D$3:$BI$3)*(F$4='FCF QUERY'!$A$6:$A$999),'FCF QUERY'!$D$6:$BI$999))/COUNT(IF(($A17='FCF QUERY'!$B$6:$B$999)*(F$1='FCF QUERY'!$D$1:$BI$1)*(F$2='FCF QUERY'!$D$2:$BI$2)*(F$3='FCF QUERY'!$D$3:$BI$3)*(F$4='FCF QUERY'!$A$6:$A$999),'FCF QUERY'!$D$6:$BI$999))</f>
        <v>0</v>
      </c>
      <c r="G17" s="41" t="e">
        <f t="array" ref="G17">SUM(IF(($A17='FCF QUERY'!$B$6:$B$999)*(G$1='FCF QUERY'!$D$1:$BI$1)*(G$2='FCF QUERY'!$D$2:$BI$2)*(G$3='FCF QUERY'!$D$3:$BI$3)*(G$4='FCF QUERY'!$A$6:$A$999),'FCF QUERY'!$D$6:$BI$999))/COUNT(IF(($A17='FCF QUERY'!$B$6:$B$999)*(G$1='FCF QUERY'!$D$1:$BI$1)*(G$2='FCF QUERY'!$D$2:$BI$2)*(G$3='FCF QUERY'!$D$3:$BI$3)*(G$4='FCF QUERY'!$A$6:$A$999),'FCF QUERY'!$D$6:$BI$999))</f>
        <v>#DIV/0!</v>
      </c>
      <c r="H17" s="41">
        <f t="array" ref="H17">SUM(IF(($A17='FCF QUERY'!$B$6:$B$999)*(H$1='FCF QUERY'!$D$1:$BI$1)*(H$2='FCF QUERY'!$D$2:$BI$2)*(H$3='FCF QUERY'!$D$3:$BI$3)*(H$4='FCF QUERY'!$A$6:$A$999),'FCF QUERY'!$D$6:$BI$999))/COUNT(IF(($A17='FCF QUERY'!$B$6:$B$999)*(H$1='FCF QUERY'!$D$1:$BI$1)*(H$2='FCF QUERY'!$D$2:$BI$2)*(H$3='FCF QUERY'!$D$3:$BI$3)*(H$4='FCF QUERY'!$A$6:$A$999),'FCF QUERY'!$D$6:$BI$999))</f>
        <v>-1.1764709999999999E-2</v>
      </c>
      <c r="I17" s="56"/>
      <c r="J17" s="39" t="e">
        <f t="shared" si="6"/>
        <v>#DIV/0!</v>
      </c>
      <c r="K17" s="56"/>
      <c r="L17" s="41">
        <f t="array" ref="L17">SUM(IF(($A17='FCF QUERY'!$B$6:$B$999)*(L$1='FCF QUERY'!$D$1:$BI$1)*(L$2='FCF QUERY'!$D$2:$BI$2)*(L$3='FCF QUERY'!$D$3:$BI$3)*(L$4='FCF QUERY'!$A$6:$A$999),'FCF QUERY'!$D$6:$BI$999))/COUNT(IF(($A17='FCF QUERY'!$B$6:$B$999)*(L$1='FCF QUERY'!$D$1:$BI$1)*(L$2='FCF QUERY'!$D$2:$BI$2)*(L$3='FCF QUERY'!$D$3:$BI$3)*(L$4='FCF QUERY'!$A$6:$A$999),'FCF QUERY'!$D$6:$BI$999))</f>
        <v>1.5654545499999999</v>
      </c>
      <c r="M17" s="41" t="e">
        <f t="array" ref="M17">SUM(IF(($A17='FCF QUERY'!$B$6:$B$999)*(M$1='FCF QUERY'!$D$1:$BI$1)*(M$2='FCF QUERY'!$D$2:$BI$2)*(M$3='FCF QUERY'!$D$3:$BI$3)*(M$4='FCF QUERY'!$A$6:$A$999),'FCF QUERY'!$D$6:$BI$999))/COUNT(IF(($A17='FCF QUERY'!$B$6:$B$999)*(M$1='FCF QUERY'!$D$1:$BI$1)*(M$2='FCF QUERY'!$D$2:$BI$2)*(M$3='FCF QUERY'!$D$3:$BI$3)*(M$4='FCF QUERY'!$A$6:$A$999),'FCF QUERY'!$D$6:$BI$999))</f>
        <v>#DIV/0!</v>
      </c>
      <c r="N17" s="41">
        <f t="array" ref="N17">SUM(IF(($A17='FCF QUERY'!$B$6:$B$999)*(N$1='FCF QUERY'!$D$1:$BI$1)*(N$2='FCF QUERY'!$D$2:$BI$2)*(N$3='FCF QUERY'!$D$3:$BI$3)*(N$4='FCF QUERY'!$A$6:$A$999),'FCF QUERY'!$D$6:$BI$999))/COUNT(IF(($A17='FCF QUERY'!$B$6:$B$999)*(N$1='FCF QUERY'!$D$1:$BI$1)*(N$2='FCF QUERY'!$D$2:$BI$2)*(N$3='FCF QUERY'!$D$3:$BI$3)*(N$4='FCF QUERY'!$A$6:$A$999),'FCF QUERY'!$D$6:$BI$999))</f>
        <v>-0.19522255999999999</v>
      </c>
      <c r="O17" s="41" t="e">
        <f t="array" ref="O17">SUM(IF(($A17='FCF QUERY'!$B$6:$B$999)*(O$1='FCF QUERY'!$D$1:$BI$1)*(O$2='FCF QUERY'!$D$2:$BI$2)*(O$3='FCF QUERY'!$D$3:$BI$3)*(O$4='FCF QUERY'!$A$6:$A$999),'FCF QUERY'!$D$6:$BI$999))/COUNT(IF(($A17='FCF QUERY'!$B$6:$B$999)*(O$1='FCF QUERY'!$D$1:$BI$1)*(O$2='FCF QUERY'!$D$2:$BI$2)*(O$3='FCF QUERY'!$D$3:$BI$3)*(O$4='FCF QUERY'!$A$6:$A$999),'FCF QUERY'!$D$6:$BI$999))</f>
        <v>#DIV/0!</v>
      </c>
      <c r="P17" s="41" t="e">
        <f t="array" ref="P17">SUM(IF(($A17='FCF QUERY'!$B$6:$B$999)*(P$1='FCF QUERY'!$D$1:$BI$1)*(P$2='FCF QUERY'!$D$2:$BI$2)*(P$3='FCF QUERY'!$D$3:$BI$3)*(P$4='FCF QUERY'!$A$6:$A$999),'FCF QUERY'!$D$6:$BI$999))/COUNT(IF(($A17='FCF QUERY'!$B$6:$B$999)*(P$1='FCF QUERY'!$D$1:$BI$1)*(P$2='FCF QUERY'!$D$2:$BI$2)*(P$3='FCF QUERY'!$D$3:$BI$3)*(P$4='FCF QUERY'!$A$6:$A$999),'FCF QUERY'!$D$6:$BI$999))</f>
        <v>#DIV/0!</v>
      </c>
      <c r="Q17" s="41" t="e">
        <f t="array" ref="Q17">SUM(IF(($A17='FCF QUERY'!$B$6:$B$999)*(Q$1='FCF QUERY'!$D$1:$BI$1)*(Q$2='FCF QUERY'!$D$2:$BI$2)*(Q$3='FCF QUERY'!$D$3:$BI$3)*(Q$4='FCF QUERY'!$A$6:$A$999),'FCF QUERY'!$D$6:$BI$999))/COUNT(IF(($A17='FCF QUERY'!$B$6:$B$999)*(Q$1='FCF QUERY'!$D$1:$BI$1)*(Q$2='FCF QUERY'!$D$2:$BI$2)*(Q$3='FCF QUERY'!$D$3:$BI$3)*(Q$4='FCF QUERY'!$A$6:$A$999),'FCF QUERY'!$D$6:$BI$999))</f>
        <v>#DIV/0!</v>
      </c>
      <c r="R17" s="41" t="e">
        <f t="array" ref="R17">SUM(IF(($A17='FCF QUERY'!$B$6:$B$999)*(R$1='FCF QUERY'!$D$1:$BI$1)*(R$2='FCF QUERY'!$D$2:$BI$2)*(R$3='FCF QUERY'!$D$3:$BI$3)*(R$4='FCF QUERY'!$A$6:$A$999),'FCF QUERY'!$D$6:$BI$999))/COUNT(IF(($A17='FCF QUERY'!$B$6:$B$999)*(R$1='FCF QUERY'!$D$1:$BI$1)*(R$2='FCF QUERY'!$D$2:$BI$2)*(R$3='FCF QUERY'!$D$3:$BI$3)*(R$4='FCF QUERY'!$A$6:$A$999),'FCF QUERY'!$D$6:$BI$999))</f>
        <v>#DIV/0!</v>
      </c>
      <c r="S17" s="56"/>
      <c r="T17" s="39" t="e">
        <f t="shared" si="9"/>
        <v>#DIV/0!</v>
      </c>
      <c r="U17" s="56"/>
      <c r="V17" s="40" t="e">
        <f t="shared" si="7"/>
        <v>#DIV/0!</v>
      </c>
    </row>
    <row r="18" spans="1:22" ht="13.5" customHeight="1" x14ac:dyDescent="0.2">
      <c r="A18" s="54" t="s">
        <v>60</v>
      </c>
      <c r="B18" s="38" t="str">
        <f t="shared" si="8"/>
        <v>S&amp;S Misc - Other</v>
      </c>
      <c r="C18" s="24"/>
      <c r="D18" s="41">
        <f t="array" ref="D18">SUM(IF(($A18='FCF QUERY'!$B$6:$B$999)*(D$1='FCF QUERY'!$D$1:$BI$1)*(D$2='FCF QUERY'!$D$2:$BI$2)*(D$3='FCF QUERY'!$D$3:$BI$3)*(D$4='FCF QUERY'!$A$6:$A$999),'FCF QUERY'!$D$6:$BI$999))/COUNT(IF(($A18='FCF QUERY'!$B$6:$B$999)*(D$1='FCF QUERY'!$D$1:$BI$1)*(D$2='FCF QUERY'!$D$2:$BI$2)*(D$3='FCF QUERY'!$D$3:$BI$3)*(D$4='FCF QUERY'!$A$6:$A$999),'FCF QUERY'!$D$6:$BI$999))</f>
        <v>-48.185101369999998</v>
      </c>
      <c r="E18" s="41" t="e">
        <f t="array" ref="E18">SUM(IF(($A18='FCF QUERY'!$B$6:$B$999)*(E$1='FCF QUERY'!$D$1:$BI$1)*(E$2='FCF QUERY'!$D$2:$BI$2)*(E$3='FCF QUERY'!$D$3:$BI$3)*(E$4='FCF QUERY'!$A$6:$A$999),'FCF QUERY'!$D$6:$BI$999))/COUNT(IF(($A18='FCF QUERY'!$B$6:$B$999)*(E$1='FCF QUERY'!$D$1:$BI$1)*(E$2='FCF QUERY'!$D$2:$BI$2)*(E$3='FCF QUERY'!$D$3:$BI$3)*(E$4='FCF QUERY'!$A$6:$A$999),'FCF QUERY'!$D$6:$BI$999))</f>
        <v>#DIV/0!</v>
      </c>
      <c r="F18" s="41">
        <f t="array" ref="F18">SUM(IF(($A18='FCF QUERY'!$B$6:$B$999)*(F$1='FCF QUERY'!$D$1:$BI$1)*(F$2='FCF QUERY'!$D$2:$BI$2)*(F$3='FCF QUERY'!$D$3:$BI$3)*(F$4='FCF QUERY'!$A$6:$A$999),'FCF QUERY'!$D$6:$BI$999))/COUNT(IF(($A18='FCF QUERY'!$B$6:$B$999)*(F$1='FCF QUERY'!$D$1:$BI$1)*(F$2='FCF QUERY'!$D$2:$BI$2)*(F$3='FCF QUERY'!$D$3:$BI$3)*(F$4='FCF QUERY'!$A$6:$A$999),'FCF QUERY'!$D$6:$BI$999))</f>
        <v>2.0909090899999998</v>
      </c>
      <c r="G18" s="41" t="e">
        <f t="array" ref="G18">SUM(IF(($A18='FCF QUERY'!$B$6:$B$999)*(G$1='FCF QUERY'!$D$1:$BI$1)*(G$2='FCF QUERY'!$D$2:$BI$2)*(G$3='FCF QUERY'!$D$3:$BI$3)*(G$4='FCF QUERY'!$A$6:$A$999),'FCF QUERY'!$D$6:$BI$999))/COUNT(IF(($A18='FCF QUERY'!$B$6:$B$999)*(G$1='FCF QUERY'!$D$1:$BI$1)*(G$2='FCF QUERY'!$D$2:$BI$2)*(G$3='FCF QUERY'!$D$3:$BI$3)*(G$4='FCF QUERY'!$A$6:$A$999),'FCF QUERY'!$D$6:$BI$999))</f>
        <v>#DIV/0!</v>
      </c>
      <c r="H18" s="41">
        <f t="array" ref="H18">SUM(IF(($A18='FCF QUERY'!$B$6:$B$999)*(H$1='FCF QUERY'!$D$1:$BI$1)*(H$2='FCF QUERY'!$D$2:$BI$2)*(H$3='FCF QUERY'!$D$3:$BI$3)*(H$4='FCF QUERY'!$A$6:$A$999),'FCF QUERY'!$D$6:$BI$999))/COUNT(IF(($A18='FCF QUERY'!$B$6:$B$999)*(H$1='FCF QUERY'!$D$1:$BI$1)*(H$2='FCF QUERY'!$D$2:$BI$2)*(H$3='FCF QUERY'!$D$3:$BI$3)*(H$4='FCF QUERY'!$A$6:$A$999),'FCF QUERY'!$D$6:$BI$999))</f>
        <v>-1.943136</v>
      </c>
      <c r="I18" s="56"/>
      <c r="J18" s="39" t="e">
        <f t="shared" si="6"/>
        <v>#DIV/0!</v>
      </c>
      <c r="K18" s="56"/>
      <c r="L18" s="41">
        <f t="array" ref="L18">SUM(IF(($A18='FCF QUERY'!$B$6:$B$999)*(L$1='FCF QUERY'!$D$1:$BI$1)*(L$2='FCF QUERY'!$D$2:$BI$2)*(L$3='FCF QUERY'!$D$3:$BI$3)*(L$4='FCF QUERY'!$A$6:$A$999),'FCF QUERY'!$D$6:$BI$999))/COUNT(IF(($A18='FCF QUERY'!$B$6:$B$999)*(L$1='FCF QUERY'!$D$1:$BI$1)*(L$2='FCF QUERY'!$D$2:$BI$2)*(L$3='FCF QUERY'!$D$3:$BI$3)*(L$4='FCF QUERY'!$A$6:$A$999),'FCF QUERY'!$D$6:$BI$999))</f>
        <v>-7.2987915499999998</v>
      </c>
      <c r="M18" s="41" t="e">
        <f t="array" ref="M18">SUM(IF(($A18='FCF QUERY'!$B$6:$B$999)*(M$1='FCF QUERY'!$D$1:$BI$1)*(M$2='FCF QUERY'!$D$2:$BI$2)*(M$3='FCF QUERY'!$D$3:$BI$3)*(M$4='FCF QUERY'!$A$6:$A$999),'FCF QUERY'!$D$6:$BI$999))/COUNT(IF(($A18='FCF QUERY'!$B$6:$B$999)*(M$1='FCF QUERY'!$D$1:$BI$1)*(M$2='FCF QUERY'!$D$2:$BI$2)*(M$3='FCF QUERY'!$D$3:$BI$3)*(M$4='FCF QUERY'!$A$6:$A$999),'FCF QUERY'!$D$6:$BI$999))</f>
        <v>#DIV/0!</v>
      </c>
      <c r="N18" s="41">
        <f t="array" ref="N18">SUM(IF(($A18='FCF QUERY'!$B$6:$B$999)*(N$1='FCF QUERY'!$D$1:$BI$1)*(N$2='FCF QUERY'!$D$2:$BI$2)*(N$3='FCF QUERY'!$D$3:$BI$3)*(N$4='FCF QUERY'!$A$6:$A$999),'FCF QUERY'!$D$6:$BI$999))/COUNT(IF(($A18='FCF QUERY'!$B$6:$B$999)*(N$1='FCF QUERY'!$D$1:$BI$1)*(N$2='FCF QUERY'!$D$2:$BI$2)*(N$3='FCF QUERY'!$D$3:$BI$3)*(N$4='FCF QUERY'!$A$6:$A$999),'FCF QUERY'!$D$6:$BI$999))</f>
        <v>-7.2746241300000003</v>
      </c>
      <c r="O18" s="41" t="e">
        <f t="array" ref="O18">SUM(IF(($A18='FCF QUERY'!$B$6:$B$999)*(O$1='FCF QUERY'!$D$1:$BI$1)*(O$2='FCF QUERY'!$D$2:$BI$2)*(O$3='FCF QUERY'!$D$3:$BI$3)*(O$4='FCF QUERY'!$A$6:$A$999),'FCF QUERY'!$D$6:$BI$999))/COUNT(IF(($A18='FCF QUERY'!$B$6:$B$999)*(O$1='FCF QUERY'!$D$1:$BI$1)*(O$2='FCF QUERY'!$D$2:$BI$2)*(O$3='FCF QUERY'!$D$3:$BI$3)*(O$4='FCF QUERY'!$A$6:$A$999),'FCF QUERY'!$D$6:$BI$999))</f>
        <v>#DIV/0!</v>
      </c>
      <c r="P18" s="41" t="e">
        <f t="array" ref="P18">SUM(IF(($A18='FCF QUERY'!$B$6:$B$999)*(P$1='FCF QUERY'!$D$1:$BI$1)*(P$2='FCF QUERY'!$D$2:$BI$2)*(P$3='FCF QUERY'!$D$3:$BI$3)*(P$4='FCF QUERY'!$A$6:$A$999),'FCF QUERY'!$D$6:$BI$999))/COUNT(IF(($A18='FCF QUERY'!$B$6:$B$999)*(P$1='FCF QUERY'!$D$1:$BI$1)*(P$2='FCF QUERY'!$D$2:$BI$2)*(P$3='FCF QUERY'!$D$3:$BI$3)*(P$4='FCF QUERY'!$A$6:$A$999),'FCF QUERY'!$D$6:$BI$999))</f>
        <v>#DIV/0!</v>
      </c>
      <c r="Q18" s="41" t="e">
        <f t="array" ref="Q18">SUM(IF(($A18='FCF QUERY'!$B$6:$B$999)*(Q$1='FCF QUERY'!$D$1:$BI$1)*(Q$2='FCF QUERY'!$D$2:$BI$2)*(Q$3='FCF QUERY'!$D$3:$BI$3)*(Q$4='FCF QUERY'!$A$6:$A$999),'FCF QUERY'!$D$6:$BI$999))/COUNT(IF(($A18='FCF QUERY'!$B$6:$B$999)*(Q$1='FCF QUERY'!$D$1:$BI$1)*(Q$2='FCF QUERY'!$D$2:$BI$2)*(Q$3='FCF QUERY'!$D$3:$BI$3)*(Q$4='FCF QUERY'!$A$6:$A$999),'FCF QUERY'!$D$6:$BI$999))</f>
        <v>#DIV/0!</v>
      </c>
      <c r="R18" s="41" t="e">
        <f t="array" ref="R18">SUM(IF(($A18='FCF QUERY'!$B$6:$B$999)*(R$1='FCF QUERY'!$D$1:$BI$1)*(R$2='FCF QUERY'!$D$2:$BI$2)*(R$3='FCF QUERY'!$D$3:$BI$3)*(R$4='FCF QUERY'!$A$6:$A$999),'FCF QUERY'!$D$6:$BI$999))/COUNT(IF(($A18='FCF QUERY'!$B$6:$B$999)*(R$1='FCF QUERY'!$D$1:$BI$1)*(R$2='FCF QUERY'!$D$2:$BI$2)*(R$3='FCF QUERY'!$D$3:$BI$3)*(R$4='FCF QUERY'!$A$6:$A$999),'FCF QUERY'!$D$6:$BI$999))</f>
        <v>#DIV/0!</v>
      </c>
      <c r="S18" s="56"/>
      <c r="T18" s="39" t="e">
        <f t="shared" si="9"/>
        <v>#DIV/0!</v>
      </c>
      <c r="U18" s="56"/>
      <c r="V18" s="40" t="e">
        <f t="shared" si="7"/>
        <v>#DIV/0!</v>
      </c>
    </row>
    <row r="19" spans="1:22" s="43" customFormat="1" ht="13.5" customHeight="1" x14ac:dyDescent="0.25">
      <c r="B19" s="29" t="s">
        <v>61</v>
      </c>
      <c r="C19" s="30"/>
      <c r="D19" s="42">
        <f>+SUM(D8:D18)</f>
        <v>612.74454807999996</v>
      </c>
      <c r="E19" s="30"/>
      <c r="F19" s="42" t="e">
        <f>+SUM(F8:F18)</f>
        <v>#DIV/0!</v>
      </c>
      <c r="G19" s="30"/>
      <c r="H19" s="42">
        <f>+SUM(H8:H18)</f>
        <v>-74.150580509999983</v>
      </c>
      <c r="I19" s="30"/>
      <c r="J19" s="39" t="e">
        <f>+SUM(J8:J18)</f>
        <v>#DIV/0!</v>
      </c>
      <c r="K19" s="30"/>
      <c r="L19" s="42">
        <f>+SUM(L8:L18)</f>
        <v>-3.907587969999998</v>
      </c>
      <c r="M19" s="30"/>
      <c r="N19" s="42">
        <f>+SUM(N8:N18)</f>
        <v>16.548257709999998</v>
      </c>
      <c r="O19" s="30"/>
      <c r="P19" s="42" t="e">
        <f>+SUM(P8:P18)</f>
        <v>#DIV/0!</v>
      </c>
      <c r="Q19" s="30"/>
      <c r="R19" s="42" t="e">
        <f>+SUM(R8:R18)</f>
        <v>#DIV/0!</v>
      </c>
      <c r="S19" s="30"/>
      <c r="T19" s="39" t="e">
        <f>+SUM(T8:T18)</f>
        <v>#DIV/0!</v>
      </c>
      <c r="U19" s="30"/>
      <c r="V19" s="40" t="e">
        <f>+SUM(V8:V18)</f>
        <v>#DIV/0!</v>
      </c>
    </row>
    <row r="20" spans="1:22" x14ac:dyDescent="0.2">
      <c r="B20" s="44"/>
      <c r="C20" s="24"/>
      <c r="D20" s="45"/>
      <c r="E20" s="24"/>
      <c r="F20" s="45"/>
      <c r="G20" s="24"/>
      <c r="H20" s="46"/>
      <c r="I20" s="24"/>
      <c r="J20" s="46"/>
      <c r="K20" s="24"/>
      <c r="L20" s="46"/>
      <c r="M20" s="24"/>
      <c r="N20" s="46"/>
      <c r="O20" s="24"/>
      <c r="P20" s="46"/>
      <c r="Q20" s="24"/>
      <c r="R20" s="46"/>
      <c r="S20" s="24"/>
      <c r="T20" s="46"/>
      <c r="U20" s="24"/>
      <c r="V20" s="47"/>
    </row>
    <row r="21" spans="1:22" s="50" customFormat="1" ht="11.25" customHeight="1" x14ac:dyDescent="0.2">
      <c r="B21" s="48"/>
      <c r="C21" s="34"/>
      <c r="D21" s="49"/>
      <c r="E21" s="34"/>
      <c r="F21" s="49"/>
      <c r="G21" s="34"/>
      <c r="I21" s="34"/>
      <c r="K21" s="34"/>
      <c r="M21" s="34"/>
      <c r="O21" s="34"/>
      <c r="Q21" s="34"/>
      <c r="S21" s="34"/>
      <c r="U21" s="34"/>
    </row>
    <row r="22" spans="1:22" s="50" customFormat="1" ht="11.25" customHeight="1" x14ac:dyDescent="0.2">
      <c r="B22" s="48"/>
      <c r="C22" s="34"/>
      <c r="D22" s="49"/>
      <c r="E22" s="34"/>
      <c r="F22" s="49"/>
      <c r="G22" s="34"/>
      <c r="I22" s="34"/>
      <c r="K22" s="34"/>
      <c r="M22" s="34"/>
      <c r="O22" s="34"/>
      <c r="Q22" s="34"/>
      <c r="S22" s="34"/>
      <c r="U22" s="34"/>
    </row>
    <row r="25" spans="1:22" x14ac:dyDescent="0.2">
      <c r="V25" s="51"/>
    </row>
    <row r="27" spans="1:22" x14ac:dyDescent="0.2">
      <c r="V27" s="51"/>
    </row>
  </sheetData>
  <pageMargins left="0.7" right="0.7" top="0.75" bottom="0.75" header="0.3" footer="0.3"/>
  <customProperties>
    <customPr name="_pios_id" r:id="rId1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pplication xmlns="http://www.sap.com/cof/excel/application">
  <Version>2</Version>
  <Revision>2.3.1.59737</Revision>
</Application>
</file>

<file path=customXml/itemProps1.xml><?xml version="1.0" encoding="utf-8"?>
<ds:datastoreItem xmlns:ds="http://schemas.openxmlformats.org/officeDocument/2006/customXml" ds:itemID="{43BE1A6F-14C9-4A90-8E0E-DB3796EE786A}">
  <ds:schemaRefs>
    <ds:schemaRef ds:uri="http://www.sap.com/cof/excel/applic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FCF QUERY</vt:lpstr>
      <vt:lpstr>FCF</vt:lpstr>
      <vt:lpstr>FCF FC2</vt:lpstr>
      <vt:lpstr>SAPCrosstab1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Karunakar (HQ Supplier for Airbus Group)</dc:creator>
  <cp:lastModifiedBy>Gadia, Yussuf</cp:lastModifiedBy>
  <cp:lastPrinted>2016-11-18T11:34:48Z</cp:lastPrinted>
  <dcterms:created xsi:type="dcterms:W3CDTF">2014-11-13T20:40:49Z</dcterms:created>
  <dcterms:modified xsi:type="dcterms:W3CDTF">2017-05-05T09:23:20Z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-1958502517</vt:i4>
  </property>
  <property fmtid="{D5CDD505-2E9C-101B-9397-08002B2CF9AE}" pid="3" name="_NewReviewCycle">
    <vt:lpwstr/>
  </property>
  <property fmtid="{D5CDD505-2E9C-101B-9397-08002B2CF9AE}" pid="4" name="_EmailSubject">
    <vt:lpwstr>template for Perfo workbook.</vt:lpwstr>
  </property>
  <property fmtid="{D5CDD505-2E9C-101B-9397-08002B2CF9AE}" pid="5" name="_AuthorEmail">
    <vt:lpwstr>karunakar.peddalli.external@airbus.com</vt:lpwstr>
  </property>
  <property fmtid="{D5CDD505-2E9C-101B-9397-08002B2CF9AE}" pid="6" name="_AuthorEmailDisplayName">
    <vt:lpwstr>PEDDALLI, Karunakar (HQ Supplier for Airbus Group)</vt:lpwstr>
  </property>
  <property fmtid="{D5CDD505-2E9C-101B-9397-08002B2CF9AE}" pid="7" name="_PreviousAdHocReviewCycleID">
    <vt:i4>1439909587</vt:i4>
  </property>
  <property fmtid="{D5CDD505-2E9C-101B-9397-08002B2CF9AE}" pid="8" name="_ReviewingToolsShownOnce">
    <vt:lpwstr/>
  </property>
</Properties>
</file>