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 activeTab="1"/>
  </bookViews>
  <sheets>
    <sheet name="DB" sheetId="1" r:id="rId1"/>
    <sheet name="Feuil1" sheetId="2" r:id="rId2"/>
    <sheet name="Feuil2" sheetId="3" r:id="rId3"/>
  </sheets>
  <definedNames>
    <definedName name="_xlnm._FilterDatabase" localSheetId="0" hidden="1">DB!$B$4:$I$369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2" l="1"/>
  <c r="E3" i="2"/>
  <c r="F3" i="2"/>
  <c r="G3" i="2"/>
  <c r="H3" i="2"/>
  <c r="I3" i="2"/>
  <c r="J3" i="2"/>
  <c r="K3" i="2"/>
  <c r="L3" i="2"/>
  <c r="D472" i="1"/>
  <c r="G472" i="1" s="1"/>
  <c r="M3" i="2"/>
  <c r="N3" i="2"/>
  <c r="O3" i="2"/>
  <c r="P3" i="2"/>
  <c r="Q3" i="2"/>
  <c r="R3" i="2"/>
  <c r="S3" i="2"/>
  <c r="C5" i="2"/>
  <c r="E727" i="1" l="1"/>
  <c r="G727" i="1" s="1"/>
  <c r="D818" i="1"/>
  <c r="D801" i="1"/>
  <c r="G801" i="1" s="1"/>
  <c r="E797" i="1"/>
  <c r="G797" i="1" s="1"/>
  <c r="G794" i="1"/>
  <c r="D800" i="1" s="1"/>
  <c r="G800" i="1" s="1"/>
  <c r="E793" i="1"/>
  <c r="G793" i="1" s="1"/>
  <c r="D799" i="1" s="1"/>
  <c r="G799" i="1" s="1"/>
  <c r="E792" i="1"/>
  <c r="G792" i="1" s="1"/>
  <c r="E790" i="1"/>
  <c r="G790" i="1" s="1"/>
  <c r="E789" i="1"/>
  <c r="G789" i="1" s="1"/>
  <c r="E788" i="1"/>
  <c r="G788" i="1" s="1"/>
  <c r="D786" i="1"/>
  <c r="D770" i="1"/>
  <c r="G770" i="1" s="1"/>
  <c r="E766" i="1"/>
  <c r="G766" i="1" s="1"/>
  <c r="G763" i="1"/>
  <c r="D769" i="1" s="1"/>
  <c r="G769" i="1" s="1"/>
  <c r="E762" i="1"/>
  <c r="G762" i="1" s="1"/>
  <c r="D768" i="1" s="1"/>
  <c r="G768" i="1" s="1"/>
  <c r="E761" i="1"/>
  <c r="G761" i="1" s="1"/>
  <c r="E759" i="1"/>
  <c r="G759" i="1" s="1"/>
  <c r="E758" i="1"/>
  <c r="G758" i="1" s="1"/>
  <c r="E757" i="1"/>
  <c r="G757" i="1" s="1"/>
  <c r="D755" i="1"/>
  <c r="D740" i="1"/>
  <c r="G740" i="1" s="1"/>
  <c r="E736" i="1"/>
  <c r="G736" i="1" s="1"/>
  <c r="G733" i="1"/>
  <c r="D739" i="1" s="1"/>
  <c r="G739" i="1" s="1"/>
  <c r="E732" i="1"/>
  <c r="G732" i="1" s="1"/>
  <c r="D738" i="1" s="1"/>
  <c r="G738" i="1" s="1"/>
  <c r="E731" i="1"/>
  <c r="G731" i="1" s="1"/>
  <c r="E729" i="1"/>
  <c r="G729" i="1" s="1"/>
  <c r="E728" i="1"/>
  <c r="G728" i="1" s="1"/>
  <c r="E517" i="1"/>
  <c r="D339" i="1"/>
  <c r="E196" i="1"/>
  <c r="G226" i="1"/>
  <c r="E191" i="1"/>
  <c r="E187" i="1"/>
  <c r="E165" i="1"/>
  <c r="G162" i="1"/>
  <c r="I162" i="1" s="1"/>
  <c r="G163" i="1"/>
  <c r="I163" i="1" s="1"/>
  <c r="E161" i="1"/>
  <c r="G161" i="1" s="1"/>
  <c r="E160" i="1"/>
  <c r="G160" i="1" s="1"/>
  <c r="E126" i="1"/>
  <c r="E96" i="1"/>
  <c r="E75" i="1"/>
  <c r="E71" i="1"/>
  <c r="E70" i="1"/>
  <c r="E67" i="1"/>
  <c r="E68" i="1"/>
  <c r="E66" i="1"/>
  <c r="I226" i="1" l="1"/>
  <c r="D232" i="1" s="1"/>
  <c r="G232" i="1" s="1"/>
  <c r="G791" i="1"/>
  <c r="G796" i="1"/>
  <c r="D798" i="1"/>
  <c r="G760" i="1"/>
  <c r="G765" i="1"/>
  <c r="D767" i="1"/>
  <c r="G730" i="1"/>
  <c r="G735" i="1"/>
  <c r="D737" i="1"/>
  <c r="D169" i="1"/>
  <c r="G169" i="1" s="1"/>
  <c r="D168" i="1"/>
  <c r="K34" i="1"/>
  <c r="D34" i="1"/>
  <c r="G9" i="1"/>
  <c r="I9" i="1" s="1"/>
  <c r="D15" i="1" s="1"/>
  <c r="C3" i="2" s="1"/>
  <c r="D18" i="1"/>
  <c r="C6" i="2" s="1"/>
  <c r="E36" i="1"/>
  <c r="G36" i="1" s="1"/>
  <c r="D725" i="1"/>
  <c r="D710" i="1"/>
  <c r="G710" i="1" s="1"/>
  <c r="E706" i="1"/>
  <c r="G706" i="1" s="1"/>
  <c r="G703" i="1"/>
  <c r="D709" i="1" s="1"/>
  <c r="G709" i="1" s="1"/>
  <c r="E702" i="1"/>
  <c r="G702" i="1" s="1"/>
  <c r="D708" i="1" s="1"/>
  <c r="G708" i="1" s="1"/>
  <c r="E701" i="1"/>
  <c r="G701" i="1" s="1"/>
  <c r="E699" i="1"/>
  <c r="G699" i="1" s="1"/>
  <c r="E698" i="1"/>
  <c r="G698" i="1" s="1"/>
  <c r="E697" i="1"/>
  <c r="G697" i="1" s="1"/>
  <c r="D695" i="1"/>
  <c r="D680" i="1"/>
  <c r="G680" i="1" s="1"/>
  <c r="E676" i="1"/>
  <c r="G676" i="1" s="1"/>
  <c r="G673" i="1"/>
  <c r="D679" i="1" s="1"/>
  <c r="G679" i="1" s="1"/>
  <c r="E672" i="1"/>
  <c r="G672" i="1" s="1"/>
  <c r="D678" i="1" s="1"/>
  <c r="G678" i="1" s="1"/>
  <c r="E671" i="1"/>
  <c r="G671" i="1" s="1"/>
  <c r="E669" i="1"/>
  <c r="G669" i="1" s="1"/>
  <c r="E668" i="1"/>
  <c r="G668" i="1" s="1"/>
  <c r="E667" i="1"/>
  <c r="G667" i="1" s="1"/>
  <c r="D665" i="1"/>
  <c r="D650" i="1"/>
  <c r="G650" i="1" s="1"/>
  <c r="E646" i="1"/>
  <c r="G646" i="1" s="1"/>
  <c r="G643" i="1"/>
  <c r="D649" i="1" s="1"/>
  <c r="G649" i="1" s="1"/>
  <c r="E642" i="1"/>
  <c r="G642" i="1" s="1"/>
  <c r="D648" i="1" s="1"/>
  <c r="G648" i="1" s="1"/>
  <c r="E641" i="1"/>
  <c r="G641" i="1" s="1"/>
  <c r="E639" i="1"/>
  <c r="G639" i="1" s="1"/>
  <c r="E638" i="1"/>
  <c r="G638" i="1" s="1"/>
  <c r="E637" i="1"/>
  <c r="G637" i="1" s="1"/>
  <c r="D635" i="1"/>
  <c r="D620" i="1"/>
  <c r="G620" i="1" s="1"/>
  <c r="E616" i="1"/>
  <c r="G616" i="1" s="1"/>
  <c r="G613" i="1"/>
  <c r="D619" i="1" s="1"/>
  <c r="G619" i="1" s="1"/>
  <c r="E612" i="1"/>
  <c r="G612" i="1" s="1"/>
  <c r="E611" i="1"/>
  <c r="G611" i="1" s="1"/>
  <c r="E609" i="1"/>
  <c r="G609" i="1" s="1"/>
  <c r="E608" i="1"/>
  <c r="G608" i="1" s="1"/>
  <c r="E607" i="1"/>
  <c r="G607" i="1" s="1"/>
  <c r="D605" i="1"/>
  <c r="D590" i="1"/>
  <c r="G590" i="1" s="1"/>
  <c r="E586" i="1"/>
  <c r="G586" i="1" s="1"/>
  <c r="E583" i="1"/>
  <c r="G583" i="1" s="1"/>
  <c r="D589" i="1" s="1"/>
  <c r="G589" i="1" s="1"/>
  <c r="E582" i="1"/>
  <c r="G582" i="1" s="1"/>
  <c r="D588" i="1" s="1"/>
  <c r="G588" i="1" s="1"/>
  <c r="E581" i="1"/>
  <c r="G581" i="1" s="1"/>
  <c r="E579" i="1"/>
  <c r="G579" i="1" s="1"/>
  <c r="E578" i="1"/>
  <c r="G578" i="1" s="1"/>
  <c r="E577" i="1"/>
  <c r="G577" i="1" s="1"/>
  <c r="D575" i="1"/>
  <c r="D560" i="1"/>
  <c r="G560" i="1" s="1"/>
  <c r="E556" i="1"/>
  <c r="G556" i="1" s="1"/>
  <c r="E553" i="1"/>
  <c r="G553" i="1" s="1"/>
  <c r="D559" i="1" s="1"/>
  <c r="G559" i="1" s="1"/>
  <c r="E552" i="1"/>
  <c r="G552" i="1" s="1"/>
  <c r="E551" i="1"/>
  <c r="G551" i="1" s="1"/>
  <c r="D557" i="1" s="1"/>
  <c r="G557" i="1" s="1"/>
  <c r="E549" i="1"/>
  <c r="G549" i="1" s="1"/>
  <c r="E548" i="1"/>
  <c r="G548" i="1" s="1"/>
  <c r="E547" i="1"/>
  <c r="G547" i="1" s="1"/>
  <c r="D545" i="1"/>
  <c r="D530" i="1"/>
  <c r="G530" i="1" s="1"/>
  <c r="E526" i="1"/>
  <c r="G526" i="1" s="1"/>
  <c r="G523" i="1"/>
  <c r="E522" i="1"/>
  <c r="G522" i="1" s="1"/>
  <c r="E521" i="1"/>
  <c r="G521" i="1" s="1"/>
  <c r="E519" i="1"/>
  <c r="G519" i="1" s="1"/>
  <c r="E518" i="1"/>
  <c r="G518" i="1" s="1"/>
  <c r="G517" i="1"/>
  <c r="D515" i="1"/>
  <c r="D501" i="1"/>
  <c r="G501" i="1" s="1"/>
  <c r="E497" i="1"/>
  <c r="G497" i="1" s="1"/>
  <c r="E493" i="1"/>
  <c r="G493" i="1" s="1"/>
  <c r="D499" i="1" s="1"/>
  <c r="G499" i="1" s="1"/>
  <c r="E492" i="1"/>
  <c r="G492" i="1" s="1"/>
  <c r="E490" i="1"/>
  <c r="G490" i="1" s="1"/>
  <c r="E489" i="1"/>
  <c r="G489" i="1" s="1"/>
  <c r="E488" i="1"/>
  <c r="G488" i="1" s="1"/>
  <c r="D486" i="1"/>
  <c r="E468" i="1"/>
  <c r="G468" i="1" s="1"/>
  <c r="E464" i="1"/>
  <c r="G464" i="1" s="1"/>
  <c r="D470" i="1" s="1"/>
  <c r="G470" i="1" s="1"/>
  <c r="E463" i="1"/>
  <c r="G463" i="1" s="1"/>
  <c r="E461" i="1"/>
  <c r="G461" i="1" s="1"/>
  <c r="E460" i="1"/>
  <c r="G460" i="1" s="1"/>
  <c r="E459" i="1"/>
  <c r="G459" i="1" s="1"/>
  <c r="D457" i="1"/>
  <c r="D443" i="1"/>
  <c r="G443" i="1" s="1"/>
  <c r="G439" i="1"/>
  <c r="G435" i="1"/>
  <c r="D441" i="1" s="1"/>
  <c r="G441" i="1" s="1"/>
  <c r="G434" i="1"/>
  <c r="D440" i="1" s="1"/>
  <c r="G440" i="1" s="1"/>
  <c r="G432" i="1"/>
  <c r="G431" i="1"/>
  <c r="G430" i="1"/>
  <c r="D428" i="1"/>
  <c r="D414" i="1"/>
  <c r="G414" i="1" s="1"/>
  <c r="E410" i="1"/>
  <c r="G410" i="1" s="1"/>
  <c r="E406" i="1"/>
  <c r="G406" i="1" s="1"/>
  <c r="D412" i="1" s="1"/>
  <c r="G412" i="1" s="1"/>
  <c r="E405" i="1"/>
  <c r="G405" i="1" s="1"/>
  <c r="D411" i="1" s="1"/>
  <c r="G411" i="1" s="1"/>
  <c r="E403" i="1"/>
  <c r="G403" i="1" s="1"/>
  <c r="E402" i="1"/>
  <c r="G402" i="1" s="1"/>
  <c r="E401" i="1"/>
  <c r="G401" i="1" s="1"/>
  <c r="D399" i="1"/>
  <c r="D385" i="1"/>
  <c r="G385" i="1" s="1"/>
  <c r="G381" i="1"/>
  <c r="G377" i="1"/>
  <c r="G376" i="1"/>
  <c r="D382" i="1" s="1"/>
  <c r="G382" i="1" s="1"/>
  <c r="G374" i="1"/>
  <c r="G373" i="1"/>
  <c r="G372" i="1"/>
  <c r="D354" i="1"/>
  <c r="G354" i="1" s="1"/>
  <c r="D369" i="1"/>
  <c r="G350" i="1"/>
  <c r="G347" i="1"/>
  <c r="D353" i="1" s="1"/>
  <c r="G353" i="1" s="1"/>
  <c r="G346" i="1"/>
  <c r="D352" i="1" s="1"/>
  <c r="G345" i="1"/>
  <c r="D351" i="1" s="1"/>
  <c r="G343" i="1"/>
  <c r="G342" i="1"/>
  <c r="G341" i="1"/>
  <c r="D324" i="1"/>
  <c r="G324" i="1" s="1"/>
  <c r="E320" i="1"/>
  <c r="G320" i="1" s="1"/>
  <c r="G317" i="1"/>
  <c r="G323" i="1" s="1"/>
  <c r="E316" i="1"/>
  <c r="G316" i="1" s="1"/>
  <c r="G322" i="1" s="1"/>
  <c r="E315" i="1"/>
  <c r="G315" i="1" s="1"/>
  <c r="E313" i="1"/>
  <c r="G313" i="1" s="1"/>
  <c r="E312" i="1"/>
  <c r="G312" i="1" s="1"/>
  <c r="E311" i="1"/>
  <c r="G311" i="1" s="1"/>
  <c r="E290" i="1"/>
  <c r="G290" i="1" s="1"/>
  <c r="E281" i="1"/>
  <c r="G281" i="1" s="1"/>
  <c r="D309" i="1"/>
  <c r="D294" i="1"/>
  <c r="G294" i="1" s="1"/>
  <c r="G287" i="1"/>
  <c r="D293" i="1" s="1"/>
  <c r="E286" i="1"/>
  <c r="G286" i="1" s="1"/>
  <c r="D292" i="1" s="1"/>
  <c r="E285" i="1"/>
  <c r="G285" i="1" s="1"/>
  <c r="E283" i="1"/>
  <c r="G283" i="1" s="1"/>
  <c r="E282" i="1"/>
  <c r="G282" i="1" s="1"/>
  <c r="E41" i="1"/>
  <c r="G41" i="1" s="1"/>
  <c r="E40" i="1"/>
  <c r="G40" i="1" s="1"/>
  <c r="D49" i="1"/>
  <c r="G49" i="1" s="1"/>
  <c r="E45" i="1"/>
  <c r="G45" i="1" s="1"/>
  <c r="E37" i="1"/>
  <c r="G37" i="1" s="1"/>
  <c r="E38" i="1"/>
  <c r="G38" i="1" s="1"/>
  <c r="D64" i="1"/>
  <c r="E255" i="1"/>
  <c r="G255" i="1" s="1"/>
  <c r="D279" i="1"/>
  <c r="D264" i="1"/>
  <c r="G264" i="1" s="1"/>
  <c r="E260" i="1"/>
  <c r="G260" i="1" s="1"/>
  <c r="G257" i="1"/>
  <c r="D263" i="1" s="1"/>
  <c r="G263" i="1" s="1"/>
  <c r="E256" i="1"/>
  <c r="G256" i="1" s="1"/>
  <c r="E253" i="1"/>
  <c r="G253" i="1" s="1"/>
  <c r="E252" i="1"/>
  <c r="G252" i="1" s="1"/>
  <c r="E251" i="1"/>
  <c r="G251" i="1" s="1"/>
  <c r="E228" i="1"/>
  <c r="G228" i="1" s="1"/>
  <c r="E219" i="1"/>
  <c r="G219" i="1" s="1"/>
  <c r="D249" i="1"/>
  <c r="E225" i="1"/>
  <c r="G225" i="1" s="1"/>
  <c r="E224" i="1"/>
  <c r="G224" i="1" s="1"/>
  <c r="E223" i="1"/>
  <c r="G223" i="1" s="1"/>
  <c r="I223" i="1" s="1"/>
  <c r="D229" i="1" s="1"/>
  <c r="E221" i="1"/>
  <c r="G221" i="1" s="1"/>
  <c r="E220" i="1"/>
  <c r="G220" i="1" s="1"/>
  <c r="D200" i="1"/>
  <c r="G200" i="1" s="1"/>
  <c r="E192" i="1"/>
  <c r="G192" i="1" s="1"/>
  <c r="I192" i="1" s="1"/>
  <c r="D198" i="1" s="1"/>
  <c r="E193" i="1"/>
  <c r="G193" i="1" s="1"/>
  <c r="I193" i="1" s="1"/>
  <c r="D199" i="1" s="1"/>
  <c r="G191" i="1"/>
  <c r="E188" i="1"/>
  <c r="G188" i="1" s="1"/>
  <c r="E189" i="1"/>
  <c r="G189" i="1" s="1"/>
  <c r="G187" i="1"/>
  <c r="G196" i="1"/>
  <c r="D217" i="1"/>
  <c r="D185" i="1"/>
  <c r="G165" i="1"/>
  <c r="I161" i="1"/>
  <c r="D167" i="1" s="1"/>
  <c r="E158" i="1"/>
  <c r="G158" i="1" s="1"/>
  <c r="E157" i="1"/>
  <c r="G157" i="1" s="1"/>
  <c r="E156" i="1"/>
  <c r="G156" i="1" s="1"/>
  <c r="G126" i="1"/>
  <c r="D154" i="1"/>
  <c r="D139" i="1"/>
  <c r="G139" i="1" s="1"/>
  <c r="E135" i="1"/>
  <c r="G135" i="1" s="1"/>
  <c r="E131" i="1"/>
  <c r="G131" i="1" s="1"/>
  <c r="E130" i="1"/>
  <c r="G130" i="1" s="1"/>
  <c r="E128" i="1"/>
  <c r="G128" i="1" s="1"/>
  <c r="E127" i="1"/>
  <c r="G127" i="1" s="1"/>
  <c r="D124" i="1"/>
  <c r="E105" i="1"/>
  <c r="G105" i="1" s="1"/>
  <c r="E101" i="1"/>
  <c r="G101" i="1" s="1"/>
  <c r="E100" i="1"/>
  <c r="G100" i="1" s="1"/>
  <c r="E97" i="1"/>
  <c r="G97" i="1" s="1"/>
  <c r="E98" i="1"/>
  <c r="G98" i="1" s="1"/>
  <c r="G96" i="1"/>
  <c r="D109" i="1"/>
  <c r="G109" i="1" s="1"/>
  <c r="D79" i="1"/>
  <c r="G79" i="1" s="1"/>
  <c r="D94" i="1"/>
  <c r="G75" i="1"/>
  <c r="G71" i="1"/>
  <c r="G70" i="1"/>
  <c r="G68" i="1"/>
  <c r="G67" i="1"/>
  <c r="G66" i="1"/>
  <c r="G14" i="1"/>
  <c r="G10" i="1"/>
  <c r="G7" i="1"/>
  <c r="G6" i="1"/>
  <c r="G5" i="1"/>
  <c r="G15" i="1" l="1"/>
  <c r="G18" i="1"/>
  <c r="I71" i="1"/>
  <c r="D77" i="1" s="1"/>
  <c r="G77" i="1" s="1"/>
  <c r="I225" i="1"/>
  <c r="D231" i="1" s="1"/>
  <c r="G231" i="1" s="1"/>
  <c r="I255" i="1"/>
  <c r="D261" i="1" s="1"/>
  <c r="G261" i="1" s="1"/>
  <c r="I191" i="1"/>
  <c r="D197" i="1" s="1"/>
  <c r="G197" i="1" s="1"/>
  <c r="I521" i="1"/>
  <c r="D527" i="1" s="1"/>
  <c r="G527" i="1" s="1"/>
  <c r="I611" i="1"/>
  <c r="D617" i="1" s="1"/>
  <c r="G617" i="1" s="1"/>
  <c r="G615" i="1"/>
  <c r="I130" i="1"/>
  <c r="D136" i="1" s="1"/>
  <c r="G136" i="1" s="1"/>
  <c r="I101" i="1"/>
  <c r="D107" i="1" s="1"/>
  <c r="G107" i="1" s="1"/>
  <c r="I522" i="1"/>
  <c r="D528" i="1" s="1"/>
  <c r="G528" i="1" s="1"/>
  <c r="I612" i="1"/>
  <c r="D618" i="1" s="1"/>
  <c r="G618" i="1" s="1"/>
  <c r="I224" i="1"/>
  <c r="D230" i="1" s="1"/>
  <c r="G230" i="1" s="1"/>
  <c r="I523" i="1"/>
  <c r="D529" i="1" s="1"/>
  <c r="G529" i="1" s="1"/>
  <c r="I100" i="1"/>
  <c r="D106" i="1" s="1"/>
  <c r="G106" i="1" s="1"/>
  <c r="I131" i="1"/>
  <c r="D137" i="1" s="1"/>
  <c r="G137" i="1" s="1"/>
  <c r="I256" i="1"/>
  <c r="D262" i="1" s="1"/>
  <c r="G262" i="1" s="1"/>
  <c r="I70" i="1"/>
  <c r="D76" i="1" s="1"/>
  <c r="G76" i="1" s="1"/>
  <c r="G798" i="1"/>
  <c r="D803" i="1"/>
  <c r="G767" i="1"/>
  <c r="D772" i="1"/>
  <c r="G737" i="1"/>
  <c r="G741" i="1" s="1"/>
  <c r="G746" i="1" s="1"/>
  <c r="G748" i="1" s="1"/>
  <c r="D741" i="1"/>
  <c r="I160" i="1"/>
  <c r="D166" i="1" s="1"/>
  <c r="G166" i="1" s="1"/>
  <c r="G74" i="1"/>
  <c r="G375" i="1"/>
  <c r="G520" i="1"/>
  <c r="G675" i="1"/>
  <c r="G409" i="1"/>
  <c r="D291" i="1"/>
  <c r="G291" i="1" s="1"/>
  <c r="I41" i="1"/>
  <c r="D47" i="1" s="1"/>
  <c r="G47" i="1" s="1"/>
  <c r="G640" i="1"/>
  <c r="I40" i="1"/>
  <c r="D46" i="1" s="1"/>
  <c r="G46" i="1" s="1"/>
  <c r="G555" i="1"/>
  <c r="G580" i="1"/>
  <c r="G444" i="1"/>
  <c r="G448" i="1" s="1"/>
  <c r="G450" i="1" s="1"/>
  <c r="G8" i="1"/>
  <c r="G700" i="1"/>
  <c r="I10" i="1"/>
  <c r="D16" i="1" s="1"/>
  <c r="C4" i="2" s="1"/>
  <c r="D355" i="1"/>
  <c r="G433" i="1"/>
  <c r="G159" i="1"/>
  <c r="G585" i="1"/>
  <c r="D587" i="1"/>
  <c r="G587" i="1" s="1"/>
  <c r="G591" i="1" s="1"/>
  <c r="G596" i="1" s="1"/>
  <c r="G598" i="1" s="1"/>
  <c r="G610" i="1"/>
  <c r="D383" i="1"/>
  <c r="G383" i="1" s="1"/>
  <c r="G386" i="1" s="1"/>
  <c r="G390" i="1" s="1"/>
  <c r="G392" i="1" s="1"/>
  <c r="G380" i="1"/>
  <c r="G404" i="1"/>
  <c r="G462" i="1"/>
  <c r="G491" i="1"/>
  <c r="G525" i="1"/>
  <c r="G550" i="1"/>
  <c r="D707" i="1"/>
  <c r="G705" i="1"/>
  <c r="G645" i="1"/>
  <c r="D647" i="1"/>
  <c r="G647" i="1" s="1"/>
  <c r="G651" i="1" s="1"/>
  <c r="G656" i="1" s="1"/>
  <c r="G658" i="1" s="1"/>
  <c r="G670" i="1"/>
  <c r="G415" i="1"/>
  <c r="G419" i="1" s="1"/>
  <c r="G421" i="1" s="1"/>
  <c r="D469" i="1"/>
  <c r="G469" i="1" s="1"/>
  <c r="G473" i="1" s="1"/>
  <c r="G477" i="1" s="1"/>
  <c r="G479" i="1" s="1"/>
  <c r="G467" i="1"/>
  <c r="D498" i="1"/>
  <c r="G498" i="1" s="1"/>
  <c r="G502" i="1" s="1"/>
  <c r="G506" i="1" s="1"/>
  <c r="G508" i="1" s="1"/>
  <c r="G496" i="1"/>
  <c r="G438" i="1"/>
  <c r="D558" i="1"/>
  <c r="G558" i="1" s="1"/>
  <c r="G561" i="1" s="1"/>
  <c r="G566" i="1" s="1"/>
  <c r="G568" i="1" s="1"/>
  <c r="D677" i="1"/>
  <c r="G677" i="1" s="1"/>
  <c r="G681" i="1" s="1"/>
  <c r="G686" i="1" s="1"/>
  <c r="G688" i="1" s="1"/>
  <c r="G352" i="1"/>
  <c r="G344" i="1"/>
  <c r="G351" i="1"/>
  <c r="G349" i="1"/>
  <c r="G314" i="1"/>
  <c r="G321" i="1"/>
  <c r="G325" i="1" s="1"/>
  <c r="G330" i="1" s="1"/>
  <c r="G332" i="1" s="1"/>
  <c r="G319" i="1"/>
  <c r="G293" i="1"/>
  <c r="G284" i="1"/>
  <c r="G292" i="1"/>
  <c r="G289" i="1"/>
  <c r="G44" i="1"/>
  <c r="G39" i="1"/>
  <c r="G164" i="1"/>
  <c r="G167" i="1"/>
  <c r="G168" i="1"/>
  <c r="G254" i="1"/>
  <c r="G259" i="1"/>
  <c r="G222" i="1"/>
  <c r="G227" i="1"/>
  <c r="G229" i="1"/>
  <c r="G199" i="1"/>
  <c r="G198" i="1"/>
  <c r="G195" i="1"/>
  <c r="G190" i="1"/>
  <c r="G129" i="1"/>
  <c r="G134" i="1"/>
  <c r="G104" i="1"/>
  <c r="G99" i="1"/>
  <c r="G69" i="1"/>
  <c r="G13" i="1"/>
  <c r="G16" i="1" l="1"/>
  <c r="G20" i="1" s="1"/>
  <c r="G25" i="1" s="1"/>
  <c r="G27" i="1" s="1"/>
  <c r="G803" i="1"/>
  <c r="G809" i="1" s="1"/>
  <c r="G811" i="1" s="1"/>
  <c r="G531" i="1"/>
  <c r="G536" i="1" s="1"/>
  <c r="G538" i="1" s="1"/>
  <c r="G111" i="1"/>
  <c r="G115" i="1" s="1"/>
  <c r="G117" i="1" s="1"/>
  <c r="G141" i="1"/>
  <c r="G145" i="1" s="1"/>
  <c r="G147" i="1" s="1"/>
  <c r="G621" i="1"/>
  <c r="G626" i="1" s="1"/>
  <c r="G628" i="1" s="1"/>
  <c r="G772" i="1"/>
  <c r="G777" i="1" s="1"/>
  <c r="G779" i="1" s="1"/>
  <c r="G81" i="1"/>
  <c r="G85" i="1" s="1"/>
  <c r="G87" i="1" s="1"/>
  <c r="G202" i="1"/>
  <c r="G208" i="1" s="1"/>
  <c r="G210" i="1" s="1"/>
  <c r="G234" i="1"/>
  <c r="G240" i="1" s="1"/>
  <c r="G242" i="1" s="1"/>
  <c r="G171" i="1"/>
  <c r="G355" i="1"/>
  <c r="G360" i="1" s="1"/>
  <c r="G362" i="1" s="1"/>
  <c r="G295" i="1"/>
  <c r="G300" i="1" s="1"/>
  <c r="G302" i="1" s="1"/>
  <c r="D711" i="1"/>
  <c r="G707" i="1"/>
  <c r="G711" i="1" s="1"/>
  <c r="G716" i="1" s="1"/>
  <c r="G718" i="1" s="1"/>
  <c r="G265" i="1"/>
  <c r="G270" i="1" s="1"/>
  <c r="G272" i="1" s="1"/>
  <c r="H83" i="1" l="1"/>
  <c r="H54" i="1"/>
  <c r="G176" i="1"/>
  <c r="G178" i="1" s="1"/>
  <c r="G51" i="1"/>
  <c r="G55" i="1" s="1"/>
  <c r="G57" i="1" s="1"/>
</calcChain>
</file>

<file path=xl/sharedStrings.xml><?xml version="1.0" encoding="utf-8"?>
<sst xmlns="http://schemas.openxmlformats.org/spreadsheetml/2006/main" count="848" uniqueCount="37">
  <si>
    <t>PH1</t>
  </si>
  <si>
    <t>PH2</t>
  </si>
  <si>
    <t>PH3</t>
  </si>
  <si>
    <t>Ancien</t>
  </si>
  <si>
    <t>Nouveau</t>
  </si>
  <si>
    <t>Coef</t>
  </si>
  <si>
    <t>Enregistrée</t>
  </si>
  <si>
    <t>Jour</t>
  </si>
  <si>
    <t>Pointe</t>
  </si>
  <si>
    <t>Nuit</t>
  </si>
  <si>
    <t>Prime de Puissance</t>
  </si>
  <si>
    <t>Réactif</t>
  </si>
  <si>
    <t>Contribuition RTT</t>
  </si>
  <si>
    <t>Surtaxe Municipale</t>
  </si>
  <si>
    <t>Total 1</t>
  </si>
  <si>
    <t>Pointe Eté</t>
  </si>
  <si>
    <t>Soirée</t>
  </si>
  <si>
    <t>Pointe Hiver</t>
  </si>
  <si>
    <t>Réduite</t>
  </si>
  <si>
    <t>Souscrite</t>
  </si>
  <si>
    <t>Max appelée</t>
  </si>
  <si>
    <t>Installée</t>
  </si>
  <si>
    <t>Contribution GMG</t>
  </si>
  <si>
    <t>Net à Payer</t>
  </si>
  <si>
    <t>Frais de retard</t>
  </si>
  <si>
    <t>Dépassement Puissance</t>
  </si>
  <si>
    <t>Bonification</t>
  </si>
  <si>
    <t>Dép Puissance</t>
  </si>
  <si>
    <t>Pénalité</t>
  </si>
  <si>
    <t>Calcul Jour</t>
  </si>
  <si>
    <t>Calcul Pointe</t>
  </si>
  <si>
    <t>Calcul Nuit</t>
  </si>
  <si>
    <t>Calcul Soirée</t>
  </si>
  <si>
    <t>Cap Jour</t>
  </si>
  <si>
    <t>Cap Soirée</t>
  </si>
  <si>
    <t>Cap Pointe</t>
  </si>
  <si>
    <t>Cap Nuit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</si>
</sst>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.000"/>
    <numFmt numFmtId="165" formatCode="0.0%"/>
    <numFmt numFmtId="166" formatCode="0.000%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entury Gothic"/>
      <family val="2"/>
    </font>
    <font>
      <b/>
      <sz val="10"/>
      <color theme="1"/>
      <name val="Century Gothic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4">
    <xf numFmtId="0" fontId="0" fillId="0" borderId="0" xfId="0"/>
    <xf numFmtId="0" fontId="2" fillId="0" borderId="0" xfId="0" applyFont="1"/>
    <xf numFmtId="17" fontId="2" fillId="0" borderId="0" xfId="0" applyNumberFormat="1" applyFont="1"/>
    <xf numFmtId="0" fontId="2" fillId="0" borderId="0" xfId="0" applyFont="1" applyAlignment="1">
      <alignment horizontal="center" vertical="center"/>
    </xf>
    <xf numFmtId="0" fontId="2" fillId="0" borderId="0" xfId="0" applyFont="1" applyBorder="1"/>
    <xf numFmtId="3" fontId="2" fillId="0" borderId="0" xfId="0" applyNumberFormat="1" applyFont="1" applyBorder="1"/>
    <xf numFmtId="0" fontId="2" fillId="0" borderId="1" xfId="0" applyFont="1" applyBorder="1"/>
    <xf numFmtId="3" fontId="2" fillId="0" borderId="1" xfId="0" applyNumberFormat="1" applyFont="1" applyBorder="1"/>
    <xf numFmtId="3" fontId="2" fillId="0" borderId="0" xfId="0" applyNumberFormat="1" applyFont="1"/>
    <xf numFmtId="164" fontId="2" fillId="0" borderId="0" xfId="0" applyNumberFormat="1" applyFont="1" applyBorder="1"/>
    <xf numFmtId="164" fontId="2" fillId="0" borderId="1" xfId="0" applyNumberFormat="1" applyFont="1" applyBorder="1"/>
    <xf numFmtId="164" fontId="2" fillId="0" borderId="0" xfId="0" applyNumberFormat="1" applyFont="1"/>
    <xf numFmtId="0" fontId="3" fillId="0" borderId="0" xfId="0" applyFont="1"/>
    <xf numFmtId="164" fontId="3" fillId="0" borderId="0" xfId="0" applyNumberFormat="1" applyFont="1" applyBorder="1"/>
    <xf numFmtId="0" fontId="2" fillId="0" borderId="1" xfId="0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17" fontId="3" fillId="0" borderId="0" xfId="0" applyNumberFormat="1" applyFont="1"/>
    <xf numFmtId="3" fontId="3" fillId="0" borderId="0" xfId="0" applyNumberFormat="1" applyFont="1"/>
    <xf numFmtId="2" fontId="3" fillId="0" borderId="0" xfId="0" applyNumberFormat="1" applyFont="1"/>
    <xf numFmtId="3" fontId="3" fillId="0" borderId="0" xfId="0" applyNumberFormat="1" applyFont="1" applyBorder="1"/>
    <xf numFmtId="164" fontId="3" fillId="0" borderId="0" xfId="0" applyNumberFormat="1" applyFont="1"/>
    <xf numFmtId="0" fontId="3" fillId="0" borderId="1" xfId="0" applyFont="1" applyBorder="1" applyAlignment="1">
      <alignment horizontal="center" vertical="center"/>
    </xf>
    <xf numFmtId="17" fontId="3" fillId="0" borderId="1" xfId="0" applyNumberFormat="1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17" fontId="3" fillId="0" borderId="1" xfId="0" applyNumberFormat="1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3" fontId="2" fillId="0" borderId="2" xfId="0" applyNumberFormat="1" applyFont="1" applyBorder="1"/>
    <xf numFmtId="165" fontId="2" fillId="0" borderId="0" xfId="1" applyNumberFormat="1" applyFont="1" applyAlignment="1">
      <alignment horizontal="center" vertical="center"/>
    </xf>
    <xf numFmtId="9" fontId="2" fillId="0" borderId="0" xfId="1" applyFont="1" applyAlignment="1">
      <alignment horizontal="center" vertical="center"/>
    </xf>
    <xf numFmtId="166" fontId="2" fillId="0" borderId="0" xfId="1" applyNumberFormat="1" applyFont="1" applyAlignment="1">
      <alignment horizontal="center" vertical="center"/>
    </xf>
    <xf numFmtId="3" fontId="2" fillId="0" borderId="0" xfId="0" applyNumberFormat="1" applyFont="1" applyFill="1" applyAlignment="1">
      <alignment horizontal="center" vertical="center"/>
    </xf>
    <xf numFmtId="3" fontId="2" fillId="0" borderId="0" xfId="1" applyNumberFormat="1" applyFont="1" applyAlignment="1">
      <alignment horizontal="center" vertical="center"/>
    </xf>
    <xf numFmtId="3" fontId="2" fillId="0" borderId="0" xfId="0" applyNumberFormat="1" applyFont="1" applyAlignment="1">
      <alignment horizontal="center" vertical="center"/>
    </xf>
    <xf numFmtId="0" fontId="2" fillId="2" borderId="0" xfId="0" applyFont="1" applyFill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K818"/>
  <sheetViews>
    <sheetView topLeftCell="A802" workbookViewId="0">
      <selection activeCell="D823" sqref="D823"/>
    </sheetView>
  </sheetViews>
  <sheetFormatPr baseColWidth="10" defaultColWidth="9.140625" defaultRowHeight="13.5" x14ac:dyDescent="0.25"/>
  <cols>
    <col min="1" max="2" width="9.140625" style="1"/>
    <col min="3" max="3" width="23.28515625" style="1" bestFit="1" customWidth="1"/>
    <col min="4" max="4" width="11.28515625" style="1" bestFit="1" customWidth="1"/>
    <col min="5" max="5" width="15.140625" style="1" bestFit="1" customWidth="1"/>
    <col min="6" max="6" width="6.28515625" style="1" bestFit="1" customWidth="1"/>
    <col min="7" max="7" width="14.42578125" style="1" bestFit="1" customWidth="1"/>
    <col min="8" max="8" width="9.140625" style="8"/>
    <col min="9" max="16384" width="9.140625" style="1"/>
  </cols>
  <sheetData>
    <row r="3" spans="2:9" x14ac:dyDescent="0.25">
      <c r="D3" s="2"/>
    </row>
    <row r="4" spans="2:9" s="25" customFormat="1" x14ac:dyDescent="0.25">
      <c r="B4" s="23"/>
      <c r="C4" s="23"/>
      <c r="D4" s="24" t="s">
        <v>4</v>
      </c>
      <c r="E4" s="23" t="s">
        <v>3</v>
      </c>
      <c r="F4" s="23" t="s">
        <v>5</v>
      </c>
      <c r="G4" s="23" t="s">
        <v>6</v>
      </c>
      <c r="H4" s="30"/>
    </row>
    <row r="5" spans="2:9" ht="13.5" customHeight="1" x14ac:dyDescent="0.25">
      <c r="B5" s="2">
        <v>43831</v>
      </c>
      <c r="C5" s="4" t="s">
        <v>0</v>
      </c>
      <c r="D5" s="5">
        <v>74252659</v>
      </c>
      <c r="E5" s="5">
        <v>73915580</v>
      </c>
      <c r="F5" s="4">
        <v>1</v>
      </c>
      <c r="G5" s="5">
        <f>(D5-E5)*F5</f>
        <v>337079</v>
      </c>
    </row>
    <row r="6" spans="2:9" x14ac:dyDescent="0.25">
      <c r="B6" s="2">
        <v>43831</v>
      </c>
      <c r="C6" s="4" t="s">
        <v>1</v>
      </c>
      <c r="D6" s="5">
        <v>67988915</v>
      </c>
      <c r="E6" s="5">
        <v>67721919</v>
      </c>
      <c r="F6" s="4">
        <v>1</v>
      </c>
      <c r="G6" s="5">
        <f>(D6-E6)*F6</f>
        <v>266996</v>
      </c>
    </row>
    <row r="7" spans="2:9" x14ac:dyDescent="0.25">
      <c r="B7" s="2">
        <v>43831</v>
      </c>
      <c r="C7" s="6" t="s">
        <v>2</v>
      </c>
      <c r="D7" s="7">
        <v>73776422</v>
      </c>
      <c r="E7" s="7">
        <v>73463757</v>
      </c>
      <c r="F7" s="6">
        <v>1</v>
      </c>
      <c r="G7" s="7">
        <f>(D7-E7)*F7</f>
        <v>312665</v>
      </c>
    </row>
    <row r="8" spans="2:9" x14ac:dyDescent="0.25">
      <c r="B8" s="2">
        <v>43831</v>
      </c>
      <c r="G8" s="8">
        <f>SUM(G5:G7)</f>
        <v>916740</v>
      </c>
    </row>
    <row r="9" spans="2:9" x14ac:dyDescent="0.25">
      <c r="B9" s="2">
        <v>43831</v>
      </c>
      <c r="C9" s="1" t="s">
        <v>29</v>
      </c>
      <c r="D9" s="5">
        <v>79663522</v>
      </c>
      <c r="E9" s="5">
        <v>79309763</v>
      </c>
      <c r="F9" s="1">
        <v>1</v>
      </c>
      <c r="G9" s="5">
        <f>(D9-E9)*F9</f>
        <v>353759</v>
      </c>
      <c r="H9" s="8">
        <v>357650</v>
      </c>
      <c r="I9" s="28">
        <f>H9/G9</f>
        <v>1.0109990134526612</v>
      </c>
    </row>
    <row r="10" spans="2:9" x14ac:dyDescent="0.25">
      <c r="B10" s="2">
        <v>43831</v>
      </c>
      <c r="C10" s="1" t="s">
        <v>30</v>
      </c>
      <c r="D10" s="5">
        <v>17559230</v>
      </c>
      <c r="E10" s="5">
        <v>17526540</v>
      </c>
      <c r="F10" s="1">
        <v>1</v>
      </c>
      <c r="G10" s="5">
        <f>(D10-E10)*F10</f>
        <v>32690</v>
      </c>
      <c r="H10" s="8">
        <v>33049</v>
      </c>
      <c r="I10" s="28">
        <f>H10/G10</f>
        <v>1.0109819516671765</v>
      </c>
    </row>
    <row r="11" spans="2:9" x14ac:dyDescent="0.25">
      <c r="B11" s="2">
        <v>43831</v>
      </c>
      <c r="C11" s="1" t="s">
        <v>32</v>
      </c>
      <c r="D11" s="5"/>
      <c r="E11" s="5"/>
      <c r="G11" s="5"/>
      <c r="I11" s="28"/>
    </row>
    <row r="12" spans="2:9" x14ac:dyDescent="0.25">
      <c r="B12" s="2">
        <v>43831</v>
      </c>
      <c r="C12" s="6" t="s">
        <v>31</v>
      </c>
      <c r="D12" s="7"/>
      <c r="E12" s="7"/>
      <c r="F12" s="6"/>
      <c r="G12" s="7">
        <v>525973</v>
      </c>
    </row>
    <row r="13" spans="2:9" x14ac:dyDescent="0.25">
      <c r="B13" s="2">
        <v>43831</v>
      </c>
      <c r="G13" s="8">
        <f>SUM(G9:G12)</f>
        <v>912422</v>
      </c>
    </row>
    <row r="14" spans="2:9" x14ac:dyDescent="0.25">
      <c r="B14" s="2">
        <v>43831</v>
      </c>
      <c r="C14" s="6" t="s">
        <v>11</v>
      </c>
      <c r="D14" s="7">
        <v>60846366</v>
      </c>
      <c r="E14" s="7">
        <v>60576257</v>
      </c>
      <c r="F14" s="7">
        <v>1</v>
      </c>
      <c r="G14" s="7">
        <f>(D14-E14)*F14</f>
        <v>270109</v>
      </c>
    </row>
    <row r="15" spans="2:9" x14ac:dyDescent="0.25">
      <c r="B15" s="2">
        <v>43831</v>
      </c>
      <c r="C15" s="1" t="s">
        <v>7</v>
      </c>
      <c r="D15" s="26">
        <f>G9*I9</f>
        <v>357649.99999999994</v>
      </c>
      <c r="E15" s="1">
        <v>240</v>
      </c>
      <c r="G15" s="9">
        <f>E15*D15/1000</f>
        <v>85835.999999999985</v>
      </c>
    </row>
    <row r="16" spans="2:9" x14ac:dyDescent="0.25">
      <c r="B16" s="2">
        <v>43831</v>
      </c>
      <c r="C16" s="1" t="s">
        <v>8</v>
      </c>
      <c r="D16" s="5">
        <f>G10*I10</f>
        <v>33049</v>
      </c>
      <c r="E16" s="1">
        <v>329</v>
      </c>
      <c r="G16" s="9">
        <f>E16*D16/1000</f>
        <v>10873.120999999999</v>
      </c>
    </row>
    <row r="17" spans="2:8" x14ac:dyDescent="0.25">
      <c r="B17" s="2">
        <v>43831</v>
      </c>
      <c r="C17" s="1" t="s">
        <v>16</v>
      </c>
      <c r="D17" s="5"/>
      <c r="G17" s="9"/>
    </row>
    <row r="18" spans="2:8" x14ac:dyDescent="0.25">
      <c r="B18" s="2">
        <v>43831</v>
      </c>
      <c r="C18" s="6" t="s">
        <v>9</v>
      </c>
      <c r="D18" s="7">
        <f t="shared" ref="D18" si="0">G12</f>
        <v>525973</v>
      </c>
      <c r="E18" s="6">
        <v>188</v>
      </c>
      <c r="F18" s="6"/>
      <c r="G18" s="10">
        <f>E18*D18/1000</f>
        <v>98882.923999999999</v>
      </c>
    </row>
    <row r="19" spans="2:8" x14ac:dyDescent="0.25">
      <c r="B19" s="2">
        <v>43831</v>
      </c>
      <c r="C19" s="1" t="s">
        <v>26</v>
      </c>
      <c r="G19" s="11">
        <v>-5867.7619999999997</v>
      </c>
    </row>
    <row r="20" spans="2:8" s="12" customFormat="1" ht="12.75" x14ac:dyDescent="0.2">
      <c r="B20" s="16">
        <v>43831</v>
      </c>
      <c r="C20" s="12" t="s">
        <v>14</v>
      </c>
      <c r="G20" s="20">
        <f>SUM(G15:G19)</f>
        <v>189724.283</v>
      </c>
      <c r="H20" s="17"/>
    </row>
    <row r="21" spans="2:8" x14ac:dyDescent="0.25">
      <c r="B21" s="2">
        <v>43831</v>
      </c>
      <c r="C21" s="1" t="s">
        <v>10</v>
      </c>
      <c r="G21" s="9">
        <v>28490</v>
      </c>
    </row>
    <row r="22" spans="2:8" x14ac:dyDescent="0.25">
      <c r="B22" s="2">
        <v>43831</v>
      </c>
      <c r="C22" s="1" t="s">
        <v>25</v>
      </c>
      <c r="G22" s="9">
        <v>7959.6</v>
      </c>
    </row>
    <row r="23" spans="2:8" x14ac:dyDescent="0.25">
      <c r="B23" s="2">
        <v>43831</v>
      </c>
      <c r="C23" s="1" t="s">
        <v>12</v>
      </c>
      <c r="G23" s="9">
        <v>3.5</v>
      </c>
    </row>
    <row r="24" spans="2:8" x14ac:dyDescent="0.25">
      <c r="B24" s="2">
        <v>43831</v>
      </c>
      <c r="C24" s="6" t="s">
        <v>13</v>
      </c>
      <c r="D24" s="6"/>
      <c r="E24" s="6"/>
      <c r="F24" s="6"/>
      <c r="G24" s="10">
        <v>5500.0320000000002</v>
      </c>
      <c r="H24" s="31"/>
    </row>
    <row r="25" spans="2:8" x14ac:dyDescent="0.25">
      <c r="B25" s="2">
        <v>43831</v>
      </c>
      <c r="G25" s="9">
        <f>SUM(G20:G24)</f>
        <v>231677.41500000001</v>
      </c>
    </row>
    <row r="26" spans="2:8" x14ac:dyDescent="0.25">
      <c r="B26" s="2">
        <v>43831</v>
      </c>
      <c r="C26" s="6" t="s">
        <v>22</v>
      </c>
      <c r="D26" s="6"/>
      <c r="E26" s="6"/>
      <c r="F26" s="6"/>
      <c r="G26" s="10">
        <v>1200</v>
      </c>
    </row>
    <row r="27" spans="2:8" x14ac:dyDescent="0.25">
      <c r="B27" s="2">
        <v>43831</v>
      </c>
      <c r="C27" s="12" t="s">
        <v>23</v>
      </c>
      <c r="D27" s="12"/>
      <c r="E27" s="12"/>
      <c r="F27" s="12"/>
      <c r="G27" s="13">
        <f>SUM(G25:G26)</f>
        <v>232877.41500000001</v>
      </c>
    </row>
    <row r="28" spans="2:8" s="3" customFormat="1" x14ac:dyDescent="0.25">
      <c r="B28" s="2">
        <v>43831</v>
      </c>
      <c r="C28" s="14"/>
      <c r="D28" s="14" t="s">
        <v>19</v>
      </c>
      <c r="E28" s="14" t="s">
        <v>20</v>
      </c>
      <c r="F28" s="14"/>
      <c r="G28" s="15" t="s">
        <v>27</v>
      </c>
      <c r="H28" s="32"/>
    </row>
    <row r="29" spans="2:8" x14ac:dyDescent="0.25">
      <c r="B29" s="2">
        <v>43831</v>
      </c>
      <c r="C29" s="4" t="s">
        <v>33</v>
      </c>
      <c r="D29" s="5">
        <v>5000</v>
      </c>
      <c r="E29" s="5">
        <v>5607</v>
      </c>
      <c r="F29" s="5"/>
      <c r="G29" s="5"/>
    </row>
    <row r="30" spans="2:8" x14ac:dyDescent="0.25">
      <c r="B30" s="2">
        <v>43831</v>
      </c>
      <c r="C30" s="4" t="s">
        <v>35</v>
      </c>
      <c r="D30" s="5">
        <v>3300</v>
      </c>
      <c r="E30" s="5"/>
      <c r="F30" s="5"/>
      <c r="G30" s="5"/>
    </row>
    <row r="31" spans="2:8" x14ac:dyDescent="0.25">
      <c r="B31" s="2">
        <v>43831</v>
      </c>
      <c r="C31" s="4" t="s">
        <v>34</v>
      </c>
      <c r="D31" s="5">
        <v>1200</v>
      </c>
      <c r="E31" s="5"/>
      <c r="F31" s="5"/>
      <c r="G31" s="5"/>
    </row>
    <row r="32" spans="2:8" x14ac:dyDescent="0.25">
      <c r="B32" s="2">
        <v>43831</v>
      </c>
      <c r="C32" s="6" t="s">
        <v>36</v>
      </c>
      <c r="D32" s="5">
        <v>1200</v>
      </c>
      <c r="E32" s="5">
        <v>1400</v>
      </c>
      <c r="F32" s="5"/>
      <c r="G32" s="5"/>
    </row>
    <row r="33" spans="2:11" x14ac:dyDescent="0.25">
      <c r="B33" s="2">
        <v>43831</v>
      </c>
      <c r="C33" s="6" t="s">
        <v>18</v>
      </c>
      <c r="D33" s="7">
        <v>2590</v>
      </c>
      <c r="E33" s="7">
        <v>2791</v>
      </c>
      <c r="F33" s="7"/>
      <c r="G33" s="7">
        <v>201</v>
      </c>
      <c r="K33" s="5"/>
    </row>
    <row r="34" spans="2:11" s="12" customFormat="1" x14ac:dyDescent="0.25">
      <c r="B34" s="16">
        <v>43831</v>
      </c>
      <c r="C34" s="12" t="s">
        <v>21</v>
      </c>
      <c r="D34" s="17">
        <f>D29+D31+D32+D33</f>
        <v>9990</v>
      </c>
      <c r="E34" s="17"/>
      <c r="F34" s="18">
        <v>0.96</v>
      </c>
      <c r="G34" s="19">
        <v>13270</v>
      </c>
      <c r="H34" s="17"/>
      <c r="K34" s="5">
        <f>575600/650.488</f>
        <v>884.87412527210336</v>
      </c>
    </row>
    <row r="35" spans="2:11" x14ac:dyDescent="0.25">
      <c r="B35" s="21"/>
      <c r="C35" s="21"/>
      <c r="D35" s="22" t="s">
        <v>4</v>
      </c>
      <c r="E35" s="21" t="s">
        <v>3</v>
      </c>
      <c r="F35" s="21" t="s">
        <v>5</v>
      </c>
      <c r="G35" s="21" t="s">
        <v>6</v>
      </c>
    </row>
    <row r="36" spans="2:11" x14ac:dyDescent="0.25">
      <c r="B36" s="2">
        <v>43862</v>
      </c>
      <c r="C36" s="4" t="s">
        <v>0</v>
      </c>
      <c r="D36" s="5">
        <v>74630450</v>
      </c>
      <c r="E36" s="26">
        <f>D5</f>
        <v>74252659</v>
      </c>
      <c r="F36" s="4">
        <v>1</v>
      </c>
      <c r="G36" s="5">
        <f>(D36-E36)*F36</f>
        <v>377791</v>
      </c>
    </row>
    <row r="37" spans="2:11" x14ac:dyDescent="0.25">
      <c r="B37" s="2">
        <v>43862</v>
      </c>
      <c r="C37" s="4" t="s">
        <v>1</v>
      </c>
      <c r="D37" s="5">
        <v>68250341</v>
      </c>
      <c r="E37" s="5">
        <f>D6</f>
        <v>67988915</v>
      </c>
      <c r="F37" s="4">
        <v>1</v>
      </c>
      <c r="G37" s="5">
        <f>(D37-E37)*F37</f>
        <v>261426</v>
      </c>
    </row>
    <row r="38" spans="2:11" x14ac:dyDescent="0.25">
      <c r="B38" s="2">
        <v>43862</v>
      </c>
      <c r="C38" s="6" t="s">
        <v>2</v>
      </c>
      <c r="D38" s="7">
        <v>74160880</v>
      </c>
      <c r="E38" s="7">
        <f>D7</f>
        <v>73776422</v>
      </c>
      <c r="F38" s="6">
        <v>1</v>
      </c>
      <c r="G38" s="7">
        <f>(D38-E38)*F38</f>
        <v>384458</v>
      </c>
    </row>
    <row r="39" spans="2:11" x14ac:dyDescent="0.25">
      <c r="B39" s="2">
        <v>43862</v>
      </c>
      <c r="G39" s="8">
        <f>SUM(G36:G38)</f>
        <v>1023675</v>
      </c>
    </row>
    <row r="40" spans="2:11" x14ac:dyDescent="0.25">
      <c r="B40" s="2">
        <v>43862</v>
      </c>
      <c r="C40" s="4" t="s">
        <v>29</v>
      </c>
      <c r="D40" s="5">
        <v>80027933</v>
      </c>
      <c r="E40" s="5">
        <f>D9</f>
        <v>79663522</v>
      </c>
      <c r="F40" s="1">
        <v>1</v>
      </c>
      <c r="G40" s="5">
        <f>D40-E40</f>
        <v>364411</v>
      </c>
      <c r="H40" s="8">
        <v>362588</v>
      </c>
      <c r="I40" s="27">
        <f>H40/G40</f>
        <v>0.99499740677421922</v>
      </c>
    </row>
    <row r="41" spans="2:11" x14ac:dyDescent="0.25">
      <c r="B41" s="2">
        <v>43862</v>
      </c>
      <c r="C41" s="4" t="s">
        <v>30</v>
      </c>
      <c r="D41" s="5">
        <v>17590772</v>
      </c>
      <c r="E41" s="5">
        <f>D10</f>
        <v>17559230</v>
      </c>
      <c r="F41" s="1">
        <v>1</v>
      </c>
      <c r="G41" s="5">
        <f>D41-E41</f>
        <v>31542</v>
      </c>
      <c r="H41" s="8">
        <v>31384</v>
      </c>
      <c r="I41" s="27">
        <f>H41/G41</f>
        <v>0.99499080590958089</v>
      </c>
    </row>
    <row r="42" spans="2:11" x14ac:dyDescent="0.25">
      <c r="B42" s="2">
        <v>43862</v>
      </c>
      <c r="C42" s="4" t="s">
        <v>32</v>
      </c>
      <c r="D42" s="5"/>
      <c r="E42" s="5"/>
      <c r="G42" s="5"/>
      <c r="I42" s="27"/>
    </row>
    <row r="43" spans="2:11" x14ac:dyDescent="0.25">
      <c r="B43" s="2">
        <v>43862</v>
      </c>
      <c r="C43" s="6" t="s">
        <v>31</v>
      </c>
      <c r="D43" s="7"/>
      <c r="E43" s="7"/>
      <c r="F43" s="6"/>
      <c r="G43" s="7">
        <v>629593</v>
      </c>
    </row>
    <row r="44" spans="2:11" x14ac:dyDescent="0.25">
      <c r="B44" s="2">
        <v>43862</v>
      </c>
      <c r="G44" s="8">
        <f>SUM(G40:G43)</f>
        <v>1025546</v>
      </c>
    </row>
    <row r="45" spans="2:11" x14ac:dyDescent="0.25">
      <c r="B45" s="2">
        <v>43862</v>
      </c>
      <c r="C45" s="6" t="s">
        <v>11</v>
      </c>
      <c r="D45" s="7">
        <v>61094904</v>
      </c>
      <c r="E45" s="7">
        <f>D14</f>
        <v>60846366</v>
      </c>
      <c r="F45" s="7">
        <v>1</v>
      </c>
      <c r="G45" s="7">
        <f>(D45-E45)*F45</f>
        <v>248538</v>
      </c>
    </row>
    <row r="46" spans="2:11" x14ac:dyDescent="0.25">
      <c r="B46" s="2">
        <v>43862</v>
      </c>
      <c r="C46" s="1" t="s">
        <v>7</v>
      </c>
      <c r="D46" s="8">
        <f>G40*I40</f>
        <v>362588</v>
      </c>
      <c r="E46" s="1">
        <v>240</v>
      </c>
      <c r="G46" s="9">
        <f>E46*D46/1000</f>
        <v>87021.119999999995</v>
      </c>
    </row>
    <row r="47" spans="2:11" x14ac:dyDescent="0.25">
      <c r="B47" s="2">
        <v>43862</v>
      </c>
      <c r="C47" s="1" t="s">
        <v>8</v>
      </c>
      <c r="D47" s="8">
        <f>G41*I41</f>
        <v>31384</v>
      </c>
      <c r="E47" s="1">
        <v>329</v>
      </c>
      <c r="G47" s="9">
        <f>E47*D47/1000</f>
        <v>10325.335999999999</v>
      </c>
    </row>
    <row r="48" spans="2:11" x14ac:dyDescent="0.25">
      <c r="B48" s="2">
        <v>43862</v>
      </c>
      <c r="C48" s="1" t="s">
        <v>16</v>
      </c>
      <c r="D48" s="8"/>
      <c r="G48" s="9"/>
    </row>
    <row r="49" spans="2:8" x14ac:dyDescent="0.25">
      <c r="B49" s="2">
        <v>43862</v>
      </c>
      <c r="C49" s="6" t="s">
        <v>9</v>
      </c>
      <c r="D49" s="7">
        <f>G43</f>
        <v>629593</v>
      </c>
      <c r="E49" s="6">
        <v>188</v>
      </c>
      <c r="F49" s="6"/>
      <c r="G49" s="10">
        <f>E49*D49/1000</f>
        <v>118363.484</v>
      </c>
    </row>
    <row r="50" spans="2:8" x14ac:dyDescent="0.25">
      <c r="B50" s="2">
        <v>43862</v>
      </c>
      <c r="C50" s="1" t="s">
        <v>26</v>
      </c>
      <c r="G50" s="11">
        <v>-7549.848</v>
      </c>
    </row>
    <row r="51" spans="2:8" s="12" customFormat="1" ht="12.75" x14ac:dyDescent="0.2">
      <c r="B51" s="16">
        <v>43862</v>
      </c>
      <c r="C51" s="12" t="s">
        <v>14</v>
      </c>
      <c r="G51" s="20">
        <f>SUM(G46:G50)</f>
        <v>208160.092</v>
      </c>
      <c r="H51" s="17"/>
    </row>
    <row r="52" spans="2:8" x14ac:dyDescent="0.25">
      <c r="B52" s="2">
        <v>43862</v>
      </c>
      <c r="C52" s="1" t="s">
        <v>10</v>
      </c>
      <c r="G52" s="9">
        <v>28490</v>
      </c>
    </row>
    <row r="53" spans="2:8" x14ac:dyDescent="0.25">
      <c r="B53" s="2">
        <v>43862</v>
      </c>
      <c r="C53" s="1" t="s">
        <v>12</v>
      </c>
      <c r="G53" s="9">
        <v>3.5</v>
      </c>
    </row>
    <row r="54" spans="2:8" x14ac:dyDescent="0.25">
      <c r="B54" s="2">
        <v>43862</v>
      </c>
      <c r="C54" s="6" t="s">
        <v>13</v>
      </c>
      <c r="D54" s="6"/>
      <c r="E54" s="6"/>
      <c r="F54" s="6"/>
      <c r="G54" s="10">
        <v>6141.39</v>
      </c>
      <c r="H54" s="31">
        <f>G84/G81</f>
        <v>2.8956775912381886E-2</v>
      </c>
    </row>
    <row r="55" spans="2:8" x14ac:dyDescent="0.25">
      <c r="B55" s="2">
        <v>43862</v>
      </c>
      <c r="G55" s="9">
        <f>SUM(G51:G54)</f>
        <v>242794.98200000002</v>
      </c>
    </row>
    <row r="56" spans="2:8" x14ac:dyDescent="0.25">
      <c r="B56" s="2">
        <v>43862</v>
      </c>
      <c r="C56" s="6" t="s">
        <v>22</v>
      </c>
      <c r="D56" s="6"/>
      <c r="E56" s="6"/>
      <c r="F56" s="6"/>
      <c r="G56" s="10">
        <v>1200</v>
      </c>
    </row>
    <row r="57" spans="2:8" x14ac:dyDescent="0.25">
      <c r="B57" s="2">
        <v>43862</v>
      </c>
      <c r="C57" s="12" t="s">
        <v>23</v>
      </c>
      <c r="D57" s="12"/>
      <c r="E57" s="12"/>
      <c r="F57" s="12"/>
      <c r="G57" s="13">
        <f>SUM(G55:G56)</f>
        <v>243994.98200000002</v>
      </c>
    </row>
    <row r="58" spans="2:8" x14ac:dyDescent="0.25">
      <c r="B58" s="2">
        <v>43862</v>
      </c>
      <c r="C58" s="14"/>
      <c r="D58" s="14" t="s">
        <v>19</v>
      </c>
      <c r="E58" s="14" t="s">
        <v>20</v>
      </c>
      <c r="F58" s="14"/>
      <c r="G58" s="15"/>
    </row>
    <row r="59" spans="2:8" x14ac:dyDescent="0.25">
      <c r="B59" s="2">
        <v>43862</v>
      </c>
      <c r="C59" s="4" t="s">
        <v>33</v>
      </c>
      <c r="D59" s="5">
        <v>5000</v>
      </c>
      <c r="E59" s="5">
        <v>4084</v>
      </c>
      <c r="F59" s="5"/>
      <c r="G59" s="5"/>
    </row>
    <row r="60" spans="2:8" x14ac:dyDescent="0.25">
      <c r="B60" s="2">
        <v>43862</v>
      </c>
      <c r="C60" s="4" t="s">
        <v>35</v>
      </c>
      <c r="D60" s="5">
        <v>3300</v>
      </c>
      <c r="E60" s="5"/>
      <c r="F60" s="5"/>
      <c r="G60" s="5"/>
    </row>
    <row r="61" spans="2:8" x14ac:dyDescent="0.25">
      <c r="B61" s="2">
        <v>43862</v>
      </c>
      <c r="C61" s="4" t="s">
        <v>34</v>
      </c>
      <c r="D61" s="5">
        <v>1200</v>
      </c>
      <c r="E61" s="5"/>
      <c r="F61" s="5"/>
      <c r="G61" s="5"/>
    </row>
    <row r="62" spans="2:8" x14ac:dyDescent="0.25">
      <c r="B62" s="2">
        <v>43862</v>
      </c>
      <c r="C62" s="6" t="s">
        <v>36</v>
      </c>
      <c r="D62" s="5">
        <v>1200</v>
      </c>
      <c r="E62" s="5">
        <v>1051</v>
      </c>
      <c r="F62" s="5"/>
      <c r="G62" s="5"/>
    </row>
    <row r="63" spans="2:8" x14ac:dyDescent="0.25">
      <c r="B63" s="2">
        <v>43862</v>
      </c>
      <c r="C63" s="6" t="s">
        <v>18</v>
      </c>
      <c r="D63" s="7">
        <v>2590</v>
      </c>
      <c r="E63" s="7">
        <v>2590</v>
      </c>
      <c r="F63" s="7"/>
      <c r="G63" s="7"/>
    </row>
    <row r="64" spans="2:8" s="12" customFormat="1" ht="12.75" x14ac:dyDescent="0.2">
      <c r="B64" s="16">
        <v>43862</v>
      </c>
      <c r="C64" s="12" t="s">
        <v>21</v>
      </c>
      <c r="D64" s="17">
        <f>D59+D61+D62+D63</f>
        <v>9990</v>
      </c>
      <c r="E64" s="17"/>
      <c r="F64" s="18">
        <v>0.97</v>
      </c>
      <c r="G64" s="19">
        <v>13270</v>
      </c>
      <c r="H64" s="17"/>
    </row>
    <row r="65" spans="2:9" x14ac:dyDescent="0.25">
      <c r="B65" s="21"/>
      <c r="C65" s="21"/>
      <c r="D65" s="22" t="s">
        <v>4</v>
      </c>
      <c r="E65" s="21" t="s">
        <v>3</v>
      </c>
      <c r="F65" s="21" t="s">
        <v>5</v>
      </c>
      <c r="G65" s="21" t="s">
        <v>6</v>
      </c>
    </row>
    <row r="66" spans="2:9" x14ac:dyDescent="0.25">
      <c r="B66" s="2">
        <v>43891</v>
      </c>
      <c r="C66" s="4" t="s">
        <v>0</v>
      </c>
      <c r="D66" s="5">
        <v>74787325</v>
      </c>
      <c r="E66" s="26">
        <f>D36</f>
        <v>74630450</v>
      </c>
      <c r="F66" s="4">
        <v>1</v>
      </c>
      <c r="G66" s="5">
        <f>(D66-E66)*F66</f>
        <v>156875</v>
      </c>
    </row>
    <row r="67" spans="2:9" x14ac:dyDescent="0.25">
      <c r="B67" s="2">
        <v>43891</v>
      </c>
      <c r="C67" s="4" t="s">
        <v>1</v>
      </c>
      <c r="D67" s="5">
        <v>68380490</v>
      </c>
      <c r="E67" s="5">
        <f>D37</f>
        <v>68250341</v>
      </c>
      <c r="F67" s="4">
        <v>1</v>
      </c>
      <c r="G67" s="5">
        <f>(D67-E67)*F67</f>
        <v>130149</v>
      </c>
    </row>
    <row r="68" spans="2:9" x14ac:dyDescent="0.25">
      <c r="B68" s="2">
        <v>43891</v>
      </c>
      <c r="C68" s="6" t="s">
        <v>2</v>
      </c>
      <c r="D68" s="7">
        <v>74352455</v>
      </c>
      <c r="E68" s="7">
        <f>D38</f>
        <v>74160880</v>
      </c>
      <c r="F68" s="6">
        <v>1</v>
      </c>
      <c r="G68" s="7">
        <f>(D68-E68)*F68</f>
        <v>191575</v>
      </c>
    </row>
    <row r="69" spans="2:9" x14ac:dyDescent="0.25">
      <c r="B69" s="2">
        <v>43891</v>
      </c>
      <c r="G69" s="8">
        <f>SUM(G66:G68)</f>
        <v>478599</v>
      </c>
    </row>
    <row r="70" spans="2:9" x14ac:dyDescent="0.25">
      <c r="B70" s="2">
        <v>43891</v>
      </c>
      <c r="C70" s="4" t="s">
        <v>29</v>
      </c>
      <c r="D70" s="5">
        <v>80212415</v>
      </c>
      <c r="E70" s="5">
        <f>D40</f>
        <v>80027933</v>
      </c>
      <c r="F70" s="1">
        <v>1</v>
      </c>
      <c r="G70" s="5">
        <f>(D70-E70)*F70</f>
        <v>184482</v>
      </c>
      <c r="H70" s="8">
        <v>186326</v>
      </c>
      <c r="I70" s="28">
        <f>H70/G70</f>
        <v>1.0099955551219089</v>
      </c>
    </row>
    <row r="71" spans="2:9" x14ac:dyDescent="0.25">
      <c r="B71" s="2">
        <v>43891</v>
      </c>
      <c r="C71" s="4" t="s">
        <v>30</v>
      </c>
      <c r="D71" s="5">
        <v>17612485</v>
      </c>
      <c r="E71" s="5">
        <f>D41</f>
        <v>17590772</v>
      </c>
      <c r="F71" s="1">
        <v>1</v>
      </c>
      <c r="G71" s="5">
        <f>(D71-E71)*F71</f>
        <v>21713</v>
      </c>
      <c r="H71" s="8">
        <v>21930</v>
      </c>
      <c r="I71" s="28">
        <f>H71/G71</f>
        <v>1.0099940128033897</v>
      </c>
    </row>
    <row r="72" spans="2:9" x14ac:dyDescent="0.25">
      <c r="B72" s="2">
        <v>43891</v>
      </c>
      <c r="C72" s="4" t="s">
        <v>32</v>
      </c>
      <c r="D72" s="5"/>
      <c r="E72" s="5"/>
      <c r="G72" s="5"/>
      <c r="I72" s="28"/>
    </row>
    <row r="73" spans="2:9" x14ac:dyDescent="0.25">
      <c r="B73" s="2">
        <v>43891</v>
      </c>
      <c r="C73" s="6" t="s">
        <v>31</v>
      </c>
      <c r="D73" s="7"/>
      <c r="E73" s="7"/>
      <c r="F73" s="6"/>
      <c r="G73" s="7">
        <v>270067</v>
      </c>
    </row>
    <row r="74" spans="2:9" x14ac:dyDescent="0.25">
      <c r="B74" s="2">
        <v>43891</v>
      </c>
      <c r="G74" s="8">
        <f>SUM(G70:G73)</f>
        <v>476262</v>
      </c>
    </row>
    <row r="75" spans="2:9" x14ac:dyDescent="0.25">
      <c r="B75" s="2">
        <v>43891</v>
      </c>
      <c r="C75" s="6" t="s">
        <v>11</v>
      </c>
      <c r="D75" s="7">
        <v>61214051</v>
      </c>
      <c r="E75" s="7">
        <f>D45</f>
        <v>61094904</v>
      </c>
      <c r="F75" s="7">
        <v>1</v>
      </c>
      <c r="G75" s="7">
        <f>(D75-E75)*F75</f>
        <v>119147</v>
      </c>
    </row>
    <row r="76" spans="2:9" x14ac:dyDescent="0.25">
      <c r="B76" s="2">
        <v>43891</v>
      </c>
      <c r="C76" s="1" t="s">
        <v>7</v>
      </c>
      <c r="D76" s="8">
        <f>G70*I70</f>
        <v>186326</v>
      </c>
      <c r="E76" s="1">
        <v>240</v>
      </c>
      <c r="G76" s="9">
        <f>E76*D76/1000</f>
        <v>44718.239999999998</v>
      </c>
    </row>
    <row r="77" spans="2:9" x14ac:dyDescent="0.25">
      <c r="B77" s="2">
        <v>43891</v>
      </c>
      <c r="C77" s="1" t="s">
        <v>8</v>
      </c>
      <c r="D77" s="8">
        <f>G71*I71</f>
        <v>21930</v>
      </c>
      <c r="E77" s="1">
        <v>329</v>
      </c>
      <c r="G77" s="9">
        <f>E77*D77/1000</f>
        <v>7214.97</v>
      </c>
    </row>
    <row r="78" spans="2:9" x14ac:dyDescent="0.25">
      <c r="B78" s="2">
        <v>43891</v>
      </c>
      <c r="C78" s="1" t="s">
        <v>16</v>
      </c>
      <c r="D78" s="8"/>
      <c r="G78" s="9"/>
    </row>
    <row r="79" spans="2:9" x14ac:dyDescent="0.25">
      <c r="B79" s="2">
        <v>43891</v>
      </c>
      <c r="C79" s="6" t="s">
        <v>9</v>
      </c>
      <c r="D79" s="7">
        <f>G73</f>
        <v>270067</v>
      </c>
      <c r="E79" s="6">
        <v>188</v>
      </c>
      <c r="F79" s="6"/>
      <c r="G79" s="10">
        <f>E79*D79/1000</f>
        <v>50772.595999999998</v>
      </c>
    </row>
    <row r="80" spans="2:9" x14ac:dyDescent="0.25">
      <c r="B80" s="2">
        <v>43891</v>
      </c>
      <c r="C80" s="1" t="s">
        <v>26</v>
      </c>
      <c r="G80" s="11">
        <v>-3594.703</v>
      </c>
    </row>
    <row r="81" spans="2:8" x14ac:dyDescent="0.25">
      <c r="B81" s="16">
        <v>43891</v>
      </c>
      <c r="C81" s="12" t="s">
        <v>14</v>
      </c>
      <c r="D81" s="12"/>
      <c r="E81" s="12"/>
      <c r="F81" s="12"/>
      <c r="G81" s="20">
        <f>SUM(G76:G80)</f>
        <v>99111.103000000003</v>
      </c>
    </row>
    <row r="82" spans="2:8" x14ac:dyDescent="0.25">
      <c r="B82" s="2">
        <v>43891</v>
      </c>
      <c r="C82" s="1" t="s">
        <v>10</v>
      </c>
      <c r="G82" s="9">
        <v>28490</v>
      </c>
    </row>
    <row r="83" spans="2:8" x14ac:dyDescent="0.25">
      <c r="B83" s="2">
        <v>43891</v>
      </c>
      <c r="C83" s="1" t="s">
        <v>12</v>
      </c>
      <c r="G83" s="9">
        <v>3.5</v>
      </c>
      <c r="H83" s="31">
        <f>G114/G111</f>
        <v>2.8131446431298654E-2</v>
      </c>
    </row>
    <row r="84" spans="2:8" x14ac:dyDescent="0.25">
      <c r="B84" s="2">
        <v>43891</v>
      </c>
      <c r="C84" s="6" t="s">
        <v>13</v>
      </c>
      <c r="D84" s="6"/>
      <c r="E84" s="6"/>
      <c r="F84" s="6"/>
      <c r="G84" s="10">
        <v>2869.9380000000001</v>
      </c>
    </row>
    <row r="85" spans="2:8" x14ac:dyDescent="0.25">
      <c r="B85" s="2">
        <v>43891</v>
      </c>
      <c r="G85" s="9">
        <f>SUM(G81:G84)</f>
        <v>130474.541</v>
      </c>
    </row>
    <row r="86" spans="2:8" x14ac:dyDescent="0.25">
      <c r="B86" s="2">
        <v>43891</v>
      </c>
      <c r="C86" s="6" t="s">
        <v>22</v>
      </c>
      <c r="D86" s="6"/>
      <c r="E86" s="6"/>
      <c r="F86" s="6"/>
      <c r="G86" s="10">
        <v>1200</v>
      </c>
    </row>
    <row r="87" spans="2:8" x14ac:dyDescent="0.25">
      <c r="B87" s="2">
        <v>43891</v>
      </c>
      <c r="C87" s="12" t="s">
        <v>23</v>
      </c>
      <c r="D87" s="12"/>
      <c r="E87" s="12"/>
      <c r="F87" s="12"/>
      <c r="G87" s="13">
        <f>SUM(G85:G86)</f>
        <v>131674.541</v>
      </c>
    </row>
    <row r="88" spans="2:8" x14ac:dyDescent="0.25">
      <c r="B88" s="2">
        <v>43891</v>
      </c>
      <c r="C88" s="14"/>
      <c r="D88" s="14" t="s">
        <v>19</v>
      </c>
      <c r="E88" s="14" t="s">
        <v>20</v>
      </c>
      <c r="F88" s="14"/>
      <c r="G88" s="15"/>
    </row>
    <row r="89" spans="2:8" x14ac:dyDescent="0.25">
      <c r="B89" s="2">
        <v>43891</v>
      </c>
      <c r="C89" s="4" t="s">
        <v>33</v>
      </c>
      <c r="D89" s="5">
        <v>5000</v>
      </c>
      <c r="E89" s="5">
        <v>1745</v>
      </c>
      <c r="F89" s="5"/>
      <c r="G89" s="5"/>
    </row>
    <row r="90" spans="2:8" x14ac:dyDescent="0.25">
      <c r="B90" s="2">
        <v>43891</v>
      </c>
      <c r="C90" s="4" t="s">
        <v>35</v>
      </c>
      <c r="D90" s="5">
        <v>3300</v>
      </c>
      <c r="E90" s="5"/>
      <c r="F90" s="5"/>
      <c r="G90" s="5"/>
    </row>
    <row r="91" spans="2:8" x14ac:dyDescent="0.25">
      <c r="B91" s="2">
        <v>43891</v>
      </c>
      <c r="C91" s="4" t="s">
        <v>34</v>
      </c>
      <c r="D91" s="5">
        <v>1200</v>
      </c>
      <c r="E91" s="5"/>
      <c r="F91" s="5"/>
      <c r="G91" s="5"/>
    </row>
    <row r="92" spans="2:8" x14ac:dyDescent="0.25">
      <c r="B92" s="2">
        <v>43891</v>
      </c>
      <c r="C92" s="6" t="s">
        <v>36</v>
      </c>
      <c r="D92" s="5">
        <v>1200</v>
      </c>
      <c r="E92" s="5">
        <v>405</v>
      </c>
      <c r="F92" s="5"/>
      <c r="G92" s="5"/>
    </row>
    <row r="93" spans="2:8" x14ac:dyDescent="0.25">
      <c r="B93" s="2">
        <v>43891</v>
      </c>
      <c r="C93" s="6" t="s">
        <v>18</v>
      </c>
      <c r="D93" s="7">
        <v>2590</v>
      </c>
      <c r="E93" s="7">
        <v>2590</v>
      </c>
      <c r="F93" s="7"/>
      <c r="G93" s="7"/>
    </row>
    <row r="94" spans="2:8" x14ac:dyDescent="0.25">
      <c r="B94" s="16">
        <v>43891</v>
      </c>
      <c r="C94" s="12" t="s">
        <v>21</v>
      </c>
      <c r="D94" s="17">
        <f>D89+D91+D92+D93</f>
        <v>9990</v>
      </c>
      <c r="E94" s="17"/>
      <c r="F94" s="18">
        <v>0.97</v>
      </c>
      <c r="G94" s="19">
        <v>13270</v>
      </c>
    </row>
    <row r="95" spans="2:8" x14ac:dyDescent="0.25">
      <c r="B95" s="21"/>
      <c r="C95" s="21"/>
      <c r="D95" s="22" t="s">
        <v>4</v>
      </c>
      <c r="E95" s="21" t="s">
        <v>3</v>
      </c>
      <c r="F95" s="21" t="s">
        <v>5</v>
      </c>
      <c r="G95" s="21" t="s">
        <v>6</v>
      </c>
    </row>
    <row r="96" spans="2:8" x14ac:dyDescent="0.25">
      <c r="B96" s="2">
        <v>43922</v>
      </c>
      <c r="C96" s="4" t="s">
        <v>0</v>
      </c>
      <c r="D96" s="5">
        <v>74793825</v>
      </c>
      <c r="E96" s="26">
        <f>D66</f>
        <v>74787325</v>
      </c>
      <c r="F96" s="4">
        <v>1</v>
      </c>
      <c r="G96" s="5">
        <f>(D96-E96)*F96</f>
        <v>6500</v>
      </c>
    </row>
    <row r="97" spans="2:9" x14ac:dyDescent="0.25">
      <c r="B97" s="2">
        <v>43922</v>
      </c>
      <c r="C97" s="4" t="s">
        <v>1</v>
      </c>
      <c r="D97" s="5">
        <v>68387050</v>
      </c>
      <c r="E97" s="5">
        <f>D67</f>
        <v>68380490</v>
      </c>
      <c r="F97" s="4">
        <v>1</v>
      </c>
      <c r="G97" s="5">
        <f>(D97-E97)*F97</f>
        <v>6560</v>
      </c>
    </row>
    <row r="98" spans="2:9" x14ac:dyDescent="0.25">
      <c r="B98" s="2">
        <v>43922</v>
      </c>
      <c r="C98" s="6" t="s">
        <v>2</v>
      </c>
      <c r="D98" s="7">
        <v>74359021</v>
      </c>
      <c r="E98" s="7">
        <f>D68</f>
        <v>74352455</v>
      </c>
      <c r="F98" s="6">
        <v>1</v>
      </c>
      <c r="G98" s="7">
        <f>(D98-E98)*F98</f>
        <v>6566</v>
      </c>
    </row>
    <row r="99" spans="2:9" x14ac:dyDescent="0.25">
      <c r="B99" s="2">
        <v>43922</v>
      </c>
      <c r="G99" s="8">
        <f>SUM(G96:G98)</f>
        <v>19626</v>
      </c>
    </row>
    <row r="100" spans="2:9" x14ac:dyDescent="0.25">
      <c r="B100" s="2">
        <v>43922</v>
      </c>
      <c r="C100" s="4" t="s">
        <v>29</v>
      </c>
      <c r="D100" s="5">
        <v>80220370</v>
      </c>
      <c r="E100" s="5">
        <f>D70</f>
        <v>80212415</v>
      </c>
      <c r="F100" s="1">
        <v>1</v>
      </c>
      <c r="G100" s="5">
        <f>(D100-E100)*F100</f>
        <v>7955</v>
      </c>
      <c r="H100" s="8">
        <v>7915</v>
      </c>
      <c r="I100" s="27">
        <f>H100/G100</f>
        <v>0.99497171590194844</v>
      </c>
    </row>
    <row r="101" spans="2:9" x14ac:dyDescent="0.25">
      <c r="B101" s="2">
        <v>43922</v>
      </c>
      <c r="C101" s="4" t="s">
        <v>30</v>
      </c>
      <c r="D101" s="5">
        <v>17614493</v>
      </c>
      <c r="E101" s="5">
        <f>D71</f>
        <v>17612485</v>
      </c>
      <c r="F101" s="1">
        <v>1</v>
      </c>
      <c r="G101" s="5">
        <f>(D101-E101)*F101</f>
        <v>2008</v>
      </c>
      <c r="H101" s="8">
        <v>1997</v>
      </c>
      <c r="I101" s="27">
        <f>H101/G101</f>
        <v>0.99452191235059761</v>
      </c>
    </row>
    <row r="102" spans="2:9" x14ac:dyDescent="0.25">
      <c r="B102" s="2">
        <v>43922</v>
      </c>
      <c r="C102" s="4" t="s">
        <v>32</v>
      </c>
      <c r="D102" s="5"/>
      <c r="E102" s="5"/>
      <c r="G102" s="5"/>
      <c r="I102" s="27"/>
    </row>
    <row r="103" spans="2:9" x14ac:dyDescent="0.25">
      <c r="B103" s="2">
        <v>43922</v>
      </c>
      <c r="C103" s="6" t="s">
        <v>31</v>
      </c>
      <c r="D103" s="7"/>
      <c r="E103" s="7"/>
      <c r="F103" s="6"/>
      <c r="G103" s="7">
        <v>9705</v>
      </c>
    </row>
    <row r="104" spans="2:9" x14ac:dyDescent="0.25">
      <c r="B104" s="2">
        <v>43922</v>
      </c>
      <c r="G104" s="8">
        <f>SUM(G100:G103)</f>
        <v>19668</v>
      </c>
    </row>
    <row r="105" spans="2:9" x14ac:dyDescent="0.25">
      <c r="B105" s="2">
        <v>43922</v>
      </c>
      <c r="C105" s="6" t="s">
        <v>11</v>
      </c>
      <c r="D105" s="7">
        <v>61216640</v>
      </c>
      <c r="E105" s="7">
        <f>D75</f>
        <v>61214051</v>
      </c>
      <c r="F105" s="7">
        <v>1</v>
      </c>
      <c r="G105" s="7">
        <f>(D105-E105)*F105</f>
        <v>2589</v>
      </c>
    </row>
    <row r="106" spans="2:9" x14ac:dyDescent="0.25">
      <c r="B106" s="2">
        <v>43922</v>
      </c>
      <c r="C106" s="1" t="s">
        <v>7</v>
      </c>
      <c r="D106" s="8">
        <f>G100*I100</f>
        <v>7915</v>
      </c>
      <c r="E106" s="1">
        <v>240</v>
      </c>
      <c r="G106" s="9">
        <f>E106*D106/1000</f>
        <v>1899.6</v>
      </c>
    </row>
    <row r="107" spans="2:9" x14ac:dyDescent="0.25">
      <c r="B107" s="2">
        <v>43922</v>
      </c>
      <c r="C107" s="1" t="s">
        <v>8</v>
      </c>
      <c r="D107" s="8">
        <f>G101*I101</f>
        <v>1997</v>
      </c>
      <c r="E107" s="1">
        <v>329</v>
      </c>
      <c r="G107" s="9">
        <f>E107*D107/1000</f>
        <v>657.01300000000003</v>
      </c>
    </row>
    <row r="108" spans="2:9" x14ac:dyDescent="0.25">
      <c r="B108" s="2">
        <v>43922</v>
      </c>
      <c r="C108" s="1" t="s">
        <v>16</v>
      </c>
      <c r="D108" s="8"/>
      <c r="G108" s="9"/>
    </row>
    <row r="109" spans="2:9" x14ac:dyDescent="0.25">
      <c r="B109" s="2">
        <v>43922</v>
      </c>
      <c r="C109" s="6" t="s">
        <v>9</v>
      </c>
      <c r="D109" s="7">
        <f>G103</f>
        <v>9705</v>
      </c>
      <c r="E109" s="6">
        <v>188</v>
      </c>
      <c r="F109" s="6"/>
      <c r="G109" s="10">
        <f>E109*D109/1000</f>
        <v>1824.54</v>
      </c>
    </row>
    <row r="110" spans="2:9" x14ac:dyDescent="0.25">
      <c r="B110" s="2">
        <v>43922</v>
      </c>
      <c r="C110" s="1" t="s">
        <v>26</v>
      </c>
      <c r="G110" s="11">
        <v>-197.15199999999999</v>
      </c>
    </row>
    <row r="111" spans="2:9" x14ac:dyDescent="0.25">
      <c r="B111" s="16">
        <v>43922</v>
      </c>
      <c r="C111" s="12" t="s">
        <v>14</v>
      </c>
      <c r="D111" s="12"/>
      <c r="E111" s="12"/>
      <c r="F111" s="12"/>
      <c r="G111" s="20">
        <f>SUM(G106:G110)</f>
        <v>4184.0010000000002</v>
      </c>
    </row>
    <row r="112" spans="2:9" x14ac:dyDescent="0.25">
      <c r="B112" s="2">
        <v>43922</v>
      </c>
      <c r="C112" s="1" t="s">
        <v>10</v>
      </c>
      <c r="G112" s="9">
        <v>28490</v>
      </c>
    </row>
    <row r="113" spans="2:7" x14ac:dyDescent="0.25">
      <c r="B113" s="2">
        <v>43922</v>
      </c>
      <c r="C113" s="1" t="s">
        <v>12</v>
      </c>
      <c r="G113" s="9">
        <v>3.5</v>
      </c>
    </row>
    <row r="114" spans="2:7" x14ac:dyDescent="0.25">
      <c r="B114" s="2">
        <v>43922</v>
      </c>
      <c r="C114" s="6" t="s">
        <v>13</v>
      </c>
      <c r="D114" s="6"/>
      <c r="E114" s="6"/>
      <c r="F114" s="6"/>
      <c r="G114" s="10">
        <v>117.702</v>
      </c>
    </row>
    <row r="115" spans="2:7" x14ac:dyDescent="0.25">
      <c r="B115" s="2">
        <v>43922</v>
      </c>
      <c r="G115" s="9">
        <f>SUM(G111:G114)</f>
        <v>32795.203000000001</v>
      </c>
    </row>
    <row r="116" spans="2:7" x14ac:dyDescent="0.25">
      <c r="B116" s="2">
        <v>43922</v>
      </c>
      <c r="C116" s="6" t="s">
        <v>22</v>
      </c>
      <c r="D116" s="6"/>
      <c r="E116" s="6"/>
      <c r="F116" s="6"/>
      <c r="G116" s="10">
        <v>1200</v>
      </c>
    </row>
    <row r="117" spans="2:7" x14ac:dyDescent="0.25">
      <c r="B117" s="2">
        <v>43922</v>
      </c>
      <c r="C117" s="12" t="s">
        <v>23</v>
      </c>
      <c r="D117" s="12"/>
      <c r="E117" s="12"/>
      <c r="F117" s="12"/>
      <c r="G117" s="13">
        <f>SUM(G115:G116)</f>
        <v>33995.203000000001</v>
      </c>
    </row>
    <row r="118" spans="2:7" x14ac:dyDescent="0.25">
      <c r="B118" s="2">
        <v>43922</v>
      </c>
      <c r="C118" s="14"/>
      <c r="D118" s="14" t="s">
        <v>19</v>
      </c>
      <c r="E118" s="14" t="s">
        <v>20</v>
      </c>
      <c r="F118" s="14"/>
      <c r="G118" s="15"/>
    </row>
    <row r="119" spans="2:7" x14ac:dyDescent="0.25">
      <c r="B119" s="2">
        <v>43922</v>
      </c>
      <c r="C119" s="4" t="s">
        <v>33</v>
      </c>
      <c r="D119" s="5">
        <v>5000</v>
      </c>
      <c r="E119" s="5">
        <v>301</v>
      </c>
      <c r="F119" s="5"/>
      <c r="G119" s="5"/>
    </row>
    <row r="120" spans="2:7" x14ac:dyDescent="0.25">
      <c r="B120" s="2">
        <v>43922</v>
      </c>
      <c r="C120" s="4" t="s">
        <v>35</v>
      </c>
      <c r="D120" s="5">
        <v>3300</v>
      </c>
      <c r="E120" s="5"/>
      <c r="F120" s="5"/>
      <c r="G120" s="5"/>
    </row>
    <row r="121" spans="2:7" x14ac:dyDescent="0.25">
      <c r="B121" s="2">
        <v>43922</v>
      </c>
      <c r="C121" s="4" t="s">
        <v>34</v>
      </c>
      <c r="D121" s="5">
        <v>1200</v>
      </c>
      <c r="E121" s="5"/>
      <c r="F121" s="5"/>
      <c r="G121" s="5"/>
    </row>
    <row r="122" spans="2:7" x14ac:dyDescent="0.25">
      <c r="B122" s="2">
        <v>43922</v>
      </c>
      <c r="C122" s="6" t="s">
        <v>36</v>
      </c>
      <c r="D122" s="5">
        <v>1200</v>
      </c>
      <c r="E122" s="5">
        <v>79</v>
      </c>
      <c r="F122" s="5"/>
      <c r="G122" s="5"/>
    </row>
    <row r="123" spans="2:7" x14ac:dyDescent="0.25">
      <c r="B123" s="2">
        <v>43922</v>
      </c>
      <c r="C123" s="6" t="s">
        <v>18</v>
      </c>
      <c r="D123" s="7">
        <v>2590</v>
      </c>
      <c r="E123" s="7">
        <v>2590</v>
      </c>
      <c r="F123" s="7"/>
      <c r="G123" s="7"/>
    </row>
    <row r="124" spans="2:7" x14ac:dyDescent="0.25">
      <c r="B124" s="16">
        <v>43922</v>
      </c>
      <c r="C124" s="12" t="s">
        <v>21</v>
      </c>
      <c r="D124" s="17">
        <f>D119+D121+D122+D123</f>
        <v>9990</v>
      </c>
      <c r="E124" s="17"/>
      <c r="F124" s="18">
        <v>0.99</v>
      </c>
      <c r="G124" s="19">
        <v>13270</v>
      </c>
    </row>
    <row r="125" spans="2:7" x14ac:dyDescent="0.25">
      <c r="B125" s="21"/>
      <c r="C125" s="21"/>
      <c r="D125" s="22" t="s">
        <v>4</v>
      </c>
      <c r="E125" s="21" t="s">
        <v>3</v>
      </c>
      <c r="F125" s="21" t="s">
        <v>5</v>
      </c>
      <c r="G125" s="21" t="s">
        <v>6</v>
      </c>
    </row>
    <row r="126" spans="2:7" x14ac:dyDescent="0.25">
      <c r="B126" s="2">
        <v>43952</v>
      </c>
      <c r="C126" s="4" t="s">
        <v>0</v>
      </c>
      <c r="D126" s="5">
        <v>74797986</v>
      </c>
      <c r="E126" s="26">
        <f>D96</f>
        <v>74793825</v>
      </c>
      <c r="F126" s="4">
        <v>1</v>
      </c>
      <c r="G126" s="5">
        <f>(D126-E126)*F126</f>
        <v>4161</v>
      </c>
    </row>
    <row r="127" spans="2:7" x14ac:dyDescent="0.25">
      <c r="B127" s="2">
        <v>43952</v>
      </c>
      <c r="C127" s="4" t="s">
        <v>1</v>
      </c>
      <c r="D127" s="5">
        <v>68387050</v>
      </c>
      <c r="E127" s="5">
        <f>D97</f>
        <v>68387050</v>
      </c>
      <c r="F127" s="4">
        <v>1</v>
      </c>
      <c r="G127" s="5">
        <f>(D127-E127)*F127</f>
        <v>0</v>
      </c>
    </row>
    <row r="128" spans="2:7" x14ac:dyDescent="0.25">
      <c r="B128" s="2">
        <v>43952</v>
      </c>
      <c r="C128" s="6" t="s">
        <v>2</v>
      </c>
      <c r="D128" s="7">
        <v>74381782</v>
      </c>
      <c r="E128" s="7">
        <f>D98</f>
        <v>74359021</v>
      </c>
      <c r="F128" s="6">
        <v>1</v>
      </c>
      <c r="G128" s="7">
        <f>(D128-E128)*F128</f>
        <v>22761</v>
      </c>
    </row>
    <row r="129" spans="2:9" x14ac:dyDescent="0.25">
      <c r="B129" s="2">
        <v>43952</v>
      </c>
      <c r="G129" s="8">
        <f>SUM(G126:G128)</f>
        <v>26922</v>
      </c>
      <c r="H129" s="5"/>
      <c r="I129" s="29"/>
    </row>
    <row r="130" spans="2:9" x14ac:dyDescent="0.25">
      <c r="B130" s="2">
        <v>43952</v>
      </c>
      <c r="C130" s="4" t="s">
        <v>29</v>
      </c>
      <c r="D130" s="5">
        <v>80230304</v>
      </c>
      <c r="E130" s="5">
        <f>D100</f>
        <v>80220370</v>
      </c>
      <c r="F130" s="1">
        <v>1</v>
      </c>
      <c r="G130" s="5">
        <f>(D130-E130)*F130</f>
        <v>9934</v>
      </c>
      <c r="H130" s="5">
        <v>12934</v>
      </c>
      <c r="I130" s="27">
        <f>H130/G130</f>
        <v>1.301993154821824</v>
      </c>
    </row>
    <row r="131" spans="2:9" x14ac:dyDescent="0.25">
      <c r="B131" s="2">
        <v>43952</v>
      </c>
      <c r="C131" s="4" t="s">
        <v>30</v>
      </c>
      <c r="D131" s="5">
        <v>17616449</v>
      </c>
      <c r="E131" s="5">
        <f>D101</f>
        <v>17614493</v>
      </c>
      <c r="F131" s="1">
        <v>1</v>
      </c>
      <c r="G131" s="5">
        <f>(D131-E131)*F131</f>
        <v>1956</v>
      </c>
      <c r="H131" s="5">
        <v>2546</v>
      </c>
      <c r="I131" s="27">
        <f>H131/G131</f>
        <v>1.3016359918200409</v>
      </c>
    </row>
    <row r="132" spans="2:9" x14ac:dyDescent="0.25">
      <c r="B132" s="2">
        <v>43952</v>
      </c>
      <c r="C132" s="4" t="s">
        <v>32</v>
      </c>
      <c r="D132" s="5"/>
      <c r="E132" s="5"/>
      <c r="G132" s="5"/>
      <c r="H132" s="5"/>
      <c r="I132" s="27"/>
    </row>
    <row r="133" spans="2:9" x14ac:dyDescent="0.25">
      <c r="B133" s="2">
        <v>43952</v>
      </c>
      <c r="C133" s="6" t="s">
        <v>31</v>
      </c>
      <c r="D133" s="7"/>
      <c r="E133" s="7"/>
      <c r="F133" s="6"/>
      <c r="G133" s="7">
        <v>11434</v>
      </c>
      <c r="H133" s="5">
        <v>234437</v>
      </c>
      <c r="I133" s="28"/>
    </row>
    <row r="134" spans="2:9" x14ac:dyDescent="0.25">
      <c r="B134" s="2">
        <v>43952</v>
      </c>
      <c r="G134" s="8">
        <f>SUM(G130:G133)</f>
        <v>23324</v>
      </c>
    </row>
    <row r="135" spans="2:9" x14ac:dyDescent="0.25">
      <c r="B135" s="2">
        <v>43952</v>
      </c>
      <c r="C135" s="6" t="s">
        <v>11</v>
      </c>
      <c r="D135" s="7">
        <v>61246238</v>
      </c>
      <c r="E135" s="7">
        <f>D105</f>
        <v>61216640</v>
      </c>
      <c r="F135" s="7">
        <v>1</v>
      </c>
      <c r="G135" s="7">
        <f>(D135-E135)*F135</f>
        <v>29598</v>
      </c>
    </row>
    <row r="136" spans="2:9" x14ac:dyDescent="0.25">
      <c r="B136" s="2">
        <v>43952</v>
      </c>
      <c r="C136" s="1" t="s">
        <v>7</v>
      </c>
      <c r="D136" s="8">
        <f>G130*I130</f>
        <v>12934</v>
      </c>
      <c r="E136" s="1">
        <v>240</v>
      </c>
      <c r="G136" s="9">
        <f>E136*D136/1000</f>
        <v>3104.16</v>
      </c>
    </row>
    <row r="137" spans="2:9" x14ac:dyDescent="0.25">
      <c r="B137" s="2">
        <v>43952</v>
      </c>
      <c r="C137" s="1" t="s">
        <v>8</v>
      </c>
      <c r="D137" s="8">
        <f>G131*I131</f>
        <v>2546</v>
      </c>
      <c r="E137" s="1">
        <v>329</v>
      </c>
      <c r="G137" s="9">
        <f>E137*D137/1000</f>
        <v>837.63400000000001</v>
      </c>
    </row>
    <row r="138" spans="2:9" x14ac:dyDescent="0.25">
      <c r="B138" s="2">
        <v>43952</v>
      </c>
      <c r="C138" s="1" t="s">
        <v>16</v>
      </c>
      <c r="D138" s="8"/>
      <c r="G138" s="9"/>
    </row>
    <row r="139" spans="2:9" x14ac:dyDescent="0.25">
      <c r="B139" s="2">
        <v>43952</v>
      </c>
      <c r="C139" s="6" t="s">
        <v>9</v>
      </c>
      <c r="D139" s="7">
        <f>G133</f>
        <v>11434</v>
      </c>
      <c r="E139" s="6">
        <v>188</v>
      </c>
      <c r="F139" s="6"/>
      <c r="G139" s="10">
        <f>E139*D139/1000</f>
        <v>2149.5920000000001</v>
      </c>
    </row>
    <row r="140" spans="2:9" x14ac:dyDescent="0.25">
      <c r="B140" s="2">
        <v>43952</v>
      </c>
      <c r="C140" s="1" t="s">
        <v>28</v>
      </c>
      <c r="G140" s="11">
        <v>730.96600000000001</v>
      </c>
    </row>
    <row r="141" spans="2:9" x14ac:dyDescent="0.25">
      <c r="B141" s="16">
        <v>43952</v>
      </c>
      <c r="C141" s="12" t="s">
        <v>14</v>
      </c>
      <c r="D141" s="12"/>
      <c r="E141" s="12"/>
      <c r="F141" s="12"/>
      <c r="G141" s="20">
        <f>SUM(G136:G140)</f>
        <v>6822.3520000000008</v>
      </c>
    </row>
    <row r="142" spans="2:9" x14ac:dyDescent="0.25">
      <c r="B142" s="2">
        <v>43952</v>
      </c>
      <c r="C142" s="1" t="s">
        <v>10</v>
      </c>
      <c r="G142" s="9">
        <v>28490</v>
      </c>
    </row>
    <row r="143" spans="2:9" x14ac:dyDescent="0.25">
      <c r="B143" s="2">
        <v>43952</v>
      </c>
      <c r="C143" s="1" t="s">
        <v>12</v>
      </c>
      <c r="G143" s="9">
        <v>3.5</v>
      </c>
    </row>
    <row r="144" spans="2:9" x14ac:dyDescent="0.25">
      <c r="B144" s="2">
        <v>43952</v>
      </c>
      <c r="C144" s="6" t="s">
        <v>13</v>
      </c>
      <c r="D144" s="6"/>
      <c r="E144" s="6"/>
      <c r="F144" s="6"/>
      <c r="G144" s="10">
        <v>161.48400000000001</v>
      </c>
    </row>
    <row r="145" spans="2:9" x14ac:dyDescent="0.25">
      <c r="B145" s="2">
        <v>43952</v>
      </c>
      <c r="G145" s="9">
        <f>SUM(G141:G144)</f>
        <v>35477.335999999996</v>
      </c>
    </row>
    <row r="146" spans="2:9" x14ac:dyDescent="0.25">
      <c r="B146" s="2">
        <v>43952</v>
      </c>
      <c r="C146" s="6" t="s">
        <v>22</v>
      </c>
      <c r="D146" s="6"/>
      <c r="E146" s="6"/>
      <c r="F146" s="6"/>
      <c r="G146" s="10">
        <v>1200</v>
      </c>
    </row>
    <row r="147" spans="2:9" x14ac:dyDescent="0.25">
      <c r="B147" s="2">
        <v>43952</v>
      </c>
      <c r="C147" s="12" t="s">
        <v>23</v>
      </c>
      <c r="D147" s="12"/>
      <c r="E147" s="12"/>
      <c r="F147" s="12"/>
      <c r="G147" s="13">
        <f>SUM(G145:G146)</f>
        <v>36677.335999999996</v>
      </c>
    </row>
    <row r="148" spans="2:9" x14ac:dyDescent="0.25">
      <c r="B148" s="2">
        <v>43952</v>
      </c>
      <c r="C148" s="14"/>
      <c r="D148" s="14" t="s">
        <v>19</v>
      </c>
      <c r="E148" s="14" t="s">
        <v>20</v>
      </c>
      <c r="F148" s="14"/>
      <c r="G148" s="15"/>
    </row>
    <row r="149" spans="2:9" x14ac:dyDescent="0.25">
      <c r="B149" s="2">
        <v>43952</v>
      </c>
      <c r="C149" s="4" t="s">
        <v>33</v>
      </c>
      <c r="D149" s="5">
        <v>5000</v>
      </c>
      <c r="E149" s="5">
        <v>101</v>
      </c>
      <c r="F149" s="5"/>
      <c r="G149" s="5"/>
    </row>
    <row r="150" spans="2:9" x14ac:dyDescent="0.25">
      <c r="B150" s="2">
        <v>43952</v>
      </c>
      <c r="C150" s="4" t="s">
        <v>35</v>
      </c>
      <c r="D150" s="5">
        <v>3300</v>
      </c>
      <c r="E150" s="5"/>
      <c r="F150" s="5"/>
      <c r="G150" s="5"/>
    </row>
    <row r="151" spans="2:9" x14ac:dyDescent="0.25">
      <c r="B151" s="2">
        <v>43952</v>
      </c>
      <c r="C151" s="4" t="s">
        <v>34</v>
      </c>
      <c r="D151" s="5">
        <v>1200</v>
      </c>
      <c r="E151" s="5"/>
      <c r="F151" s="5"/>
      <c r="G151" s="5"/>
    </row>
    <row r="152" spans="2:9" x14ac:dyDescent="0.25">
      <c r="B152" s="2">
        <v>43952</v>
      </c>
      <c r="C152" s="6" t="s">
        <v>36</v>
      </c>
      <c r="D152" s="5">
        <v>1200</v>
      </c>
      <c r="E152" s="5">
        <v>30</v>
      </c>
      <c r="F152" s="5"/>
      <c r="G152" s="5"/>
    </row>
    <row r="153" spans="2:9" x14ac:dyDescent="0.25">
      <c r="B153" s="2">
        <v>43952</v>
      </c>
      <c r="C153" s="6" t="s">
        <v>18</v>
      </c>
      <c r="D153" s="7">
        <v>2590</v>
      </c>
      <c r="E153" s="7">
        <v>2590</v>
      </c>
      <c r="F153" s="7"/>
      <c r="G153" s="7"/>
    </row>
    <row r="154" spans="2:9" x14ac:dyDescent="0.25">
      <c r="B154" s="16">
        <v>43952</v>
      </c>
      <c r="C154" s="12" t="s">
        <v>21</v>
      </c>
      <c r="D154" s="17">
        <f>D149+D151+D152+D153</f>
        <v>9990</v>
      </c>
      <c r="E154" s="17"/>
      <c r="F154" s="18">
        <v>0.67</v>
      </c>
      <c r="G154" s="19">
        <v>13270</v>
      </c>
    </row>
    <row r="155" spans="2:9" x14ac:dyDescent="0.25">
      <c r="B155" s="21"/>
      <c r="C155" s="21"/>
      <c r="D155" s="22" t="s">
        <v>4</v>
      </c>
      <c r="E155" s="21" t="s">
        <v>3</v>
      </c>
      <c r="F155" s="21" t="s">
        <v>5</v>
      </c>
      <c r="G155" s="21" t="s">
        <v>6</v>
      </c>
    </row>
    <row r="156" spans="2:9" x14ac:dyDescent="0.25">
      <c r="B156" s="2">
        <v>43983</v>
      </c>
      <c r="C156" s="4" t="s">
        <v>0</v>
      </c>
      <c r="D156" s="5">
        <v>75010390</v>
      </c>
      <c r="E156" s="26">
        <f>D126</f>
        <v>74797986</v>
      </c>
      <c r="F156" s="4">
        <v>1</v>
      </c>
      <c r="G156" s="5">
        <f>(D156-E156)*F156</f>
        <v>212404</v>
      </c>
    </row>
    <row r="157" spans="2:9" x14ac:dyDescent="0.25">
      <c r="B157" s="2">
        <v>43983</v>
      </c>
      <c r="C157" s="4" t="s">
        <v>1</v>
      </c>
      <c r="D157" s="5">
        <v>68536121</v>
      </c>
      <c r="E157" s="5">
        <f>D127</f>
        <v>68387050</v>
      </c>
      <c r="F157" s="4">
        <v>1</v>
      </c>
      <c r="G157" s="5">
        <f>(D157-E157)*F157</f>
        <v>149071</v>
      </c>
    </row>
    <row r="158" spans="2:9" x14ac:dyDescent="0.25">
      <c r="B158" s="2">
        <v>43983</v>
      </c>
      <c r="C158" s="6" t="s">
        <v>2</v>
      </c>
      <c r="D158" s="7">
        <v>74640660</v>
      </c>
      <c r="E158" s="7">
        <f>D128</f>
        <v>74381782</v>
      </c>
      <c r="F158" s="6">
        <v>1</v>
      </c>
      <c r="G158" s="7">
        <f>(D158-E158)*F158</f>
        <v>258878</v>
      </c>
    </row>
    <row r="159" spans="2:9" x14ac:dyDescent="0.25">
      <c r="B159" s="2">
        <v>43983</v>
      </c>
      <c r="G159" s="8">
        <f>SUM(G156:G158)</f>
        <v>620353</v>
      </c>
    </row>
    <row r="160" spans="2:9" x14ac:dyDescent="0.25">
      <c r="B160" s="2">
        <v>43983</v>
      </c>
      <c r="C160" s="4" t="s">
        <v>29</v>
      </c>
      <c r="D160" s="5">
        <v>80357536</v>
      </c>
      <c r="E160" s="5">
        <f>D130</f>
        <v>80230304</v>
      </c>
      <c r="F160" s="1">
        <v>1</v>
      </c>
      <c r="G160" s="5">
        <f>D160-E160</f>
        <v>127232</v>
      </c>
      <c r="H160" s="8">
        <v>124305</v>
      </c>
      <c r="I160" s="27">
        <f>H160/G160</f>
        <v>0.97699478118712269</v>
      </c>
    </row>
    <row r="161" spans="2:9" x14ac:dyDescent="0.25">
      <c r="B161" s="2">
        <v>43983</v>
      </c>
      <c r="C161" s="4" t="s">
        <v>30</v>
      </c>
      <c r="D161" s="5">
        <v>17722133</v>
      </c>
      <c r="E161" s="5">
        <f t="shared" ref="E161" si="1">D131</f>
        <v>17616449</v>
      </c>
      <c r="F161" s="1">
        <v>1</v>
      </c>
      <c r="G161" s="5">
        <f t="shared" ref="G161:G163" si="2">D161-E161</f>
        <v>105684</v>
      </c>
      <c r="H161" s="8">
        <v>103253</v>
      </c>
      <c r="I161" s="27">
        <f>H161/G161</f>
        <v>0.97699746413837474</v>
      </c>
    </row>
    <row r="162" spans="2:9" x14ac:dyDescent="0.25">
      <c r="B162" s="2">
        <v>43983</v>
      </c>
      <c r="C162" s="4" t="s">
        <v>32</v>
      </c>
      <c r="D162" s="5">
        <v>1885944</v>
      </c>
      <c r="E162" s="5">
        <v>1853888</v>
      </c>
      <c r="F162" s="1">
        <v>1</v>
      </c>
      <c r="G162" s="5">
        <f t="shared" si="2"/>
        <v>32056</v>
      </c>
      <c r="H162" s="8">
        <v>31318</v>
      </c>
      <c r="I162" s="27">
        <f t="shared" ref="I162:I163" si="3">H162/G162</f>
        <v>0.97697778886947839</v>
      </c>
    </row>
    <row r="163" spans="2:9" x14ac:dyDescent="0.25">
      <c r="B163" s="2">
        <v>43983</v>
      </c>
      <c r="C163" s="6" t="s">
        <v>31</v>
      </c>
      <c r="D163" s="7">
        <v>118221557</v>
      </c>
      <c r="E163" s="7">
        <v>117851819</v>
      </c>
      <c r="F163" s="6"/>
      <c r="G163" s="7">
        <f t="shared" si="2"/>
        <v>369738</v>
      </c>
      <c r="H163" s="8">
        <v>361234</v>
      </c>
      <c r="I163" s="27">
        <f t="shared" si="3"/>
        <v>0.97699992967993554</v>
      </c>
    </row>
    <row r="164" spans="2:9" x14ac:dyDescent="0.25">
      <c r="B164" s="2">
        <v>43983</v>
      </c>
      <c r="G164" s="8">
        <f>SUM(G160:G163)</f>
        <v>634710</v>
      </c>
      <c r="I164" s="29"/>
    </row>
    <row r="165" spans="2:9" x14ac:dyDescent="0.25">
      <c r="B165" s="2">
        <v>43983</v>
      </c>
      <c r="C165" s="6" t="s">
        <v>11</v>
      </c>
      <c r="D165" s="7">
        <v>61384925</v>
      </c>
      <c r="E165" s="7">
        <f>D135</f>
        <v>61246238</v>
      </c>
      <c r="F165" s="7">
        <v>1</v>
      </c>
      <c r="G165" s="7">
        <f>(D165-E165)*F165</f>
        <v>138687</v>
      </c>
    </row>
    <row r="166" spans="2:9" x14ac:dyDescent="0.25">
      <c r="B166" s="2">
        <v>43983</v>
      </c>
      <c r="C166" s="1" t="s">
        <v>7</v>
      </c>
      <c r="D166" s="26">
        <f>G160*I160</f>
        <v>124305</v>
      </c>
      <c r="E166" s="1">
        <v>240</v>
      </c>
      <c r="G166" s="9">
        <f>E166*D166/1000</f>
        <v>29833.200000000001</v>
      </c>
    </row>
    <row r="167" spans="2:9" x14ac:dyDescent="0.25">
      <c r="B167" s="2">
        <v>43983</v>
      </c>
      <c r="C167" s="1" t="s">
        <v>8</v>
      </c>
      <c r="D167" s="5">
        <f t="shared" ref="D167:D169" si="4">G161*I161</f>
        <v>103253</v>
      </c>
      <c r="E167" s="1">
        <v>366</v>
      </c>
      <c r="G167" s="9">
        <f>E167*D167/1000</f>
        <v>37790.597999999998</v>
      </c>
    </row>
    <row r="168" spans="2:9" x14ac:dyDescent="0.25">
      <c r="B168" s="2">
        <v>43983</v>
      </c>
      <c r="C168" s="1" t="s">
        <v>16</v>
      </c>
      <c r="D168" s="5">
        <f t="shared" si="4"/>
        <v>31318</v>
      </c>
      <c r="E168" s="1">
        <v>329</v>
      </c>
      <c r="G168" s="9">
        <f>E168*D168/1000</f>
        <v>10303.621999999999</v>
      </c>
    </row>
    <row r="169" spans="2:9" x14ac:dyDescent="0.25">
      <c r="B169" s="2">
        <v>43983</v>
      </c>
      <c r="C169" s="6" t="s">
        <v>9</v>
      </c>
      <c r="D169" s="7">
        <f t="shared" si="4"/>
        <v>361234</v>
      </c>
      <c r="E169" s="6">
        <v>188</v>
      </c>
      <c r="F169" s="6"/>
      <c r="G169" s="10">
        <f>E169*D169/1000</f>
        <v>67911.991999999998</v>
      </c>
    </row>
    <row r="170" spans="2:9" x14ac:dyDescent="0.25">
      <c r="B170" s="2">
        <v>43983</v>
      </c>
      <c r="C170" s="1" t="s">
        <v>26</v>
      </c>
      <c r="G170" s="11">
        <v>-5833.5770000000002</v>
      </c>
    </row>
    <row r="171" spans="2:9" x14ac:dyDescent="0.25">
      <c r="B171" s="16">
        <v>43983</v>
      </c>
      <c r="C171" s="12" t="s">
        <v>14</v>
      </c>
      <c r="D171" s="12"/>
      <c r="E171" s="12"/>
      <c r="F171" s="12"/>
      <c r="G171" s="20">
        <f>SUM(G166:G170)</f>
        <v>140005.83500000002</v>
      </c>
    </row>
    <row r="172" spans="2:9" x14ac:dyDescent="0.25">
      <c r="B172" s="2">
        <v>43983</v>
      </c>
      <c r="C172" s="1" t="s">
        <v>10</v>
      </c>
      <c r="G172" s="9">
        <v>28490</v>
      </c>
    </row>
    <row r="173" spans="2:9" x14ac:dyDescent="0.25">
      <c r="B173" s="2">
        <v>43983</v>
      </c>
      <c r="C173" s="1" t="s">
        <v>24</v>
      </c>
      <c r="G173" s="9">
        <v>150</v>
      </c>
    </row>
    <row r="174" spans="2:9" x14ac:dyDescent="0.25">
      <c r="B174" s="2">
        <v>43983</v>
      </c>
      <c r="C174" s="1" t="s">
        <v>12</v>
      </c>
      <c r="G174" s="9">
        <v>3.5</v>
      </c>
    </row>
    <row r="175" spans="2:9" x14ac:dyDescent="0.25">
      <c r="B175" s="2">
        <v>43983</v>
      </c>
      <c r="C175" s="6" t="s">
        <v>13</v>
      </c>
      <c r="D175" s="6"/>
      <c r="E175" s="6"/>
      <c r="F175" s="6"/>
      <c r="G175" s="10">
        <v>3720.66</v>
      </c>
    </row>
    <row r="176" spans="2:9" x14ac:dyDescent="0.25">
      <c r="B176" s="2">
        <v>43983</v>
      </c>
      <c r="G176" s="9">
        <f>SUM(G171:G175)</f>
        <v>172369.99500000002</v>
      </c>
    </row>
    <row r="177" spans="2:9" x14ac:dyDescent="0.25">
      <c r="B177" s="2">
        <v>43983</v>
      </c>
      <c r="C177" s="6" t="s">
        <v>22</v>
      </c>
      <c r="D177" s="6"/>
      <c r="E177" s="6"/>
      <c r="F177" s="6"/>
      <c r="G177" s="10">
        <v>1200</v>
      </c>
    </row>
    <row r="178" spans="2:9" x14ac:dyDescent="0.25">
      <c r="B178" s="2">
        <v>43983</v>
      </c>
      <c r="C178" s="12" t="s">
        <v>23</v>
      </c>
      <c r="D178" s="12"/>
      <c r="E178" s="12"/>
      <c r="F178" s="12"/>
      <c r="G178" s="13">
        <f>SUM(G176:G177)</f>
        <v>173569.99500000002</v>
      </c>
    </row>
    <row r="179" spans="2:9" x14ac:dyDescent="0.25">
      <c r="B179" s="2">
        <v>43983</v>
      </c>
      <c r="C179" s="14"/>
      <c r="D179" s="14" t="s">
        <v>19</v>
      </c>
      <c r="E179" s="14" t="s">
        <v>20</v>
      </c>
      <c r="F179" s="14"/>
      <c r="G179" s="15"/>
    </row>
    <row r="180" spans="2:9" x14ac:dyDescent="0.25">
      <c r="B180" s="2">
        <v>43983</v>
      </c>
      <c r="C180" s="4" t="s">
        <v>33</v>
      </c>
      <c r="D180" s="5">
        <v>5000</v>
      </c>
      <c r="E180" s="5">
        <v>1805</v>
      </c>
      <c r="F180" s="5"/>
      <c r="G180" s="5"/>
    </row>
    <row r="181" spans="2:9" x14ac:dyDescent="0.25">
      <c r="B181" s="2">
        <v>43983</v>
      </c>
      <c r="C181" s="4" t="s">
        <v>35</v>
      </c>
      <c r="D181" s="5">
        <v>3300</v>
      </c>
      <c r="E181" s="5">
        <v>1633</v>
      </c>
      <c r="F181" s="5"/>
      <c r="G181" s="5"/>
    </row>
    <row r="182" spans="2:9" x14ac:dyDescent="0.25">
      <c r="B182" s="2">
        <v>43983</v>
      </c>
      <c r="C182" s="4" t="s">
        <v>34</v>
      </c>
      <c r="D182" s="5">
        <v>1200</v>
      </c>
      <c r="E182" s="5">
        <v>693</v>
      </c>
      <c r="F182" s="5"/>
      <c r="G182" s="5"/>
    </row>
    <row r="183" spans="2:9" x14ac:dyDescent="0.25">
      <c r="B183" s="2">
        <v>43983</v>
      </c>
      <c r="C183" s="6" t="s">
        <v>36</v>
      </c>
      <c r="D183" s="5">
        <v>1200</v>
      </c>
      <c r="E183" s="5"/>
      <c r="F183" s="5"/>
      <c r="G183" s="5"/>
    </row>
    <row r="184" spans="2:9" x14ac:dyDescent="0.25">
      <c r="B184" s="2">
        <v>43983</v>
      </c>
      <c r="C184" s="6" t="s">
        <v>18</v>
      </c>
      <c r="D184" s="7">
        <v>2590</v>
      </c>
      <c r="E184" s="7">
        <v>2590</v>
      </c>
      <c r="F184" s="7"/>
      <c r="G184" s="7"/>
    </row>
    <row r="185" spans="2:9" x14ac:dyDescent="0.25">
      <c r="B185" s="16">
        <v>43983</v>
      </c>
      <c r="C185" s="12" t="s">
        <v>21</v>
      </c>
      <c r="D185" s="17">
        <f>D180+D181+D182+D184</f>
        <v>12090</v>
      </c>
      <c r="E185" s="17"/>
      <c r="F185" s="18">
        <v>0.98</v>
      </c>
      <c r="G185" s="19">
        <v>13270</v>
      </c>
    </row>
    <row r="186" spans="2:9" x14ac:dyDescent="0.25">
      <c r="B186" s="21"/>
      <c r="C186" s="21"/>
      <c r="D186" s="22" t="s">
        <v>4</v>
      </c>
      <c r="E186" s="21" t="s">
        <v>3</v>
      </c>
      <c r="F186" s="21" t="s">
        <v>5</v>
      </c>
      <c r="G186" s="21" t="s">
        <v>6</v>
      </c>
    </row>
    <row r="187" spans="2:9" x14ac:dyDescent="0.25">
      <c r="B187" s="2">
        <v>44013</v>
      </c>
      <c r="C187" s="4" t="s">
        <v>0</v>
      </c>
      <c r="D187" s="5">
        <v>75342033</v>
      </c>
      <c r="E187" s="26">
        <f>D156</f>
        <v>75010390</v>
      </c>
      <c r="F187" s="4">
        <v>1</v>
      </c>
      <c r="G187" s="5">
        <f>(D187-E187)*F187</f>
        <v>331643</v>
      </c>
    </row>
    <row r="188" spans="2:9" x14ac:dyDescent="0.25">
      <c r="B188" s="2">
        <v>44013</v>
      </c>
      <c r="C188" s="4" t="s">
        <v>1</v>
      </c>
      <c r="D188" s="5">
        <v>68747026</v>
      </c>
      <c r="E188" s="5">
        <f>D157</f>
        <v>68536121</v>
      </c>
      <c r="F188" s="4">
        <v>1</v>
      </c>
      <c r="G188" s="5">
        <f>(D188-E188)*F188</f>
        <v>210905</v>
      </c>
    </row>
    <row r="189" spans="2:9" x14ac:dyDescent="0.25">
      <c r="B189" s="2">
        <v>44013</v>
      </c>
      <c r="C189" s="6" t="s">
        <v>2</v>
      </c>
      <c r="D189" s="7">
        <v>74866101</v>
      </c>
      <c r="E189" s="7">
        <f>D158</f>
        <v>74640660</v>
      </c>
      <c r="F189" s="6">
        <v>1</v>
      </c>
      <c r="G189" s="7">
        <f>(D189-E189)*F189</f>
        <v>225441</v>
      </c>
    </row>
    <row r="190" spans="2:9" x14ac:dyDescent="0.25">
      <c r="B190" s="2">
        <v>44013</v>
      </c>
      <c r="G190" s="8">
        <f>SUM(G187:G189)</f>
        <v>767989</v>
      </c>
    </row>
    <row r="191" spans="2:9" x14ac:dyDescent="0.25">
      <c r="B191" s="2">
        <v>44013</v>
      </c>
      <c r="C191" s="4" t="s">
        <v>29</v>
      </c>
      <c r="D191" s="5">
        <v>80525255</v>
      </c>
      <c r="E191" s="5">
        <f>D160</f>
        <v>80357536</v>
      </c>
      <c r="F191" s="1">
        <v>1</v>
      </c>
      <c r="G191" s="5">
        <f>(D191-E191)*F191</f>
        <v>167719</v>
      </c>
      <c r="H191" s="8">
        <v>140213</v>
      </c>
      <c r="I191" s="27">
        <f>H191/G191</f>
        <v>0.83599949916228933</v>
      </c>
    </row>
    <row r="192" spans="2:9" x14ac:dyDescent="0.25">
      <c r="B192" s="2">
        <v>44013</v>
      </c>
      <c r="C192" s="4" t="s">
        <v>30</v>
      </c>
      <c r="D192" s="5">
        <v>17887149</v>
      </c>
      <c r="E192" s="5">
        <f>D161</f>
        <v>17722133</v>
      </c>
      <c r="F192" s="1">
        <v>1</v>
      </c>
      <c r="G192" s="5">
        <f>(D192-E192)*F192</f>
        <v>165016</v>
      </c>
      <c r="H192" s="8">
        <v>137953</v>
      </c>
      <c r="I192" s="27">
        <f t="shared" ref="I192:I193" si="5">H192/G192</f>
        <v>0.83599772143307316</v>
      </c>
    </row>
    <row r="193" spans="2:9" x14ac:dyDescent="0.25">
      <c r="B193" s="2">
        <v>44013</v>
      </c>
      <c r="C193" s="4" t="s">
        <v>32</v>
      </c>
      <c r="D193" s="5">
        <v>1919285</v>
      </c>
      <c r="E193" s="5">
        <f>D162</f>
        <v>1885944</v>
      </c>
      <c r="F193" s="1">
        <v>1</v>
      </c>
      <c r="G193" s="5">
        <f>(D193-E193)*F193</f>
        <v>33341</v>
      </c>
      <c r="H193" s="8">
        <v>27873</v>
      </c>
      <c r="I193" s="27">
        <f t="shared" si="5"/>
        <v>0.83599772052427945</v>
      </c>
    </row>
    <row r="194" spans="2:9" x14ac:dyDescent="0.25">
      <c r="B194" s="2">
        <v>44013</v>
      </c>
      <c r="C194" s="6" t="s">
        <v>31</v>
      </c>
      <c r="D194" s="7"/>
      <c r="E194" s="7"/>
      <c r="F194" s="6"/>
      <c r="G194" s="7">
        <v>461401</v>
      </c>
    </row>
    <row r="195" spans="2:9" x14ac:dyDescent="0.25">
      <c r="B195" s="2">
        <v>44013</v>
      </c>
      <c r="G195" s="8">
        <f>SUM(G191:G194)</f>
        <v>827477</v>
      </c>
    </row>
    <row r="196" spans="2:9" x14ac:dyDescent="0.25">
      <c r="B196" s="2">
        <v>44013</v>
      </c>
      <c r="C196" s="6" t="s">
        <v>11</v>
      </c>
      <c r="D196" s="7">
        <v>61578556</v>
      </c>
      <c r="E196" s="7">
        <f>D165</f>
        <v>61384925</v>
      </c>
      <c r="F196" s="7">
        <v>1</v>
      </c>
      <c r="G196" s="7">
        <f>(D196-E196)*F196</f>
        <v>193631</v>
      </c>
    </row>
    <row r="197" spans="2:9" x14ac:dyDescent="0.25">
      <c r="B197" s="2">
        <v>44013</v>
      </c>
      <c r="C197" s="1" t="s">
        <v>7</v>
      </c>
      <c r="D197" s="8">
        <f>G191*I191</f>
        <v>140213</v>
      </c>
      <c r="E197" s="1">
        <v>240</v>
      </c>
      <c r="G197" s="9">
        <f>E197*D197/1000</f>
        <v>33651.120000000003</v>
      </c>
    </row>
    <row r="198" spans="2:9" x14ac:dyDescent="0.25">
      <c r="B198" s="2">
        <v>44013</v>
      </c>
      <c r="C198" s="1" t="s">
        <v>8</v>
      </c>
      <c r="D198" s="8">
        <f t="shared" ref="D198:D199" si="6">G192*I192</f>
        <v>137953</v>
      </c>
      <c r="E198" s="1">
        <v>366</v>
      </c>
      <c r="G198" s="9">
        <f>E198*D198/1000</f>
        <v>50490.798000000003</v>
      </c>
    </row>
    <row r="199" spans="2:9" x14ac:dyDescent="0.25">
      <c r="B199" s="2">
        <v>44013</v>
      </c>
      <c r="C199" s="1" t="s">
        <v>16</v>
      </c>
      <c r="D199" s="8">
        <f t="shared" si="6"/>
        <v>27873</v>
      </c>
      <c r="E199" s="1">
        <v>329</v>
      </c>
      <c r="G199" s="9">
        <f>E199*D199/1000</f>
        <v>9170.2170000000006</v>
      </c>
    </row>
    <row r="200" spans="2:9" x14ac:dyDescent="0.25">
      <c r="B200" s="2">
        <v>44013</v>
      </c>
      <c r="C200" s="6" t="s">
        <v>9</v>
      </c>
      <c r="D200" s="7">
        <f t="shared" ref="D200" si="7">G194</f>
        <v>461401</v>
      </c>
      <c r="E200" s="6">
        <v>188</v>
      </c>
      <c r="F200" s="6"/>
      <c r="G200" s="10">
        <f>E200*D200/1000</f>
        <v>86743.388000000006</v>
      </c>
    </row>
    <row r="201" spans="2:9" x14ac:dyDescent="0.25">
      <c r="B201" s="2">
        <v>44013</v>
      </c>
      <c r="C201" s="1" t="s">
        <v>26</v>
      </c>
      <c r="G201" s="11">
        <v>-6301.9440000000004</v>
      </c>
    </row>
    <row r="202" spans="2:9" x14ac:dyDescent="0.25">
      <c r="B202" s="16">
        <v>44013</v>
      </c>
      <c r="C202" s="12" t="s">
        <v>14</v>
      </c>
      <c r="D202" s="12"/>
      <c r="E202" s="12"/>
      <c r="F202" s="12"/>
      <c r="G202" s="20">
        <f>SUM(G197:G201)</f>
        <v>173753.57900000003</v>
      </c>
    </row>
    <row r="203" spans="2:9" x14ac:dyDescent="0.25">
      <c r="B203" s="2">
        <v>44013</v>
      </c>
      <c r="C203" s="1" t="s">
        <v>10</v>
      </c>
      <c r="G203" s="9">
        <v>28490</v>
      </c>
    </row>
    <row r="204" spans="2:9" x14ac:dyDescent="0.25">
      <c r="B204" s="2">
        <v>44013</v>
      </c>
      <c r="C204" s="1" t="s">
        <v>25</v>
      </c>
      <c r="G204" s="9">
        <v>13345.2</v>
      </c>
    </row>
    <row r="205" spans="2:9" x14ac:dyDescent="0.25">
      <c r="B205" s="2">
        <v>44013</v>
      </c>
      <c r="C205" s="1" t="s">
        <v>24</v>
      </c>
      <c r="G205" s="9">
        <v>0</v>
      </c>
    </row>
    <row r="206" spans="2:9" x14ac:dyDescent="0.25">
      <c r="B206" s="2">
        <v>44013</v>
      </c>
      <c r="C206" s="1" t="s">
        <v>12</v>
      </c>
      <c r="G206" s="9">
        <v>3.5</v>
      </c>
    </row>
    <row r="207" spans="2:9" x14ac:dyDescent="0.25">
      <c r="B207" s="2">
        <v>44013</v>
      </c>
      <c r="C207" s="6" t="s">
        <v>13</v>
      </c>
      <c r="D207" s="6"/>
      <c r="E207" s="6"/>
      <c r="F207" s="6"/>
      <c r="G207" s="10">
        <v>4604.6400000000003</v>
      </c>
    </row>
    <row r="208" spans="2:9" x14ac:dyDescent="0.25">
      <c r="B208" s="2">
        <v>44013</v>
      </c>
      <c r="G208" s="9">
        <f>SUM(G202:G207)</f>
        <v>220196.91900000005</v>
      </c>
    </row>
    <row r="209" spans="2:9" x14ac:dyDescent="0.25">
      <c r="B209" s="2">
        <v>44013</v>
      </c>
      <c r="C209" s="6" t="s">
        <v>22</v>
      </c>
      <c r="D209" s="6"/>
      <c r="E209" s="6"/>
      <c r="F209" s="6"/>
      <c r="G209" s="10">
        <v>1200</v>
      </c>
    </row>
    <row r="210" spans="2:9" x14ac:dyDescent="0.25">
      <c r="B210" s="2">
        <v>44013</v>
      </c>
      <c r="C210" s="12" t="s">
        <v>23</v>
      </c>
      <c r="D210" s="12"/>
      <c r="E210" s="12"/>
      <c r="F210" s="12"/>
      <c r="G210" s="13">
        <f>SUM(G208:G209)</f>
        <v>221396.91900000005</v>
      </c>
    </row>
    <row r="211" spans="2:9" x14ac:dyDescent="0.25">
      <c r="B211" s="2">
        <v>44013</v>
      </c>
      <c r="C211" s="14"/>
      <c r="D211" s="14" t="s">
        <v>19</v>
      </c>
      <c r="E211" s="14" t="s">
        <v>20</v>
      </c>
      <c r="F211" s="14"/>
      <c r="G211" s="15" t="s">
        <v>27</v>
      </c>
    </row>
    <row r="212" spans="2:9" x14ac:dyDescent="0.25">
      <c r="B212" s="2">
        <v>44013</v>
      </c>
      <c r="C212" s="4" t="s">
        <v>33</v>
      </c>
      <c r="D212" s="5">
        <v>5000</v>
      </c>
      <c r="E212" s="5">
        <v>4626</v>
      </c>
      <c r="F212" s="5"/>
      <c r="G212" s="5"/>
    </row>
    <row r="213" spans="2:9" x14ac:dyDescent="0.25">
      <c r="B213" s="2">
        <v>44013</v>
      </c>
      <c r="C213" s="4" t="s">
        <v>35</v>
      </c>
      <c r="D213" s="5">
        <v>3300</v>
      </c>
      <c r="E213" s="5">
        <v>4384</v>
      </c>
      <c r="F213" s="5"/>
      <c r="G213" s="5"/>
    </row>
    <row r="214" spans="2:9" x14ac:dyDescent="0.25">
      <c r="B214" s="2">
        <v>44013</v>
      </c>
      <c r="C214" s="4" t="s">
        <v>34</v>
      </c>
      <c r="D214" s="5">
        <v>1200</v>
      </c>
      <c r="E214" s="5">
        <v>1322</v>
      </c>
      <c r="F214" s="5"/>
      <c r="G214" s="5"/>
    </row>
    <row r="215" spans="2:9" x14ac:dyDescent="0.25">
      <c r="B215" s="2">
        <v>44013</v>
      </c>
      <c r="C215" s="6" t="s">
        <v>36</v>
      </c>
      <c r="D215" s="5">
        <v>1200</v>
      </c>
      <c r="E215" s="5"/>
      <c r="F215" s="5"/>
      <c r="G215" s="5"/>
    </row>
    <row r="216" spans="2:9" x14ac:dyDescent="0.25">
      <c r="B216" s="2">
        <v>44013</v>
      </c>
      <c r="C216" s="6" t="s">
        <v>18</v>
      </c>
      <c r="D216" s="7">
        <v>2590</v>
      </c>
      <c r="E216" s="7">
        <v>2927</v>
      </c>
      <c r="F216" s="7"/>
      <c r="G216" s="7">
        <v>337</v>
      </c>
    </row>
    <row r="217" spans="2:9" x14ac:dyDescent="0.25">
      <c r="B217" s="16">
        <v>44013</v>
      </c>
      <c r="C217" s="12" t="s">
        <v>21</v>
      </c>
      <c r="D217" s="17">
        <f>D212+D213+D214+D216</f>
        <v>12090</v>
      </c>
      <c r="E217" s="17"/>
      <c r="F217" s="18">
        <v>0.97</v>
      </c>
      <c r="G217" s="19">
        <v>13270</v>
      </c>
    </row>
    <row r="218" spans="2:9" x14ac:dyDescent="0.25">
      <c r="B218" s="21"/>
      <c r="C218" s="21"/>
      <c r="D218" s="22" t="s">
        <v>4</v>
      </c>
      <c r="E218" s="21" t="s">
        <v>3</v>
      </c>
      <c r="F218" s="21" t="s">
        <v>5</v>
      </c>
      <c r="G218" s="21" t="s">
        <v>6</v>
      </c>
    </row>
    <row r="219" spans="2:9" x14ac:dyDescent="0.25">
      <c r="B219" s="2">
        <v>44044</v>
      </c>
      <c r="C219" s="4" t="s">
        <v>0</v>
      </c>
      <c r="D219" s="5">
        <v>75554538</v>
      </c>
      <c r="E219" s="26">
        <f>D187</f>
        <v>75342033</v>
      </c>
      <c r="F219" s="4">
        <v>1</v>
      </c>
      <c r="G219" s="5">
        <f>(D219-E219)*F219</f>
        <v>212505</v>
      </c>
    </row>
    <row r="220" spans="2:9" x14ac:dyDescent="0.25">
      <c r="B220" s="2">
        <v>44044</v>
      </c>
      <c r="C220" s="4" t="s">
        <v>1</v>
      </c>
      <c r="D220" s="5">
        <v>69017667</v>
      </c>
      <c r="E220" s="5">
        <f>D188</f>
        <v>68747026</v>
      </c>
      <c r="F220" s="4">
        <v>1</v>
      </c>
      <c r="G220" s="5">
        <f>(D220-E220)*F220</f>
        <v>270641</v>
      </c>
    </row>
    <row r="221" spans="2:9" x14ac:dyDescent="0.25">
      <c r="B221" s="2">
        <v>44044</v>
      </c>
      <c r="C221" s="6" t="s">
        <v>2</v>
      </c>
      <c r="D221" s="7">
        <v>75172958</v>
      </c>
      <c r="E221" s="7">
        <f>D189</f>
        <v>74866101</v>
      </c>
      <c r="F221" s="6">
        <v>1</v>
      </c>
      <c r="G221" s="7">
        <f>(D221-E221)*F221</f>
        <v>306857</v>
      </c>
    </row>
    <row r="222" spans="2:9" x14ac:dyDescent="0.25">
      <c r="B222" s="2">
        <v>44044</v>
      </c>
      <c r="G222" s="8">
        <f>SUM(G219:G221)</f>
        <v>790003</v>
      </c>
    </row>
    <row r="223" spans="2:9" x14ac:dyDescent="0.25">
      <c r="B223" s="2">
        <v>44044</v>
      </c>
      <c r="C223" s="4" t="s">
        <v>29</v>
      </c>
      <c r="D223" s="5">
        <v>80663567</v>
      </c>
      <c r="E223" s="5">
        <f>D191</f>
        <v>80525255</v>
      </c>
      <c r="F223" s="1">
        <v>1</v>
      </c>
      <c r="G223" s="5">
        <f>(D223-E223)*F223</f>
        <v>138312</v>
      </c>
      <c r="H223" s="8">
        <v>170677</v>
      </c>
      <c r="I223" s="27">
        <f t="shared" ref="I223:I225" si="8">H223/G223</f>
        <v>1.2339999421597547</v>
      </c>
    </row>
    <row r="224" spans="2:9" x14ac:dyDescent="0.25">
      <c r="B224" s="2">
        <v>44044</v>
      </c>
      <c r="C224" s="4" t="s">
        <v>30</v>
      </c>
      <c r="D224" s="5">
        <v>18018576</v>
      </c>
      <c r="E224" s="5">
        <f>D192</f>
        <v>17887149</v>
      </c>
      <c r="F224" s="1">
        <v>1</v>
      </c>
      <c r="G224" s="5">
        <f>(D224-E224)*F224</f>
        <v>131427</v>
      </c>
      <c r="H224" s="8">
        <v>162180</v>
      </c>
      <c r="I224" s="27">
        <f t="shared" si="8"/>
        <v>1.2339930151338765</v>
      </c>
    </row>
    <row r="225" spans="2:9" x14ac:dyDescent="0.25">
      <c r="B225" s="2">
        <v>44044</v>
      </c>
      <c r="C225" s="4" t="s">
        <v>32</v>
      </c>
      <c r="D225" s="5">
        <v>1948993</v>
      </c>
      <c r="E225" s="5">
        <f>D193</f>
        <v>1919285</v>
      </c>
      <c r="F225" s="1">
        <v>1</v>
      </c>
      <c r="G225" s="5">
        <f>(D225-E225)*F225</f>
        <v>29708</v>
      </c>
      <c r="H225" s="8">
        <v>36659</v>
      </c>
      <c r="I225" s="27">
        <f t="shared" si="8"/>
        <v>1.2339773798303488</v>
      </c>
    </row>
    <row r="226" spans="2:9" x14ac:dyDescent="0.25">
      <c r="B226" s="2">
        <v>44044</v>
      </c>
      <c r="C226" s="6" t="s">
        <v>31</v>
      </c>
      <c r="D226" s="7">
        <v>119114020</v>
      </c>
      <c r="E226" s="7">
        <v>118773473</v>
      </c>
      <c r="F226" s="6"/>
      <c r="G226" s="7">
        <f>D226-E226</f>
        <v>340547</v>
      </c>
      <c r="H226" s="8">
        <v>420234</v>
      </c>
      <c r="I226" s="27">
        <f>H226/G226</f>
        <v>1.2339970694206674</v>
      </c>
    </row>
    <row r="227" spans="2:9" x14ac:dyDescent="0.25">
      <c r="B227" s="2">
        <v>44044</v>
      </c>
      <c r="G227" s="8">
        <f>SUM(G223:G226)</f>
        <v>639994</v>
      </c>
    </row>
    <row r="228" spans="2:9" x14ac:dyDescent="0.25">
      <c r="B228" s="2">
        <v>44044</v>
      </c>
      <c r="C228" s="6" t="s">
        <v>11</v>
      </c>
      <c r="D228" s="7">
        <v>61734258</v>
      </c>
      <c r="E228" s="7">
        <f>D196</f>
        <v>61578556</v>
      </c>
      <c r="F228" s="7">
        <v>1</v>
      </c>
      <c r="G228" s="7">
        <f>(D228-E228)*F228</f>
        <v>155702</v>
      </c>
    </row>
    <row r="229" spans="2:9" x14ac:dyDescent="0.25">
      <c r="B229" s="2">
        <v>44044</v>
      </c>
      <c r="C229" s="1" t="s">
        <v>7</v>
      </c>
      <c r="D229" s="26">
        <f>G223*I223</f>
        <v>170677</v>
      </c>
      <c r="E229" s="1">
        <v>240</v>
      </c>
      <c r="G229" s="9">
        <f>E229*D229/1000</f>
        <v>40962.480000000003</v>
      </c>
    </row>
    <row r="230" spans="2:9" x14ac:dyDescent="0.25">
      <c r="B230" s="2">
        <v>44044</v>
      </c>
      <c r="C230" s="1" t="s">
        <v>8</v>
      </c>
      <c r="D230" s="5">
        <f t="shared" ref="D230:D232" si="9">G224*I224</f>
        <v>162180</v>
      </c>
      <c r="E230" s="1">
        <v>366</v>
      </c>
      <c r="G230" s="9">
        <f>E230*D230/1000</f>
        <v>59357.88</v>
      </c>
    </row>
    <row r="231" spans="2:9" x14ac:dyDescent="0.25">
      <c r="B231" s="2">
        <v>44044</v>
      </c>
      <c r="C231" s="1" t="s">
        <v>16</v>
      </c>
      <c r="D231" s="5">
        <f t="shared" si="9"/>
        <v>36659</v>
      </c>
      <c r="E231" s="1">
        <v>329</v>
      </c>
      <c r="G231" s="9">
        <f>E231*D231/1000</f>
        <v>12060.811</v>
      </c>
    </row>
    <row r="232" spans="2:9" x14ac:dyDescent="0.25">
      <c r="B232" s="2">
        <v>44044</v>
      </c>
      <c r="C232" s="6" t="s">
        <v>9</v>
      </c>
      <c r="D232" s="7">
        <f t="shared" si="9"/>
        <v>420234.00000000006</v>
      </c>
      <c r="E232" s="6">
        <v>188</v>
      </c>
      <c r="F232" s="6"/>
      <c r="G232" s="10">
        <f>E232*D232/1000</f>
        <v>79003.992000000013</v>
      </c>
    </row>
    <row r="233" spans="2:9" x14ac:dyDescent="0.25">
      <c r="B233" s="2">
        <v>44044</v>
      </c>
      <c r="C233" s="1" t="s">
        <v>26</v>
      </c>
      <c r="G233" s="11">
        <v>-7655.4059999999999</v>
      </c>
    </row>
    <row r="234" spans="2:9" x14ac:dyDescent="0.25">
      <c r="B234" s="16">
        <v>44044</v>
      </c>
      <c r="C234" s="12" t="s">
        <v>14</v>
      </c>
      <c r="D234" s="12"/>
      <c r="E234" s="12"/>
      <c r="F234" s="12"/>
      <c r="G234" s="20">
        <f>SUM(G229:G233)</f>
        <v>183729.75700000001</v>
      </c>
    </row>
    <row r="235" spans="2:9" x14ac:dyDescent="0.25">
      <c r="B235" s="2">
        <v>44044</v>
      </c>
      <c r="C235" s="1" t="s">
        <v>10</v>
      </c>
      <c r="G235" s="9">
        <v>28490</v>
      </c>
    </row>
    <row r="236" spans="2:9" x14ac:dyDescent="0.25">
      <c r="B236" s="2">
        <v>44044</v>
      </c>
      <c r="C236" s="1" t="s">
        <v>25</v>
      </c>
      <c r="G236" s="9">
        <v>3207.6</v>
      </c>
    </row>
    <row r="237" spans="2:9" x14ac:dyDescent="0.25">
      <c r="B237" s="2">
        <v>44044</v>
      </c>
      <c r="C237" s="1" t="s">
        <v>24</v>
      </c>
      <c r="G237" s="9">
        <v>150</v>
      </c>
    </row>
    <row r="238" spans="2:9" x14ac:dyDescent="0.25">
      <c r="B238" s="2">
        <v>44044</v>
      </c>
      <c r="C238" s="1" t="s">
        <v>12</v>
      </c>
      <c r="G238" s="9">
        <v>3.5</v>
      </c>
    </row>
    <row r="239" spans="2:9" x14ac:dyDescent="0.25">
      <c r="B239" s="2">
        <v>44044</v>
      </c>
      <c r="C239" s="6" t="s">
        <v>13</v>
      </c>
      <c r="D239" s="6"/>
      <c r="E239" s="6"/>
      <c r="F239" s="6"/>
      <c r="G239" s="10">
        <v>4738.5</v>
      </c>
    </row>
    <row r="240" spans="2:9" x14ac:dyDescent="0.25">
      <c r="B240" s="2">
        <v>44044</v>
      </c>
      <c r="G240" s="9">
        <f>SUM(G234:G239)</f>
        <v>220319.35700000002</v>
      </c>
    </row>
    <row r="241" spans="2:9" x14ac:dyDescent="0.25">
      <c r="B241" s="2">
        <v>44044</v>
      </c>
      <c r="C241" s="6" t="s">
        <v>22</v>
      </c>
      <c r="D241" s="6"/>
      <c r="E241" s="6"/>
      <c r="F241" s="6"/>
      <c r="G241" s="10">
        <v>1200</v>
      </c>
    </row>
    <row r="242" spans="2:9" x14ac:dyDescent="0.25">
      <c r="B242" s="2">
        <v>44044</v>
      </c>
      <c r="C242" s="12" t="s">
        <v>23</v>
      </c>
      <c r="D242" s="12"/>
      <c r="E242" s="12"/>
      <c r="F242" s="12"/>
      <c r="G242" s="13">
        <f>SUM(G240:G241)</f>
        <v>221519.35700000002</v>
      </c>
    </row>
    <row r="243" spans="2:9" x14ac:dyDescent="0.25">
      <c r="B243" s="2">
        <v>44044</v>
      </c>
      <c r="C243" s="14"/>
      <c r="D243" s="14" t="s">
        <v>19</v>
      </c>
      <c r="E243" s="14" t="s">
        <v>20</v>
      </c>
      <c r="F243" s="14"/>
      <c r="G243" s="15" t="s">
        <v>27</v>
      </c>
    </row>
    <row r="244" spans="2:9" x14ac:dyDescent="0.25">
      <c r="B244" s="2">
        <v>44044</v>
      </c>
      <c r="C244" s="4" t="s">
        <v>33</v>
      </c>
      <c r="D244" s="5">
        <v>5000</v>
      </c>
      <c r="E244" s="5">
        <v>4339</v>
      </c>
      <c r="F244" s="5"/>
      <c r="G244" s="5"/>
    </row>
    <row r="245" spans="2:9" x14ac:dyDescent="0.25">
      <c r="B245" s="2">
        <v>44044</v>
      </c>
      <c r="C245" s="4" t="s">
        <v>35</v>
      </c>
      <c r="D245" s="5">
        <v>3300</v>
      </c>
      <c r="E245" s="5">
        <v>3569</v>
      </c>
      <c r="F245" s="5"/>
      <c r="G245" s="5"/>
    </row>
    <row r="246" spans="2:9" x14ac:dyDescent="0.25">
      <c r="B246" s="2">
        <v>44044</v>
      </c>
      <c r="C246" s="4" t="s">
        <v>34</v>
      </c>
      <c r="D246" s="5">
        <v>1200</v>
      </c>
      <c r="E246" s="5">
        <v>1142</v>
      </c>
      <c r="F246" s="5"/>
      <c r="G246" s="5"/>
    </row>
    <row r="247" spans="2:9" x14ac:dyDescent="0.25">
      <c r="B247" s="2">
        <v>44044</v>
      </c>
      <c r="C247" s="6" t="s">
        <v>36</v>
      </c>
      <c r="D247" s="5">
        <v>1200</v>
      </c>
      <c r="E247" s="5"/>
      <c r="F247" s="5"/>
      <c r="G247" s="5"/>
    </row>
    <row r="248" spans="2:9" x14ac:dyDescent="0.25">
      <c r="B248" s="2">
        <v>44044</v>
      </c>
      <c r="C248" s="6" t="s">
        <v>18</v>
      </c>
      <c r="D248" s="7">
        <v>2590</v>
      </c>
      <c r="E248" s="7">
        <v>2671</v>
      </c>
      <c r="F248" s="7"/>
      <c r="G248" s="7">
        <v>81</v>
      </c>
    </row>
    <row r="249" spans="2:9" x14ac:dyDescent="0.25">
      <c r="B249" s="16">
        <v>44044</v>
      </c>
      <c r="C249" s="12" t="s">
        <v>21</v>
      </c>
      <c r="D249" s="17">
        <f>D244+D245+D246+D248</f>
        <v>12090</v>
      </c>
      <c r="E249" s="17"/>
      <c r="F249" s="18">
        <v>0.98</v>
      </c>
      <c r="G249" s="19">
        <v>13270</v>
      </c>
    </row>
    <row r="250" spans="2:9" x14ac:dyDescent="0.25">
      <c r="B250" s="21"/>
      <c r="C250" s="21"/>
      <c r="D250" s="22" t="s">
        <v>4</v>
      </c>
      <c r="E250" s="21" t="s">
        <v>3</v>
      </c>
      <c r="F250" s="21" t="s">
        <v>5</v>
      </c>
      <c r="G250" s="21" t="s">
        <v>6</v>
      </c>
    </row>
    <row r="251" spans="2:9" x14ac:dyDescent="0.25">
      <c r="B251" s="2">
        <v>44075</v>
      </c>
      <c r="C251" s="4" t="s">
        <v>0</v>
      </c>
      <c r="D251" s="5">
        <v>75891554</v>
      </c>
      <c r="E251" s="26">
        <f>D219</f>
        <v>75554538</v>
      </c>
      <c r="F251" s="4">
        <v>1</v>
      </c>
      <c r="G251" s="5">
        <f>(D251-E251)*F251</f>
        <v>337016</v>
      </c>
    </row>
    <row r="252" spans="2:9" x14ac:dyDescent="0.25">
      <c r="B252" s="2">
        <v>44075</v>
      </c>
      <c r="C252" s="4" t="s">
        <v>1</v>
      </c>
      <c r="D252" s="5">
        <v>69375256</v>
      </c>
      <c r="E252" s="5">
        <f>D220</f>
        <v>69017667</v>
      </c>
      <c r="F252" s="4">
        <v>1</v>
      </c>
      <c r="G252" s="5">
        <f>(D252-E252)*F252</f>
        <v>357589</v>
      </c>
    </row>
    <row r="253" spans="2:9" x14ac:dyDescent="0.25">
      <c r="B253" s="2">
        <v>44075</v>
      </c>
      <c r="C253" s="6" t="s">
        <v>2</v>
      </c>
      <c r="D253" s="7">
        <v>75461243</v>
      </c>
      <c r="E253" s="7">
        <f>D221</f>
        <v>75172958</v>
      </c>
      <c r="F253" s="6">
        <v>1</v>
      </c>
      <c r="G253" s="7">
        <f>(D253-E253)*F253</f>
        <v>288285</v>
      </c>
    </row>
    <row r="254" spans="2:9" x14ac:dyDescent="0.25">
      <c r="B254" s="2">
        <v>44075</v>
      </c>
      <c r="G254" s="8">
        <f>SUM(G251:G253)</f>
        <v>982890</v>
      </c>
    </row>
    <row r="255" spans="2:9" x14ac:dyDescent="0.25">
      <c r="B255" s="2">
        <v>44075</v>
      </c>
      <c r="C255" s="4" t="s">
        <v>29</v>
      </c>
      <c r="D255" s="5">
        <v>80918005</v>
      </c>
      <c r="E255" s="5">
        <f>D223</f>
        <v>80663567</v>
      </c>
      <c r="F255" s="1">
        <v>1</v>
      </c>
      <c r="G255" s="5">
        <f>(D255-E255)*F255</f>
        <v>254438</v>
      </c>
      <c r="H255" s="8">
        <v>257745</v>
      </c>
      <c r="I255" s="28">
        <f>H255/G255</f>
        <v>1.0129972724200003</v>
      </c>
    </row>
    <row r="256" spans="2:9" x14ac:dyDescent="0.25">
      <c r="B256" s="2">
        <v>44075</v>
      </c>
      <c r="C256" s="4" t="s">
        <v>30</v>
      </c>
      <c r="D256" s="5">
        <v>18095238</v>
      </c>
      <c r="E256" s="5">
        <f t="shared" ref="E256" si="10">D224</f>
        <v>18018576</v>
      </c>
      <c r="F256" s="1">
        <v>1</v>
      </c>
      <c r="G256" s="5">
        <f>(D256-E256)*F256</f>
        <v>76662</v>
      </c>
      <c r="H256" s="8">
        <v>77658</v>
      </c>
      <c r="I256" s="28">
        <f>H256/G256</f>
        <v>1.0129920951710103</v>
      </c>
    </row>
    <row r="257" spans="2:7" x14ac:dyDescent="0.25">
      <c r="B257" s="2">
        <v>44075</v>
      </c>
      <c r="C257" s="4" t="s">
        <v>32</v>
      </c>
      <c r="D257" s="5"/>
      <c r="E257" s="5"/>
      <c r="F257" s="1">
        <v>1</v>
      </c>
      <c r="G257" s="5">
        <f>(D257-E257)*F257</f>
        <v>0</v>
      </c>
    </row>
    <row r="258" spans="2:7" x14ac:dyDescent="0.25">
      <c r="B258" s="2">
        <v>44075</v>
      </c>
      <c r="C258" s="6" t="s">
        <v>31</v>
      </c>
      <c r="D258" s="7"/>
      <c r="E258" s="7"/>
      <c r="F258" s="6"/>
      <c r="G258" s="7">
        <v>646927</v>
      </c>
    </row>
    <row r="259" spans="2:7" x14ac:dyDescent="0.25">
      <c r="B259" s="2">
        <v>44075</v>
      </c>
      <c r="G259" s="8">
        <f>SUM(G255:G258)</f>
        <v>978027</v>
      </c>
    </row>
    <row r="260" spans="2:7" x14ac:dyDescent="0.25">
      <c r="B260" s="2">
        <v>44075</v>
      </c>
      <c r="C260" s="6" t="s">
        <v>11</v>
      </c>
      <c r="D260" s="7">
        <v>62201376</v>
      </c>
      <c r="E260" s="7">
        <f>D228</f>
        <v>61734258</v>
      </c>
      <c r="F260" s="7">
        <v>1</v>
      </c>
      <c r="G260" s="7">
        <f>(D260-E260)*F260</f>
        <v>467118</v>
      </c>
    </row>
    <row r="261" spans="2:7" x14ac:dyDescent="0.25">
      <c r="B261" s="2">
        <v>44075</v>
      </c>
      <c r="C261" s="1" t="s">
        <v>7</v>
      </c>
      <c r="D261" s="8">
        <f>G255*I255</f>
        <v>257745.00000000003</v>
      </c>
      <c r="E261" s="1">
        <v>240</v>
      </c>
      <c r="G261" s="9">
        <f>E261*D261/1000</f>
        <v>61858.80000000001</v>
      </c>
    </row>
    <row r="262" spans="2:7" x14ac:dyDescent="0.25">
      <c r="B262" s="2">
        <v>44075</v>
      </c>
      <c r="C262" s="1" t="s">
        <v>8</v>
      </c>
      <c r="D262" s="8">
        <f>G256*I256</f>
        <v>77657.999999999985</v>
      </c>
      <c r="E262" s="1">
        <v>329</v>
      </c>
      <c r="G262" s="9">
        <f>E262*D262/1000</f>
        <v>25549.481999999996</v>
      </c>
    </row>
    <row r="263" spans="2:7" x14ac:dyDescent="0.25">
      <c r="B263" s="2">
        <v>44075</v>
      </c>
      <c r="C263" s="1" t="s">
        <v>16</v>
      </c>
      <c r="D263" s="8">
        <f t="shared" ref="D263:D264" si="11">G257</f>
        <v>0</v>
      </c>
      <c r="E263" s="1">
        <v>0</v>
      </c>
      <c r="G263" s="9">
        <f>E263*D263/1000</f>
        <v>0</v>
      </c>
    </row>
    <row r="264" spans="2:7" x14ac:dyDescent="0.25">
      <c r="B264" s="2">
        <v>44075</v>
      </c>
      <c r="C264" s="6" t="s">
        <v>9</v>
      </c>
      <c r="D264" s="7">
        <f t="shared" si="11"/>
        <v>646927</v>
      </c>
      <c r="E264" s="6">
        <v>188</v>
      </c>
      <c r="F264" s="6"/>
      <c r="G264" s="10">
        <f>E264*D264/1000</f>
        <v>121622.276</v>
      </c>
    </row>
    <row r="265" spans="2:7" x14ac:dyDescent="0.25">
      <c r="B265" s="16">
        <v>44075</v>
      </c>
      <c r="C265" s="12" t="s">
        <v>14</v>
      </c>
      <c r="D265" s="12"/>
      <c r="E265" s="12"/>
      <c r="F265" s="12"/>
      <c r="G265" s="20">
        <f>SUM(G261:G264)</f>
        <v>209030.55800000002</v>
      </c>
    </row>
    <row r="266" spans="2:7" x14ac:dyDescent="0.25">
      <c r="B266" s="2">
        <v>44075</v>
      </c>
      <c r="C266" s="1" t="s">
        <v>10</v>
      </c>
      <c r="G266" s="9">
        <v>28490</v>
      </c>
    </row>
    <row r="267" spans="2:7" x14ac:dyDescent="0.25">
      <c r="B267" s="2">
        <v>44075</v>
      </c>
      <c r="C267" s="1" t="s">
        <v>24</v>
      </c>
      <c r="G267" s="9">
        <v>0</v>
      </c>
    </row>
    <row r="268" spans="2:7" x14ac:dyDescent="0.25">
      <c r="B268" s="2">
        <v>44075</v>
      </c>
      <c r="C268" s="1" t="s">
        <v>12</v>
      </c>
      <c r="G268" s="9">
        <v>3.5</v>
      </c>
    </row>
    <row r="269" spans="2:7" x14ac:dyDescent="0.25">
      <c r="B269" s="2">
        <v>44075</v>
      </c>
      <c r="C269" s="6" t="s">
        <v>13</v>
      </c>
      <c r="D269" s="6"/>
      <c r="E269" s="6"/>
      <c r="F269" s="6"/>
      <c r="G269" s="10">
        <v>5893.98</v>
      </c>
    </row>
    <row r="270" spans="2:7" x14ac:dyDescent="0.25">
      <c r="B270" s="2">
        <v>44075</v>
      </c>
      <c r="G270" s="9">
        <f>SUM(G265:G269)</f>
        <v>243418.03800000003</v>
      </c>
    </row>
    <row r="271" spans="2:7" x14ac:dyDescent="0.25">
      <c r="B271" s="2">
        <v>44075</v>
      </c>
      <c r="C271" s="6" t="s">
        <v>22</v>
      </c>
      <c r="D271" s="6"/>
      <c r="E271" s="6"/>
      <c r="F271" s="6"/>
      <c r="G271" s="10">
        <v>1200</v>
      </c>
    </row>
    <row r="272" spans="2:7" x14ac:dyDescent="0.25">
      <c r="B272" s="2">
        <v>44075</v>
      </c>
      <c r="C272" s="12" t="s">
        <v>23</v>
      </c>
      <c r="D272" s="12"/>
      <c r="E272" s="12"/>
      <c r="F272" s="12"/>
      <c r="G272" s="13">
        <f>SUM(G270:G271)</f>
        <v>244618.03800000003</v>
      </c>
    </row>
    <row r="273" spans="2:8" x14ac:dyDescent="0.25">
      <c r="B273" s="2">
        <v>44075</v>
      </c>
      <c r="C273" s="14"/>
      <c r="D273" s="14" t="s">
        <v>19</v>
      </c>
      <c r="E273" s="14" t="s">
        <v>20</v>
      </c>
      <c r="F273" s="14"/>
      <c r="G273" s="15"/>
    </row>
    <row r="274" spans="2:8" x14ac:dyDescent="0.25">
      <c r="B274" s="2">
        <v>44075</v>
      </c>
      <c r="C274" s="4" t="s">
        <v>33</v>
      </c>
      <c r="D274" s="5">
        <v>5000</v>
      </c>
      <c r="E274" s="5">
        <v>4063</v>
      </c>
      <c r="F274" s="5"/>
      <c r="G274" s="5"/>
    </row>
    <row r="275" spans="2:8" x14ac:dyDescent="0.25">
      <c r="B275" s="2">
        <v>44075</v>
      </c>
      <c r="C275" s="4" t="s">
        <v>35</v>
      </c>
      <c r="D275" s="5">
        <v>3300</v>
      </c>
      <c r="E275" s="5">
        <v>0</v>
      </c>
      <c r="F275" s="5"/>
      <c r="G275" s="5"/>
    </row>
    <row r="276" spans="2:8" x14ac:dyDescent="0.25">
      <c r="B276" s="2">
        <v>44075</v>
      </c>
      <c r="C276" s="4" t="s">
        <v>34</v>
      </c>
      <c r="D276" s="5">
        <v>1200</v>
      </c>
      <c r="E276" s="5">
        <v>0</v>
      </c>
      <c r="F276" s="5"/>
      <c r="G276" s="5"/>
    </row>
    <row r="277" spans="2:8" x14ac:dyDescent="0.25">
      <c r="B277" s="2">
        <v>44075</v>
      </c>
      <c r="C277" s="6" t="s">
        <v>36</v>
      </c>
      <c r="D277" s="5">
        <v>1200</v>
      </c>
      <c r="E277" s="5">
        <v>891</v>
      </c>
      <c r="F277" s="5"/>
      <c r="G277" s="5"/>
    </row>
    <row r="278" spans="2:8" x14ac:dyDescent="0.25">
      <c r="B278" s="2">
        <v>44075</v>
      </c>
      <c r="C278" s="6" t="s">
        <v>18</v>
      </c>
      <c r="D278" s="7">
        <v>2590</v>
      </c>
      <c r="E278" s="7">
        <v>2590</v>
      </c>
      <c r="F278" s="7"/>
      <c r="G278" s="7"/>
    </row>
    <row r="279" spans="2:8" x14ac:dyDescent="0.25">
      <c r="B279" s="16">
        <v>44075</v>
      </c>
      <c r="C279" s="12" t="s">
        <v>21</v>
      </c>
      <c r="D279" s="17">
        <f>D274+D275+D276+D278</f>
        <v>12090</v>
      </c>
      <c r="E279" s="17"/>
      <c r="F279" s="18">
        <v>0.9</v>
      </c>
      <c r="G279" s="19">
        <v>13270</v>
      </c>
    </row>
    <row r="280" spans="2:8" x14ac:dyDescent="0.25">
      <c r="B280" s="21"/>
      <c r="C280" s="21"/>
      <c r="D280" s="22" t="s">
        <v>4</v>
      </c>
      <c r="E280" s="21" t="s">
        <v>3</v>
      </c>
      <c r="F280" s="21" t="s">
        <v>5</v>
      </c>
      <c r="G280" s="21" t="s">
        <v>6</v>
      </c>
    </row>
    <row r="281" spans="2:8" x14ac:dyDescent="0.25">
      <c r="B281" s="2">
        <v>44105</v>
      </c>
      <c r="C281" s="4" t="s">
        <v>0</v>
      </c>
      <c r="D281" s="5">
        <v>76105683</v>
      </c>
      <c r="E281" s="26">
        <f>D251</f>
        <v>75891554</v>
      </c>
      <c r="F281" s="4">
        <v>1</v>
      </c>
      <c r="G281" s="5">
        <f>(D281-E281)*F281</f>
        <v>214129</v>
      </c>
    </row>
    <row r="282" spans="2:8" x14ac:dyDescent="0.25">
      <c r="B282" s="2">
        <v>44105</v>
      </c>
      <c r="C282" s="4" t="s">
        <v>1</v>
      </c>
      <c r="D282" s="5">
        <v>69567347</v>
      </c>
      <c r="E282" s="5">
        <f t="shared" ref="E282:E283" si="12">D252</f>
        <v>69375256</v>
      </c>
      <c r="F282" s="4">
        <v>1</v>
      </c>
      <c r="G282" s="5">
        <f>(D282-E282)*F282</f>
        <v>192091</v>
      </c>
    </row>
    <row r="283" spans="2:8" x14ac:dyDescent="0.25">
      <c r="B283" s="2">
        <v>44105</v>
      </c>
      <c r="C283" s="6" t="s">
        <v>2</v>
      </c>
      <c r="D283" s="7">
        <v>75755421</v>
      </c>
      <c r="E283" s="7">
        <f t="shared" si="12"/>
        <v>75461243</v>
      </c>
      <c r="F283" s="6">
        <v>1</v>
      </c>
      <c r="G283" s="7">
        <f>(D283-E283)*F283</f>
        <v>294178</v>
      </c>
    </row>
    <row r="284" spans="2:8" x14ac:dyDescent="0.25">
      <c r="B284" s="2">
        <v>44105</v>
      </c>
      <c r="G284" s="8">
        <f>SUM(G281:G283)</f>
        <v>700398</v>
      </c>
    </row>
    <row r="285" spans="2:8" x14ac:dyDescent="0.25">
      <c r="B285" s="2">
        <v>44105</v>
      </c>
      <c r="C285" s="4" t="s">
        <v>29</v>
      </c>
      <c r="D285" s="5">
        <v>81138607</v>
      </c>
      <c r="E285" s="5">
        <f>D255</f>
        <v>80918005</v>
      </c>
      <c r="F285" s="1">
        <v>1</v>
      </c>
      <c r="G285" s="5">
        <f>(D285-E285)*F285</f>
        <v>220602</v>
      </c>
      <c r="H285" s="8">
        <v>220602</v>
      </c>
    </row>
    <row r="286" spans="2:8" x14ac:dyDescent="0.25">
      <c r="B286" s="2">
        <v>44105</v>
      </c>
      <c r="C286" s="4" t="s">
        <v>30</v>
      </c>
      <c r="D286" s="5">
        <v>18119963</v>
      </c>
      <c r="E286" s="5">
        <f t="shared" ref="E286" si="13">D256</f>
        <v>18095238</v>
      </c>
      <c r="F286" s="1">
        <v>1</v>
      </c>
      <c r="G286" s="5">
        <f>(D286-E286)*F286</f>
        <v>24725</v>
      </c>
      <c r="H286" s="8">
        <v>24725</v>
      </c>
    </row>
    <row r="287" spans="2:8" x14ac:dyDescent="0.25">
      <c r="B287" s="2">
        <v>44105</v>
      </c>
      <c r="C287" s="4" t="s">
        <v>32</v>
      </c>
      <c r="D287" s="5"/>
      <c r="E287" s="5"/>
      <c r="F287" s="1">
        <v>1</v>
      </c>
      <c r="G287" s="5">
        <f>(D287-E287)*F287</f>
        <v>0</v>
      </c>
    </row>
    <row r="288" spans="2:8" x14ac:dyDescent="0.25">
      <c r="B288" s="2">
        <v>44105</v>
      </c>
      <c r="C288" s="6" t="s">
        <v>31</v>
      </c>
      <c r="D288" s="7"/>
      <c r="E288" s="7"/>
      <c r="F288" s="6"/>
      <c r="G288" s="7">
        <v>455059</v>
      </c>
    </row>
    <row r="289" spans="2:7" x14ac:dyDescent="0.25">
      <c r="B289" s="2">
        <v>44105</v>
      </c>
      <c r="G289" s="8">
        <f>SUM(G285:G288)</f>
        <v>700386</v>
      </c>
    </row>
    <row r="290" spans="2:7" x14ac:dyDescent="0.25">
      <c r="B290" s="2">
        <v>44105</v>
      </c>
      <c r="C290" s="6" t="s">
        <v>11</v>
      </c>
      <c r="D290" s="7">
        <v>62570516</v>
      </c>
      <c r="E290" s="7">
        <f>D260</f>
        <v>62201376</v>
      </c>
      <c r="F290" s="7">
        <v>1</v>
      </c>
      <c r="G290" s="7">
        <f>(D290-E290)*F290</f>
        <v>369140</v>
      </c>
    </row>
    <row r="291" spans="2:7" x14ac:dyDescent="0.25">
      <c r="B291" s="2">
        <v>44105</v>
      </c>
      <c r="C291" s="1" t="s">
        <v>7</v>
      </c>
      <c r="D291" s="8">
        <f>G285</f>
        <v>220602</v>
      </c>
      <c r="E291" s="1">
        <v>240</v>
      </c>
      <c r="G291" s="9">
        <f>E291*D291/1000</f>
        <v>52944.480000000003</v>
      </c>
    </row>
    <row r="292" spans="2:7" x14ac:dyDescent="0.25">
      <c r="B292" s="2">
        <v>44105</v>
      </c>
      <c r="C292" s="1" t="s">
        <v>8</v>
      </c>
      <c r="D292" s="8">
        <f t="shared" ref="D292:D293" si="14">G286</f>
        <v>24725</v>
      </c>
      <c r="E292" s="1">
        <v>329</v>
      </c>
      <c r="G292" s="9">
        <f>E292*D292/1000</f>
        <v>8134.5249999999996</v>
      </c>
    </row>
    <row r="293" spans="2:7" x14ac:dyDescent="0.25">
      <c r="B293" s="2">
        <v>44105</v>
      </c>
      <c r="C293" s="1" t="s">
        <v>16</v>
      </c>
      <c r="D293" s="8">
        <f t="shared" si="14"/>
        <v>0</v>
      </c>
      <c r="E293" s="1">
        <v>0</v>
      </c>
      <c r="G293" s="9">
        <f>E293*D293/1000</f>
        <v>0</v>
      </c>
    </row>
    <row r="294" spans="2:7" x14ac:dyDescent="0.25">
      <c r="B294" s="2">
        <v>44105</v>
      </c>
      <c r="C294" s="6" t="s">
        <v>9</v>
      </c>
      <c r="D294" s="7">
        <f t="shared" ref="D294" si="15">G288</f>
        <v>455059</v>
      </c>
      <c r="E294" s="6">
        <v>188</v>
      </c>
      <c r="F294" s="6"/>
      <c r="G294" s="10">
        <f>E294*D294/1000</f>
        <v>85551.092000000004</v>
      </c>
    </row>
    <row r="295" spans="2:7" x14ac:dyDescent="0.25">
      <c r="B295" s="16">
        <v>44105</v>
      </c>
      <c r="C295" s="12" t="s">
        <v>14</v>
      </c>
      <c r="D295" s="12"/>
      <c r="E295" s="12"/>
      <c r="F295" s="12"/>
      <c r="G295" s="20">
        <f>SUM(G291:G294)</f>
        <v>146630.09700000001</v>
      </c>
    </row>
    <row r="296" spans="2:7" x14ac:dyDescent="0.25">
      <c r="B296" s="2">
        <v>44105</v>
      </c>
      <c r="C296" s="1" t="s">
        <v>10</v>
      </c>
      <c r="G296" s="9">
        <v>28490</v>
      </c>
    </row>
    <row r="297" spans="2:7" x14ac:dyDescent="0.25">
      <c r="B297" s="2">
        <v>44105</v>
      </c>
      <c r="C297" s="1" t="s">
        <v>24</v>
      </c>
      <c r="G297" s="9">
        <v>150</v>
      </c>
    </row>
    <row r="298" spans="2:7" x14ac:dyDescent="0.25">
      <c r="B298" s="2">
        <v>44105</v>
      </c>
      <c r="C298" s="1" t="s">
        <v>12</v>
      </c>
      <c r="G298" s="9">
        <v>3.5</v>
      </c>
    </row>
    <row r="299" spans="2:7" x14ac:dyDescent="0.25">
      <c r="B299" s="2">
        <v>44105</v>
      </c>
      <c r="C299" s="6" t="s">
        <v>13</v>
      </c>
      <c r="D299" s="6"/>
      <c r="E299" s="6"/>
      <c r="F299" s="6"/>
      <c r="G299" s="10">
        <v>4202.3159999999998</v>
      </c>
    </row>
    <row r="300" spans="2:7" x14ac:dyDescent="0.25">
      <c r="B300" s="2">
        <v>44105</v>
      </c>
      <c r="G300" s="9">
        <f>SUM(G295:G299)</f>
        <v>179475.913</v>
      </c>
    </row>
    <row r="301" spans="2:7" x14ac:dyDescent="0.25">
      <c r="B301" s="2">
        <v>44105</v>
      </c>
      <c r="C301" s="6" t="s">
        <v>22</v>
      </c>
      <c r="D301" s="6"/>
      <c r="E301" s="6"/>
      <c r="F301" s="6"/>
      <c r="G301" s="10">
        <v>1200</v>
      </c>
    </row>
    <row r="302" spans="2:7" x14ac:dyDescent="0.25">
      <c r="B302" s="2">
        <v>44105</v>
      </c>
      <c r="C302" s="12" t="s">
        <v>23</v>
      </c>
      <c r="D302" s="12"/>
      <c r="E302" s="12"/>
      <c r="F302" s="12"/>
      <c r="G302" s="13">
        <f>SUM(G300:G301)</f>
        <v>180675.913</v>
      </c>
    </row>
    <row r="303" spans="2:7" x14ac:dyDescent="0.25">
      <c r="B303" s="2">
        <v>44105</v>
      </c>
      <c r="C303" s="14"/>
      <c r="D303" s="14" t="s">
        <v>19</v>
      </c>
      <c r="E303" s="14" t="s">
        <v>20</v>
      </c>
      <c r="F303" s="14"/>
      <c r="G303" s="15"/>
    </row>
    <row r="304" spans="2:7" x14ac:dyDescent="0.25">
      <c r="B304" s="2">
        <v>44105</v>
      </c>
      <c r="C304" s="4" t="s">
        <v>33</v>
      </c>
      <c r="D304" s="5">
        <v>5000</v>
      </c>
      <c r="E304" s="5">
        <v>2622</v>
      </c>
      <c r="F304" s="5"/>
      <c r="G304" s="5"/>
    </row>
    <row r="305" spans="2:7" x14ac:dyDescent="0.25">
      <c r="B305" s="2">
        <v>44105</v>
      </c>
      <c r="C305" s="4" t="s">
        <v>35</v>
      </c>
      <c r="D305" s="5">
        <v>3300</v>
      </c>
      <c r="E305" s="5">
        <v>0</v>
      </c>
      <c r="F305" s="5"/>
      <c r="G305" s="5"/>
    </row>
    <row r="306" spans="2:7" x14ac:dyDescent="0.25">
      <c r="B306" s="2">
        <v>44105</v>
      </c>
      <c r="C306" s="4" t="s">
        <v>34</v>
      </c>
      <c r="D306" s="5">
        <v>1200</v>
      </c>
      <c r="E306" s="5">
        <v>0</v>
      </c>
      <c r="F306" s="5"/>
      <c r="G306" s="5"/>
    </row>
    <row r="307" spans="2:7" x14ac:dyDescent="0.25">
      <c r="B307" s="2">
        <v>44105</v>
      </c>
      <c r="C307" s="6" t="s">
        <v>36</v>
      </c>
      <c r="D307" s="5">
        <v>1200</v>
      </c>
      <c r="E307" s="5">
        <v>700</v>
      </c>
      <c r="F307" s="5"/>
      <c r="G307" s="5"/>
    </row>
    <row r="308" spans="2:7" x14ac:dyDescent="0.25">
      <c r="B308" s="2">
        <v>44105</v>
      </c>
      <c r="C308" s="6" t="s">
        <v>18</v>
      </c>
      <c r="D308" s="7">
        <v>2590</v>
      </c>
      <c r="E308" s="7">
        <v>2590</v>
      </c>
      <c r="F308" s="7"/>
      <c r="G308" s="7"/>
    </row>
    <row r="309" spans="2:7" x14ac:dyDescent="0.25">
      <c r="B309" s="16">
        <v>44105</v>
      </c>
      <c r="C309" s="12" t="s">
        <v>21</v>
      </c>
      <c r="D309" s="17">
        <f>D304+D305+D306+D308</f>
        <v>12090</v>
      </c>
      <c r="E309" s="17"/>
      <c r="F309" s="18">
        <v>0.88</v>
      </c>
      <c r="G309" s="19">
        <v>13270</v>
      </c>
    </row>
    <row r="310" spans="2:7" x14ac:dyDescent="0.25">
      <c r="B310" s="21"/>
      <c r="C310" s="21"/>
      <c r="D310" s="22" t="s">
        <v>4</v>
      </c>
      <c r="E310" s="21" t="s">
        <v>3</v>
      </c>
      <c r="F310" s="21" t="s">
        <v>5</v>
      </c>
      <c r="G310" s="21" t="s">
        <v>6</v>
      </c>
    </row>
    <row r="311" spans="2:7" x14ac:dyDescent="0.25">
      <c r="B311" s="2">
        <v>44136</v>
      </c>
      <c r="C311" s="4" t="s">
        <v>0</v>
      </c>
      <c r="D311" s="5"/>
      <c r="E311" s="26">
        <f>D281</f>
        <v>76105683</v>
      </c>
      <c r="F311" s="4">
        <v>1</v>
      </c>
      <c r="G311" s="5">
        <f>(D311-E311)*F311</f>
        <v>-76105683</v>
      </c>
    </row>
    <row r="312" spans="2:7" x14ac:dyDescent="0.25">
      <c r="B312" s="2">
        <v>44136</v>
      </c>
      <c r="C312" s="4" t="s">
        <v>1</v>
      </c>
      <c r="D312" s="5"/>
      <c r="E312" s="5">
        <f t="shared" ref="E312:E313" si="16">D282</f>
        <v>69567347</v>
      </c>
      <c r="F312" s="4">
        <v>1</v>
      </c>
      <c r="G312" s="5">
        <f>(D312-E312)*F312</f>
        <v>-69567347</v>
      </c>
    </row>
    <row r="313" spans="2:7" x14ac:dyDescent="0.25">
      <c r="B313" s="2">
        <v>44136</v>
      </c>
      <c r="C313" s="6" t="s">
        <v>2</v>
      </c>
      <c r="D313" s="7"/>
      <c r="E313" s="7">
        <f t="shared" si="16"/>
        <v>75755421</v>
      </c>
      <c r="F313" s="6">
        <v>1</v>
      </c>
      <c r="G313" s="7">
        <f>(D313-E313)*F313</f>
        <v>-75755421</v>
      </c>
    </row>
    <row r="314" spans="2:7" x14ac:dyDescent="0.25">
      <c r="B314" s="2">
        <v>44136</v>
      </c>
      <c r="G314" s="8">
        <f>SUM(G311:G313)</f>
        <v>-221428451</v>
      </c>
    </row>
    <row r="315" spans="2:7" x14ac:dyDescent="0.25">
      <c r="B315" s="2">
        <v>44136</v>
      </c>
      <c r="C315" s="4" t="s">
        <v>29</v>
      </c>
      <c r="D315" s="5"/>
      <c r="E315" s="5">
        <f>D285</f>
        <v>81138607</v>
      </c>
      <c r="F315" s="1">
        <v>1</v>
      </c>
      <c r="G315" s="5">
        <f>(D315-E315)*F315</f>
        <v>-81138607</v>
      </c>
    </row>
    <row r="316" spans="2:7" x14ac:dyDescent="0.25">
      <c r="B316" s="2">
        <v>44136</v>
      </c>
      <c r="C316" s="4" t="s">
        <v>30</v>
      </c>
      <c r="D316" s="5"/>
      <c r="E316" s="5">
        <f t="shared" ref="E316" si="17">D286</f>
        <v>18119963</v>
      </c>
      <c r="F316" s="1">
        <v>1</v>
      </c>
      <c r="G316" s="5">
        <f>(D316-E316)*F316</f>
        <v>-18119963</v>
      </c>
    </row>
    <row r="317" spans="2:7" x14ac:dyDescent="0.25">
      <c r="B317" s="2">
        <v>44136</v>
      </c>
      <c r="C317" s="4" t="s">
        <v>32</v>
      </c>
      <c r="D317" s="5"/>
      <c r="E317" s="5"/>
      <c r="F317" s="1">
        <v>1</v>
      </c>
      <c r="G317" s="5">
        <f>(D317-E317)*F317</f>
        <v>0</v>
      </c>
    </row>
    <row r="318" spans="2:7" x14ac:dyDescent="0.25">
      <c r="B318" s="2">
        <v>44136</v>
      </c>
      <c r="C318" s="6" t="s">
        <v>31</v>
      </c>
      <c r="D318" s="7"/>
      <c r="E318" s="7"/>
      <c r="F318" s="6"/>
      <c r="G318" s="7"/>
    </row>
    <row r="319" spans="2:7" x14ac:dyDescent="0.25">
      <c r="B319" s="2">
        <v>44136</v>
      </c>
      <c r="G319" s="8">
        <f>SUM(G315:G318)</f>
        <v>-99258570</v>
      </c>
    </row>
    <row r="320" spans="2:7" x14ac:dyDescent="0.25">
      <c r="B320" s="2">
        <v>44136</v>
      </c>
      <c r="C320" s="6" t="s">
        <v>11</v>
      </c>
      <c r="D320" s="7"/>
      <c r="E320" s="7">
        <f>D290</f>
        <v>62570516</v>
      </c>
      <c r="F320" s="7">
        <v>1</v>
      </c>
      <c r="G320" s="7">
        <f>(D320-E320)*F320</f>
        <v>-62570516</v>
      </c>
    </row>
    <row r="321" spans="2:7" x14ac:dyDescent="0.25">
      <c r="B321" s="2">
        <v>44136</v>
      </c>
      <c r="C321" s="1" t="s">
        <v>7</v>
      </c>
      <c r="D321" s="8"/>
      <c r="E321" s="1">
        <v>240</v>
      </c>
      <c r="G321" s="9">
        <f>E321*D321/1000</f>
        <v>0</v>
      </c>
    </row>
    <row r="322" spans="2:7" x14ac:dyDescent="0.25">
      <c r="B322" s="2">
        <v>44136</v>
      </c>
      <c r="C322" s="1" t="s">
        <v>8</v>
      </c>
      <c r="D322" s="8"/>
      <c r="E322" s="1">
        <v>329</v>
      </c>
      <c r="G322" s="9">
        <f>E322*D322/1000</f>
        <v>0</v>
      </c>
    </row>
    <row r="323" spans="2:7" x14ac:dyDescent="0.25">
      <c r="B323" s="2">
        <v>44136</v>
      </c>
      <c r="C323" s="1" t="s">
        <v>16</v>
      </c>
      <c r="D323" s="8"/>
      <c r="E323" s="1">
        <v>0</v>
      </c>
      <c r="G323" s="9">
        <f>E323*D323/1000</f>
        <v>0</v>
      </c>
    </row>
    <row r="324" spans="2:7" x14ac:dyDescent="0.25">
      <c r="B324" s="2">
        <v>44136</v>
      </c>
      <c r="C324" s="6" t="s">
        <v>9</v>
      </c>
      <c r="D324" s="7">
        <f t="shared" ref="D324" si="18">G318</f>
        <v>0</v>
      </c>
      <c r="E324" s="6">
        <v>188</v>
      </c>
      <c r="F324" s="6"/>
      <c r="G324" s="10">
        <f>E324*D324/1000</f>
        <v>0</v>
      </c>
    </row>
    <row r="325" spans="2:7" x14ac:dyDescent="0.25">
      <c r="B325" s="16">
        <v>44136</v>
      </c>
      <c r="C325" s="12" t="s">
        <v>14</v>
      </c>
      <c r="D325" s="12"/>
      <c r="E325" s="12"/>
      <c r="F325" s="12"/>
      <c r="G325" s="20">
        <f>SUM(G321:G324)</f>
        <v>0</v>
      </c>
    </row>
    <row r="326" spans="2:7" x14ac:dyDescent="0.25">
      <c r="B326" s="2">
        <v>44136</v>
      </c>
      <c r="C326" s="1" t="s">
        <v>10</v>
      </c>
      <c r="G326" s="9">
        <v>36080</v>
      </c>
    </row>
    <row r="327" spans="2:7" x14ac:dyDescent="0.25">
      <c r="B327" s="2">
        <v>44136</v>
      </c>
      <c r="C327" s="1" t="s">
        <v>24</v>
      </c>
      <c r="G327" s="9">
        <v>0</v>
      </c>
    </row>
    <row r="328" spans="2:7" x14ac:dyDescent="0.25">
      <c r="B328" s="2">
        <v>44136</v>
      </c>
      <c r="C328" s="1" t="s">
        <v>12</v>
      </c>
      <c r="G328" s="9">
        <v>3.5</v>
      </c>
    </row>
    <row r="329" spans="2:7" x14ac:dyDescent="0.25">
      <c r="B329" s="2">
        <v>44136</v>
      </c>
      <c r="C329" s="6" t="s">
        <v>13</v>
      </c>
      <c r="D329" s="6"/>
      <c r="E329" s="6"/>
      <c r="F329" s="6"/>
      <c r="G329" s="10">
        <v>5462.4059999999999</v>
      </c>
    </row>
    <row r="330" spans="2:7" x14ac:dyDescent="0.25">
      <c r="B330" s="2">
        <v>44136</v>
      </c>
      <c r="G330" s="9">
        <f>SUM(G325:G329)</f>
        <v>41545.906000000003</v>
      </c>
    </row>
    <row r="331" spans="2:7" x14ac:dyDescent="0.25">
      <c r="B331" s="2">
        <v>44136</v>
      </c>
      <c r="C331" s="6" t="s">
        <v>22</v>
      </c>
      <c r="D331" s="6"/>
      <c r="E331" s="6"/>
      <c r="F331" s="6"/>
      <c r="G331" s="10">
        <v>1200</v>
      </c>
    </row>
    <row r="332" spans="2:7" x14ac:dyDescent="0.25">
      <c r="B332" s="2">
        <v>44136</v>
      </c>
      <c r="C332" s="12" t="s">
        <v>23</v>
      </c>
      <c r="D332" s="12"/>
      <c r="E332" s="12"/>
      <c r="F332" s="12"/>
      <c r="G332" s="13">
        <f>SUM(G330:G331)</f>
        <v>42745.906000000003</v>
      </c>
    </row>
    <row r="333" spans="2:7" x14ac:dyDescent="0.25">
      <c r="B333" s="2">
        <v>44136</v>
      </c>
      <c r="C333" s="14"/>
      <c r="D333" s="14" t="s">
        <v>19</v>
      </c>
      <c r="E333" s="14" t="s">
        <v>20</v>
      </c>
      <c r="F333" s="14"/>
      <c r="G333" s="15"/>
    </row>
    <row r="334" spans="2:7" x14ac:dyDescent="0.25">
      <c r="B334" s="2">
        <v>44136</v>
      </c>
      <c r="C334" s="4" t="s">
        <v>33</v>
      </c>
      <c r="D334" s="5">
        <v>5000</v>
      </c>
      <c r="E334" s="5"/>
      <c r="F334" s="5"/>
      <c r="G334" s="5"/>
    </row>
    <row r="335" spans="2:7" x14ac:dyDescent="0.25">
      <c r="B335" s="2">
        <v>44136</v>
      </c>
      <c r="C335" s="4" t="s">
        <v>35</v>
      </c>
      <c r="D335" s="5">
        <v>3300</v>
      </c>
      <c r="E335" s="5"/>
      <c r="F335" s="5"/>
      <c r="G335" s="5"/>
    </row>
    <row r="336" spans="2:7" x14ac:dyDescent="0.25">
      <c r="B336" s="2">
        <v>44136</v>
      </c>
      <c r="C336" s="4" t="s">
        <v>34</v>
      </c>
      <c r="D336" s="5">
        <v>1200</v>
      </c>
      <c r="E336" s="5"/>
      <c r="F336" s="5"/>
      <c r="G336" s="5"/>
    </row>
    <row r="337" spans="2:7" x14ac:dyDescent="0.25">
      <c r="B337" s="2">
        <v>44136</v>
      </c>
      <c r="C337" s="6" t="s">
        <v>36</v>
      </c>
      <c r="D337" s="5">
        <v>1200</v>
      </c>
      <c r="E337" s="5"/>
      <c r="F337" s="5"/>
      <c r="G337" s="5"/>
    </row>
    <row r="338" spans="2:7" x14ac:dyDescent="0.25">
      <c r="B338" s="2">
        <v>44136</v>
      </c>
      <c r="C338" s="6" t="s">
        <v>18</v>
      </c>
      <c r="D338" s="7">
        <v>5290</v>
      </c>
      <c r="E338" s="7"/>
      <c r="F338" s="7"/>
      <c r="G338" s="7"/>
    </row>
    <row r="339" spans="2:7" x14ac:dyDescent="0.25">
      <c r="B339" s="16">
        <v>44136</v>
      </c>
      <c r="C339" s="12" t="s">
        <v>21</v>
      </c>
      <c r="D339" s="17">
        <f>D334+D335+D336+D338</f>
        <v>14790</v>
      </c>
      <c r="E339" s="17"/>
      <c r="F339" s="18"/>
      <c r="G339" s="19">
        <v>13270</v>
      </c>
    </row>
    <row r="340" spans="2:7" x14ac:dyDescent="0.25">
      <c r="B340" s="21"/>
      <c r="C340" s="21"/>
      <c r="D340" s="22" t="s">
        <v>4</v>
      </c>
      <c r="E340" s="21" t="s">
        <v>3</v>
      </c>
      <c r="F340" s="21" t="s">
        <v>5</v>
      </c>
      <c r="G340" s="21" t="s">
        <v>6</v>
      </c>
    </row>
    <row r="341" spans="2:7" x14ac:dyDescent="0.25">
      <c r="B341" s="2">
        <v>44166</v>
      </c>
      <c r="C341" s="4" t="s">
        <v>0</v>
      </c>
      <c r="D341" s="5">
        <v>76539098</v>
      </c>
      <c r="E341" s="26">
        <v>76355696</v>
      </c>
      <c r="F341" s="4">
        <v>1</v>
      </c>
      <c r="G341" s="5">
        <f>(D341-E341)*F341</f>
        <v>183402</v>
      </c>
    </row>
    <row r="342" spans="2:7" x14ac:dyDescent="0.25">
      <c r="B342" s="2">
        <v>44166</v>
      </c>
      <c r="C342" s="4" t="s">
        <v>1</v>
      </c>
      <c r="D342" s="5">
        <v>69934895</v>
      </c>
      <c r="E342" s="5">
        <v>697779178</v>
      </c>
      <c r="F342" s="4">
        <v>1</v>
      </c>
      <c r="G342" s="5">
        <f>(D342-E342)*F342</f>
        <v>-627844283</v>
      </c>
    </row>
    <row r="343" spans="2:7" x14ac:dyDescent="0.25">
      <c r="B343" s="2">
        <v>44166</v>
      </c>
      <c r="C343" s="6" t="s">
        <v>2</v>
      </c>
      <c r="D343" s="7">
        <v>76238865</v>
      </c>
      <c r="E343" s="7">
        <v>76029108</v>
      </c>
      <c r="F343" s="6">
        <v>1</v>
      </c>
      <c r="G343" s="7">
        <f>(D343-E343)*F343</f>
        <v>209757</v>
      </c>
    </row>
    <row r="344" spans="2:7" x14ac:dyDescent="0.25">
      <c r="B344" s="2">
        <v>44166</v>
      </c>
      <c r="G344" s="8">
        <f>SUM(G341:G343)</f>
        <v>-627451124</v>
      </c>
    </row>
    <row r="345" spans="2:7" x14ac:dyDescent="0.25">
      <c r="B345" s="2">
        <v>44166</v>
      </c>
      <c r="C345" s="4" t="s">
        <v>29</v>
      </c>
      <c r="D345" s="5">
        <v>81597059</v>
      </c>
      <c r="E345" s="5">
        <v>81389089</v>
      </c>
      <c r="F345" s="1">
        <v>1</v>
      </c>
      <c r="G345" s="5">
        <f>(D345-E345)*F345</f>
        <v>207970</v>
      </c>
    </row>
    <row r="346" spans="2:7" x14ac:dyDescent="0.25">
      <c r="B346" s="2">
        <v>44166</v>
      </c>
      <c r="C346" s="4" t="s">
        <v>30</v>
      </c>
      <c r="D346" s="5">
        <v>18165498</v>
      </c>
      <c r="E346" s="5">
        <v>18145584</v>
      </c>
      <c r="F346" s="1">
        <v>1</v>
      </c>
      <c r="G346" s="5">
        <f>(D346-E346)*F346</f>
        <v>19914</v>
      </c>
    </row>
    <row r="347" spans="2:7" x14ac:dyDescent="0.25">
      <c r="B347" s="2">
        <v>44166</v>
      </c>
      <c r="C347" s="4" t="s">
        <v>32</v>
      </c>
      <c r="D347" s="5"/>
      <c r="E347" s="5"/>
      <c r="F347" s="1">
        <v>1</v>
      </c>
      <c r="G347" s="5">
        <f>(D347-E347)*F347</f>
        <v>0</v>
      </c>
    </row>
    <row r="348" spans="2:7" x14ac:dyDescent="0.25">
      <c r="B348" s="2">
        <v>44166</v>
      </c>
      <c r="C348" s="6" t="s">
        <v>31</v>
      </c>
      <c r="D348" s="7"/>
      <c r="E348" s="7"/>
      <c r="F348" s="6"/>
      <c r="G348" s="7">
        <v>320999</v>
      </c>
    </row>
    <row r="349" spans="2:7" x14ac:dyDescent="0.25">
      <c r="B349" s="2">
        <v>44166</v>
      </c>
      <c r="G349" s="8">
        <f>SUM(G345:G348)</f>
        <v>548883</v>
      </c>
    </row>
    <row r="350" spans="2:7" x14ac:dyDescent="0.25">
      <c r="B350" s="2">
        <v>44166</v>
      </c>
      <c r="C350" s="6" t="s">
        <v>11</v>
      </c>
      <c r="D350" s="7">
        <v>63259970</v>
      </c>
      <c r="E350" s="7">
        <v>62974091</v>
      </c>
      <c r="F350" s="7">
        <v>1</v>
      </c>
      <c r="G350" s="7">
        <f>(D350-E350)*F350</f>
        <v>285879</v>
      </c>
    </row>
    <row r="351" spans="2:7" x14ac:dyDescent="0.25">
      <c r="B351" s="2">
        <v>44166</v>
      </c>
      <c r="C351" s="1" t="s">
        <v>7</v>
      </c>
      <c r="D351" s="26">
        <f>G345</f>
        <v>207970</v>
      </c>
      <c r="E351" s="1">
        <v>240</v>
      </c>
      <c r="G351" s="9">
        <f>E351*D351/1000</f>
        <v>49912.800000000003</v>
      </c>
    </row>
    <row r="352" spans="2:7" x14ac:dyDescent="0.25">
      <c r="B352" s="2">
        <v>44166</v>
      </c>
      <c r="C352" s="1" t="s">
        <v>8</v>
      </c>
      <c r="D352" s="5">
        <f t="shared" ref="D352:D354" si="19">G346</f>
        <v>19914</v>
      </c>
      <c r="E352" s="1">
        <v>329</v>
      </c>
      <c r="G352" s="9">
        <f>E352*D352/1000</f>
        <v>6551.7060000000001</v>
      </c>
    </row>
    <row r="353" spans="2:7" x14ac:dyDescent="0.25">
      <c r="B353" s="2">
        <v>44166</v>
      </c>
      <c r="C353" s="1" t="s">
        <v>16</v>
      </c>
      <c r="D353" s="5">
        <f t="shared" si="19"/>
        <v>0</v>
      </c>
      <c r="E353" s="1">
        <v>0</v>
      </c>
      <c r="G353" s="9">
        <f>E353*D353/1000</f>
        <v>0</v>
      </c>
    </row>
    <row r="354" spans="2:7" x14ac:dyDescent="0.25">
      <c r="B354" s="2">
        <v>44166</v>
      </c>
      <c r="C354" s="6" t="s">
        <v>9</v>
      </c>
      <c r="D354" s="7">
        <f t="shared" si="19"/>
        <v>320999</v>
      </c>
      <c r="E354" s="6">
        <v>188</v>
      </c>
      <c r="F354" s="6"/>
      <c r="G354" s="10">
        <f>E354*D354/1000</f>
        <v>60347.811999999998</v>
      </c>
    </row>
    <row r="355" spans="2:7" x14ac:dyDescent="0.25">
      <c r="B355" s="16">
        <v>44166</v>
      </c>
      <c r="C355" s="12" t="s">
        <v>14</v>
      </c>
      <c r="D355" s="17">
        <f>SUM(D351:D354)</f>
        <v>548883</v>
      </c>
      <c r="E355" s="12"/>
      <c r="F355" s="12"/>
      <c r="G355" s="20">
        <f>SUM(G351:G354)</f>
        <v>116812.318</v>
      </c>
    </row>
    <row r="356" spans="2:7" x14ac:dyDescent="0.25">
      <c r="B356" s="2">
        <v>44166</v>
      </c>
      <c r="C356" s="1" t="s">
        <v>10</v>
      </c>
      <c r="G356" s="9">
        <v>36080</v>
      </c>
    </row>
    <row r="357" spans="2:7" x14ac:dyDescent="0.25">
      <c r="B357" s="2">
        <v>44166</v>
      </c>
      <c r="C357" s="1" t="s">
        <v>24</v>
      </c>
      <c r="G357" s="9">
        <v>0</v>
      </c>
    </row>
    <row r="358" spans="2:7" x14ac:dyDescent="0.25">
      <c r="B358" s="2">
        <v>44166</v>
      </c>
      <c r="C358" s="1" t="s">
        <v>12</v>
      </c>
      <c r="G358" s="9">
        <v>3.5</v>
      </c>
    </row>
    <row r="359" spans="2:7" x14ac:dyDescent="0.25">
      <c r="B359" s="2">
        <v>44166</v>
      </c>
      <c r="C359" s="6" t="s">
        <v>13</v>
      </c>
      <c r="D359" s="6"/>
      <c r="E359" s="6"/>
      <c r="F359" s="6"/>
      <c r="G359" s="10">
        <v>3293.2979999999998</v>
      </c>
    </row>
    <row r="360" spans="2:7" x14ac:dyDescent="0.25">
      <c r="B360" s="2">
        <v>44166</v>
      </c>
      <c r="G360" s="9">
        <f>SUM(G355:G359)</f>
        <v>156189.11600000001</v>
      </c>
    </row>
    <row r="361" spans="2:7" x14ac:dyDescent="0.25">
      <c r="B361" s="2">
        <v>44166</v>
      </c>
      <c r="C361" s="6" t="s">
        <v>22</v>
      </c>
      <c r="D361" s="6"/>
      <c r="E361" s="6"/>
      <c r="F361" s="6"/>
      <c r="G361" s="10">
        <v>1200</v>
      </c>
    </row>
    <row r="362" spans="2:7" x14ac:dyDescent="0.25">
      <c r="B362" s="2">
        <v>44166</v>
      </c>
      <c r="C362" s="12" t="s">
        <v>23</v>
      </c>
      <c r="D362" s="12"/>
      <c r="E362" s="12"/>
      <c r="F362" s="12"/>
      <c r="G362" s="13">
        <f>SUM(G360:G361)</f>
        <v>157389.11600000001</v>
      </c>
    </row>
    <row r="363" spans="2:7" x14ac:dyDescent="0.25">
      <c r="B363" s="2">
        <v>44166</v>
      </c>
      <c r="C363" s="14"/>
      <c r="D363" s="14" t="s">
        <v>19</v>
      </c>
      <c r="E363" s="14" t="s">
        <v>20</v>
      </c>
      <c r="F363" s="14"/>
      <c r="G363" s="15"/>
    </row>
    <row r="364" spans="2:7" x14ac:dyDescent="0.25">
      <c r="B364" s="2">
        <v>44166</v>
      </c>
      <c r="C364" s="4" t="s">
        <v>33</v>
      </c>
      <c r="D364" s="5">
        <v>8000</v>
      </c>
      <c r="E364" s="5">
        <v>2434</v>
      </c>
      <c r="F364" s="5"/>
      <c r="G364" s="5"/>
    </row>
    <row r="365" spans="2:7" x14ac:dyDescent="0.25">
      <c r="B365" s="2">
        <v>44166</v>
      </c>
      <c r="C365" s="4" t="s">
        <v>35</v>
      </c>
      <c r="D365" s="5">
        <v>3600</v>
      </c>
      <c r="E365" s="5"/>
      <c r="F365" s="5"/>
      <c r="G365" s="5"/>
    </row>
    <row r="366" spans="2:7" x14ac:dyDescent="0.25">
      <c r="B366" s="2">
        <v>44166</v>
      </c>
      <c r="C366" s="4" t="s">
        <v>34</v>
      </c>
      <c r="D366" s="5">
        <v>1200</v>
      </c>
      <c r="E366" s="5"/>
      <c r="F366" s="5"/>
      <c r="G366" s="5"/>
    </row>
    <row r="367" spans="2:7" x14ac:dyDescent="0.25">
      <c r="B367" s="2">
        <v>44166</v>
      </c>
      <c r="C367" s="6" t="s">
        <v>36</v>
      </c>
      <c r="D367" s="5">
        <v>1200</v>
      </c>
      <c r="E367" s="5">
        <v>429</v>
      </c>
      <c r="F367" s="5"/>
      <c r="G367" s="5"/>
    </row>
    <row r="368" spans="2:7" x14ac:dyDescent="0.25">
      <c r="B368" s="2">
        <v>44166</v>
      </c>
      <c r="C368" s="6" t="s">
        <v>18</v>
      </c>
      <c r="D368" s="7">
        <v>3280</v>
      </c>
      <c r="E368" s="7">
        <v>3280</v>
      </c>
      <c r="F368" s="7"/>
      <c r="G368" s="7"/>
    </row>
    <row r="369" spans="1:7" x14ac:dyDescent="0.25">
      <c r="B369" s="16">
        <v>44166</v>
      </c>
      <c r="C369" s="12" t="s">
        <v>21</v>
      </c>
      <c r="D369" s="17">
        <f>D364+D365+D366+D368</f>
        <v>16080</v>
      </c>
      <c r="E369" s="17"/>
      <c r="F369" s="18">
        <v>0.89</v>
      </c>
      <c r="G369" s="19">
        <v>13270</v>
      </c>
    </row>
    <row r="370" spans="1:7" x14ac:dyDescent="0.25">
      <c r="A370" s="33"/>
    </row>
    <row r="371" spans="1:7" x14ac:dyDescent="0.25">
      <c r="B371" s="23"/>
      <c r="C371" s="23"/>
      <c r="D371" s="24" t="s">
        <v>4</v>
      </c>
      <c r="E371" s="23" t="s">
        <v>3</v>
      </c>
      <c r="F371" s="23" t="s">
        <v>5</v>
      </c>
      <c r="G371" s="23" t="s">
        <v>6</v>
      </c>
    </row>
    <row r="372" spans="1:7" x14ac:dyDescent="0.25">
      <c r="B372" s="2">
        <v>44197</v>
      </c>
      <c r="C372" s="4" t="s">
        <v>0</v>
      </c>
      <c r="D372" s="5">
        <v>76670342</v>
      </c>
      <c r="E372" s="5">
        <v>76539098</v>
      </c>
      <c r="F372" s="4">
        <v>1</v>
      </c>
      <c r="G372" s="5">
        <f>(D372-E372)*F372</f>
        <v>131244</v>
      </c>
    </row>
    <row r="373" spans="1:7" x14ac:dyDescent="0.25">
      <c r="B373" s="2">
        <v>44197</v>
      </c>
      <c r="C373" s="4" t="s">
        <v>1</v>
      </c>
      <c r="D373" s="5">
        <v>70385200</v>
      </c>
      <c r="E373" s="5">
        <v>69934895</v>
      </c>
      <c r="F373" s="4">
        <v>1</v>
      </c>
      <c r="G373" s="5">
        <f>(D373-E373)*F373</f>
        <v>450305</v>
      </c>
    </row>
    <row r="374" spans="1:7" x14ac:dyDescent="0.25">
      <c r="B374" s="2">
        <v>44197</v>
      </c>
      <c r="C374" s="6" t="s">
        <v>2</v>
      </c>
      <c r="D374" s="7">
        <v>76305083</v>
      </c>
      <c r="E374" s="7">
        <v>76238865</v>
      </c>
      <c r="F374" s="6">
        <v>1</v>
      </c>
      <c r="G374" s="7">
        <f>(D374-E374)*F374</f>
        <v>66218</v>
      </c>
    </row>
    <row r="375" spans="1:7" x14ac:dyDescent="0.25">
      <c r="B375" s="2">
        <v>44197</v>
      </c>
      <c r="G375" s="8">
        <f>SUM(G372:G374)</f>
        <v>647767</v>
      </c>
    </row>
    <row r="376" spans="1:7" x14ac:dyDescent="0.25">
      <c r="B376" s="2">
        <v>44197</v>
      </c>
      <c r="C376" s="4" t="s">
        <v>29</v>
      </c>
      <c r="D376" s="5">
        <v>81827222</v>
      </c>
      <c r="E376" s="5">
        <v>81597059</v>
      </c>
      <c r="F376" s="1">
        <v>1</v>
      </c>
      <c r="G376" s="5">
        <f>(D376-E376)*F376</f>
        <v>230163</v>
      </c>
    </row>
    <row r="377" spans="1:7" x14ac:dyDescent="0.25">
      <c r="B377" s="2">
        <v>44197</v>
      </c>
      <c r="C377" s="4" t="s">
        <v>30</v>
      </c>
      <c r="D377" s="5">
        <v>18189776</v>
      </c>
      <c r="E377" s="5">
        <v>18165498</v>
      </c>
      <c r="F377" s="1">
        <v>1</v>
      </c>
      <c r="G377" s="5">
        <f>(D377-E377)*F377</f>
        <v>24278</v>
      </c>
    </row>
    <row r="378" spans="1:7" x14ac:dyDescent="0.25">
      <c r="B378" s="2">
        <v>44197</v>
      </c>
      <c r="C378" s="4" t="s">
        <v>32</v>
      </c>
      <c r="D378" s="5"/>
      <c r="E378" s="5"/>
      <c r="G378" s="5"/>
    </row>
    <row r="379" spans="1:7" x14ac:dyDescent="0.25">
      <c r="B379" s="2">
        <v>44197</v>
      </c>
      <c r="C379" s="6" t="s">
        <v>31</v>
      </c>
      <c r="D379" s="7"/>
      <c r="E379" s="7"/>
      <c r="F379" s="6"/>
      <c r="G379" s="7">
        <v>393316</v>
      </c>
    </row>
    <row r="380" spans="1:7" x14ac:dyDescent="0.25">
      <c r="B380" s="2">
        <v>44197</v>
      </c>
      <c r="G380" s="8">
        <f>SUM(G376:G379)</f>
        <v>647757</v>
      </c>
    </row>
    <row r="381" spans="1:7" x14ac:dyDescent="0.25">
      <c r="B381" s="2">
        <v>44197</v>
      </c>
      <c r="C381" s="6" t="s">
        <v>11</v>
      </c>
      <c r="D381" s="7">
        <v>63578594</v>
      </c>
      <c r="E381" s="7">
        <v>63259970</v>
      </c>
      <c r="F381" s="7">
        <v>1</v>
      </c>
      <c r="G381" s="7">
        <f>(D381-E381)*F381</f>
        <v>318624</v>
      </c>
    </row>
    <row r="382" spans="1:7" x14ac:dyDescent="0.25">
      <c r="B382" s="2">
        <v>44197</v>
      </c>
      <c r="C382" s="1" t="s">
        <v>7</v>
      </c>
      <c r="D382" s="8">
        <f>G376</f>
        <v>230163</v>
      </c>
      <c r="E382" s="1">
        <v>240</v>
      </c>
      <c r="G382" s="9">
        <f>E382*D382/1000</f>
        <v>55239.12</v>
      </c>
    </row>
    <row r="383" spans="1:7" x14ac:dyDescent="0.25">
      <c r="B383" s="2">
        <v>44197</v>
      </c>
      <c r="C383" s="1" t="s">
        <v>8</v>
      </c>
      <c r="D383" s="8">
        <f>G377</f>
        <v>24278</v>
      </c>
      <c r="E383" s="1">
        <v>329</v>
      </c>
      <c r="G383" s="9">
        <f>E383*D383/1000</f>
        <v>7987.4620000000004</v>
      </c>
    </row>
    <row r="384" spans="1:7" x14ac:dyDescent="0.25">
      <c r="B384" s="2">
        <v>44197</v>
      </c>
      <c r="C384" s="1" t="s">
        <v>16</v>
      </c>
      <c r="D384" s="8"/>
      <c r="G384" s="9"/>
    </row>
    <row r="385" spans="2:7" x14ac:dyDescent="0.25">
      <c r="B385" s="2">
        <v>44197</v>
      </c>
      <c r="C385" s="6" t="s">
        <v>9</v>
      </c>
      <c r="D385" s="7">
        <f t="shared" ref="D385" si="20">G379</f>
        <v>393316</v>
      </c>
      <c r="E385" s="6">
        <v>188</v>
      </c>
      <c r="F385" s="6"/>
      <c r="G385" s="10">
        <f>E385*D385/1000</f>
        <v>73943.407999999996</v>
      </c>
    </row>
    <row r="386" spans="2:7" x14ac:dyDescent="0.25">
      <c r="B386" s="16">
        <v>44197</v>
      </c>
      <c r="C386" s="12" t="s">
        <v>14</v>
      </c>
      <c r="D386" s="12"/>
      <c r="E386" s="12"/>
      <c r="F386" s="12"/>
      <c r="G386" s="20">
        <f>SUM(G382:G385)</f>
        <v>137169.99</v>
      </c>
    </row>
    <row r="387" spans="2:7" x14ac:dyDescent="0.25">
      <c r="B387" s="2">
        <v>44197</v>
      </c>
      <c r="C387" s="1" t="s">
        <v>10</v>
      </c>
      <c r="G387" s="9">
        <v>36080</v>
      </c>
    </row>
    <row r="388" spans="2:7" x14ac:dyDescent="0.25">
      <c r="B388" s="2">
        <v>44197</v>
      </c>
      <c r="C388" s="1" t="s">
        <v>12</v>
      </c>
      <c r="G388" s="9">
        <v>3.5</v>
      </c>
    </row>
    <row r="389" spans="2:7" x14ac:dyDescent="0.25">
      <c r="B389" s="2">
        <v>44197</v>
      </c>
      <c r="C389" s="6" t="s">
        <v>13</v>
      </c>
      <c r="D389" s="6"/>
      <c r="E389" s="6"/>
      <c r="F389" s="6"/>
      <c r="G389" s="10">
        <v>3886.5419999999999</v>
      </c>
    </row>
    <row r="390" spans="2:7" x14ac:dyDescent="0.25">
      <c r="B390" s="2">
        <v>44197</v>
      </c>
      <c r="G390" s="9">
        <f>SUM(G386:G389)</f>
        <v>177140.03199999998</v>
      </c>
    </row>
    <row r="391" spans="2:7" x14ac:dyDescent="0.25">
      <c r="B391" s="2">
        <v>44197</v>
      </c>
      <c r="C391" s="6" t="s">
        <v>22</v>
      </c>
      <c r="D391" s="6"/>
      <c r="E391" s="6"/>
      <c r="F391" s="6"/>
      <c r="G391" s="10">
        <v>1200</v>
      </c>
    </row>
    <row r="392" spans="2:7" x14ac:dyDescent="0.25">
      <c r="B392" s="2">
        <v>44197</v>
      </c>
      <c r="C392" s="12" t="s">
        <v>23</v>
      </c>
      <c r="D392" s="12"/>
      <c r="E392" s="12"/>
      <c r="F392" s="12"/>
      <c r="G392" s="13">
        <f>SUM(G390:G391)</f>
        <v>178340.03199999998</v>
      </c>
    </row>
    <row r="393" spans="2:7" x14ac:dyDescent="0.25">
      <c r="B393" s="2">
        <v>44197</v>
      </c>
      <c r="C393" s="14"/>
      <c r="D393" s="14" t="s">
        <v>19</v>
      </c>
      <c r="E393" s="14" t="s">
        <v>20</v>
      </c>
      <c r="F393" s="14"/>
      <c r="G393" s="15"/>
    </row>
    <row r="394" spans="2:7" x14ac:dyDescent="0.25">
      <c r="B394" s="2">
        <v>44197</v>
      </c>
      <c r="C394" s="4" t="s">
        <v>33</v>
      </c>
      <c r="D394" s="5">
        <v>8000</v>
      </c>
      <c r="E394" s="5">
        <v>3490</v>
      </c>
      <c r="F394" s="5"/>
      <c r="G394" s="5"/>
    </row>
    <row r="395" spans="2:7" x14ac:dyDescent="0.25">
      <c r="B395" s="2">
        <v>44197</v>
      </c>
      <c r="C395" s="4" t="s">
        <v>35</v>
      </c>
      <c r="D395" s="5">
        <v>3600</v>
      </c>
      <c r="E395" s="5"/>
      <c r="F395" s="5"/>
      <c r="G395" s="5"/>
    </row>
    <row r="396" spans="2:7" x14ac:dyDescent="0.25">
      <c r="B396" s="2">
        <v>44197</v>
      </c>
      <c r="C396" s="4" t="s">
        <v>34</v>
      </c>
      <c r="D396" s="5">
        <v>1200</v>
      </c>
      <c r="E396" s="5"/>
      <c r="F396" s="5"/>
      <c r="G396" s="5"/>
    </row>
    <row r="397" spans="2:7" x14ac:dyDescent="0.25">
      <c r="B397" s="2">
        <v>44197</v>
      </c>
      <c r="C397" s="6" t="s">
        <v>36</v>
      </c>
      <c r="D397" s="5">
        <v>1200</v>
      </c>
      <c r="E397" s="5">
        <v>694</v>
      </c>
      <c r="F397" s="5"/>
      <c r="G397" s="5"/>
    </row>
    <row r="398" spans="2:7" x14ac:dyDescent="0.25">
      <c r="B398" s="2">
        <v>44197</v>
      </c>
      <c r="C398" s="6" t="s">
        <v>18</v>
      </c>
      <c r="D398" s="7">
        <v>3280</v>
      </c>
      <c r="E398" s="7">
        <v>3280</v>
      </c>
      <c r="F398" s="7"/>
      <c r="G398" s="7"/>
    </row>
    <row r="399" spans="2:7" x14ac:dyDescent="0.25">
      <c r="B399" s="16">
        <v>44197</v>
      </c>
      <c r="C399" s="12" t="s">
        <v>21</v>
      </c>
      <c r="D399" s="17">
        <f>D394+D396+D397+D398</f>
        <v>13680</v>
      </c>
      <c r="E399" s="17"/>
      <c r="F399" s="18">
        <v>0.9</v>
      </c>
      <c r="G399" s="19">
        <v>13270</v>
      </c>
    </row>
    <row r="400" spans="2:7" x14ac:dyDescent="0.25">
      <c r="B400" s="21"/>
      <c r="C400" s="21"/>
      <c r="D400" s="22" t="s">
        <v>4</v>
      </c>
      <c r="E400" s="21" t="s">
        <v>3</v>
      </c>
      <c r="F400" s="21" t="s">
        <v>5</v>
      </c>
      <c r="G400" s="21" t="s">
        <v>6</v>
      </c>
    </row>
    <row r="401" spans="2:7" x14ac:dyDescent="0.25">
      <c r="B401" s="2">
        <v>44228</v>
      </c>
      <c r="C401" s="4" t="s">
        <v>0</v>
      </c>
      <c r="D401" s="5">
        <v>76845436</v>
      </c>
      <c r="E401" s="26">
        <f>D372</f>
        <v>76670342</v>
      </c>
      <c r="F401" s="4">
        <v>1</v>
      </c>
      <c r="G401" s="5">
        <f>(D401-E401)*F401</f>
        <v>175094</v>
      </c>
    </row>
    <row r="402" spans="2:7" x14ac:dyDescent="0.25">
      <c r="B402" s="2">
        <v>44228</v>
      </c>
      <c r="C402" s="4" t="s">
        <v>1</v>
      </c>
      <c r="D402" s="5">
        <v>70968544</v>
      </c>
      <c r="E402" s="5">
        <f>D373</f>
        <v>70385200</v>
      </c>
      <c r="F402" s="4">
        <v>1</v>
      </c>
      <c r="G402" s="5">
        <f>(D402-E402)*F402</f>
        <v>583344</v>
      </c>
    </row>
    <row r="403" spans="2:7" x14ac:dyDescent="0.25">
      <c r="B403" s="2">
        <v>44228</v>
      </c>
      <c r="C403" s="6" t="s">
        <v>2</v>
      </c>
      <c r="D403" s="7">
        <v>76389332</v>
      </c>
      <c r="E403" s="7">
        <f>D374</f>
        <v>76305083</v>
      </c>
      <c r="F403" s="6">
        <v>1</v>
      </c>
      <c r="G403" s="7">
        <f>(D403-E403)*F403</f>
        <v>84249</v>
      </c>
    </row>
    <row r="404" spans="2:7" x14ac:dyDescent="0.25">
      <c r="B404" s="2">
        <v>44228</v>
      </c>
      <c r="G404" s="8">
        <f>SUM(G401:G403)</f>
        <v>842687</v>
      </c>
    </row>
    <row r="405" spans="2:7" x14ac:dyDescent="0.25">
      <c r="B405" s="2">
        <v>44228</v>
      </c>
      <c r="C405" s="4" t="s">
        <v>29</v>
      </c>
      <c r="D405" s="5">
        <v>82144005</v>
      </c>
      <c r="E405" s="5">
        <f>D376</f>
        <v>81827222</v>
      </c>
      <c r="F405" s="1">
        <v>1</v>
      </c>
      <c r="G405" s="5">
        <f>(D405-E405)*F405</f>
        <v>316783</v>
      </c>
    </row>
    <row r="406" spans="2:7" x14ac:dyDescent="0.25">
      <c r="B406" s="2">
        <v>44228</v>
      </c>
      <c r="C406" s="4" t="s">
        <v>30</v>
      </c>
      <c r="D406" s="5">
        <v>18219026</v>
      </c>
      <c r="E406" s="5">
        <f>D377</f>
        <v>18189776</v>
      </c>
      <c r="F406" s="1">
        <v>1</v>
      </c>
      <c r="G406" s="5">
        <f>(D406-E406)*F406</f>
        <v>29250</v>
      </c>
    </row>
    <row r="407" spans="2:7" x14ac:dyDescent="0.25">
      <c r="B407" s="2">
        <v>44228</v>
      </c>
      <c r="C407" s="4" t="s">
        <v>32</v>
      </c>
      <c r="D407" s="5"/>
      <c r="E407" s="5"/>
      <c r="G407" s="5"/>
    </row>
    <row r="408" spans="2:7" x14ac:dyDescent="0.25">
      <c r="B408" s="2">
        <v>44228</v>
      </c>
      <c r="C408" s="6" t="s">
        <v>31</v>
      </c>
      <c r="D408" s="7"/>
      <c r="E408" s="7"/>
      <c r="F408" s="6"/>
      <c r="G408" s="7">
        <v>496634</v>
      </c>
    </row>
    <row r="409" spans="2:7" x14ac:dyDescent="0.25">
      <c r="B409" s="2">
        <v>44228</v>
      </c>
      <c r="G409" s="8">
        <f>SUM(G405:G408)</f>
        <v>842667</v>
      </c>
    </row>
    <row r="410" spans="2:7" x14ac:dyDescent="0.25">
      <c r="B410" s="2">
        <v>44228</v>
      </c>
      <c r="C410" s="6" t="s">
        <v>11</v>
      </c>
      <c r="D410" s="7">
        <v>63997713</v>
      </c>
      <c r="E410" s="7">
        <f>D381</f>
        <v>63578594</v>
      </c>
      <c r="F410" s="7">
        <v>1</v>
      </c>
      <c r="G410" s="7">
        <f>(D410-E410)*F410</f>
        <v>419119</v>
      </c>
    </row>
    <row r="411" spans="2:7" x14ac:dyDescent="0.25">
      <c r="B411" s="2">
        <v>44228</v>
      </c>
      <c r="C411" s="1" t="s">
        <v>7</v>
      </c>
      <c r="D411" s="8">
        <f>G405</f>
        <v>316783</v>
      </c>
      <c r="E411" s="1">
        <v>240</v>
      </c>
      <c r="G411" s="9">
        <f>E411*D411/1000</f>
        <v>76027.92</v>
      </c>
    </row>
    <row r="412" spans="2:7" x14ac:dyDescent="0.25">
      <c r="B412" s="2">
        <v>44228</v>
      </c>
      <c r="C412" s="1" t="s">
        <v>8</v>
      </c>
      <c r="D412" s="8">
        <f>G406</f>
        <v>29250</v>
      </c>
      <c r="E412" s="1">
        <v>329</v>
      </c>
      <c r="G412" s="9">
        <f>E412*D412/1000</f>
        <v>9623.25</v>
      </c>
    </row>
    <row r="413" spans="2:7" x14ac:dyDescent="0.25">
      <c r="B413" s="2">
        <v>44228</v>
      </c>
      <c r="C413" s="1" t="s">
        <v>16</v>
      </c>
      <c r="D413" s="8"/>
      <c r="G413" s="9"/>
    </row>
    <row r="414" spans="2:7" x14ac:dyDescent="0.25">
      <c r="B414" s="2">
        <v>44228</v>
      </c>
      <c r="C414" s="6" t="s">
        <v>9</v>
      </c>
      <c r="D414" s="7">
        <f>G408</f>
        <v>496634</v>
      </c>
      <c r="E414" s="6">
        <v>188</v>
      </c>
      <c r="F414" s="6"/>
      <c r="G414" s="10">
        <f>E414*D414/1000</f>
        <v>93367.191999999995</v>
      </c>
    </row>
    <row r="415" spans="2:7" x14ac:dyDescent="0.25">
      <c r="B415" s="16">
        <v>44228</v>
      </c>
      <c r="C415" s="12" t="s">
        <v>14</v>
      </c>
      <c r="D415" s="12"/>
      <c r="E415" s="12"/>
      <c r="F415" s="12"/>
      <c r="G415" s="20">
        <f>SUM(G411:G414)</f>
        <v>179018.36199999999</v>
      </c>
    </row>
    <row r="416" spans="2:7" x14ac:dyDescent="0.25">
      <c r="B416" s="2">
        <v>44228</v>
      </c>
      <c r="C416" s="1" t="s">
        <v>10</v>
      </c>
      <c r="G416" s="9">
        <v>36080</v>
      </c>
    </row>
    <row r="417" spans="2:7" x14ac:dyDescent="0.25">
      <c r="B417" s="2">
        <v>44228</v>
      </c>
      <c r="C417" s="1" t="s">
        <v>12</v>
      </c>
      <c r="G417" s="9">
        <v>3.5</v>
      </c>
    </row>
    <row r="418" spans="2:7" x14ac:dyDescent="0.25">
      <c r="B418" s="2">
        <v>44228</v>
      </c>
      <c r="C418" s="6" t="s">
        <v>13</v>
      </c>
      <c r="D418" s="6"/>
      <c r="E418" s="6"/>
      <c r="F418" s="6"/>
      <c r="G418" s="10">
        <v>5056.0020000000004</v>
      </c>
    </row>
    <row r="419" spans="2:7" x14ac:dyDescent="0.25">
      <c r="B419" s="2">
        <v>44228</v>
      </c>
      <c r="G419" s="9">
        <f>SUM(G415:G418)</f>
        <v>220157.864</v>
      </c>
    </row>
    <row r="420" spans="2:7" x14ac:dyDescent="0.25">
      <c r="B420" s="2">
        <v>44228</v>
      </c>
      <c r="C420" s="6" t="s">
        <v>22</v>
      </c>
      <c r="D420" s="6"/>
      <c r="E420" s="6"/>
      <c r="F420" s="6"/>
      <c r="G420" s="10">
        <v>1200</v>
      </c>
    </row>
    <row r="421" spans="2:7" x14ac:dyDescent="0.25">
      <c r="B421" s="2">
        <v>44228</v>
      </c>
      <c r="C421" s="12" t="s">
        <v>23</v>
      </c>
      <c r="D421" s="12"/>
      <c r="E421" s="12"/>
      <c r="F421" s="12"/>
      <c r="G421" s="13">
        <f>SUM(G419:G420)</f>
        <v>221357.864</v>
      </c>
    </row>
    <row r="422" spans="2:7" x14ac:dyDescent="0.25">
      <c r="B422" s="2">
        <v>44228</v>
      </c>
      <c r="C422" s="14"/>
      <c r="D422" s="14" t="s">
        <v>19</v>
      </c>
      <c r="E422" s="14" t="s">
        <v>20</v>
      </c>
      <c r="F422" s="14"/>
      <c r="G422" s="15"/>
    </row>
    <row r="423" spans="2:7" x14ac:dyDescent="0.25">
      <c r="B423" s="2">
        <v>44228</v>
      </c>
      <c r="C423" s="4" t="s">
        <v>33</v>
      </c>
      <c r="D423" s="5">
        <v>8000</v>
      </c>
      <c r="E423" s="5">
        <v>3531</v>
      </c>
      <c r="F423" s="5"/>
      <c r="G423" s="5"/>
    </row>
    <row r="424" spans="2:7" x14ac:dyDescent="0.25">
      <c r="B424" s="2">
        <v>44228</v>
      </c>
      <c r="C424" s="4" t="s">
        <v>35</v>
      </c>
      <c r="D424" s="5">
        <v>3600</v>
      </c>
      <c r="E424" s="5"/>
      <c r="F424" s="5"/>
      <c r="G424" s="5"/>
    </row>
    <row r="425" spans="2:7" x14ac:dyDescent="0.25">
      <c r="B425" s="2">
        <v>44228</v>
      </c>
      <c r="C425" s="4" t="s">
        <v>34</v>
      </c>
      <c r="D425" s="5">
        <v>1200</v>
      </c>
      <c r="E425" s="5"/>
      <c r="F425" s="5"/>
      <c r="G425" s="5"/>
    </row>
    <row r="426" spans="2:7" x14ac:dyDescent="0.25">
      <c r="B426" s="2">
        <v>44228</v>
      </c>
      <c r="C426" s="6" t="s">
        <v>36</v>
      </c>
      <c r="D426" s="5">
        <v>1200</v>
      </c>
      <c r="E426" s="5">
        <v>585</v>
      </c>
      <c r="F426" s="5"/>
      <c r="G426" s="5"/>
    </row>
    <row r="427" spans="2:7" x14ac:dyDescent="0.25">
      <c r="B427" s="2">
        <v>44228</v>
      </c>
      <c r="C427" s="6" t="s">
        <v>18</v>
      </c>
      <c r="D427" s="7">
        <v>3280</v>
      </c>
      <c r="E427" s="7">
        <v>3280</v>
      </c>
      <c r="F427" s="7"/>
      <c r="G427" s="7"/>
    </row>
    <row r="428" spans="2:7" x14ac:dyDescent="0.25">
      <c r="B428" s="16">
        <v>44228</v>
      </c>
      <c r="C428" s="12" t="s">
        <v>21</v>
      </c>
      <c r="D428" s="17">
        <f>D423+D425+D426+D427</f>
        <v>13680</v>
      </c>
      <c r="E428" s="17"/>
      <c r="F428" s="18">
        <v>0.9</v>
      </c>
      <c r="G428" s="19">
        <v>13270</v>
      </c>
    </row>
    <row r="429" spans="2:7" x14ac:dyDescent="0.25">
      <c r="B429" s="21"/>
      <c r="C429" s="21"/>
      <c r="D429" s="22" t="s">
        <v>4</v>
      </c>
      <c r="E429" s="21" t="s">
        <v>3</v>
      </c>
      <c r="F429" s="21" t="s">
        <v>5</v>
      </c>
      <c r="G429" s="21" t="s">
        <v>6</v>
      </c>
    </row>
    <row r="430" spans="2:7" x14ac:dyDescent="0.25">
      <c r="B430" s="2">
        <v>44256</v>
      </c>
      <c r="C430" s="4" t="s">
        <v>0</v>
      </c>
      <c r="D430" s="5">
        <v>77008567</v>
      </c>
      <c r="E430" s="5">
        <v>76845436</v>
      </c>
      <c r="F430" s="4">
        <v>1</v>
      </c>
      <c r="G430" s="5">
        <f>(D430-E430)*F430</f>
        <v>163131</v>
      </c>
    </row>
    <row r="431" spans="2:7" x14ac:dyDescent="0.25">
      <c r="B431" s="2">
        <v>44256</v>
      </c>
      <c r="C431" s="4" t="s">
        <v>1</v>
      </c>
      <c r="D431" s="5">
        <v>71448272</v>
      </c>
      <c r="E431" s="5">
        <v>70968544</v>
      </c>
      <c r="F431" s="4">
        <v>1</v>
      </c>
      <c r="G431" s="5">
        <f>(D431-E431)*F431</f>
        <v>479728</v>
      </c>
    </row>
    <row r="432" spans="2:7" x14ac:dyDescent="0.25">
      <c r="B432" s="2">
        <v>44256</v>
      </c>
      <c r="C432" s="6" t="s">
        <v>2</v>
      </c>
      <c r="D432" s="7">
        <v>76474324</v>
      </c>
      <c r="E432" s="7">
        <v>76389332</v>
      </c>
      <c r="F432" s="6">
        <v>1</v>
      </c>
      <c r="G432" s="7">
        <f>(D432-E432)*F432</f>
        <v>84992</v>
      </c>
    </row>
    <row r="433" spans="2:7" x14ac:dyDescent="0.25">
      <c r="B433" s="2">
        <v>44256</v>
      </c>
      <c r="G433" s="8">
        <f>SUM(G430:G432)</f>
        <v>727851</v>
      </c>
    </row>
    <row r="434" spans="2:7" x14ac:dyDescent="0.25">
      <c r="B434" s="2">
        <v>44256</v>
      </c>
      <c r="C434" s="4" t="s">
        <v>29</v>
      </c>
      <c r="D434" s="5">
        <v>82411426</v>
      </c>
      <c r="E434" s="5">
        <v>82144005</v>
      </c>
      <c r="F434" s="1">
        <v>1</v>
      </c>
      <c r="G434" s="5">
        <f>(D434-E434)*F434</f>
        <v>267421</v>
      </c>
    </row>
    <row r="435" spans="2:7" x14ac:dyDescent="0.25">
      <c r="B435" s="2">
        <v>44256</v>
      </c>
      <c r="C435" s="4" t="s">
        <v>30</v>
      </c>
      <c r="D435" s="5">
        <v>18242024</v>
      </c>
      <c r="E435" s="5">
        <v>18219026</v>
      </c>
      <c r="F435" s="1">
        <v>1</v>
      </c>
      <c r="G435" s="5">
        <f>(D435-E435)*F435</f>
        <v>22998</v>
      </c>
    </row>
    <row r="436" spans="2:7" x14ac:dyDescent="0.25">
      <c r="B436" s="2">
        <v>44256</v>
      </c>
      <c r="C436" s="4" t="s">
        <v>32</v>
      </c>
      <c r="D436" s="5"/>
      <c r="E436" s="5"/>
      <c r="G436" s="5"/>
    </row>
    <row r="437" spans="2:7" x14ac:dyDescent="0.25">
      <c r="B437" s="2">
        <v>44256</v>
      </c>
      <c r="C437" s="6" t="s">
        <v>31</v>
      </c>
      <c r="D437" s="7"/>
      <c r="E437" s="7"/>
      <c r="F437" s="6"/>
      <c r="G437" s="7">
        <v>437432</v>
      </c>
    </row>
    <row r="438" spans="2:7" x14ac:dyDescent="0.25">
      <c r="B438" s="2">
        <v>44256</v>
      </c>
      <c r="G438" s="8">
        <f>SUM(G434:G437)</f>
        <v>727851</v>
      </c>
    </row>
    <row r="439" spans="2:7" x14ac:dyDescent="0.25">
      <c r="B439" s="2">
        <v>44256</v>
      </c>
      <c r="C439" s="6" t="s">
        <v>11</v>
      </c>
      <c r="D439" s="7">
        <v>64368082</v>
      </c>
      <c r="E439" s="7">
        <v>63997713</v>
      </c>
      <c r="F439" s="7">
        <v>1</v>
      </c>
      <c r="G439" s="7">
        <f>(D439-E439)*F439</f>
        <v>370369</v>
      </c>
    </row>
    <row r="440" spans="2:7" x14ac:dyDescent="0.25">
      <c r="B440" s="2">
        <v>44256</v>
      </c>
      <c r="C440" s="1" t="s">
        <v>7</v>
      </c>
      <c r="D440" s="8">
        <f>G434</f>
        <v>267421</v>
      </c>
      <c r="E440" s="1">
        <v>240</v>
      </c>
      <c r="G440" s="9">
        <f>E440*D440/1000</f>
        <v>64181.04</v>
      </c>
    </row>
    <row r="441" spans="2:7" x14ac:dyDescent="0.25">
      <c r="B441" s="2">
        <v>44256</v>
      </c>
      <c r="C441" s="1" t="s">
        <v>8</v>
      </c>
      <c r="D441" s="8">
        <f t="shared" ref="D441" si="21">G435</f>
        <v>22998</v>
      </c>
      <c r="E441" s="1">
        <v>329</v>
      </c>
      <c r="G441" s="9">
        <f>E441*D441/1000</f>
        <v>7566.3419999999996</v>
      </c>
    </row>
    <row r="442" spans="2:7" x14ac:dyDescent="0.25">
      <c r="B442" s="2">
        <v>44256</v>
      </c>
      <c r="C442" s="1" t="s">
        <v>16</v>
      </c>
      <c r="D442" s="8"/>
      <c r="G442" s="9"/>
    </row>
    <row r="443" spans="2:7" x14ac:dyDescent="0.25">
      <c r="B443" s="2">
        <v>44256</v>
      </c>
      <c r="C443" s="6" t="s">
        <v>9</v>
      </c>
      <c r="D443" s="7">
        <f>G437</f>
        <v>437432</v>
      </c>
      <c r="E443" s="6">
        <v>188</v>
      </c>
      <c r="F443" s="6"/>
      <c r="G443" s="10">
        <f>E443*D443/1000</f>
        <v>82237.216</v>
      </c>
    </row>
    <row r="444" spans="2:7" x14ac:dyDescent="0.25">
      <c r="B444" s="16">
        <v>44256</v>
      </c>
      <c r="C444" s="12" t="s">
        <v>14</v>
      </c>
      <c r="D444" s="12"/>
      <c r="E444" s="12"/>
      <c r="F444" s="12"/>
      <c r="G444" s="20">
        <f>SUM(G440:G443)</f>
        <v>153984.598</v>
      </c>
    </row>
    <row r="445" spans="2:7" x14ac:dyDescent="0.25">
      <c r="B445" s="2">
        <v>44256</v>
      </c>
      <c r="C445" s="1" t="s">
        <v>10</v>
      </c>
      <c r="G445" s="9">
        <v>36080</v>
      </c>
    </row>
    <row r="446" spans="2:7" x14ac:dyDescent="0.25">
      <c r="B446" s="2">
        <v>44256</v>
      </c>
      <c r="C446" s="1" t="s">
        <v>12</v>
      </c>
      <c r="G446" s="9">
        <v>3.5</v>
      </c>
    </row>
    <row r="447" spans="2:7" x14ac:dyDescent="0.25">
      <c r="B447" s="2">
        <v>44256</v>
      </c>
      <c r="C447" s="6" t="s">
        <v>13</v>
      </c>
      <c r="D447" s="6"/>
      <c r="E447" s="6"/>
      <c r="F447" s="6"/>
      <c r="G447" s="10">
        <v>4367.1059999999998</v>
      </c>
    </row>
    <row r="448" spans="2:7" x14ac:dyDescent="0.25">
      <c r="B448" s="2">
        <v>44256</v>
      </c>
      <c r="G448" s="9">
        <f>SUM(G444:G447)</f>
        <v>194435.204</v>
      </c>
    </row>
    <row r="449" spans="2:7" x14ac:dyDescent="0.25">
      <c r="B449" s="2">
        <v>44256</v>
      </c>
      <c r="C449" s="6" t="s">
        <v>22</v>
      </c>
      <c r="D449" s="6"/>
      <c r="E449" s="6"/>
      <c r="F449" s="6"/>
      <c r="G449" s="10">
        <v>1200</v>
      </c>
    </row>
    <row r="450" spans="2:7" x14ac:dyDescent="0.25">
      <c r="B450" s="2">
        <v>44256</v>
      </c>
      <c r="C450" s="12" t="s">
        <v>23</v>
      </c>
      <c r="D450" s="12"/>
      <c r="E450" s="12"/>
      <c r="F450" s="12"/>
      <c r="G450" s="13">
        <f>SUM(G448:G449)</f>
        <v>195635.204</v>
      </c>
    </row>
    <row r="451" spans="2:7" x14ac:dyDescent="0.25">
      <c r="B451" s="2">
        <v>44256</v>
      </c>
      <c r="C451" s="14"/>
      <c r="D451" s="14" t="s">
        <v>19</v>
      </c>
      <c r="E451" s="14" t="s">
        <v>20</v>
      </c>
      <c r="F451" s="14"/>
      <c r="G451" s="15"/>
    </row>
    <row r="452" spans="2:7" x14ac:dyDescent="0.25">
      <c r="B452" s="2">
        <v>44256</v>
      </c>
      <c r="C452" s="4" t="s">
        <v>33</v>
      </c>
      <c r="D452" s="5">
        <v>8000</v>
      </c>
      <c r="E452" s="5">
        <v>3821</v>
      </c>
      <c r="F452" s="5"/>
      <c r="G452" s="5"/>
    </row>
    <row r="453" spans="2:7" x14ac:dyDescent="0.25">
      <c r="B453" s="2">
        <v>44256</v>
      </c>
      <c r="C453" s="4" t="s">
        <v>35</v>
      </c>
      <c r="D453" s="5">
        <v>3600</v>
      </c>
      <c r="E453" s="5"/>
      <c r="F453" s="5"/>
      <c r="G453" s="5"/>
    </row>
    <row r="454" spans="2:7" x14ac:dyDescent="0.25">
      <c r="B454" s="2">
        <v>44256</v>
      </c>
      <c r="C454" s="4" t="s">
        <v>34</v>
      </c>
      <c r="D454" s="5">
        <v>1200</v>
      </c>
      <c r="E454" s="5"/>
      <c r="F454" s="5"/>
      <c r="G454" s="5"/>
    </row>
    <row r="455" spans="2:7" x14ac:dyDescent="0.25">
      <c r="B455" s="2">
        <v>44256</v>
      </c>
      <c r="C455" s="6" t="s">
        <v>36</v>
      </c>
      <c r="D455" s="5">
        <v>1200</v>
      </c>
      <c r="E455" s="5">
        <v>589</v>
      </c>
      <c r="F455" s="5"/>
      <c r="G455" s="5"/>
    </row>
    <row r="456" spans="2:7" x14ac:dyDescent="0.25">
      <c r="B456" s="2">
        <v>44256</v>
      </c>
      <c r="C456" s="6" t="s">
        <v>18</v>
      </c>
      <c r="D456" s="7">
        <v>3280</v>
      </c>
      <c r="E456" s="7">
        <v>3280</v>
      </c>
      <c r="F456" s="7"/>
      <c r="G456" s="7"/>
    </row>
    <row r="457" spans="2:7" x14ac:dyDescent="0.25">
      <c r="B457" s="16">
        <v>44256</v>
      </c>
      <c r="C457" s="12" t="s">
        <v>21</v>
      </c>
      <c r="D457" s="17">
        <f>D452+D454+D455+D456</f>
        <v>13680</v>
      </c>
      <c r="E457" s="17"/>
      <c r="F457" s="18">
        <v>0.9</v>
      </c>
      <c r="G457" s="19">
        <v>13270</v>
      </c>
    </row>
    <row r="458" spans="2:7" x14ac:dyDescent="0.25">
      <c r="B458" s="21"/>
      <c r="C458" s="21"/>
      <c r="D458" s="22" t="s">
        <v>4</v>
      </c>
      <c r="E458" s="21" t="s">
        <v>3</v>
      </c>
      <c r="F458" s="21" t="s">
        <v>5</v>
      </c>
      <c r="G458" s="21" t="s">
        <v>6</v>
      </c>
    </row>
    <row r="459" spans="2:7" x14ac:dyDescent="0.25">
      <c r="B459" s="2">
        <v>44287</v>
      </c>
      <c r="C459" s="4" t="s">
        <v>0</v>
      </c>
      <c r="D459" s="5">
        <v>77125294</v>
      </c>
      <c r="E459" s="26">
        <f>D430</f>
        <v>77008567</v>
      </c>
      <c r="F459" s="4">
        <v>1</v>
      </c>
      <c r="G459" s="5">
        <f>(D459-E459)*F459</f>
        <v>116727</v>
      </c>
    </row>
    <row r="460" spans="2:7" x14ac:dyDescent="0.25">
      <c r="B460" s="2">
        <v>44287</v>
      </c>
      <c r="C460" s="4" t="s">
        <v>1</v>
      </c>
      <c r="D460" s="5">
        <v>71733972</v>
      </c>
      <c r="E460" s="5">
        <f>D431</f>
        <v>71448272</v>
      </c>
      <c r="F460" s="4">
        <v>1</v>
      </c>
      <c r="G460" s="5">
        <f>(D460-E460)*F460</f>
        <v>285700</v>
      </c>
    </row>
    <row r="461" spans="2:7" x14ac:dyDescent="0.25">
      <c r="B461" s="2">
        <v>44287</v>
      </c>
      <c r="C461" s="6" t="s">
        <v>2</v>
      </c>
      <c r="D461" s="7">
        <v>76533839</v>
      </c>
      <c r="E461" s="7">
        <f>D432</f>
        <v>76474324</v>
      </c>
      <c r="F461" s="6">
        <v>1</v>
      </c>
      <c r="G461" s="7">
        <f>(D461-E461)*F461</f>
        <v>59515</v>
      </c>
    </row>
    <row r="462" spans="2:7" x14ac:dyDescent="0.25">
      <c r="B462" s="2">
        <v>44287</v>
      </c>
      <c r="G462" s="8">
        <f>SUM(G459:G461)</f>
        <v>461942</v>
      </c>
    </row>
    <row r="463" spans="2:7" x14ac:dyDescent="0.25">
      <c r="B463" s="2">
        <v>44287</v>
      </c>
      <c r="C463" s="4" t="s">
        <v>29</v>
      </c>
      <c r="D463" s="5">
        <v>82620126</v>
      </c>
      <c r="E463" s="5">
        <f>D434</f>
        <v>82411426</v>
      </c>
      <c r="F463" s="1">
        <v>1</v>
      </c>
      <c r="G463" s="5">
        <f>(D463-E463)*F463</f>
        <v>208700</v>
      </c>
    </row>
    <row r="464" spans="2:7" x14ac:dyDescent="0.25">
      <c r="B464" s="2">
        <v>44287</v>
      </c>
      <c r="C464" s="4" t="s">
        <v>30</v>
      </c>
      <c r="D464" s="5">
        <v>18257365</v>
      </c>
      <c r="E464" s="5">
        <f>D435</f>
        <v>18242024</v>
      </c>
      <c r="F464" s="1">
        <v>1</v>
      </c>
      <c r="G464" s="5">
        <f>(D464-E464)*F464</f>
        <v>15341</v>
      </c>
    </row>
    <row r="465" spans="2:7" x14ac:dyDescent="0.25">
      <c r="B465" s="2">
        <v>44287</v>
      </c>
      <c r="C465" s="4" t="s">
        <v>32</v>
      </c>
      <c r="D465" s="5"/>
      <c r="E465" s="5"/>
      <c r="G465" s="5"/>
    </row>
    <row r="466" spans="2:7" x14ac:dyDescent="0.25">
      <c r="B466" s="2">
        <v>44287</v>
      </c>
      <c r="C466" s="6" t="s">
        <v>31</v>
      </c>
      <c r="D466" s="7"/>
      <c r="E466" s="7"/>
      <c r="F466" s="6"/>
      <c r="G466" s="7">
        <v>237912</v>
      </c>
    </row>
    <row r="467" spans="2:7" x14ac:dyDescent="0.25">
      <c r="B467" s="2">
        <v>44287</v>
      </c>
      <c r="G467" s="8">
        <f>SUM(G463:G466)</f>
        <v>461953</v>
      </c>
    </row>
    <row r="468" spans="2:7" x14ac:dyDescent="0.25">
      <c r="B468" s="2">
        <v>44287</v>
      </c>
      <c r="C468" s="6" t="s">
        <v>11</v>
      </c>
      <c r="D468" s="7">
        <v>64647327</v>
      </c>
      <c r="E468" s="7">
        <f>D439</f>
        <v>64368082</v>
      </c>
      <c r="F468" s="7">
        <v>1</v>
      </c>
      <c r="G468" s="7">
        <f>(D468-E468)*F468</f>
        <v>279245</v>
      </c>
    </row>
    <row r="469" spans="2:7" x14ac:dyDescent="0.25">
      <c r="B469" s="2">
        <v>44287</v>
      </c>
      <c r="C469" s="1" t="s">
        <v>7</v>
      </c>
      <c r="D469" s="8">
        <f>G463</f>
        <v>208700</v>
      </c>
      <c r="E469" s="1">
        <v>240</v>
      </c>
      <c r="G469" s="9">
        <f>E469*D469/1000</f>
        <v>50088</v>
      </c>
    </row>
    <row r="470" spans="2:7" x14ac:dyDescent="0.25">
      <c r="B470" s="2">
        <v>44287</v>
      </c>
      <c r="C470" s="1" t="s">
        <v>8</v>
      </c>
      <c r="D470" s="8">
        <f t="shared" ref="D470" si="22">G464</f>
        <v>15341</v>
      </c>
      <c r="E470" s="1">
        <v>329</v>
      </c>
      <c r="G470" s="9">
        <f>E470*D470/1000</f>
        <v>5047.1890000000003</v>
      </c>
    </row>
    <row r="471" spans="2:7" x14ac:dyDescent="0.25">
      <c r="B471" s="2">
        <v>44287</v>
      </c>
      <c r="C471" s="1" t="s">
        <v>16</v>
      </c>
      <c r="D471" s="8"/>
      <c r="G471" s="9"/>
    </row>
    <row r="472" spans="2:7" x14ac:dyDescent="0.25">
      <c r="B472" s="2">
        <v>44287</v>
      </c>
      <c r="C472" s="6" t="s">
        <v>9</v>
      </c>
      <c r="D472" s="7">
        <f>G466</f>
        <v>237912</v>
      </c>
      <c r="E472" s="6">
        <v>188</v>
      </c>
      <c r="F472" s="6"/>
      <c r="G472" s="10">
        <f>E472*D472/1000</f>
        <v>44727.455999999998</v>
      </c>
    </row>
    <row r="473" spans="2:7" x14ac:dyDescent="0.25">
      <c r="B473" s="16">
        <v>44287</v>
      </c>
      <c r="C473" s="12" t="s">
        <v>14</v>
      </c>
      <c r="D473" s="12"/>
      <c r="E473" s="12"/>
      <c r="F473" s="12"/>
      <c r="G473" s="20">
        <f>SUM(G469:G472)</f>
        <v>99862.64499999999</v>
      </c>
    </row>
    <row r="474" spans="2:7" x14ac:dyDescent="0.25">
      <c r="B474" s="2">
        <v>44287</v>
      </c>
      <c r="C474" s="1" t="s">
        <v>10</v>
      </c>
      <c r="G474" s="9">
        <v>36080</v>
      </c>
    </row>
    <row r="475" spans="2:7" x14ac:dyDescent="0.25">
      <c r="B475" s="2">
        <v>44287</v>
      </c>
      <c r="C475" s="1" t="s">
        <v>12</v>
      </c>
      <c r="G475" s="9">
        <v>3.5</v>
      </c>
    </row>
    <row r="476" spans="2:7" x14ac:dyDescent="0.25">
      <c r="B476" s="2">
        <v>44287</v>
      </c>
      <c r="C476" s="6" t="s">
        <v>13</v>
      </c>
      <c r="D476" s="6"/>
      <c r="E476" s="6"/>
      <c r="F476" s="6"/>
      <c r="G476" s="10">
        <v>2771.7179999999998</v>
      </c>
    </row>
    <row r="477" spans="2:7" x14ac:dyDescent="0.25">
      <c r="B477" s="2">
        <v>44287</v>
      </c>
      <c r="G477" s="9">
        <f>SUM(G473:G476)</f>
        <v>138717.86299999998</v>
      </c>
    </row>
    <row r="478" spans="2:7" x14ac:dyDescent="0.25">
      <c r="B478" s="2">
        <v>44287</v>
      </c>
      <c r="C478" s="6" t="s">
        <v>22</v>
      </c>
      <c r="D478" s="6"/>
      <c r="E478" s="6"/>
      <c r="F478" s="6"/>
      <c r="G478" s="10">
        <v>1200</v>
      </c>
    </row>
    <row r="479" spans="2:7" x14ac:dyDescent="0.25">
      <c r="B479" s="2">
        <v>44287</v>
      </c>
      <c r="C479" s="12" t="s">
        <v>23</v>
      </c>
      <c r="D479" s="12"/>
      <c r="E479" s="12"/>
      <c r="F479" s="12"/>
      <c r="G479" s="13">
        <f>SUM(G477:G478)</f>
        <v>139917.86299999998</v>
      </c>
    </row>
    <row r="480" spans="2:7" x14ac:dyDescent="0.25">
      <c r="B480" s="2">
        <v>44287</v>
      </c>
      <c r="C480" s="14"/>
      <c r="D480" s="14" t="s">
        <v>19</v>
      </c>
      <c r="E480" s="14" t="s">
        <v>20</v>
      </c>
      <c r="F480" s="14"/>
      <c r="G480" s="15"/>
    </row>
    <row r="481" spans="2:7" x14ac:dyDescent="0.25">
      <c r="B481" s="2">
        <v>44287</v>
      </c>
      <c r="C481" s="4" t="s">
        <v>33</v>
      </c>
      <c r="D481" s="5">
        <v>8000</v>
      </c>
      <c r="E481" s="5">
        <v>2468</v>
      </c>
      <c r="F481" s="5"/>
      <c r="G481" s="5"/>
    </row>
    <row r="482" spans="2:7" x14ac:dyDescent="0.25">
      <c r="B482" s="2">
        <v>44287</v>
      </c>
      <c r="C482" s="4" t="s">
        <v>35</v>
      </c>
      <c r="D482" s="5">
        <v>3600</v>
      </c>
      <c r="E482" s="5"/>
      <c r="F482" s="5"/>
      <c r="G482" s="5"/>
    </row>
    <row r="483" spans="2:7" x14ac:dyDescent="0.25">
      <c r="B483" s="2">
        <v>44287</v>
      </c>
      <c r="C483" s="4" t="s">
        <v>34</v>
      </c>
      <c r="D483" s="5">
        <v>1200</v>
      </c>
      <c r="E483" s="5"/>
      <c r="F483" s="5"/>
      <c r="G483" s="5"/>
    </row>
    <row r="484" spans="2:7" x14ac:dyDescent="0.25">
      <c r="B484" s="2">
        <v>44287</v>
      </c>
      <c r="C484" s="6" t="s">
        <v>36</v>
      </c>
      <c r="D484" s="5">
        <v>1200</v>
      </c>
      <c r="E484" s="5">
        <v>358</v>
      </c>
      <c r="F484" s="5"/>
      <c r="G484" s="5"/>
    </row>
    <row r="485" spans="2:7" x14ac:dyDescent="0.25">
      <c r="B485" s="2">
        <v>44287</v>
      </c>
      <c r="C485" s="6" t="s">
        <v>18</v>
      </c>
      <c r="D485" s="7">
        <v>3280</v>
      </c>
      <c r="E485" s="7">
        <v>3280</v>
      </c>
      <c r="F485" s="7"/>
      <c r="G485" s="7"/>
    </row>
    <row r="486" spans="2:7" x14ac:dyDescent="0.25">
      <c r="B486" s="16">
        <v>44287</v>
      </c>
      <c r="C486" s="12" t="s">
        <v>21</v>
      </c>
      <c r="D486" s="17">
        <f>D481+D483+D484+D485</f>
        <v>13680</v>
      </c>
      <c r="E486" s="17"/>
      <c r="F486" s="18">
        <v>0.86</v>
      </c>
      <c r="G486" s="19">
        <v>13270</v>
      </c>
    </row>
    <row r="487" spans="2:7" x14ac:dyDescent="0.25">
      <c r="B487" s="21"/>
      <c r="C487" s="21"/>
      <c r="D487" s="22" t="s">
        <v>4</v>
      </c>
      <c r="E487" s="21" t="s">
        <v>3</v>
      </c>
      <c r="F487" s="21" t="s">
        <v>5</v>
      </c>
      <c r="G487" s="21" t="s">
        <v>6</v>
      </c>
    </row>
    <row r="488" spans="2:7" x14ac:dyDescent="0.25">
      <c r="B488" s="2">
        <v>44317</v>
      </c>
      <c r="C488" s="4" t="s">
        <v>0</v>
      </c>
      <c r="D488" s="5">
        <v>77209832</v>
      </c>
      <c r="E488" s="26">
        <f>D459</f>
        <v>77125294</v>
      </c>
      <c r="F488" s="4">
        <v>1</v>
      </c>
      <c r="G488" s="5">
        <f>(D488-E488)*F488</f>
        <v>84538</v>
      </c>
    </row>
    <row r="489" spans="2:7" x14ac:dyDescent="0.25">
      <c r="B489" s="2">
        <v>44317</v>
      </c>
      <c r="C489" s="4" t="s">
        <v>1</v>
      </c>
      <c r="D489" s="5">
        <v>71911689</v>
      </c>
      <c r="E489" s="5">
        <f>D460</f>
        <v>71733972</v>
      </c>
      <c r="F489" s="4">
        <v>1</v>
      </c>
      <c r="G489" s="5">
        <f>(D489-E489)*F489</f>
        <v>177717</v>
      </c>
    </row>
    <row r="490" spans="2:7" x14ac:dyDescent="0.25">
      <c r="B490" s="2">
        <v>44317</v>
      </c>
      <c r="C490" s="6" t="s">
        <v>2</v>
      </c>
      <c r="D490" s="7">
        <v>76580844</v>
      </c>
      <c r="E490" s="7">
        <f>D461</f>
        <v>76533839</v>
      </c>
      <c r="F490" s="6">
        <v>1</v>
      </c>
      <c r="G490" s="7">
        <f>(D490-E490)*F490</f>
        <v>47005</v>
      </c>
    </row>
    <row r="491" spans="2:7" x14ac:dyDescent="0.25">
      <c r="B491" s="2">
        <v>44317</v>
      </c>
      <c r="G491" s="8">
        <f>SUM(G488:G490)</f>
        <v>309260</v>
      </c>
    </row>
    <row r="492" spans="2:7" x14ac:dyDescent="0.25">
      <c r="B492" s="2">
        <v>44317</v>
      </c>
      <c r="C492" s="4" t="s">
        <v>29</v>
      </c>
      <c r="D492" s="5">
        <v>82768199</v>
      </c>
      <c r="E492" s="5">
        <f>D463</f>
        <v>82620126</v>
      </c>
      <c r="F492" s="1">
        <v>1</v>
      </c>
      <c r="G492" s="5">
        <f>(D492-E492)*F492</f>
        <v>148073</v>
      </c>
    </row>
    <row r="493" spans="2:7" x14ac:dyDescent="0.25">
      <c r="B493" s="2">
        <v>44317</v>
      </c>
      <c r="C493" s="4" t="s">
        <v>30</v>
      </c>
      <c r="D493" s="5">
        <v>18267003</v>
      </c>
      <c r="E493" s="5">
        <f>D464</f>
        <v>18257365</v>
      </c>
      <c r="F493" s="1">
        <v>1</v>
      </c>
      <c r="G493" s="5">
        <f>(D493-E493)*F493</f>
        <v>9638</v>
      </c>
    </row>
    <row r="494" spans="2:7" x14ac:dyDescent="0.25">
      <c r="B494" s="2">
        <v>44317</v>
      </c>
      <c r="C494" s="4" t="s">
        <v>32</v>
      </c>
      <c r="D494" s="5"/>
      <c r="E494" s="5"/>
      <c r="G494" s="5"/>
    </row>
    <row r="495" spans="2:7" x14ac:dyDescent="0.25">
      <c r="B495" s="2">
        <v>44317</v>
      </c>
      <c r="C495" s="6" t="s">
        <v>31</v>
      </c>
      <c r="D495" s="7"/>
      <c r="E495" s="7"/>
      <c r="F495" s="6"/>
      <c r="G495" s="7">
        <v>151551</v>
      </c>
    </row>
    <row r="496" spans="2:7" x14ac:dyDescent="0.25">
      <c r="B496" s="2">
        <v>44317</v>
      </c>
      <c r="G496" s="8">
        <f>SUM(G492:G495)</f>
        <v>309262</v>
      </c>
    </row>
    <row r="497" spans="2:7" x14ac:dyDescent="0.25">
      <c r="B497" s="2">
        <v>44317</v>
      </c>
      <c r="C497" s="6" t="s">
        <v>11</v>
      </c>
      <c r="D497" s="7">
        <v>64839840</v>
      </c>
      <c r="E497" s="7">
        <f>D468</f>
        <v>64647327</v>
      </c>
      <c r="F497" s="7">
        <v>1</v>
      </c>
      <c r="G497" s="7">
        <f>(D497-E497)*F497</f>
        <v>192513</v>
      </c>
    </row>
    <row r="498" spans="2:7" x14ac:dyDescent="0.25">
      <c r="B498" s="2">
        <v>44317</v>
      </c>
      <c r="C498" s="1" t="s">
        <v>7</v>
      </c>
      <c r="D498" s="8">
        <f>G492</f>
        <v>148073</v>
      </c>
      <c r="E498" s="1">
        <v>240</v>
      </c>
      <c r="G498" s="9">
        <f>E498*D498/1000</f>
        <v>35537.519999999997</v>
      </c>
    </row>
    <row r="499" spans="2:7" x14ac:dyDescent="0.25">
      <c r="B499" s="2">
        <v>44317</v>
      </c>
      <c r="C499" s="1" t="s">
        <v>8</v>
      </c>
      <c r="D499" s="8">
        <f t="shared" ref="D499" si="23">G493</f>
        <v>9638</v>
      </c>
      <c r="E499" s="1">
        <v>329</v>
      </c>
      <c r="G499" s="9">
        <f>E499*D499/1000</f>
        <v>3170.902</v>
      </c>
    </row>
    <row r="500" spans="2:7" x14ac:dyDescent="0.25">
      <c r="B500" s="2">
        <v>44317</v>
      </c>
      <c r="C500" s="1" t="s">
        <v>16</v>
      </c>
      <c r="D500" s="8"/>
      <c r="G500" s="9"/>
    </row>
    <row r="501" spans="2:7" x14ac:dyDescent="0.25">
      <c r="B501" s="2">
        <v>44317</v>
      </c>
      <c r="C501" s="6" t="s">
        <v>9</v>
      </c>
      <c r="D501" s="7">
        <f>G495</f>
        <v>151551</v>
      </c>
      <c r="E501" s="6">
        <v>188</v>
      </c>
      <c r="F501" s="6"/>
      <c r="G501" s="10">
        <f>E501*D501/1000</f>
        <v>28491.588</v>
      </c>
    </row>
    <row r="502" spans="2:7" x14ac:dyDescent="0.25">
      <c r="B502" s="16">
        <v>44317</v>
      </c>
      <c r="C502" s="12" t="s">
        <v>14</v>
      </c>
      <c r="D502" s="12"/>
      <c r="E502" s="12"/>
      <c r="F502" s="12"/>
      <c r="G502" s="20">
        <f>SUM(G498:G501)</f>
        <v>67200.009999999995</v>
      </c>
    </row>
    <row r="503" spans="2:7" x14ac:dyDescent="0.25">
      <c r="B503" s="2">
        <v>44317</v>
      </c>
      <c r="C503" s="1" t="s">
        <v>10</v>
      </c>
      <c r="G503" s="9">
        <v>36080</v>
      </c>
    </row>
    <row r="504" spans="2:7" x14ac:dyDescent="0.25">
      <c r="B504" s="2">
        <v>44317</v>
      </c>
      <c r="C504" s="1" t="s">
        <v>12</v>
      </c>
      <c r="G504" s="9">
        <v>3.5</v>
      </c>
    </row>
    <row r="505" spans="2:7" x14ac:dyDescent="0.25">
      <c r="B505" s="2">
        <v>44317</v>
      </c>
      <c r="C505" s="6" t="s">
        <v>13</v>
      </c>
      <c r="D505" s="6"/>
      <c r="E505" s="6"/>
      <c r="F505" s="6"/>
      <c r="G505" s="10">
        <v>1855.5719999999999</v>
      </c>
    </row>
    <row r="506" spans="2:7" x14ac:dyDescent="0.25">
      <c r="B506" s="2">
        <v>44317</v>
      </c>
      <c r="G506" s="9">
        <f>SUM(G502:G505)</f>
        <v>105139.08199999999</v>
      </c>
    </row>
    <row r="507" spans="2:7" x14ac:dyDescent="0.25">
      <c r="B507" s="2">
        <v>44317</v>
      </c>
      <c r="C507" s="6" t="s">
        <v>22</v>
      </c>
      <c r="D507" s="6"/>
      <c r="E507" s="6"/>
      <c r="F507" s="6"/>
      <c r="G507" s="10">
        <v>1200</v>
      </c>
    </row>
    <row r="508" spans="2:7" x14ac:dyDescent="0.25">
      <c r="B508" s="2">
        <v>44317</v>
      </c>
      <c r="C508" s="12" t="s">
        <v>23</v>
      </c>
      <c r="D508" s="12"/>
      <c r="E508" s="12"/>
      <c r="F508" s="12"/>
      <c r="G508" s="13">
        <f>SUM(G506:G507)</f>
        <v>106339.08199999999</v>
      </c>
    </row>
    <row r="509" spans="2:7" x14ac:dyDescent="0.25">
      <c r="B509" s="2">
        <v>44317</v>
      </c>
      <c r="C509" s="14"/>
      <c r="D509" s="14" t="s">
        <v>19</v>
      </c>
      <c r="E509" s="14" t="s">
        <v>20</v>
      </c>
      <c r="F509" s="14"/>
      <c r="G509" s="15"/>
    </row>
    <row r="510" spans="2:7" x14ac:dyDescent="0.25">
      <c r="B510" s="2">
        <v>44317</v>
      </c>
      <c r="C510" s="4" t="s">
        <v>33</v>
      </c>
      <c r="D510" s="5">
        <v>8000</v>
      </c>
      <c r="E510" s="5">
        <v>1838</v>
      </c>
      <c r="F510" s="5"/>
      <c r="G510" s="5"/>
    </row>
    <row r="511" spans="2:7" x14ac:dyDescent="0.25">
      <c r="B511" s="2">
        <v>44317</v>
      </c>
      <c r="C511" s="4" t="s">
        <v>35</v>
      </c>
      <c r="D511" s="5">
        <v>3600</v>
      </c>
      <c r="E511" s="5"/>
      <c r="F511" s="5"/>
      <c r="G511" s="5"/>
    </row>
    <row r="512" spans="2:7" x14ac:dyDescent="0.25">
      <c r="B512" s="2">
        <v>44317</v>
      </c>
      <c r="C512" s="4" t="s">
        <v>34</v>
      </c>
      <c r="D512" s="5">
        <v>1200</v>
      </c>
      <c r="E512" s="5"/>
      <c r="F512" s="5"/>
      <c r="G512" s="5"/>
    </row>
    <row r="513" spans="2:9" x14ac:dyDescent="0.25">
      <c r="B513" s="2">
        <v>44317</v>
      </c>
      <c r="C513" s="6" t="s">
        <v>36</v>
      </c>
      <c r="D513" s="5">
        <v>1200</v>
      </c>
      <c r="E513" s="5">
        <v>695</v>
      </c>
      <c r="F513" s="5"/>
      <c r="G513" s="5"/>
    </row>
    <row r="514" spans="2:9" x14ac:dyDescent="0.25">
      <c r="B514" s="2">
        <v>44317</v>
      </c>
      <c r="C514" s="6" t="s">
        <v>18</v>
      </c>
      <c r="D514" s="7">
        <v>3280</v>
      </c>
      <c r="E514" s="7">
        <v>3280</v>
      </c>
      <c r="F514" s="7"/>
      <c r="G514" s="7"/>
    </row>
    <row r="515" spans="2:9" x14ac:dyDescent="0.25">
      <c r="B515" s="16">
        <v>44317</v>
      </c>
      <c r="C515" s="12" t="s">
        <v>21</v>
      </c>
      <c r="D515" s="17">
        <f>D510+D512+D513+D514</f>
        <v>13680</v>
      </c>
      <c r="E515" s="17"/>
      <c r="F515" s="18">
        <v>0.85</v>
      </c>
      <c r="G515" s="19">
        <v>13270</v>
      </c>
    </row>
    <row r="516" spans="2:9" x14ac:dyDescent="0.25">
      <c r="B516" s="21"/>
      <c r="C516" s="21"/>
      <c r="D516" s="22" t="s">
        <v>4</v>
      </c>
      <c r="E516" s="21" t="s">
        <v>3</v>
      </c>
      <c r="F516" s="21" t="s">
        <v>5</v>
      </c>
      <c r="G516" s="21" t="s">
        <v>6</v>
      </c>
    </row>
    <row r="517" spans="2:9" x14ac:dyDescent="0.25">
      <c r="B517" s="2">
        <v>44348</v>
      </c>
      <c r="C517" s="4" t="s">
        <v>0</v>
      </c>
      <c r="D517" s="5">
        <v>77342012</v>
      </c>
      <c r="E517" s="26">
        <f>D488</f>
        <v>77209832</v>
      </c>
      <c r="F517" s="4">
        <v>1</v>
      </c>
      <c r="G517" s="5">
        <f>(D517-E517)*F517</f>
        <v>132180</v>
      </c>
    </row>
    <row r="518" spans="2:9" x14ac:dyDescent="0.25">
      <c r="B518" s="2">
        <v>44348</v>
      </c>
      <c r="C518" s="4" t="s">
        <v>1</v>
      </c>
      <c r="D518" s="5">
        <v>72209076</v>
      </c>
      <c r="E518" s="5">
        <f>D489</f>
        <v>71911689</v>
      </c>
      <c r="F518" s="4">
        <v>1</v>
      </c>
      <c r="G518" s="5">
        <f>(D518-E518)*F518</f>
        <v>297387</v>
      </c>
    </row>
    <row r="519" spans="2:9" x14ac:dyDescent="0.25">
      <c r="B519" s="2">
        <v>44348</v>
      </c>
      <c r="C519" s="6" t="s">
        <v>2</v>
      </c>
      <c r="D519" s="7">
        <v>76649744</v>
      </c>
      <c r="E519" s="7">
        <f>D490</f>
        <v>76580844</v>
      </c>
      <c r="F519" s="6">
        <v>1</v>
      </c>
      <c r="G519" s="7">
        <f>(D519-E519)*F519</f>
        <v>68900</v>
      </c>
    </row>
    <row r="520" spans="2:9" x14ac:dyDescent="0.25">
      <c r="B520" s="2">
        <v>44348</v>
      </c>
      <c r="G520" s="8">
        <f>SUM(G517:G519)</f>
        <v>498467</v>
      </c>
    </row>
    <row r="521" spans="2:9" x14ac:dyDescent="0.25">
      <c r="B521" s="2">
        <v>44348</v>
      </c>
      <c r="C521" s="4" t="s">
        <v>29</v>
      </c>
      <c r="D521" s="5">
        <v>82895871</v>
      </c>
      <c r="E521" s="5">
        <f>D492</f>
        <v>82768199</v>
      </c>
      <c r="F521" s="1">
        <v>1</v>
      </c>
      <c r="G521" s="5">
        <f>(D521-E521)*F521</f>
        <v>127672</v>
      </c>
      <c r="H521" s="8">
        <v>124352</v>
      </c>
      <c r="I521" s="27">
        <f>H521/G521</f>
        <v>0.9739958644025315</v>
      </c>
    </row>
    <row r="522" spans="2:9" x14ac:dyDescent="0.25">
      <c r="B522" s="2">
        <v>44348</v>
      </c>
      <c r="C522" s="4" t="s">
        <v>30</v>
      </c>
      <c r="D522" s="5">
        <v>18383571</v>
      </c>
      <c r="E522" s="5">
        <f>D493</f>
        <v>18267003</v>
      </c>
      <c r="F522" s="1">
        <v>1</v>
      </c>
      <c r="G522" s="5">
        <f>(D522-E522)*F522</f>
        <v>116568</v>
      </c>
      <c r="H522" s="8">
        <v>113537</v>
      </c>
      <c r="I522" s="27">
        <f t="shared" ref="I522:I523" si="24">H522/G522</f>
        <v>0.97399800974538464</v>
      </c>
    </row>
    <row r="523" spans="2:9" x14ac:dyDescent="0.25">
      <c r="B523" s="2">
        <v>44348</v>
      </c>
      <c r="C523" s="4" t="s">
        <v>32</v>
      </c>
      <c r="D523" s="5">
        <v>1975721</v>
      </c>
      <c r="E523" s="5">
        <v>1948993</v>
      </c>
      <c r="F523" s="1">
        <v>1</v>
      </c>
      <c r="G523" s="5">
        <f>(D523-E523)*F523</f>
        <v>26728</v>
      </c>
      <c r="H523" s="8">
        <v>26033</v>
      </c>
      <c r="I523" s="27">
        <f t="shared" si="24"/>
        <v>0.97399730619574976</v>
      </c>
    </row>
    <row r="524" spans="2:9" x14ac:dyDescent="0.25">
      <c r="B524" s="2">
        <v>44348</v>
      </c>
      <c r="C524" s="6" t="s">
        <v>31</v>
      </c>
      <c r="D524" s="7"/>
      <c r="E524" s="7"/>
      <c r="F524" s="6"/>
      <c r="G524" s="7">
        <v>234437</v>
      </c>
    </row>
    <row r="525" spans="2:9" x14ac:dyDescent="0.25">
      <c r="B525" s="2">
        <v>44348</v>
      </c>
      <c r="G525" s="8">
        <f>SUM(G521:G524)</f>
        <v>505405</v>
      </c>
    </row>
    <row r="526" spans="2:9" x14ac:dyDescent="0.25">
      <c r="B526" s="2">
        <v>44348</v>
      </c>
      <c r="C526" s="6" t="s">
        <v>11</v>
      </c>
      <c r="D526" s="7">
        <v>65147250</v>
      </c>
      <c r="E526" s="7">
        <f>D497</f>
        <v>64839840</v>
      </c>
      <c r="F526" s="7">
        <v>1</v>
      </c>
      <c r="G526" s="7">
        <f>(D526-E526)*F526</f>
        <v>307410</v>
      </c>
    </row>
    <row r="527" spans="2:9" x14ac:dyDescent="0.25">
      <c r="B527" s="2">
        <v>44348</v>
      </c>
      <c r="C527" s="1" t="s">
        <v>7</v>
      </c>
      <c r="D527" s="8">
        <f>G521*I521</f>
        <v>124352</v>
      </c>
      <c r="E527" s="1">
        <v>240</v>
      </c>
      <c r="G527" s="9">
        <f>E527*D527/1000</f>
        <v>29844.48</v>
      </c>
    </row>
    <row r="528" spans="2:9" x14ac:dyDescent="0.25">
      <c r="B528" s="2">
        <v>44348</v>
      </c>
      <c r="C528" s="1" t="s">
        <v>8</v>
      </c>
      <c r="D528" s="8">
        <f t="shared" ref="D528:D529" si="25">G522*I522</f>
        <v>113537</v>
      </c>
      <c r="E528" s="1">
        <v>366</v>
      </c>
      <c r="G528" s="9">
        <f>E528*D528/1000</f>
        <v>41554.542000000001</v>
      </c>
    </row>
    <row r="529" spans="2:7" x14ac:dyDescent="0.25">
      <c r="B529" s="2">
        <v>44348</v>
      </c>
      <c r="C529" s="1" t="s">
        <v>16</v>
      </c>
      <c r="D529" s="8">
        <f t="shared" si="25"/>
        <v>26033</v>
      </c>
      <c r="E529" s="1">
        <v>329</v>
      </c>
      <c r="G529" s="9">
        <f>E529*D529/1000</f>
        <v>8564.857</v>
      </c>
    </row>
    <row r="530" spans="2:7" x14ac:dyDescent="0.25">
      <c r="B530" s="2">
        <v>44348</v>
      </c>
      <c r="C530" s="6" t="s">
        <v>9</v>
      </c>
      <c r="D530" s="7">
        <f t="shared" ref="D530" si="26">G524</f>
        <v>234437</v>
      </c>
      <c r="E530" s="6">
        <v>188</v>
      </c>
      <c r="F530" s="6"/>
      <c r="G530" s="10">
        <f>E530*D530/1000</f>
        <v>44074.156000000003</v>
      </c>
    </row>
    <row r="531" spans="2:7" x14ac:dyDescent="0.25">
      <c r="B531" s="16">
        <v>44348</v>
      </c>
      <c r="C531" s="12" t="s">
        <v>14</v>
      </c>
      <c r="D531" s="12"/>
      <c r="E531" s="12"/>
      <c r="F531" s="12"/>
      <c r="G531" s="20">
        <f>SUM(G527:G530)</f>
        <v>124038.035</v>
      </c>
    </row>
    <row r="532" spans="2:7" x14ac:dyDescent="0.25">
      <c r="B532" s="2">
        <v>44348</v>
      </c>
      <c r="C532" s="1" t="s">
        <v>10</v>
      </c>
      <c r="G532" s="9">
        <v>36080</v>
      </c>
    </row>
    <row r="533" spans="2:7" x14ac:dyDescent="0.25">
      <c r="B533" s="2">
        <v>44348</v>
      </c>
      <c r="C533" s="1" t="s">
        <v>24</v>
      </c>
      <c r="G533" s="9">
        <v>150</v>
      </c>
    </row>
    <row r="534" spans="2:7" x14ac:dyDescent="0.25">
      <c r="B534" s="2">
        <v>44348</v>
      </c>
      <c r="C534" s="1" t="s">
        <v>12</v>
      </c>
      <c r="G534" s="9">
        <v>3.5</v>
      </c>
    </row>
    <row r="535" spans="2:7" x14ac:dyDescent="0.25">
      <c r="B535" s="2">
        <v>44348</v>
      </c>
      <c r="C535" s="6" t="s">
        <v>13</v>
      </c>
      <c r="D535" s="6"/>
      <c r="E535" s="6"/>
      <c r="F535" s="6"/>
      <c r="G535" s="10">
        <v>2990.154</v>
      </c>
    </row>
    <row r="536" spans="2:7" x14ac:dyDescent="0.25">
      <c r="B536" s="2">
        <v>44348</v>
      </c>
      <c r="G536" s="9">
        <f>SUM(G531:G535)</f>
        <v>163261.68900000001</v>
      </c>
    </row>
    <row r="537" spans="2:7" x14ac:dyDescent="0.25">
      <c r="B537" s="2">
        <v>44348</v>
      </c>
      <c r="C537" s="6" t="s">
        <v>22</v>
      </c>
      <c r="D537" s="6"/>
      <c r="E537" s="6"/>
      <c r="F537" s="6"/>
      <c r="G537" s="10">
        <v>1200</v>
      </c>
    </row>
    <row r="538" spans="2:7" x14ac:dyDescent="0.25">
      <c r="B538" s="2">
        <v>44348</v>
      </c>
      <c r="C538" s="12" t="s">
        <v>23</v>
      </c>
      <c r="D538" s="12"/>
      <c r="E538" s="12"/>
      <c r="F538" s="12"/>
      <c r="G538" s="13">
        <f>SUM(G536:G537)</f>
        <v>164461.68900000001</v>
      </c>
    </row>
    <row r="539" spans="2:7" x14ac:dyDescent="0.25">
      <c r="B539" s="2">
        <v>44348</v>
      </c>
      <c r="C539" s="14"/>
      <c r="D539" s="14" t="s">
        <v>19</v>
      </c>
      <c r="E539" s="14" t="s">
        <v>20</v>
      </c>
      <c r="F539" s="14"/>
      <c r="G539" s="15"/>
    </row>
    <row r="540" spans="2:7" x14ac:dyDescent="0.25">
      <c r="B540" s="2">
        <v>44348</v>
      </c>
      <c r="C540" s="4" t="s">
        <v>33</v>
      </c>
      <c r="D540" s="5">
        <v>8000</v>
      </c>
      <c r="E540" s="5">
        <v>2965</v>
      </c>
      <c r="F540" s="5"/>
      <c r="G540" s="5"/>
    </row>
    <row r="541" spans="2:7" x14ac:dyDescent="0.25">
      <c r="B541" s="2">
        <v>44348</v>
      </c>
      <c r="C541" s="4" t="s">
        <v>35</v>
      </c>
      <c r="D541" s="5">
        <v>3600</v>
      </c>
      <c r="E541" s="5">
        <v>2774</v>
      </c>
      <c r="F541" s="5"/>
      <c r="G541" s="5"/>
    </row>
    <row r="542" spans="2:7" x14ac:dyDescent="0.25">
      <c r="B542" s="2">
        <v>44348</v>
      </c>
      <c r="C542" s="4" t="s">
        <v>34</v>
      </c>
      <c r="D542" s="5">
        <v>1200</v>
      </c>
      <c r="E542" s="5">
        <v>343</v>
      </c>
      <c r="F542" s="5"/>
      <c r="G542" s="5"/>
    </row>
    <row r="543" spans="2:7" x14ac:dyDescent="0.25">
      <c r="B543" s="2">
        <v>44348</v>
      </c>
      <c r="C543" s="6" t="s">
        <v>36</v>
      </c>
      <c r="D543" s="5">
        <v>1200</v>
      </c>
      <c r="E543" s="5"/>
      <c r="F543" s="5"/>
      <c r="G543" s="5"/>
    </row>
    <row r="544" spans="2:7" x14ac:dyDescent="0.25">
      <c r="B544" s="2">
        <v>44348</v>
      </c>
      <c r="C544" s="6" t="s">
        <v>18</v>
      </c>
      <c r="D544" s="7">
        <v>3280</v>
      </c>
      <c r="E544" s="7">
        <v>3280</v>
      </c>
      <c r="F544" s="7"/>
      <c r="G544" s="7"/>
    </row>
    <row r="545" spans="2:7" x14ac:dyDescent="0.25">
      <c r="B545" s="16">
        <v>44348</v>
      </c>
      <c r="C545" s="12" t="s">
        <v>21</v>
      </c>
      <c r="D545" s="17">
        <f>D540+D541+D542+D544</f>
        <v>16080</v>
      </c>
      <c r="E545" s="17"/>
      <c r="F545" s="18">
        <v>0.85</v>
      </c>
      <c r="G545" s="19">
        <v>13270</v>
      </c>
    </row>
    <row r="546" spans="2:7" x14ac:dyDescent="0.25">
      <c r="B546" s="21"/>
      <c r="C546" s="21"/>
      <c r="D546" s="22" t="s">
        <v>4</v>
      </c>
      <c r="E546" s="21" t="s">
        <v>3</v>
      </c>
      <c r="F546" s="21" t="s">
        <v>5</v>
      </c>
      <c r="G546" s="21" t="s">
        <v>6</v>
      </c>
    </row>
    <row r="547" spans="2:7" x14ac:dyDescent="0.25">
      <c r="B547" s="2">
        <v>44378</v>
      </c>
      <c r="C547" s="4" t="s">
        <v>0</v>
      </c>
      <c r="D547" s="5">
        <v>77477588</v>
      </c>
      <c r="E547" s="26">
        <f>D517</f>
        <v>77342012</v>
      </c>
      <c r="F547" s="4">
        <v>1</v>
      </c>
      <c r="G547" s="5">
        <f>(D547-E547)*F547</f>
        <v>135576</v>
      </c>
    </row>
    <row r="548" spans="2:7" x14ac:dyDescent="0.25">
      <c r="B548" s="2">
        <v>44378</v>
      </c>
      <c r="C548" s="4" t="s">
        <v>1</v>
      </c>
      <c r="D548" s="5">
        <v>72577491</v>
      </c>
      <c r="E548" s="5">
        <f t="shared" ref="E548:E549" si="27">D518</f>
        <v>72209076</v>
      </c>
      <c r="F548" s="4">
        <v>1</v>
      </c>
      <c r="G548" s="5">
        <f>(D548-E548)*F548</f>
        <v>368415</v>
      </c>
    </row>
    <row r="549" spans="2:7" x14ac:dyDescent="0.25">
      <c r="B549" s="2">
        <v>44378</v>
      </c>
      <c r="C549" s="6" t="s">
        <v>2</v>
      </c>
      <c r="D549" s="7">
        <v>76705502</v>
      </c>
      <c r="E549" s="7">
        <f t="shared" si="27"/>
        <v>76649744</v>
      </c>
      <c r="F549" s="6">
        <v>1</v>
      </c>
      <c r="G549" s="7">
        <f>(D549-E549)*F549</f>
        <v>55758</v>
      </c>
    </row>
    <row r="550" spans="2:7" x14ac:dyDescent="0.25">
      <c r="B550" s="2">
        <v>44378</v>
      </c>
      <c r="G550" s="8">
        <f>SUM(G547:G549)</f>
        <v>559749</v>
      </c>
    </row>
    <row r="551" spans="2:7" x14ac:dyDescent="0.25">
      <c r="B551" s="2">
        <v>44378</v>
      </c>
      <c r="C551" s="4" t="s">
        <v>29</v>
      </c>
      <c r="D551" s="5">
        <v>83016398</v>
      </c>
      <c r="E551" s="5">
        <f>D521</f>
        <v>82895871</v>
      </c>
      <c r="F551" s="1">
        <v>1</v>
      </c>
      <c r="G551" s="5">
        <f>(D551-E551)*F551</f>
        <v>120527</v>
      </c>
    </row>
    <row r="552" spans="2:7" x14ac:dyDescent="0.25">
      <c r="B552" s="2">
        <v>44378</v>
      </c>
      <c r="C552" s="4" t="s">
        <v>30</v>
      </c>
      <c r="D552" s="5">
        <v>18532461</v>
      </c>
      <c r="E552" s="5">
        <f t="shared" ref="E552:E553" si="28">D522</f>
        <v>18383571</v>
      </c>
      <c r="F552" s="1">
        <v>1</v>
      </c>
      <c r="G552" s="5">
        <f>(D552-E552)*F552</f>
        <v>148890</v>
      </c>
    </row>
    <row r="553" spans="2:7" x14ac:dyDescent="0.25">
      <c r="B553" s="2">
        <v>44378</v>
      </c>
      <c r="C553" s="4" t="s">
        <v>32</v>
      </c>
      <c r="D553" s="5">
        <v>1996867</v>
      </c>
      <c r="E553" s="5">
        <f t="shared" si="28"/>
        <v>1975721</v>
      </c>
      <c r="F553" s="1">
        <v>1</v>
      </c>
      <c r="G553" s="5">
        <f>(D553-E553)*F553</f>
        <v>21146</v>
      </c>
    </row>
    <row r="554" spans="2:7" x14ac:dyDescent="0.25">
      <c r="B554" s="2">
        <v>44378</v>
      </c>
      <c r="C554" s="6" t="s">
        <v>31</v>
      </c>
      <c r="D554" s="7"/>
      <c r="E554" s="7"/>
      <c r="F554" s="6"/>
      <c r="G554" s="7">
        <v>269186</v>
      </c>
    </row>
    <row r="555" spans="2:7" x14ac:dyDescent="0.25">
      <c r="B555" s="2">
        <v>44378</v>
      </c>
      <c r="G555" s="8">
        <f>SUM(G551:G554)</f>
        <v>559749</v>
      </c>
    </row>
    <row r="556" spans="2:7" x14ac:dyDescent="0.25">
      <c r="B556" s="2">
        <v>44378</v>
      </c>
      <c r="C556" s="6" t="s">
        <v>11</v>
      </c>
      <c r="D556" s="7">
        <v>65489083</v>
      </c>
      <c r="E556" s="7">
        <f>D526</f>
        <v>65147250</v>
      </c>
      <c r="F556" s="7">
        <v>1</v>
      </c>
      <c r="G556" s="7">
        <f>(D556-E556)*F556</f>
        <v>341833</v>
      </c>
    </row>
    <row r="557" spans="2:7" x14ac:dyDescent="0.25">
      <c r="B557" s="2">
        <v>44378</v>
      </c>
      <c r="C557" s="1" t="s">
        <v>7</v>
      </c>
      <c r="D557" s="8">
        <f>G551</f>
        <v>120527</v>
      </c>
      <c r="E557" s="1">
        <v>240</v>
      </c>
      <c r="G557" s="9">
        <f>E557*D557/1000</f>
        <v>28926.48</v>
      </c>
    </row>
    <row r="558" spans="2:7" x14ac:dyDescent="0.25">
      <c r="B558" s="2">
        <v>44378</v>
      </c>
      <c r="C558" s="1" t="s">
        <v>8</v>
      </c>
      <c r="D558" s="8">
        <f t="shared" ref="D558:D560" si="29">G552</f>
        <v>148890</v>
      </c>
      <c r="E558" s="1">
        <v>366</v>
      </c>
      <c r="G558" s="9">
        <f>E558*D558/1000</f>
        <v>54493.74</v>
      </c>
    </row>
    <row r="559" spans="2:7" x14ac:dyDescent="0.25">
      <c r="B559" s="2">
        <v>44378</v>
      </c>
      <c r="C559" s="1" t="s">
        <v>16</v>
      </c>
      <c r="D559" s="8">
        <f t="shared" si="29"/>
        <v>21146</v>
      </c>
      <c r="E559" s="1">
        <v>329</v>
      </c>
      <c r="G559" s="9">
        <f>E559*D559/1000</f>
        <v>6957.0339999999997</v>
      </c>
    </row>
    <row r="560" spans="2:7" x14ac:dyDescent="0.25">
      <c r="B560" s="2">
        <v>44378</v>
      </c>
      <c r="C560" s="6" t="s">
        <v>9</v>
      </c>
      <c r="D560" s="7">
        <f t="shared" si="29"/>
        <v>269186</v>
      </c>
      <c r="E560" s="6">
        <v>188</v>
      </c>
      <c r="F560" s="6"/>
      <c r="G560" s="10">
        <f>E560*D560/1000</f>
        <v>50606.968000000001</v>
      </c>
    </row>
    <row r="561" spans="2:7" x14ac:dyDescent="0.25">
      <c r="B561" s="16">
        <v>44378</v>
      </c>
      <c r="C561" s="12" t="s">
        <v>14</v>
      </c>
      <c r="D561" s="12"/>
      <c r="E561" s="12"/>
      <c r="F561" s="12"/>
      <c r="G561" s="20">
        <f>SUM(G557:G560)</f>
        <v>140984.22200000001</v>
      </c>
    </row>
    <row r="562" spans="2:7" x14ac:dyDescent="0.25">
      <c r="B562" s="2">
        <v>44378</v>
      </c>
      <c r="C562" s="1" t="s">
        <v>10</v>
      </c>
      <c r="G562" s="9">
        <v>36080</v>
      </c>
    </row>
    <row r="563" spans="2:7" x14ac:dyDescent="0.25">
      <c r="B563" s="2">
        <v>44378</v>
      </c>
      <c r="C563" s="1" t="s">
        <v>24</v>
      </c>
      <c r="G563" s="9">
        <v>0</v>
      </c>
    </row>
    <row r="564" spans="2:7" x14ac:dyDescent="0.25">
      <c r="B564" s="2">
        <v>44378</v>
      </c>
      <c r="C564" s="1" t="s">
        <v>12</v>
      </c>
      <c r="G564" s="9">
        <v>3.5</v>
      </c>
    </row>
    <row r="565" spans="2:7" x14ac:dyDescent="0.25">
      <c r="B565" s="2">
        <v>44378</v>
      </c>
      <c r="C565" s="6" t="s">
        <v>13</v>
      </c>
      <c r="D565" s="6"/>
      <c r="E565" s="6"/>
      <c r="F565" s="6"/>
      <c r="G565" s="10">
        <v>3358.4940000000001</v>
      </c>
    </row>
    <row r="566" spans="2:7" x14ac:dyDescent="0.25">
      <c r="B566" s="2">
        <v>44378</v>
      </c>
      <c r="G566" s="9">
        <f>SUM(G561:G565)</f>
        <v>180426.21600000001</v>
      </c>
    </row>
    <row r="567" spans="2:7" x14ac:dyDescent="0.25">
      <c r="B567" s="2">
        <v>44378</v>
      </c>
      <c r="C567" s="6" t="s">
        <v>22</v>
      </c>
      <c r="D567" s="6"/>
      <c r="E567" s="6"/>
      <c r="F567" s="6"/>
      <c r="G567" s="10">
        <v>1200</v>
      </c>
    </row>
    <row r="568" spans="2:7" x14ac:dyDescent="0.25">
      <c r="B568" s="2">
        <v>44378</v>
      </c>
      <c r="C568" s="12" t="s">
        <v>23</v>
      </c>
      <c r="D568" s="12"/>
      <c r="E568" s="12"/>
      <c r="F568" s="12"/>
      <c r="G568" s="13">
        <f>SUM(G566:G567)</f>
        <v>181626.21600000001</v>
      </c>
    </row>
    <row r="569" spans="2:7" x14ac:dyDescent="0.25">
      <c r="B569" s="2">
        <v>44378</v>
      </c>
      <c r="C569" s="14"/>
      <c r="D569" s="14" t="s">
        <v>19</v>
      </c>
      <c r="E569" s="14" t="s">
        <v>20</v>
      </c>
      <c r="F569" s="14"/>
      <c r="G569" s="15"/>
    </row>
    <row r="570" spans="2:7" x14ac:dyDescent="0.25">
      <c r="B570" s="2">
        <v>44378</v>
      </c>
      <c r="C570" s="4" t="s">
        <v>33</v>
      </c>
      <c r="D570" s="5">
        <v>8000</v>
      </c>
      <c r="E570" s="5">
        <v>3326</v>
      </c>
      <c r="F570" s="5"/>
      <c r="G570" s="5"/>
    </row>
    <row r="571" spans="2:7" x14ac:dyDescent="0.25">
      <c r="B571" s="2">
        <v>44378</v>
      </c>
      <c r="C571" s="4" t="s">
        <v>35</v>
      </c>
      <c r="D571" s="5">
        <v>3600</v>
      </c>
      <c r="E571" s="5">
        <v>2891</v>
      </c>
      <c r="F571" s="5"/>
      <c r="G571" s="5"/>
    </row>
    <row r="572" spans="2:7" x14ac:dyDescent="0.25">
      <c r="B572" s="2">
        <v>44378</v>
      </c>
      <c r="C572" s="4" t="s">
        <v>34</v>
      </c>
      <c r="D572" s="5">
        <v>1200</v>
      </c>
      <c r="E572" s="5">
        <v>921</v>
      </c>
      <c r="F572" s="5"/>
      <c r="G572" s="5"/>
    </row>
    <row r="573" spans="2:7" x14ac:dyDescent="0.25">
      <c r="B573" s="2">
        <v>44378</v>
      </c>
      <c r="C573" s="6" t="s">
        <v>36</v>
      </c>
      <c r="D573" s="5">
        <v>1200</v>
      </c>
      <c r="E573" s="5"/>
      <c r="F573" s="5"/>
      <c r="G573" s="5"/>
    </row>
    <row r="574" spans="2:7" x14ac:dyDescent="0.25">
      <c r="B574" s="2">
        <v>44378</v>
      </c>
      <c r="C574" s="6" t="s">
        <v>18</v>
      </c>
      <c r="D574" s="7">
        <v>3280</v>
      </c>
      <c r="E574" s="7">
        <v>3280</v>
      </c>
      <c r="F574" s="7"/>
      <c r="G574" s="7"/>
    </row>
    <row r="575" spans="2:7" x14ac:dyDescent="0.25">
      <c r="B575" s="16">
        <v>44378</v>
      </c>
      <c r="C575" s="12" t="s">
        <v>21</v>
      </c>
      <c r="D575" s="17">
        <f>D570+D571+D572+D574</f>
        <v>16080</v>
      </c>
      <c r="E575" s="17"/>
      <c r="F575" s="18">
        <v>0.85</v>
      </c>
      <c r="G575" s="19">
        <v>13270</v>
      </c>
    </row>
    <row r="576" spans="2:7" x14ac:dyDescent="0.25">
      <c r="B576" s="21"/>
      <c r="C576" s="21"/>
      <c r="D576" s="22" t="s">
        <v>4</v>
      </c>
      <c r="E576" s="21" t="s">
        <v>3</v>
      </c>
      <c r="F576" s="21" t="s">
        <v>5</v>
      </c>
      <c r="G576" s="21" t="s">
        <v>6</v>
      </c>
    </row>
    <row r="577" spans="2:7" x14ac:dyDescent="0.25">
      <c r="B577" s="2">
        <v>44409</v>
      </c>
      <c r="C577" s="4" t="s">
        <v>0</v>
      </c>
      <c r="D577" s="5">
        <v>77521940</v>
      </c>
      <c r="E577" s="26">
        <f>D547</f>
        <v>77477588</v>
      </c>
      <c r="F577" s="4">
        <v>1</v>
      </c>
      <c r="G577" s="5">
        <f>(D577-E577)*F577</f>
        <v>44352</v>
      </c>
    </row>
    <row r="578" spans="2:7" x14ac:dyDescent="0.25">
      <c r="B578" s="2">
        <v>44409</v>
      </c>
      <c r="C578" s="4" t="s">
        <v>1</v>
      </c>
      <c r="D578" s="5">
        <v>72650589</v>
      </c>
      <c r="E578" s="5">
        <f t="shared" ref="E578:E579" si="30">D548</f>
        <v>72577491</v>
      </c>
      <c r="F578" s="4">
        <v>1</v>
      </c>
      <c r="G578" s="5">
        <f>(D578-E578)*F578</f>
        <v>73098</v>
      </c>
    </row>
    <row r="579" spans="2:7" x14ac:dyDescent="0.25">
      <c r="B579" s="2">
        <v>44409</v>
      </c>
      <c r="C579" s="6" t="s">
        <v>2</v>
      </c>
      <c r="D579" s="7">
        <v>76736275</v>
      </c>
      <c r="E579" s="7">
        <f t="shared" si="30"/>
        <v>76705502</v>
      </c>
      <c r="F579" s="6">
        <v>1</v>
      </c>
      <c r="G579" s="7">
        <f>(D579-E579)*F579</f>
        <v>30773</v>
      </c>
    </row>
    <row r="580" spans="2:7" x14ac:dyDescent="0.25">
      <c r="B580" s="2">
        <v>44409</v>
      </c>
      <c r="G580" s="8">
        <f>SUM(G577:G579)</f>
        <v>148223</v>
      </c>
    </row>
    <row r="581" spans="2:7" x14ac:dyDescent="0.25">
      <c r="B581" s="2">
        <v>44409</v>
      </c>
      <c r="C581" s="4" t="s">
        <v>29</v>
      </c>
      <c r="D581" s="5">
        <v>83053883</v>
      </c>
      <c r="E581" s="5">
        <f>D551</f>
        <v>83016398</v>
      </c>
      <c r="F581" s="1">
        <v>1</v>
      </c>
      <c r="G581" s="5">
        <f>(D581-E581)*F581</f>
        <v>37485</v>
      </c>
    </row>
    <row r="582" spans="2:7" x14ac:dyDescent="0.25">
      <c r="B582" s="2">
        <v>44409</v>
      </c>
      <c r="C582" s="4" t="s">
        <v>30</v>
      </c>
      <c r="D582" s="5">
        <v>18576354</v>
      </c>
      <c r="E582" s="5">
        <f t="shared" ref="E582:E583" si="31">D552</f>
        <v>18532461</v>
      </c>
      <c r="F582" s="1">
        <v>1</v>
      </c>
      <c r="G582" s="5">
        <f>(D582-E582)*F582</f>
        <v>43893</v>
      </c>
    </row>
    <row r="583" spans="2:7" x14ac:dyDescent="0.25">
      <c r="B583" s="2">
        <v>44409</v>
      </c>
      <c r="C583" s="4" t="s">
        <v>32</v>
      </c>
      <c r="D583" s="5">
        <v>2002083</v>
      </c>
      <c r="E583" s="5">
        <f t="shared" si="31"/>
        <v>1996867</v>
      </c>
      <c r="F583" s="1">
        <v>1</v>
      </c>
      <c r="G583" s="5">
        <f>(D583-E583)*F583</f>
        <v>5216</v>
      </c>
    </row>
    <row r="584" spans="2:7" x14ac:dyDescent="0.25">
      <c r="B584" s="2">
        <v>44409</v>
      </c>
      <c r="C584" s="6" t="s">
        <v>31</v>
      </c>
      <c r="D584" s="7"/>
      <c r="E584" s="7"/>
      <c r="F584" s="6"/>
      <c r="G584" s="7">
        <v>61631</v>
      </c>
    </row>
    <row r="585" spans="2:7" x14ac:dyDescent="0.25">
      <c r="B585" s="2">
        <v>44409</v>
      </c>
      <c r="G585" s="8">
        <f>SUM(G581:G584)</f>
        <v>148225</v>
      </c>
    </row>
    <row r="586" spans="2:7" x14ac:dyDescent="0.25">
      <c r="B586" s="2">
        <v>44409</v>
      </c>
      <c r="C586" s="6" t="s">
        <v>11</v>
      </c>
      <c r="D586" s="7">
        <v>65600007</v>
      </c>
      <c r="E586" s="7">
        <f>D556</f>
        <v>65489083</v>
      </c>
      <c r="F586" s="7">
        <v>1</v>
      </c>
      <c r="G586" s="7">
        <f>(D586-E586)*F586</f>
        <v>110924</v>
      </c>
    </row>
    <row r="587" spans="2:7" x14ac:dyDescent="0.25">
      <c r="B587" s="2">
        <v>44409</v>
      </c>
      <c r="C587" s="1" t="s">
        <v>7</v>
      </c>
      <c r="D587" s="8">
        <f>G581</f>
        <v>37485</v>
      </c>
      <c r="E587" s="1">
        <v>240</v>
      </c>
      <c r="G587" s="9">
        <f>E587*D587/1000</f>
        <v>8996.4</v>
      </c>
    </row>
    <row r="588" spans="2:7" x14ac:dyDescent="0.25">
      <c r="B588" s="2">
        <v>44409</v>
      </c>
      <c r="C588" s="1" t="s">
        <v>8</v>
      </c>
      <c r="D588" s="8">
        <f t="shared" ref="D588:D590" si="32">G582</f>
        <v>43893</v>
      </c>
      <c r="E588" s="1">
        <v>366</v>
      </c>
      <c r="G588" s="9">
        <f>E588*D588/1000</f>
        <v>16064.838</v>
      </c>
    </row>
    <row r="589" spans="2:7" x14ac:dyDescent="0.25">
      <c r="B589" s="2">
        <v>44409</v>
      </c>
      <c r="C589" s="1" t="s">
        <v>16</v>
      </c>
      <c r="D589" s="8">
        <f t="shared" si="32"/>
        <v>5216</v>
      </c>
      <c r="E589" s="1">
        <v>329</v>
      </c>
      <c r="G589" s="9">
        <f>E589*D589/1000</f>
        <v>1716.0640000000001</v>
      </c>
    </row>
    <row r="590" spans="2:7" x14ac:dyDescent="0.25">
      <c r="B590" s="2">
        <v>44409</v>
      </c>
      <c r="C590" s="6" t="s">
        <v>9</v>
      </c>
      <c r="D590" s="7">
        <f t="shared" si="32"/>
        <v>61631</v>
      </c>
      <c r="E590" s="6">
        <v>188</v>
      </c>
      <c r="F590" s="6"/>
      <c r="G590" s="10">
        <f>E590*D590/1000</f>
        <v>11586.628000000001</v>
      </c>
    </row>
    <row r="591" spans="2:7" x14ac:dyDescent="0.25">
      <c r="B591" s="16">
        <v>44409</v>
      </c>
      <c r="C591" s="12" t="s">
        <v>14</v>
      </c>
      <c r="D591" s="12"/>
      <c r="E591" s="12"/>
      <c r="F591" s="12"/>
      <c r="G591" s="20">
        <f>SUM(G587:G590)</f>
        <v>38363.929999999993</v>
      </c>
    </row>
    <row r="592" spans="2:7" x14ac:dyDescent="0.25">
      <c r="B592" s="2">
        <v>44409</v>
      </c>
      <c r="C592" s="1" t="s">
        <v>10</v>
      </c>
      <c r="G592" s="9">
        <v>36080</v>
      </c>
    </row>
    <row r="593" spans="2:7" x14ac:dyDescent="0.25">
      <c r="B593" s="2">
        <v>44409</v>
      </c>
      <c r="C593" s="1" t="s">
        <v>24</v>
      </c>
      <c r="G593" s="9">
        <v>0</v>
      </c>
    </row>
    <row r="594" spans="2:7" x14ac:dyDescent="0.25">
      <c r="B594" s="2">
        <v>44409</v>
      </c>
      <c r="C594" s="1" t="s">
        <v>12</v>
      </c>
      <c r="G594" s="9">
        <v>3.5</v>
      </c>
    </row>
    <row r="595" spans="2:7" x14ac:dyDescent="0.25">
      <c r="B595" s="2">
        <v>44409</v>
      </c>
      <c r="C595" s="6" t="s">
        <v>13</v>
      </c>
      <c r="D595" s="6"/>
      <c r="E595" s="6"/>
      <c r="F595" s="6"/>
      <c r="G595" s="10">
        <v>889.35</v>
      </c>
    </row>
    <row r="596" spans="2:7" x14ac:dyDescent="0.25">
      <c r="B596" s="2">
        <v>44409</v>
      </c>
      <c r="G596" s="9">
        <f>SUM(G591:G595)</f>
        <v>75336.78</v>
      </c>
    </row>
    <row r="597" spans="2:7" x14ac:dyDescent="0.25">
      <c r="B597" s="2">
        <v>44409</v>
      </c>
      <c r="C597" s="6" t="s">
        <v>22</v>
      </c>
      <c r="D597" s="6"/>
      <c r="E597" s="6"/>
      <c r="F597" s="6"/>
      <c r="G597" s="10">
        <v>1200</v>
      </c>
    </row>
    <row r="598" spans="2:7" x14ac:dyDescent="0.25">
      <c r="B598" s="2">
        <v>44409</v>
      </c>
      <c r="C598" s="12" t="s">
        <v>23</v>
      </c>
      <c r="D598" s="12"/>
      <c r="E598" s="12"/>
      <c r="F598" s="12"/>
      <c r="G598" s="13">
        <f>SUM(G596:G597)</f>
        <v>76536.78</v>
      </c>
    </row>
    <row r="599" spans="2:7" x14ac:dyDescent="0.25">
      <c r="B599" s="2">
        <v>44409</v>
      </c>
      <c r="C599" s="14"/>
      <c r="D599" s="14" t="s">
        <v>19</v>
      </c>
      <c r="E599" s="14" t="s">
        <v>20</v>
      </c>
      <c r="F599" s="14"/>
      <c r="G599" s="15"/>
    </row>
    <row r="600" spans="2:7" x14ac:dyDescent="0.25">
      <c r="B600" s="2">
        <v>44409</v>
      </c>
      <c r="C600" s="4" t="s">
        <v>33</v>
      </c>
      <c r="D600" s="5">
        <v>8000</v>
      </c>
      <c r="E600" s="5">
        <v>1087</v>
      </c>
      <c r="F600" s="5"/>
      <c r="G600" s="5"/>
    </row>
    <row r="601" spans="2:7" x14ac:dyDescent="0.25">
      <c r="B601" s="2">
        <v>44409</v>
      </c>
      <c r="C601" s="4" t="s">
        <v>35</v>
      </c>
      <c r="D601" s="5">
        <v>3600</v>
      </c>
      <c r="E601" s="5">
        <v>1153</v>
      </c>
      <c r="F601" s="5"/>
      <c r="G601" s="5"/>
    </row>
    <row r="602" spans="2:7" x14ac:dyDescent="0.25">
      <c r="B602" s="2">
        <v>44409</v>
      </c>
      <c r="C602" s="4" t="s">
        <v>34</v>
      </c>
      <c r="D602" s="5">
        <v>1200</v>
      </c>
      <c r="E602" s="5">
        <v>170</v>
      </c>
      <c r="F602" s="5"/>
      <c r="G602" s="5"/>
    </row>
    <row r="603" spans="2:7" x14ac:dyDescent="0.25">
      <c r="B603" s="2">
        <v>44409</v>
      </c>
      <c r="C603" s="6" t="s">
        <v>36</v>
      </c>
      <c r="D603" s="5">
        <v>1200</v>
      </c>
      <c r="E603" s="5"/>
      <c r="F603" s="5"/>
      <c r="G603" s="5"/>
    </row>
    <row r="604" spans="2:7" x14ac:dyDescent="0.25">
      <c r="B604" s="2">
        <v>44409</v>
      </c>
      <c r="C604" s="6" t="s">
        <v>18</v>
      </c>
      <c r="D604" s="7">
        <v>3280</v>
      </c>
      <c r="E604" s="7">
        <v>3280</v>
      </c>
      <c r="F604" s="7"/>
      <c r="G604" s="7"/>
    </row>
    <row r="605" spans="2:7" x14ac:dyDescent="0.25">
      <c r="B605" s="16">
        <v>44409</v>
      </c>
      <c r="C605" s="12" t="s">
        <v>21</v>
      </c>
      <c r="D605" s="17">
        <f>D600+D601+D602+D604</f>
        <v>16080</v>
      </c>
      <c r="E605" s="17"/>
      <c r="F605" s="18">
        <v>0.8</v>
      </c>
      <c r="G605" s="19">
        <v>13270</v>
      </c>
    </row>
    <row r="606" spans="2:7" x14ac:dyDescent="0.25">
      <c r="B606" s="21"/>
      <c r="C606" s="21"/>
      <c r="D606" s="22" t="s">
        <v>4</v>
      </c>
      <c r="E606" s="21" t="s">
        <v>3</v>
      </c>
      <c r="F606" s="21" t="s">
        <v>5</v>
      </c>
      <c r="G606" s="21" t="s">
        <v>6</v>
      </c>
    </row>
    <row r="607" spans="2:7" x14ac:dyDescent="0.25">
      <c r="B607" s="2">
        <v>44440</v>
      </c>
      <c r="C607" s="4" t="s">
        <v>0</v>
      </c>
      <c r="D607" s="5">
        <v>77602083</v>
      </c>
      <c r="E607" s="26">
        <f>D577</f>
        <v>77521940</v>
      </c>
      <c r="F607" s="4">
        <v>1</v>
      </c>
      <c r="G607" s="5">
        <f>(D607-E607)*F607</f>
        <v>80143</v>
      </c>
    </row>
    <row r="608" spans="2:7" x14ac:dyDescent="0.25">
      <c r="B608" s="2">
        <v>44440</v>
      </c>
      <c r="C608" s="4" t="s">
        <v>1</v>
      </c>
      <c r="D608" s="5">
        <v>72792698</v>
      </c>
      <c r="E608" s="5">
        <f t="shared" ref="E608:E609" si="33">D578</f>
        <v>72650589</v>
      </c>
      <c r="F608" s="4">
        <v>1</v>
      </c>
      <c r="G608" s="5">
        <f>(D608-E608)*F608</f>
        <v>142109</v>
      </c>
    </row>
    <row r="609" spans="2:9" x14ac:dyDescent="0.25">
      <c r="B609" s="2">
        <v>44440</v>
      </c>
      <c r="C609" s="6" t="s">
        <v>2</v>
      </c>
      <c r="D609" s="7">
        <v>76793083</v>
      </c>
      <c r="E609" s="7">
        <f t="shared" si="33"/>
        <v>76736275</v>
      </c>
      <c r="F609" s="6">
        <v>1</v>
      </c>
      <c r="G609" s="7">
        <f>(D609-E609)*F609</f>
        <v>56808</v>
      </c>
    </row>
    <row r="610" spans="2:9" x14ac:dyDescent="0.25">
      <c r="B610" s="2">
        <v>44440</v>
      </c>
      <c r="G610" s="8">
        <f>SUM(G607:G609)</f>
        <v>279060</v>
      </c>
    </row>
    <row r="611" spans="2:9" x14ac:dyDescent="0.25">
      <c r="B611" s="2">
        <v>44440</v>
      </c>
      <c r="C611" s="4" t="s">
        <v>29</v>
      </c>
      <c r="D611" s="5">
        <v>83175710</v>
      </c>
      <c r="E611" s="5">
        <f>D581</f>
        <v>83053883</v>
      </c>
      <c r="F611" s="1">
        <v>1</v>
      </c>
      <c r="G611" s="5">
        <f>(D611-E611)*F611</f>
        <v>121827</v>
      </c>
      <c r="H611" s="8">
        <v>122314</v>
      </c>
      <c r="I611" s="27">
        <f>H611/G611</f>
        <v>1.0039974718248008</v>
      </c>
    </row>
    <row r="612" spans="2:9" x14ac:dyDescent="0.25">
      <c r="B612" s="2">
        <v>44440</v>
      </c>
      <c r="C612" s="4" t="s">
        <v>30</v>
      </c>
      <c r="D612" s="5">
        <v>18590375</v>
      </c>
      <c r="E612" s="5">
        <f t="shared" ref="E612" si="34">D582</f>
        <v>18576354</v>
      </c>
      <c r="F612" s="1">
        <v>1</v>
      </c>
      <c r="G612" s="5">
        <f>(D612-E612)*F612</f>
        <v>14021</v>
      </c>
      <c r="H612" s="8">
        <v>14077</v>
      </c>
      <c r="I612" s="27">
        <f>H612/G612</f>
        <v>1.0039940089865202</v>
      </c>
    </row>
    <row r="613" spans="2:9" x14ac:dyDescent="0.25">
      <c r="B613" s="2">
        <v>44440</v>
      </c>
      <c r="C613" s="4" t="s">
        <v>32</v>
      </c>
      <c r="D613" s="5"/>
      <c r="E613" s="5"/>
      <c r="F613" s="1">
        <v>1</v>
      </c>
      <c r="G613" s="5">
        <f>(D613-E613)*F613</f>
        <v>0</v>
      </c>
    </row>
    <row r="614" spans="2:9" x14ac:dyDescent="0.25">
      <c r="B614" s="2">
        <v>44440</v>
      </c>
      <c r="C614" s="6" t="s">
        <v>31</v>
      </c>
      <c r="D614" s="7"/>
      <c r="E614" s="7"/>
      <c r="F614" s="6"/>
      <c r="G614" s="7">
        <v>142753</v>
      </c>
    </row>
    <row r="615" spans="2:9" x14ac:dyDescent="0.25">
      <c r="B615" s="2">
        <v>44440</v>
      </c>
      <c r="G615" s="8">
        <f>SUM(G611:G614)</f>
        <v>278601</v>
      </c>
    </row>
    <row r="616" spans="2:9" x14ac:dyDescent="0.25">
      <c r="B616" s="2">
        <v>44440</v>
      </c>
      <c r="C616" s="6" t="s">
        <v>11</v>
      </c>
      <c r="D616" s="7">
        <v>65788719</v>
      </c>
      <c r="E616" s="7">
        <f>D586</f>
        <v>65600007</v>
      </c>
      <c r="F616" s="7">
        <v>1</v>
      </c>
      <c r="G616" s="7">
        <f>(D616-E616)*F616</f>
        <v>188712</v>
      </c>
    </row>
    <row r="617" spans="2:9" x14ac:dyDescent="0.25">
      <c r="B617" s="2">
        <v>44440</v>
      </c>
      <c r="C617" s="1" t="s">
        <v>7</v>
      </c>
      <c r="D617" s="8">
        <f>G611*I611</f>
        <v>122314.00000000001</v>
      </c>
      <c r="E617" s="1">
        <v>240</v>
      </c>
      <c r="G617" s="9">
        <f>E617*D617/1000</f>
        <v>29355.360000000004</v>
      </c>
    </row>
    <row r="618" spans="2:9" x14ac:dyDescent="0.25">
      <c r="B618" s="2">
        <v>44440</v>
      </c>
      <c r="C618" s="1" t="s">
        <v>8</v>
      </c>
      <c r="D618" s="8">
        <f>G612*I612</f>
        <v>14077</v>
      </c>
      <c r="E618" s="1">
        <v>329</v>
      </c>
      <c r="G618" s="9">
        <f>E618*D618/1000</f>
        <v>4631.3329999999996</v>
      </c>
    </row>
    <row r="619" spans="2:9" x14ac:dyDescent="0.25">
      <c r="B619" s="2">
        <v>44440</v>
      </c>
      <c r="C619" s="1" t="s">
        <v>16</v>
      </c>
      <c r="D619" s="8">
        <f t="shared" ref="D619:D620" si="35">G613</f>
        <v>0</v>
      </c>
      <c r="E619" s="1">
        <v>0</v>
      </c>
      <c r="G619" s="9">
        <f>E619*D619/1000</f>
        <v>0</v>
      </c>
    </row>
    <row r="620" spans="2:9" x14ac:dyDescent="0.25">
      <c r="B620" s="2">
        <v>44440</v>
      </c>
      <c r="C620" s="6" t="s">
        <v>9</v>
      </c>
      <c r="D620" s="7">
        <f t="shared" si="35"/>
        <v>142753</v>
      </c>
      <c r="E620" s="6">
        <v>188</v>
      </c>
      <c r="F620" s="6"/>
      <c r="G620" s="10">
        <f>E620*D620/1000</f>
        <v>26837.563999999998</v>
      </c>
    </row>
    <row r="621" spans="2:9" x14ac:dyDescent="0.25">
      <c r="B621" s="16">
        <v>44440</v>
      </c>
      <c r="C621" s="12" t="s">
        <v>14</v>
      </c>
      <c r="D621" s="12"/>
      <c r="E621" s="12"/>
      <c r="F621" s="12"/>
      <c r="G621" s="20">
        <f>SUM(G617:G620)</f>
        <v>60824.257000000005</v>
      </c>
    </row>
    <row r="622" spans="2:9" x14ac:dyDescent="0.25">
      <c r="B622" s="2">
        <v>44440</v>
      </c>
      <c r="C622" s="1" t="s">
        <v>10</v>
      </c>
      <c r="G622" s="9">
        <v>36080</v>
      </c>
    </row>
    <row r="623" spans="2:9" x14ac:dyDescent="0.25">
      <c r="B623" s="2">
        <v>44440</v>
      </c>
      <c r="C623" s="1" t="s">
        <v>24</v>
      </c>
      <c r="G623" s="9">
        <v>0</v>
      </c>
    </row>
    <row r="624" spans="2:9" x14ac:dyDescent="0.25">
      <c r="B624" s="2">
        <v>44440</v>
      </c>
      <c r="C624" s="1" t="s">
        <v>12</v>
      </c>
      <c r="G624" s="9">
        <v>3.5</v>
      </c>
    </row>
    <row r="625" spans="2:7" x14ac:dyDescent="0.25">
      <c r="B625" s="2">
        <v>44440</v>
      </c>
      <c r="C625" s="6" t="s">
        <v>13</v>
      </c>
      <c r="D625" s="6"/>
      <c r="E625" s="6"/>
      <c r="F625" s="6"/>
      <c r="G625" s="10">
        <v>1674.864</v>
      </c>
    </row>
    <row r="626" spans="2:7" x14ac:dyDescent="0.25">
      <c r="B626" s="2">
        <v>44440</v>
      </c>
      <c r="G626" s="9">
        <f>SUM(G621:G625)</f>
        <v>98582.621000000014</v>
      </c>
    </row>
    <row r="627" spans="2:7" x14ac:dyDescent="0.25">
      <c r="B627" s="2">
        <v>44440</v>
      </c>
      <c r="C627" s="6" t="s">
        <v>22</v>
      </c>
      <c r="D627" s="6"/>
      <c r="E627" s="6"/>
      <c r="F627" s="6"/>
      <c r="G627" s="10">
        <v>1200</v>
      </c>
    </row>
    <row r="628" spans="2:7" x14ac:dyDescent="0.25">
      <c r="B628" s="2">
        <v>44440</v>
      </c>
      <c r="C628" s="12" t="s">
        <v>23</v>
      </c>
      <c r="D628" s="12"/>
      <c r="E628" s="12"/>
      <c r="F628" s="12"/>
      <c r="G628" s="13">
        <f>SUM(G626:G627)</f>
        <v>99782.621000000014</v>
      </c>
    </row>
    <row r="629" spans="2:7" x14ac:dyDescent="0.25">
      <c r="B629" s="2">
        <v>44440</v>
      </c>
      <c r="C629" s="14"/>
      <c r="D629" s="14" t="s">
        <v>19</v>
      </c>
      <c r="E629" s="14" t="s">
        <v>20</v>
      </c>
      <c r="F629" s="14"/>
      <c r="G629" s="15"/>
    </row>
    <row r="630" spans="2:7" x14ac:dyDescent="0.25">
      <c r="B630" s="2">
        <v>44440</v>
      </c>
      <c r="C630" s="1" t="s">
        <v>7</v>
      </c>
      <c r="D630" s="5">
        <v>8000</v>
      </c>
      <c r="E630" s="5">
        <v>1206</v>
      </c>
      <c r="F630" s="5"/>
      <c r="G630" s="5"/>
    </row>
    <row r="631" spans="2:7" x14ac:dyDescent="0.25">
      <c r="B631" s="2">
        <v>44440</v>
      </c>
      <c r="C631" s="1" t="s">
        <v>15</v>
      </c>
      <c r="D631" s="5">
        <v>3600</v>
      </c>
      <c r="E631" s="5">
        <v>0</v>
      </c>
      <c r="F631" s="5"/>
      <c r="G631" s="5"/>
    </row>
    <row r="632" spans="2:7" x14ac:dyDescent="0.25">
      <c r="B632" s="2">
        <v>44440</v>
      </c>
      <c r="C632" s="1" t="s">
        <v>16</v>
      </c>
      <c r="D632" s="5">
        <v>1200</v>
      </c>
      <c r="E632" s="5">
        <v>0</v>
      </c>
      <c r="F632" s="5"/>
      <c r="G632" s="5"/>
    </row>
    <row r="633" spans="2:7" x14ac:dyDescent="0.25">
      <c r="B633" s="2">
        <v>44440</v>
      </c>
      <c r="C633" s="1" t="s">
        <v>17</v>
      </c>
      <c r="D633" s="5">
        <v>1200</v>
      </c>
      <c r="E633" s="5">
        <v>335</v>
      </c>
      <c r="F633" s="5"/>
      <c r="G633" s="5"/>
    </row>
    <row r="634" spans="2:7" x14ac:dyDescent="0.25">
      <c r="B634" s="2">
        <v>44440</v>
      </c>
      <c r="C634" s="6" t="s">
        <v>18</v>
      </c>
      <c r="D634" s="7">
        <v>3280</v>
      </c>
      <c r="E634" s="7">
        <v>3280</v>
      </c>
      <c r="F634" s="7"/>
      <c r="G634" s="7"/>
    </row>
    <row r="635" spans="2:7" x14ac:dyDescent="0.25">
      <c r="B635" s="16">
        <v>44440</v>
      </c>
      <c r="C635" s="12" t="s">
        <v>21</v>
      </c>
      <c r="D635" s="17">
        <f>D630+D631+D632+D634</f>
        <v>16080</v>
      </c>
      <c r="E635" s="17"/>
      <c r="F635" s="18">
        <v>0.83</v>
      </c>
      <c r="G635" s="19">
        <v>13270</v>
      </c>
    </row>
    <row r="636" spans="2:7" x14ac:dyDescent="0.25">
      <c r="B636" s="21"/>
      <c r="C636" s="21"/>
      <c r="D636" s="22" t="s">
        <v>4</v>
      </c>
      <c r="E636" s="21" t="s">
        <v>3</v>
      </c>
      <c r="F636" s="21" t="s">
        <v>5</v>
      </c>
      <c r="G636" s="21" t="s">
        <v>6</v>
      </c>
    </row>
    <row r="637" spans="2:7" x14ac:dyDescent="0.25">
      <c r="B637" s="2">
        <v>44470</v>
      </c>
      <c r="C637" s="4" t="s">
        <v>0</v>
      </c>
      <c r="D637" s="5">
        <v>77701009</v>
      </c>
      <c r="E637" s="26">
        <f>D607</f>
        <v>77602083</v>
      </c>
      <c r="F637" s="4">
        <v>1</v>
      </c>
      <c r="G637" s="5">
        <f>(D637-E637)*F637</f>
        <v>98926</v>
      </c>
    </row>
    <row r="638" spans="2:7" x14ac:dyDescent="0.25">
      <c r="B638" s="2">
        <v>44470</v>
      </c>
      <c r="C638" s="4" t="s">
        <v>1</v>
      </c>
      <c r="D638" s="5">
        <v>72996118</v>
      </c>
      <c r="E638" s="5">
        <f t="shared" ref="E638:E639" si="36">D608</f>
        <v>72792698</v>
      </c>
      <c r="F638" s="4">
        <v>1</v>
      </c>
      <c r="G638" s="5">
        <f>(D638-E638)*F638</f>
        <v>203420</v>
      </c>
    </row>
    <row r="639" spans="2:7" x14ac:dyDescent="0.25">
      <c r="B639" s="2">
        <v>44470</v>
      </c>
      <c r="C639" s="6" t="s">
        <v>2</v>
      </c>
      <c r="D639" s="7">
        <v>76861599</v>
      </c>
      <c r="E639" s="7">
        <f t="shared" si="36"/>
        <v>76793083</v>
      </c>
      <c r="F639" s="6">
        <v>1</v>
      </c>
      <c r="G639" s="7">
        <f>(D639-E639)*F639</f>
        <v>68516</v>
      </c>
    </row>
    <row r="640" spans="2:7" x14ac:dyDescent="0.25">
      <c r="B640" s="2">
        <v>44470</v>
      </c>
      <c r="G640" s="8">
        <f>SUM(G637:G639)</f>
        <v>370862</v>
      </c>
    </row>
    <row r="641" spans="2:7" x14ac:dyDescent="0.25">
      <c r="B641" s="2">
        <v>44470</v>
      </c>
      <c r="C641" s="4" t="s">
        <v>29</v>
      </c>
      <c r="D641" s="5">
        <v>83343340</v>
      </c>
      <c r="E641" s="5">
        <f>D611</f>
        <v>83175710</v>
      </c>
      <c r="F641" s="1">
        <v>1</v>
      </c>
      <c r="G641" s="5">
        <f>(D641-E641)*F641</f>
        <v>167630</v>
      </c>
    </row>
    <row r="642" spans="2:7" x14ac:dyDescent="0.25">
      <c r="B642" s="2">
        <v>44470</v>
      </c>
      <c r="C642" s="4" t="s">
        <v>30</v>
      </c>
      <c r="D642" s="5">
        <v>18603932</v>
      </c>
      <c r="E642" s="5">
        <f t="shared" ref="E642" si="37">D612</f>
        <v>18590375</v>
      </c>
      <c r="F642" s="1">
        <v>1</v>
      </c>
      <c r="G642" s="5">
        <f>(D642-E642)*F642</f>
        <v>13557</v>
      </c>
    </row>
    <row r="643" spans="2:7" x14ac:dyDescent="0.25">
      <c r="B643" s="2">
        <v>44470</v>
      </c>
      <c r="C643" s="4" t="s">
        <v>32</v>
      </c>
      <c r="D643" s="5"/>
      <c r="E643" s="5"/>
      <c r="F643" s="1">
        <v>1</v>
      </c>
      <c r="G643" s="5">
        <f>(D643-E643)*F643</f>
        <v>0</v>
      </c>
    </row>
    <row r="644" spans="2:7" x14ac:dyDescent="0.25">
      <c r="B644" s="2">
        <v>44470</v>
      </c>
      <c r="C644" s="6" t="s">
        <v>31</v>
      </c>
      <c r="D644" s="7"/>
      <c r="E644" s="7"/>
      <c r="F644" s="6"/>
      <c r="G644" s="7">
        <v>189675</v>
      </c>
    </row>
    <row r="645" spans="2:7" x14ac:dyDescent="0.25">
      <c r="B645" s="2">
        <v>44470</v>
      </c>
      <c r="G645" s="8">
        <f>SUM(G641:G644)</f>
        <v>370862</v>
      </c>
    </row>
    <row r="646" spans="2:7" x14ac:dyDescent="0.25">
      <c r="B646" s="2">
        <v>44470</v>
      </c>
      <c r="C646" s="6" t="s">
        <v>11</v>
      </c>
      <c r="D646" s="7">
        <v>65987108</v>
      </c>
      <c r="E646" s="7">
        <f>D616</f>
        <v>65788719</v>
      </c>
      <c r="F646" s="7">
        <v>1</v>
      </c>
      <c r="G646" s="7">
        <f>(D646-E646)*F646</f>
        <v>198389</v>
      </c>
    </row>
    <row r="647" spans="2:7" x14ac:dyDescent="0.25">
      <c r="B647" s="2">
        <v>44470</v>
      </c>
      <c r="C647" s="1" t="s">
        <v>7</v>
      </c>
      <c r="D647" s="8">
        <f>G641</f>
        <v>167630</v>
      </c>
      <c r="E647" s="1">
        <v>240</v>
      </c>
      <c r="G647" s="9">
        <f>E647*D647/1000</f>
        <v>40231.199999999997</v>
      </c>
    </row>
    <row r="648" spans="2:7" x14ac:dyDescent="0.25">
      <c r="B648" s="2">
        <v>44470</v>
      </c>
      <c r="C648" s="1" t="s">
        <v>8</v>
      </c>
      <c r="D648" s="8">
        <f t="shared" ref="D648:D650" si="38">G642</f>
        <v>13557</v>
      </c>
      <c r="E648" s="1">
        <v>329</v>
      </c>
      <c r="G648" s="9">
        <f>E648*D648/1000</f>
        <v>4460.2529999999997</v>
      </c>
    </row>
    <row r="649" spans="2:7" x14ac:dyDescent="0.25">
      <c r="B649" s="2">
        <v>44470</v>
      </c>
      <c r="C649" s="1" t="s">
        <v>16</v>
      </c>
      <c r="D649" s="8">
        <f t="shared" si="38"/>
        <v>0</v>
      </c>
      <c r="E649" s="1">
        <v>0</v>
      </c>
      <c r="G649" s="9">
        <f>E649*D649/1000</f>
        <v>0</v>
      </c>
    </row>
    <row r="650" spans="2:7" x14ac:dyDescent="0.25">
      <c r="B650" s="2">
        <v>44470</v>
      </c>
      <c r="C650" s="6" t="s">
        <v>9</v>
      </c>
      <c r="D650" s="7">
        <f t="shared" si="38"/>
        <v>189675</v>
      </c>
      <c r="E650" s="6">
        <v>188</v>
      </c>
      <c r="F650" s="6"/>
      <c r="G650" s="10">
        <f>E650*D650/1000</f>
        <v>35658.9</v>
      </c>
    </row>
    <row r="651" spans="2:7" x14ac:dyDescent="0.25">
      <c r="B651" s="16">
        <v>44470</v>
      </c>
      <c r="C651" s="12" t="s">
        <v>14</v>
      </c>
      <c r="D651" s="12"/>
      <c r="E651" s="12"/>
      <c r="F651" s="12"/>
      <c r="G651" s="20">
        <f>SUM(G647:G650)</f>
        <v>80350.353000000003</v>
      </c>
    </row>
    <row r="652" spans="2:7" x14ac:dyDescent="0.25">
      <c r="B652" s="2">
        <v>44470</v>
      </c>
      <c r="C652" s="1" t="s">
        <v>10</v>
      </c>
      <c r="G652" s="9">
        <v>36080</v>
      </c>
    </row>
    <row r="653" spans="2:7" x14ac:dyDescent="0.25">
      <c r="B653" s="2">
        <v>44470</v>
      </c>
      <c r="C653" s="1" t="s">
        <v>24</v>
      </c>
      <c r="G653" s="9">
        <v>0</v>
      </c>
    </row>
    <row r="654" spans="2:7" x14ac:dyDescent="0.25">
      <c r="B654" s="2">
        <v>44470</v>
      </c>
      <c r="C654" s="1" t="s">
        <v>12</v>
      </c>
      <c r="G654" s="9">
        <v>3.5</v>
      </c>
    </row>
    <row r="655" spans="2:7" x14ac:dyDescent="0.25">
      <c r="B655" s="2">
        <v>44470</v>
      </c>
      <c r="C655" s="6" t="s">
        <v>13</v>
      </c>
      <c r="D655" s="6"/>
      <c r="E655" s="6"/>
      <c r="F655" s="6"/>
      <c r="G655" s="10">
        <v>2225.172</v>
      </c>
    </row>
    <row r="656" spans="2:7" x14ac:dyDescent="0.25">
      <c r="B656" s="2">
        <v>44470</v>
      </c>
      <c r="G656" s="9">
        <f>SUM(G651:G655)</f>
        <v>118659.02500000001</v>
      </c>
    </row>
    <row r="657" spans="2:7" x14ac:dyDescent="0.25">
      <c r="B657" s="2">
        <v>44470</v>
      </c>
      <c r="C657" s="6" t="s">
        <v>22</v>
      </c>
      <c r="D657" s="6"/>
      <c r="E657" s="6"/>
      <c r="F657" s="6"/>
      <c r="G657" s="10">
        <v>1200</v>
      </c>
    </row>
    <row r="658" spans="2:7" x14ac:dyDescent="0.25">
      <c r="B658" s="2">
        <v>44470</v>
      </c>
      <c r="C658" s="12" t="s">
        <v>23</v>
      </c>
      <c r="D658" s="12"/>
      <c r="E658" s="12"/>
      <c r="F658" s="12"/>
      <c r="G658" s="13">
        <f>SUM(G656:G657)</f>
        <v>119859.02500000001</v>
      </c>
    </row>
    <row r="659" spans="2:7" x14ac:dyDescent="0.25">
      <c r="B659" s="2">
        <v>44470</v>
      </c>
      <c r="C659" s="14"/>
      <c r="D659" s="14" t="s">
        <v>19</v>
      </c>
      <c r="E659" s="14" t="s">
        <v>20</v>
      </c>
      <c r="F659" s="14"/>
      <c r="G659" s="15"/>
    </row>
    <row r="660" spans="2:7" x14ac:dyDescent="0.25">
      <c r="B660" s="2">
        <v>44470</v>
      </c>
      <c r="C660" s="4" t="s">
        <v>33</v>
      </c>
      <c r="D660" s="5">
        <v>8000</v>
      </c>
      <c r="E660" s="5">
        <v>1871</v>
      </c>
      <c r="F660" s="5"/>
      <c r="G660" s="5"/>
    </row>
    <row r="661" spans="2:7" x14ac:dyDescent="0.25">
      <c r="B661" s="2">
        <v>44470</v>
      </c>
      <c r="C661" s="4" t="s">
        <v>35</v>
      </c>
      <c r="D661" s="5">
        <v>3600</v>
      </c>
      <c r="E661" s="5">
        <v>0</v>
      </c>
      <c r="F661" s="5"/>
      <c r="G661" s="5"/>
    </row>
    <row r="662" spans="2:7" x14ac:dyDescent="0.25">
      <c r="B662" s="2">
        <v>44470</v>
      </c>
      <c r="C662" s="4" t="s">
        <v>34</v>
      </c>
      <c r="D662" s="5">
        <v>1200</v>
      </c>
      <c r="E662" s="5">
        <v>0</v>
      </c>
      <c r="F662" s="5"/>
      <c r="G662" s="5"/>
    </row>
    <row r="663" spans="2:7" x14ac:dyDescent="0.25">
      <c r="B663" s="2">
        <v>44470</v>
      </c>
      <c r="C663" s="6" t="s">
        <v>36</v>
      </c>
      <c r="D663" s="5">
        <v>1200</v>
      </c>
      <c r="E663" s="5">
        <v>349</v>
      </c>
      <c r="F663" s="5"/>
      <c r="G663" s="5"/>
    </row>
    <row r="664" spans="2:7" x14ac:dyDescent="0.25">
      <c r="B664" s="2">
        <v>44470</v>
      </c>
      <c r="C664" s="6" t="s">
        <v>18</v>
      </c>
      <c r="D664" s="7">
        <v>3280</v>
      </c>
      <c r="E664" s="7">
        <v>3280</v>
      </c>
      <c r="F664" s="7"/>
      <c r="G664" s="7"/>
    </row>
    <row r="665" spans="2:7" x14ac:dyDescent="0.25">
      <c r="B665" s="16">
        <v>44470</v>
      </c>
      <c r="C665" s="12" t="s">
        <v>21</v>
      </c>
      <c r="D665" s="17">
        <f>D660+D661+D662+D664</f>
        <v>16080</v>
      </c>
      <c r="E665" s="17"/>
      <c r="F665" s="18">
        <v>0.88</v>
      </c>
      <c r="G665" s="19">
        <v>13270</v>
      </c>
    </row>
    <row r="666" spans="2:7" x14ac:dyDescent="0.25">
      <c r="B666" s="21"/>
      <c r="C666" s="21"/>
      <c r="D666" s="22" t="s">
        <v>4</v>
      </c>
      <c r="E666" s="21" t="s">
        <v>3</v>
      </c>
      <c r="F666" s="21" t="s">
        <v>5</v>
      </c>
      <c r="G666" s="21" t="s">
        <v>6</v>
      </c>
    </row>
    <row r="667" spans="2:7" x14ac:dyDescent="0.25">
      <c r="B667" s="2">
        <v>44501</v>
      </c>
      <c r="C667" s="4" t="s">
        <v>0</v>
      </c>
      <c r="D667" s="5">
        <v>77907244</v>
      </c>
      <c r="E667" s="26">
        <f>D637</f>
        <v>77701009</v>
      </c>
      <c r="F667" s="4">
        <v>1</v>
      </c>
      <c r="G667" s="5">
        <f>(D667-E667)*F667</f>
        <v>206235</v>
      </c>
    </row>
    <row r="668" spans="2:7" x14ac:dyDescent="0.25">
      <c r="B668" s="2">
        <v>44501</v>
      </c>
      <c r="C668" s="4" t="s">
        <v>1</v>
      </c>
      <c r="D668" s="5">
        <v>73591886</v>
      </c>
      <c r="E668" s="5">
        <f t="shared" ref="E668:E669" si="39">D638</f>
        <v>72996118</v>
      </c>
      <c r="F668" s="4">
        <v>1</v>
      </c>
      <c r="G668" s="5">
        <f>(D668-E668)*F668</f>
        <v>595768</v>
      </c>
    </row>
    <row r="669" spans="2:7" x14ac:dyDescent="0.25">
      <c r="B669" s="2">
        <v>44501</v>
      </c>
      <c r="C669" s="6" t="s">
        <v>2</v>
      </c>
      <c r="D669" s="7">
        <v>76970004</v>
      </c>
      <c r="E669" s="7">
        <f t="shared" si="39"/>
        <v>76861599</v>
      </c>
      <c r="F669" s="6">
        <v>1</v>
      </c>
      <c r="G669" s="7">
        <f>(D669-E669)*F669</f>
        <v>108405</v>
      </c>
    </row>
    <row r="670" spans="2:7" x14ac:dyDescent="0.25">
      <c r="B670" s="2">
        <v>44501</v>
      </c>
      <c r="G670" s="8">
        <f>SUM(G667:G669)</f>
        <v>910408</v>
      </c>
    </row>
    <row r="671" spans="2:7" x14ac:dyDescent="0.25">
      <c r="B671" s="2">
        <v>44501</v>
      </c>
      <c r="C671" s="4" t="s">
        <v>29</v>
      </c>
      <c r="D671" s="5">
        <v>83720710</v>
      </c>
      <c r="E671" s="5">
        <f>D641</f>
        <v>83343340</v>
      </c>
      <c r="F671" s="1">
        <v>1</v>
      </c>
      <c r="G671" s="5">
        <f>(D671-E671)*F671</f>
        <v>377370</v>
      </c>
    </row>
    <row r="672" spans="2:7" x14ac:dyDescent="0.25">
      <c r="B672" s="2">
        <v>44501</v>
      </c>
      <c r="C672" s="4" t="s">
        <v>30</v>
      </c>
      <c r="D672" s="5">
        <v>18634445</v>
      </c>
      <c r="E672" s="5">
        <f t="shared" ref="E672" si="40">D642</f>
        <v>18603932</v>
      </c>
      <c r="F672" s="1">
        <v>1</v>
      </c>
      <c r="G672" s="5">
        <f>(D672-E672)*F672</f>
        <v>30513</v>
      </c>
    </row>
    <row r="673" spans="2:7" x14ac:dyDescent="0.25">
      <c r="B673" s="2">
        <v>44501</v>
      </c>
      <c r="C673" s="4" t="s">
        <v>32</v>
      </c>
      <c r="D673" s="5"/>
      <c r="E673" s="5"/>
      <c r="F673" s="1">
        <v>1</v>
      </c>
      <c r="G673" s="5">
        <f>(D673-E673)*F673</f>
        <v>0</v>
      </c>
    </row>
    <row r="674" spans="2:7" x14ac:dyDescent="0.25">
      <c r="B674" s="2">
        <v>44501</v>
      </c>
      <c r="C674" s="6" t="s">
        <v>31</v>
      </c>
      <c r="D674" s="7"/>
      <c r="E674" s="7"/>
      <c r="F674" s="6"/>
      <c r="G674" s="7">
        <v>502518</v>
      </c>
    </row>
    <row r="675" spans="2:7" x14ac:dyDescent="0.25">
      <c r="B675" s="2">
        <v>44501</v>
      </c>
      <c r="G675" s="8">
        <f>SUM(G671:G674)</f>
        <v>910401</v>
      </c>
    </row>
    <row r="676" spans="2:7" x14ac:dyDescent="0.25">
      <c r="B676" s="2">
        <v>44501</v>
      </c>
      <c r="C676" s="6" t="s">
        <v>11</v>
      </c>
      <c r="D676" s="7">
        <v>66452045</v>
      </c>
      <c r="E676" s="7">
        <f>D646</f>
        <v>65987108</v>
      </c>
      <c r="F676" s="7">
        <v>1</v>
      </c>
      <c r="G676" s="7">
        <f>(D676-E676)*F676</f>
        <v>464937</v>
      </c>
    </row>
    <row r="677" spans="2:7" x14ac:dyDescent="0.25">
      <c r="B677" s="2">
        <v>44501</v>
      </c>
      <c r="C677" s="1" t="s">
        <v>7</v>
      </c>
      <c r="D677" s="8">
        <f>G671</f>
        <v>377370</v>
      </c>
      <c r="E677" s="1">
        <v>240</v>
      </c>
      <c r="G677" s="9">
        <f>E677*D677/1000</f>
        <v>90568.8</v>
      </c>
    </row>
    <row r="678" spans="2:7" x14ac:dyDescent="0.25">
      <c r="B678" s="2">
        <v>44501</v>
      </c>
      <c r="C678" s="1" t="s">
        <v>8</v>
      </c>
      <c r="D678" s="8">
        <f t="shared" ref="D678:D680" si="41">G672</f>
        <v>30513</v>
      </c>
      <c r="E678" s="1">
        <v>329</v>
      </c>
      <c r="G678" s="9">
        <f>E678*D678/1000</f>
        <v>10038.777</v>
      </c>
    </row>
    <row r="679" spans="2:7" x14ac:dyDescent="0.25">
      <c r="B679" s="2">
        <v>44501</v>
      </c>
      <c r="C679" s="1" t="s">
        <v>16</v>
      </c>
      <c r="D679" s="8">
        <f t="shared" si="41"/>
        <v>0</v>
      </c>
      <c r="E679" s="1">
        <v>0</v>
      </c>
      <c r="G679" s="9">
        <f>E679*D679/1000</f>
        <v>0</v>
      </c>
    </row>
    <row r="680" spans="2:7" x14ac:dyDescent="0.25">
      <c r="B680" s="2">
        <v>44501</v>
      </c>
      <c r="C680" s="6" t="s">
        <v>9</v>
      </c>
      <c r="D680" s="7">
        <f t="shared" si="41"/>
        <v>502518</v>
      </c>
      <c r="E680" s="6">
        <v>188</v>
      </c>
      <c r="F680" s="6"/>
      <c r="G680" s="10">
        <f>E680*D680/1000</f>
        <v>94473.384000000005</v>
      </c>
    </row>
    <row r="681" spans="2:7" x14ac:dyDescent="0.25">
      <c r="B681" s="16">
        <v>44501</v>
      </c>
      <c r="C681" s="12" t="s">
        <v>14</v>
      </c>
      <c r="D681" s="12"/>
      <c r="E681" s="12"/>
      <c r="F681" s="12"/>
      <c r="G681" s="20">
        <f>SUM(G677:G680)</f>
        <v>195080.96100000001</v>
      </c>
    </row>
    <row r="682" spans="2:7" x14ac:dyDescent="0.25">
      <c r="B682" s="2">
        <v>44501</v>
      </c>
      <c r="C682" s="1" t="s">
        <v>10</v>
      </c>
      <c r="G682" s="9">
        <v>36080</v>
      </c>
    </row>
    <row r="683" spans="2:7" x14ac:dyDescent="0.25">
      <c r="B683" s="2">
        <v>44501</v>
      </c>
      <c r="C683" s="1" t="s">
        <v>24</v>
      </c>
      <c r="G683" s="9">
        <v>0</v>
      </c>
    </row>
    <row r="684" spans="2:7" x14ac:dyDescent="0.25">
      <c r="B684" s="2">
        <v>44501</v>
      </c>
      <c r="C684" s="1" t="s">
        <v>12</v>
      </c>
      <c r="G684" s="9">
        <v>3.5</v>
      </c>
    </row>
    <row r="685" spans="2:7" x14ac:dyDescent="0.25">
      <c r="B685" s="2">
        <v>44501</v>
      </c>
      <c r="C685" s="6" t="s">
        <v>13</v>
      </c>
      <c r="D685" s="6"/>
      <c r="E685" s="6"/>
      <c r="F685" s="6"/>
      <c r="G685" s="10">
        <v>5462.4059999999999</v>
      </c>
    </row>
    <row r="686" spans="2:7" x14ac:dyDescent="0.25">
      <c r="B686" s="2">
        <v>44501</v>
      </c>
      <c r="G686" s="9">
        <f>SUM(G681:G685)</f>
        <v>236626.867</v>
      </c>
    </row>
    <row r="687" spans="2:7" x14ac:dyDescent="0.25">
      <c r="B687" s="2">
        <v>44501</v>
      </c>
      <c r="C687" s="6" t="s">
        <v>22</v>
      </c>
      <c r="D687" s="6"/>
      <c r="E687" s="6"/>
      <c r="F687" s="6"/>
      <c r="G687" s="10">
        <v>1200</v>
      </c>
    </row>
    <row r="688" spans="2:7" x14ac:dyDescent="0.25">
      <c r="B688" s="2">
        <v>44501</v>
      </c>
      <c r="C688" s="12" t="s">
        <v>23</v>
      </c>
      <c r="D688" s="12"/>
      <c r="E688" s="12"/>
      <c r="F688" s="12"/>
      <c r="G688" s="13">
        <f>SUM(G686:G687)</f>
        <v>237826.867</v>
      </c>
    </row>
    <row r="689" spans="2:7" x14ac:dyDescent="0.25">
      <c r="B689" s="2">
        <v>44501</v>
      </c>
      <c r="C689" s="14"/>
      <c r="D689" s="14" t="s">
        <v>19</v>
      </c>
      <c r="E689" s="14" t="s">
        <v>20</v>
      </c>
      <c r="F689" s="14"/>
      <c r="G689" s="15"/>
    </row>
    <row r="690" spans="2:7" x14ac:dyDescent="0.25">
      <c r="B690" s="2">
        <v>44501</v>
      </c>
      <c r="C690" s="4" t="s">
        <v>33</v>
      </c>
      <c r="D690" s="5">
        <v>8000</v>
      </c>
      <c r="E690" s="5">
        <v>3797</v>
      </c>
      <c r="F690" s="5"/>
      <c r="G690" s="5"/>
    </row>
    <row r="691" spans="2:7" x14ac:dyDescent="0.25">
      <c r="B691" s="2">
        <v>44501</v>
      </c>
      <c r="C691" s="4" t="s">
        <v>35</v>
      </c>
      <c r="D691" s="5">
        <v>3600</v>
      </c>
      <c r="E691" s="5">
        <v>0</v>
      </c>
      <c r="F691" s="5"/>
      <c r="G691" s="5"/>
    </row>
    <row r="692" spans="2:7" x14ac:dyDescent="0.25">
      <c r="B692" s="2">
        <v>44501</v>
      </c>
      <c r="C692" s="4" t="s">
        <v>34</v>
      </c>
      <c r="D692" s="5">
        <v>1200</v>
      </c>
      <c r="E692" s="5">
        <v>0</v>
      </c>
      <c r="F692" s="5"/>
      <c r="G692" s="5"/>
    </row>
    <row r="693" spans="2:7" x14ac:dyDescent="0.25">
      <c r="B693" s="2">
        <v>44501</v>
      </c>
      <c r="C693" s="6" t="s">
        <v>36</v>
      </c>
      <c r="D693" s="5">
        <v>1200</v>
      </c>
      <c r="E693" s="5">
        <v>688</v>
      </c>
      <c r="F693" s="5"/>
      <c r="G693" s="5"/>
    </row>
    <row r="694" spans="2:7" x14ac:dyDescent="0.25">
      <c r="B694" s="2">
        <v>44501</v>
      </c>
      <c r="C694" s="6" t="s">
        <v>18</v>
      </c>
      <c r="D694" s="7">
        <v>3280</v>
      </c>
      <c r="E694" s="7">
        <v>3280</v>
      </c>
      <c r="F694" s="7"/>
      <c r="G694" s="7"/>
    </row>
    <row r="695" spans="2:7" x14ac:dyDescent="0.25">
      <c r="B695" s="16">
        <v>44501</v>
      </c>
      <c r="C695" s="12" t="s">
        <v>21</v>
      </c>
      <c r="D695" s="17">
        <f>D690+D691+D692+D694</f>
        <v>16080</v>
      </c>
      <c r="E695" s="17"/>
      <c r="F695" s="18">
        <v>0.89</v>
      </c>
      <c r="G695" s="19">
        <v>13270</v>
      </c>
    </row>
    <row r="696" spans="2:7" x14ac:dyDescent="0.25">
      <c r="B696" s="21"/>
      <c r="C696" s="21"/>
      <c r="D696" s="22" t="s">
        <v>4</v>
      </c>
      <c r="E696" s="21" t="s">
        <v>3</v>
      </c>
      <c r="F696" s="21" t="s">
        <v>5</v>
      </c>
      <c r="G696" s="21" t="s">
        <v>6</v>
      </c>
    </row>
    <row r="697" spans="2:7" x14ac:dyDescent="0.25">
      <c r="B697" s="2">
        <v>44531</v>
      </c>
      <c r="C697" s="4" t="s">
        <v>0</v>
      </c>
      <c r="D697" s="5">
        <v>78121300</v>
      </c>
      <c r="E697" s="26">
        <f>D667</f>
        <v>77907244</v>
      </c>
      <c r="F697" s="4">
        <v>1</v>
      </c>
      <c r="G697" s="5">
        <f>(D697-E697)*F697</f>
        <v>214056</v>
      </c>
    </row>
    <row r="698" spans="2:7" x14ac:dyDescent="0.25">
      <c r="B698" s="2">
        <v>44531</v>
      </c>
      <c r="C698" s="4" t="s">
        <v>1</v>
      </c>
      <c r="D698" s="5">
        <v>74237874</v>
      </c>
      <c r="E698" s="5">
        <f t="shared" ref="E698:E699" si="42">D668</f>
        <v>73591886</v>
      </c>
      <c r="F698" s="4">
        <v>1</v>
      </c>
      <c r="G698" s="5">
        <f>(D698-E698)*F698</f>
        <v>645988</v>
      </c>
    </row>
    <row r="699" spans="2:7" x14ac:dyDescent="0.25">
      <c r="B699" s="2">
        <v>44531</v>
      </c>
      <c r="C699" s="6" t="s">
        <v>2</v>
      </c>
      <c r="D699" s="7">
        <v>77063995</v>
      </c>
      <c r="E699" s="7">
        <f t="shared" si="42"/>
        <v>76970004</v>
      </c>
      <c r="F699" s="6">
        <v>1</v>
      </c>
      <c r="G699" s="7">
        <f>(D699-E699)*F699</f>
        <v>93991</v>
      </c>
    </row>
    <row r="700" spans="2:7" x14ac:dyDescent="0.25">
      <c r="B700" s="2">
        <v>44531</v>
      </c>
      <c r="G700" s="8">
        <f>SUM(G697:G699)</f>
        <v>954035</v>
      </c>
    </row>
    <row r="701" spans="2:7" x14ac:dyDescent="0.25">
      <c r="B701" s="2">
        <v>44531</v>
      </c>
      <c r="C701" s="4" t="s">
        <v>29</v>
      </c>
      <c r="D701" s="5">
        <v>84156357</v>
      </c>
      <c r="E701" s="5">
        <f>D671</f>
        <v>83720710</v>
      </c>
      <c r="F701" s="1">
        <v>1</v>
      </c>
      <c r="G701" s="5">
        <f>(D701-E701)*F701</f>
        <v>435647</v>
      </c>
    </row>
    <row r="702" spans="2:7" x14ac:dyDescent="0.25">
      <c r="B702" s="2">
        <v>44531</v>
      </c>
      <c r="C702" s="4" t="s">
        <v>30</v>
      </c>
      <c r="D702" s="5">
        <v>18665893</v>
      </c>
      <c r="E702" s="5">
        <f t="shared" ref="E702" si="43">D672</f>
        <v>18634445</v>
      </c>
      <c r="F702" s="1">
        <v>1</v>
      </c>
      <c r="G702" s="5">
        <f>(D702-E702)*F702</f>
        <v>31448</v>
      </c>
    </row>
    <row r="703" spans="2:7" x14ac:dyDescent="0.25">
      <c r="B703" s="2">
        <v>44531</v>
      </c>
      <c r="C703" s="4" t="s">
        <v>32</v>
      </c>
      <c r="D703" s="5"/>
      <c r="E703" s="5"/>
      <c r="F703" s="1">
        <v>1</v>
      </c>
      <c r="G703" s="5">
        <f>(D703-E703)*F703</f>
        <v>0</v>
      </c>
    </row>
    <row r="704" spans="2:7" x14ac:dyDescent="0.25">
      <c r="B704" s="2">
        <v>44531</v>
      </c>
      <c r="C704" s="6" t="s">
        <v>31</v>
      </c>
      <c r="D704" s="7"/>
      <c r="E704" s="7"/>
      <c r="F704" s="6"/>
      <c r="G704" s="7">
        <v>486938</v>
      </c>
    </row>
    <row r="705" spans="2:7" x14ac:dyDescent="0.25">
      <c r="B705" s="2">
        <v>44531</v>
      </c>
      <c r="G705" s="8">
        <f>SUM(G701:G704)</f>
        <v>954033</v>
      </c>
    </row>
    <row r="706" spans="2:7" x14ac:dyDescent="0.25">
      <c r="B706" s="2">
        <v>44531</v>
      </c>
      <c r="C706" s="6" t="s">
        <v>11</v>
      </c>
      <c r="D706" s="7">
        <v>66974223</v>
      </c>
      <c r="E706" s="7">
        <f>D676</f>
        <v>66452045</v>
      </c>
      <c r="F706" s="7">
        <v>1</v>
      </c>
      <c r="G706" s="7">
        <f>(D706-E706)*F706</f>
        <v>522178</v>
      </c>
    </row>
    <row r="707" spans="2:7" x14ac:dyDescent="0.25">
      <c r="B707" s="2">
        <v>44531</v>
      </c>
      <c r="C707" s="1" t="s">
        <v>7</v>
      </c>
      <c r="D707" s="26">
        <f>G701</f>
        <v>435647</v>
      </c>
      <c r="E707" s="1">
        <v>240</v>
      </c>
      <c r="G707" s="9">
        <f>E707*D707/1000</f>
        <v>104555.28</v>
      </c>
    </row>
    <row r="708" spans="2:7" x14ac:dyDescent="0.25">
      <c r="B708" s="2">
        <v>44531</v>
      </c>
      <c r="C708" s="1" t="s">
        <v>8</v>
      </c>
      <c r="D708" s="5">
        <f t="shared" ref="D708:D710" si="44">G702</f>
        <v>31448</v>
      </c>
      <c r="E708" s="1">
        <v>329</v>
      </c>
      <c r="G708" s="9">
        <f>E708*D708/1000</f>
        <v>10346.392</v>
      </c>
    </row>
    <row r="709" spans="2:7" x14ac:dyDescent="0.25">
      <c r="B709" s="2">
        <v>44531</v>
      </c>
      <c r="C709" s="1" t="s">
        <v>16</v>
      </c>
      <c r="D709" s="5">
        <f t="shared" si="44"/>
        <v>0</v>
      </c>
      <c r="E709" s="1">
        <v>0</v>
      </c>
      <c r="G709" s="9">
        <f>E709*D709/1000</f>
        <v>0</v>
      </c>
    </row>
    <row r="710" spans="2:7" x14ac:dyDescent="0.25">
      <c r="B710" s="2">
        <v>44531</v>
      </c>
      <c r="C710" s="6" t="s">
        <v>9</v>
      </c>
      <c r="D710" s="7">
        <f t="shared" si="44"/>
        <v>486938</v>
      </c>
      <c r="E710" s="6">
        <v>188</v>
      </c>
      <c r="F710" s="6"/>
      <c r="G710" s="10">
        <f>E710*D710/1000</f>
        <v>91544.343999999997</v>
      </c>
    </row>
    <row r="711" spans="2:7" x14ac:dyDescent="0.25">
      <c r="B711" s="16">
        <v>44531</v>
      </c>
      <c r="C711" s="12" t="s">
        <v>14</v>
      </c>
      <c r="D711" s="17">
        <f>SUM(D707:D710)</f>
        <v>954033</v>
      </c>
      <c r="E711" s="12"/>
      <c r="F711" s="12"/>
      <c r="G711" s="20">
        <f>SUM(G707:G710)</f>
        <v>206446.016</v>
      </c>
    </row>
    <row r="712" spans="2:7" x14ac:dyDescent="0.25">
      <c r="B712" s="2">
        <v>44531</v>
      </c>
      <c r="C712" s="1" t="s">
        <v>10</v>
      </c>
      <c r="G712" s="9">
        <v>36080</v>
      </c>
    </row>
    <row r="713" spans="2:7" x14ac:dyDescent="0.25">
      <c r="B713" s="2">
        <v>44531</v>
      </c>
      <c r="C713" s="1" t="s">
        <v>24</v>
      </c>
      <c r="G713" s="9">
        <v>0</v>
      </c>
    </row>
    <row r="714" spans="2:7" x14ac:dyDescent="0.25">
      <c r="B714" s="2">
        <v>44531</v>
      </c>
      <c r="C714" s="1" t="s">
        <v>12</v>
      </c>
      <c r="G714" s="9">
        <v>3.5</v>
      </c>
    </row>
    <row r="715" spans="2:7" x14ac:dyDescent="0.25">
      <c r="B715" s="2">
        <v>44531</v>
      </c>
      <c r="C715" s="6" t="s">
        <v>13</v>
      </c>
      <c r="D715" s="6"/>
      <c r="E715" s="6"/>
      <c r="F715" s="6"/>
      <c r="G715" s="10">
        <v>5724.1980000000003</v>
      </c>
    </row>
    <row r="716" spans="2:7" x14ac:dyDescent="0.25">
      <c r="B716" s="2">
        <v>44531</v>
      </c>
      <c r="G716" s="9">
        <f>SUM(G711:G715)</f>
        <v>248253.71400000001</v>
      </c>
    </row>
    <row r="717" spans="2:7" x14ac:dyDescent="0.25">
      <c r="B717" s="2">
        <v>44531</v>
      </c>
      <c r="C717" s="6" t="s">
        <v>22</v>
      </c>
      <c r="D717" s="6"/>
      <c r="E717" s="6"/>
      <c r="F717" s="6"/>
      <c r="G717" s="10">
        <v>1200</v>
      </c>
    </row>
    <row r="718" spans="2:7" x14ac:dyDescent="0.25">
      <c r="B718" s="2">
        <v>44531</v>
      </c>
      <c r="C718" s="12" t="s">
        <v>23</v>
      </c>
      <c r="D718" s="12"/>
      <c r="E718" s="12"/>
      <c r="F718" s="12"/>
      <c r="G718" s="13">
        <f>SUM(G716:G717)</f>
        <v>249453.71400000001</v>
      </c>
    </row>
    <row r="719" spans="2:7" x14ac:dyDescent="0.25">
      <c r="B719" s="2">
        <v>44531</v>
      </c>
      <c r="C719" s="14"/>
      <c r="D719" s="14" t="s">
        <v>19</v>
      </c>
      <c r="E719" s="14" t="s">
        <v>20</v>
      </c>
      <c r="F719" s="14"/>
      <c r="G719" s="15"/>
    </row>
    <row r="720" spans="2:7" x14ac:dyDescent="0.25">
      <c r="B720" s="2">
        <v>44531</v>
      </c>
      <c r="C720" s="4" t="s">
        <v>33</v>
      </c>
      <c r="D720" s="5">
        <v>8000</v>
      </c>
      <c r="E720" s="5">
        <v>3747</v>
      </c>
      <c r="F720" s="5"/>
      <c r="G720" s="5"/>
    </row>
    <row r="721" spans="2:7" x14ac:dyDescent="0.25">
      <c r="B721" s="2">
        <v>44531</v>
      </c>
      <c r="C721" s="4" t="s">
        <v>35</v>
      </c>
      <c r="D721" s="5">
        <v>3600</v>
      </c>
      <c r="E721" s="5">
        <v>0</v>
      </c>
      <c r="F721" s="5"/>
      <c r="G721" s="5"/>
    </row>
    <row r="722" spans="2:7" x14ac:dyDescent="0.25">
      <c r="B722" s="2">
        <v>44531</v>
      </c>
      <c r="C722" s="4" t="s">
        <v>34</v>
      </c>
      <c r="D722" s="5">
        <v>1200</v>
      </c>
      <c r="E722" s="5">
        <v>0</v>
      </c>
      <c r="F722" s="5"/>
      <c r="G722" s="5"/>
    </row>
    <row r="723" spans="2:7" x14ac:dyDescent="0.25">
      <c r="B723" s="2">
        <v>44531</v>
      </c>
      <c r="C723" s="6" t="s">
        <v>36</v>
      </c>
      <c r="D723" s="5">
        <v>1200</v>
      </c>
      <c r="E723" s="5">
        <v>651</v>
      </c>
      <c r="F723" s="5"/>
      <c r="G723" s="5"/>
    </row>
    <row r="724" spans="2:7" x14ac:dyDescent="0.25">
      <c r="B724" s="2">
        <v>44531</v>
      </c>
      <c r="C724" s="6" t="s">
        <v>18</v>
      </c>
      <c r="D724" s="7">
        <v>3280</v>
      </c>
      <c r="E724" s="7">
        <v>3280</v>
      </c>
      <c r="F724" s="7"/>
      <c r="G724" s="7"/>
    </row>
    <row r="725" spans="2:7" x14ac:dyDescent="0.25">
      <c r="B725" s="16">
        <v>44531</v>
      </c>
      <c r="C725" s="12" t="s">
        <v>21</v>
      </c>
      <c r="D725" s="17">
        <f>D720+D721+D722+D724</f>
        <v>16080</v>
      </c>
      <c r="E725" s="17"/>
      <c r="F725" s="18">
        <v>0.88</v>
      </c>
      <c r="G725" s="19">
        <v>13270</v>
      </c>
    </row>
    <row r="726" spans="2:7" x14ac:dyDescent="0.25">
      <c r="B726" s="21"/>
      <c r="C726" s="21"/>
      <c r="D726" s="22" t="s">
        <v>4</v>
      </c>
      <c r="E726" s="21" t="s">
        <v>3</v>
      </c>
      <c r="F726" s="21" t="s">
        <v>5</v>
      </c>
      <c r="G726" s="21" t="s">
        <v>6</v>
      </c>
    </row>
    <row r="727" spans="2:7" x14ac:dyDescent="0.25">
      <c r="B727" s="2">
        <v>44562</v>
      </c>
      <c r="C727" s="4" t="s">
        <v>0</v>
      </c>
      <c r="D727" s="5">
        <v>78736429</v>
      </c>
      <c r="E727" s="26">
        <f>D697</f>
        <v>78121300</v>
      </c>
      <c r="F727" s="4">
        <v>1</v>
      </c>
      <c r="G727" s="5">
        <f>(D727-E727)*F727</f>
        <v>615129</v>
      </c>
    </row>
    <row r="728" spans="2:7" x14ac:dyDescent="0.25">
      <c r="B728" s="2">
        <v>44562</v>
      </c>
      <c r="C728" s="4" t="s">
        <v>1</v>
      </c>
      <c r="D728" s="5">
        <v>74835713</v>
      </c>
      <c r="E728" s="5">
        <f t="shared" ref="E728:E729" si="45">D698</f>
        <v>74237874</v>
      </c>
      <c r="F728" s="4">
        <v>1</v>
      </c>
      <c r="G728" s="5">
        <f>(D728-E728)*F728</f>
        <v>597839</v>
      </c>
    </row>
    <row r="729" spans="2:7" x14ac:dyDescent="0.25">
      <c r="B729" s="2">
        <v>44562</v>
      </c>
      <c r="C729" s="6" t="s">
        <v>2</v>
      </c>
      <c r="D729" s="7">
        <v>77786291</v>
      </c>
      <c r="E729" s="7">
        <f t="shared" si="45"/>
        <v>77063995</v>
      </c>
      <c r="F729" s="6">
        <v>1</v>
      </c>
      <c r="G729" s="7">
        <f>(D729-E729)*F729</f>
        <v>722296</v>
      </c>
    </row>
    <row r="730" spans="2:7" x14ac:dyDescent="0.25">
      <c r="B730" s="2">
        <v>44562</v>
      </c>
      <c r="G730" s="8">
        <f>SUM(G727:G729)</f>
        <v>1935264</v>
      </c>
    </row>
    <row r="731" spans="2:7" x14ac:dyDescent="0.25">
      <c r="B731" s="2">
        <v>44562</v>
      </c>
      <c r="C731" s="4" t="s">
        <v>29</v>
      </c>
      <c r="D731" s="5">
        <v>84952212</v>
      </c>
      <c r="E731" s="5">
        <f>D701</f>
        <v>84156357</v>
      </c>
      <c r="F731" s="1">
        <v>1</v>
      </c>
      <c r="G731" s="5">
        <f>(D731-E731)*F731</f>
        <v>795855</v>
      </c>
    </row>
    <row r="732" spans="2:7" x14ac:dyDescent="0.25">
      <c r="B732" s="2">
        <v>44562</v>
      </c>
      <c r="C732" s="4" t="s">
        <v>30</v>
      </c>
      <c r="D732" s="5">
        <v>18735996</v>
      </c>
      <c r="E732" s="5">
        <f t="shared" ref="E732" si="46">D702</f>
        <v>18665893</v>
      </c>
      <c r="F732" s="1">
        <v>1</v>
      </c>
      <c r="G732" s="5">
        <f>(D732-E732)*F732</f>
        <v>70103</v>
      </c>
    </row>
    <row r="733" spans="2:7" x14ac:dyDescent="0.25">
      <c r="B733" s="2">
        <v>44562</v>
      </c>
      <c r="C733" s="4" t="s">
        <v>32</v>
      </c>
      <c r="D733" s="5"/>
      <c r="E733" s="5"/>
      <c r="F733" s="1">
        <v>1</v>
      </c>
      <c r="G733" s="5">
        <f>(D733-E733)*F733</f>
        <v>0</v>
      </c>
    </row>
    <row r="734" spans="2:7" x14ac:dyDescent="0.25">
      <c r="B734" s="2">
        <v>44562</v>
      </c>
      <c r="C734" s="6" t="s">
        <v>31</v>
      </c>
      <c r="D734" s="7"/>
      <c r="E734" s="7"/>
      <c r="F734" s="6"/>
      <c r="G734" s="7">
        <v>1069287</v>
      </c>
    </row>
    <row r="735" spans="2:7" x14ac:dyDescent="0.25">
      <c r="B735" s="2">
        <v>44562</v>
      </c>
      <c r="G735" s="8">
        <f>SUM(G731:G734)</f>
        <v>1935245</v>
      </c>
    </row>
    <row r="736" spans="2:7" x14ac:dyDescent="0.25">
      <c r="B736" s="2">
        <v>44562</v>
      </c>
      <c r="C736" s="6" t="s">
        <v>11</v>
      </c>
      <c r="D736" s="7">
        <v>67901439</v>
      </c>
      <c r="E736" s="7">
        <f>D706</f>
        <v>66974223</v>
      </c>
      <c r="F736" s="7">
        <v>1</v>
      </c>
      <c r="G736" s="7">
        <f>(D736-E736)*F736</f>
        <v>927216</v>
      </c>
    </row>
    <row r="737" spans="2:7" x14ac:dyDescent="0.25">
      <c r="B737" s="2">
        <v>44562</v>
      </c>
      <c r="C737" s="1" t="s">
        <v>7</v>
      </c>
      <c r="D737" s="26">
        <f>G731</f>
        <v>795855</v>
      </c>
      <c r="E737" s="1">
        <v>240</v>
      </c>
      <c r="G737" s="9">
        <f>E737*D737/1000</f>
        <v>191005.2</v>
      </c>
    </row>
    <row r="738" spans="2:7" x14ac:dyDescent="0.25">
      <c r="B738" s="2">
        <v>44562</v>
      </c>
      <c r="C738" s="1" t="s">
        <v>8</v>
      </c>
      <c r="D738" s="5">
        <f t="shared" ref="D738:D740" si="47">G732</f>
        <v>70103</v>
      </c>
      <c r="E738" s="1">
        <v>329</v>
      </c>
      <c r="G738" s="9">
        <f>E738*D738/1000</f>
        <v>23063.886999999999</v>
      </c>
    </row>
    <row r="739" spans="2:7" x14ac:dyDescent="0.25">
      <c r="B739" s="2">
        <v>44562</v>
      </c>
      <c r="C739" s="1" t="s">
        <v>16</v>
      </c>
      <c r="D739" s="5">
        <f t="shared" si="47"/>
        <v>0</v>
      </c>
      <c r="E739" s="1">
        <v>0</v>
      </c>
      <c r="G739" s="9">
        <f>E739*D739/1000</f>
        <v>0</v>
      </c>
    </row>
    <row r="740" spans="2:7" x14ac:dyDescent="0.25">
      <c r="B740" s="2">
        <v>44562</v>
      </c>
      <c r="C740" s="6" t="s">
        <v>9</v>
      </c>
      <c r="D740" s="7">
        <f t="shared" si="47"/>
        <v>1069287</v>
      </c>
      <c r="E740" s="6">
        <v>188</v>
      </c>
      <c r="F740" s="6"/>
      <c r="G740" s="10">
        <f>E740*D740/1000</f>
        <v>201025.95600000001</v>
      </c>
    </row>
    <row r="741" spans="2:7" x14ac:dyDescent="0.25">
      <c r="B741" s="16">
        <v>44562</v>
      </c>
      <c r="C741" s="12" t="s">
        <v>14</v>
      </c>
      <c r="D741" s="17">
        <f>SUM(D737:D740)</f>
        <v>1935245</v>
      </c>
      <c r="E741" s="12"/>
      <c r="F741" s="12"/>
      <c r="G741" s="20">
        <f>SUM(G737:G740)</f>
        <v>415095.04300000001</v>
      </c>
    </row>
    <row r="742" spans="2:7" x14ac:dyDescent="0.25">
      <c r="B742" s="2">
        <v>44562</v>
      </c>
      <c r="C742" s="1" t="s">
        <v>10</v>
      </c>
      <c r="G742" s="9">
        <v>36080</v>
      </c>
    </row>
    <row r="743" spans="2:7" x14ac:dyDescent="0.25">
      <c r="B743" s="2">
        <v>44562</v>
      </c>
      <c r="C743" s="1" t="s">
        <v>24</v>
      </c>
      <c r="G743" s="9">
        <v>0</v>
      </c>
    </row>
    <row r="744" spans="2:7" x14ac:dyDescent="0.25">
      <c r="B744" s="2">
        <v>44562</v>
      </c>
      <c r="C744" s="1" t="s">
        <v>12</v>
      </c>
      <c r="G744" s="9">
        <v>3.5</v>
      </c>
    </row>
    <row r="745" spans="2:7" x14ac:dyDescent="0.25">
      <c r="B745" s="2">
        <v>44562</v>
      </c>
      <c r="C745" s="6" t="s">
        <v>13</v>
      </c>
      <c r="D745" s="6"/>
      <c r="E745" s="6"/>
      <c r="F745" s="6"/>
      <c r="G745" s="10">
        <v>11611.47</v>
      </c>
    </row>
    <row r="746" spans="2:7" x14ac:dyDescent="0.25">
      <c r="B746" s="2">
        <v>44562</v>
      </c>
      <c r="G746" s="9">
        <f>SUM(G741:G745)</f>
        <v>462790.01299999998</v>
      </c>
    </row>
    <row r="747" spans="2:7" x14ac:dyDescent="0.25">
      <c r="B747" s="2">
        <v>44562</v>
      </c>
      <c r="C747" s="6" t="s">
        <v>22</v>
      </c>
      <c r="D747" s="6"/>
      <c r="E747" s="6"/>
      <c r="F747" s="6"/>
      <c r="G747" s="10">
        <v>900</v>
      </c>
    </row>
    <row r="748" spans="2:7" x14ac:dyDescent="0.25">
      <c r="B748" s="2">
        <v>44562</v>
      </c>
      <c r="C748" s="12" t="s">
        <v>23</v>
      </c>
      <c r="D748" s="12"/>
      <c r="E748" s="12"/>
      <c r="F748" s="12"/>
      <c r="G748" s="13">
        <f>SUM(G746:G747)</f>
        <v>463690.01299999998</v>
      </c>
    </row>
    <row r="749" spans="2:7" x14ac:dyDescent="0.25">
      <c r="B749" s="2">
        <v>44562</v>
      </c>
      <c r="C749" s="14"/>
      <c r="D749" s="14" t="s">
        <v>19</v>
      </c>
      <c r="E749" s="14" t="s">
        <v>20</v>
      </c>
      <c r="F749" s="14"/>
      <c r="G749" s="15"/>
    </row>
    <row r="750" spans="2:7" x14ac:dyDescent="0.25">
      <c r="B750" s="2">
        <v>44562</v>
      </c>
      <c r="C750" s="4" t="s">
        <v>33</v>
      </c>
      <c r="D750" s="5">
        <v>8000</v>
      </c>
      <c r="E750" s="5">
        <v>5257</v>
      </c>
      <c r="F750" s="5"/>
      <c r="G750" s="5"/>
    </row>
    <row r="751" spans="2:7" x14ac:dyDescent="0.25">
      <c r="B751" s="2">
        <v>44562</v>
      </c>
      <c r="C751" s="4" t="s">
        <v>35</v>
      </c>
      <c r="D751" s="5">
        <v>3600</v>
      </c>
      <c r="E751" s="5">
        <v>0</v>
      </c>
      <c r="F751" s="5"/>
      <c r="G751" s="5"/>
    </row>
    <row r="752" spans="2:7" x14ac:dyDescent="0.25">
      <c r="B752" s="2">
        <v>44562</v>
      </c>
      <c r="C752" s="4" t="s">
        <v>34</v>
      </c>
      <c r="D752" s="5">
        <v>1200</v>
      </c>
      <c r="E752" s="5">
        <v>0</v>
      </c>
      <c r="F752" s="5"/>
      <c r="G752" s="5"/>
    </row>
    <row r="753" spans="2:7" x14ac:dyDescent="0.25">
      <c r="B753" s="2">
        <v>44562</v>
      </c>
      <c r="C753" s="6" t="s">
        <v>36</v>
      </c>
      <c r="D753" s="5">
        <v>1200</v>
      </c>
      <c r="E753" s="5">
        <v>650</v>
      </c>
      <c r="F753" s="5"/>
      <c r="G753" s="5"/>
    </row>
    <row r="754" spans="2:7" x14ac:dyDescent="0.25">
      <c r="B754" s="2">
        <v>44562</v>
      </c>
      <c r="C754" s="6" t="s">
        <v>18</v>
      </c>
      <c r="D754" s="7">
        <v>3280</v>
      </c>
      <c r="E754" s="7">
        <v>3280</v>
      </c>
      <c r="F754" s="7"/>
      <c r="G754" s="7"/>
    </row>
    <row r="755" spans="2:7" x14ac:dyDescent="0.25">
      <c r="B755" s="16">
        <v>44562</v>
      </c>
      <c r="C755" s="12" t="s">
        <v>21</v>
      </c>
      <c r="D755" s="17">
        <f>D750+D751+D752+D754</f>
        <v>16080</v>
      </c>
      <c r="E755" s="17"/>
      <c r="F755" s="18">
        <v>0.9</v>
      </c>
      <c r="G755" s="19">
        <v>13270</v>
      </c>
    </row>
    <row r="756" spans="2:7" x14ac:dyDescent="0.25">
      <c r="B756" s="21"/>
      <c r="C756" s="21"/>
      <c r="D756" s="22" t="s">
        <v>4</v>
      </c>
      <c r="E756" s="21" t="s">
        <v>3</v>
      </c>
      <c r="F756" s="21" t="s">
        <v>5</v>
      </c>
      <c r="G756" s="21" t="s">
        <v>6</v>
      </c>
    </row>
    <row r="757" spans="2:7" x14ac:dyDescent="0.25">
      <c r="B757" s="2">
        <v>44593</v>
      </c>
      <c r="C757" s="4" t="s">
        <v>0</v>
      </c>
      <c r="D757" s="5">
        <v>79035619</v>
      </c>
      <c r="E757" s="26">
        <f>D727</f>
        <v>78736429</v>
      </c>
      <c r="F757" s="4">
        <v>1</v>
      </c>
      <c r="G757" s="5">
        <f>(D757-E757)*F757</f>
        <v>299190</v>
      </c>
    </row>
    <row r="758" spans="2:7" x14ac:dyDescent="0.25">
      <c r="B758" s="2">
        <v>44593</v>
      </c>
      <c r="C758" s="4" t="s">
        <v>1</v>
      </c>
      <c r="D758" s="5">
        <v>75028027</v>
      </c>
      <c r="E758" s="5">
        <f t="shared" ref="E758:E759" si="48">D728</f>
        <v>74835713</v>
      </c>
      <c r="F758" s="4">
        <v>1</v>
      </c>
      <c r="G758" s="5">
        <f>(D758-E758)*F758</f>
        <v>192314</v>
      </c>
    </row>
    <row r="759" spans="2:7" x14ac:dyDescent="0.25">
      <c r="B759" s="2">
        <v>44593</v>
      </c>
      <c r="C759" s="6" t="s">
        <v>2</v>
      </c>
      <c r="D759" s="7">
        <v>78123515</v>
      </c>
      <c r="E759" s="7">
        <f t="shared" si="48"/>
        <v>77786291</v>
      </c>
      <c r="F759" s="6">
        <v>1</v>
      </c>
      <c r="G759" s="7">
        <f>(D759-E759)*F759</f>
        <v>337224</v>
      </c>
    </row>
    <row r="760" spans="2:7" x14ac:dyDescent="0.25">
      <c r="B760" s="2">
        <v>44593</v>
      </c>
      <c r="G760" s="8">
        <f>SUM(G757:G759)</f>
        <v>828728</v>
      </c>
    </row>
    <row r="761" spans="2:7" x14ac:dyDescent="0.25">
      <c r="B761" s="2">
        <v>44593</v>
      </c>
      <c r="C761" s="4" t="s">
        <v>29</v>
      </c>
      <c r="D761" s="5">
        <v>85284930</v>
      </c>
      <c r="E761" s="5">
        <f>D731</f>
        <v>84952212</v>
      </c>
      <c r="F761" s="1">
        <v>1</v>
      </c>
      <c r="G761" s="5">
        <f>(D761-E761)*F761</f>
        <v>332718</v>
      </c>
    </row>
    <row r="762" spans="2:7" x14ac:dyDescent="0.25">
      <c r="B762" s="2">
        <v>44593</v>
      </c>
      <c r="C762" s="4" t="s">
        <v>30</v>
      </c>
      <c r="D762" s="5">
        <v>18766682</v>
      </c>
      <c r="E762" s="5">
        <f t="shared" ref="E762" si="49">D732</f>
        <v>18735996</v>
      </c>
      <c r="F762" s="1">
        <v>1</v>
      </c>
      <c r="G762" s="5">
        <f>(D762-E762)*F762</f>
        <v>30686</v>
      </c>
    </row>
    <row r="763" spans="2:7" x14ac:dyDescent="0.25">
      <c r="B763" s="2">
        <v>44593</v>
      </c>
      <c r="C763" s="4" t="s">
        <v>32</v>
      </c>
      <c r="D763" s="5"/>
      <c r="E763" s="5"/>
      <c r="F763" s="1">
        <v>1</v>
      </c>
      <c r="G763" s="5">
        <f>(D763-E763)*F763</f>
        <v>0</v>
      </c>
    </row>
    <row r="764" spans="2:7" x14ac:dyDescent="0.25">
      <c r="B764" s="2">
        <v>44593</v>
      </c>
      <c r="C764" s="6" t="s">
        <v>31</v>
      </c>
      <c r="D764" s="7"/>
      <c r="E764" s="7"/>
      <c r="F764" s="6"/>
      <c r="G764" s="7">
        <v>465326</v>
      </c>
    </row>
    <row r="765" spans="2:7" x14ac:dyDescent="0.25">
      <c r="B765" s="2">
        <v>44593</v>
      </c>
      <c r="G765" s="8">
        <f>SUM(G761:G764)</f>
        <v>828730</v>
      </c>
    </row>
    <row r="766" spans="2:7" x14ac:dyDescent="0.25">
      <c r="B766" s="2">
        <v>44593</v>
      </c>
      <c r="C766" s="6" t="s">
        <v>11</v>
      </c>
      <c r="D766" s="7">
        <v>68290347</v>
      </c>
      <c r="E766" s="7">
        <f>D736</f>
        <v>67901439</v>
      </c>
      <c r="F766" s="7">
        <v>1</v>
      </c>
      <c r="G766" s="7">
        <f>(D766-E766)*F766</f>
        <v>388908</v>
      </c>
    </row>
    <row r="767" spans="2:7" x14ac:dyDescent="0.25">
      <c r="B767" s="2">
        <v>44593</v>
      </c>
      <c r="C767" s="1" t="s">
        <v>7</v>
      </c>
      <c r="D767" s="26">
        <f>G761</f>
        <v>332718</v>
      </c>
      <c r="E767" s="1">
        <v>240</v>
      </c>
      <c r="G767" s="9">
        <f>E767*D767/1000</f>
        <v>79852.320000000007</v>
      </c>
    </row>
    <row r="768" spans="2:7" x14ac:dyDescent="0.25">
      <c r="B768" s="2">
        <v>44593</v>
      </c>
      <c r="C768" s="1" t="s">
        <v>8</v>
      </c>
      <c r="D768" s="5">
        <f t="shared" ref="D768:D770" si="50">G762</f>
        <v>30686</v>
      </c>
      <c r="E768" s="1">
        <v>329</v>
      </c>
      <c r="G768" s="9">
        <f>E768*D768/1000</f>
        <v>10095.694</v>
      </c>
    </row>
    <row r="769" spans="2:7" x14ac:dyDescent="0.25">
      <c r="B769" s="2">
        <v>44593</v>
      </c>
      <c r="C769" s="1" t="s">
        <v>16</v>
      </c>
      <c r="D769" s="5">
        <f t="shared" si="50"/>
        <v>0</v>
      </c>
      <c r="E769" s="1">
        <v>0</v>
      </c>
      <c r="G769" s="9">
        <f>E769*D769/1000</f>
        <v>0</v>
      </c>
    </row>
    <row r="770" spans="2:7" x14ac:dyDescent="0.25">
      <c r="B770" s="2">
        <v>44593</v>
      </c>
      <c r="C770" s="6" t="s">
        <v>9</v>
      </c>
      <c r="D770" s="7">
        <f t="shared" si="50"/>
        <v>465326</v>
      </c>
      <c r="E770" s="6">
        <v>188</v>
      </c>
      <c r="F770" s="6"/>
      <c r="G770" s="10">
        <f>E770*D770/1000</f>
        <v>87481.288</v>
      </c>
    </row>
    <row r="771" spans="2:7" x14ac:dyDescent="0.25">
      <c r="B771" s="2">
        <v>44593</v>
      </c>
      <c r="C771" s="1" t="s">
        <v>26</v>
      </c>
      <c r="G771" s="11">
        <v>-887.14599999999996</v>
      </c>
    </row>
    <row r="772" spans="2:7" x14ac:dyDescent="0.25">
      <c r="B772" s="16">
        <v>44593</v>
      </c>
      <c r="C772" s="12" t="s">
        <v>14</v>
      </c>
      <c r="D772" s="17">
        <f>SUM(D767:D770)</f>
        <v>828730</v>
      </c>
      <c r="E772" s="12"/>
      <c r="F772" s="12"/>
      <c r="G772" s="20">
        <f>SUM(G767:G771)</f>
        <v>176542.15600000002</v>
      </c>
    </row>
    <row r="773" spans="2:7" x14ac:dyDescent="0.25">
      <c r="B773" s="2">
        <v>44593</v>
      </c>
      <c r="C773" s="1" t="s">
        <v>10</v>
      </c>
      <c r="G773" s="9">
        <v>36080</v>
      </c>
    </row>
    <row r="774" spans="2:7" x14ac:dyDescent="0.25">
      <c r="B774" s="2">
        <v>44593</v>
      </c>
      <c r="C774" s="1" t="s">
        <v>24</v>
      </c>
      <c r="G774" s="9">
        <v>0</v>
      </c>
    </row>
    <row r="775" spans="2:7" x14ac:dyDescent="0.25">
      <c r="B775" s="2">
        <v>44593</v>
      </c>
      <c r="C775" s="1" t="s">
        <v>12</v>
      </c>
      <c r="G775" s="9">
        <v>3.5</v>
      </c>
    </row>
    <row r="776" spans="2:7" x14ac:dyDescent="0.25">
      <c r="B776" s="2">
        <v>44593</v>
      </c>
      <c r="C776" s="6" t="s">
        <v>13</v>
      </c>
      <c r="D776" s="6"/>
      <c r="E776" s="6"/>
      <c r="F776" s="6"/>
      <c r="G776" s="10">
        <v>4972.38</v>
      </c>
    </row>
    <row r="777" spans="2:7" x14ac:dyDescent="0.25">
      <c r="B777" s="2">
        <v>44593</v>
      </c>
      <c r="G777" s="9">
        <f>SUM(G772:G776)</f>
        <v>217598.03600000002</v>
      </c>
    </row>
    <row r="778" spans="2:7" x14ac:dyDescent="0.25">
      <c r="B778" s="2">
        <v>44593</v>
      </c>
      <c r="C778" s="6" t="s">
        <v>22</v>
      </c>
      <c r="D778" s="6"/>
      <c r="E778" s="6"/>
      <c r="F778" s="6"/>
      <c r="G778" s="10">
        <v>900</v>
      </c>
    </row>
    <row r="779" spans="2:7" x14ac:dyDescent="0.25">
      <c r="B779" s="2">
        <v>44593</v>
      </c>
      <c r="C779" s="12" t="s">
        <v>23</v>
      </c>
      <c r="D779" s="12"/>
      <c r="E779" s="12"/>
      <c r="F779" s="12"/>
      <c r="G779" s="13">
        <f>SUM(G777:G778)</f>
        <v>218498.03600000002</v>
      </c>
    </row>
    <row r="780" spans="2:7" x14ac:dyDescent="0.25">
      <c r="B780" s="2">
        <v>44593</v>
      </c>
      <c r="C780" s="14"/>
      <c r="D780" s="14" t="s">
        <v>19</v>
      </c>
      <c r="E780" s="14" t="s">
        <v>20</v>
      </c>
      <c r="F780" s="14"/>
      <c r="G780" s="15"/>
    </row>
    <row r="781" spans="2:7" x14ac:dyDescent="0.25">
      <c r="B781" s="2">
        <v>44593</v>
      </c>
      <c r="C781" s="4" t="s">
        <v>33</v>
      </c>
      <c r="D781" s="5">
        <v>8000</v>
      </c>
      <c r="E781" s="5">
        <v>3747</v>
      </c>
      <c r="F781" s="5"/>
      <c r="G781" s="5"/>
    </row>
    <row r="782" spans="2:7" x14ac:dyDescent="0.25">
      <c r="B782" s="2">
        <v>44593</v>
      </c>
      <c r="C782" s="4" t="s">
        <v>35</v>
      </c>
      <c r="D782" s="5">
        <v>3600</v>
      </c>
      <c r="E782" s="5">
        <v>0</v>
      </c>
      <c r="F782" s="5"/>
      <c r="G782" s="5"/>
    </row>
    <row r="783" spans="2:7" x14ac:dyDescent="0.25">
      <c r="B783" s="2">
        <v>44593</v>
      </c>
      <c r="C783" s="4" t="s">
        <v>34</v>
      </c>
      <c r="D783" s="5">
        <v>1200</v>
      </c>
      <c r="E783" s="5">
        <v>0</v>
      </c>
      <c r="F783" s="5"/>
      <c r="G783" s="5"/>
    </row>
    <row r="784" spans="2:7" x14ac:dyDescent="0.25">
      <c r="B784" s="2">
        <v>44593</v>
      </c>
      <c r="C784" s="6" t="s">
        <v>36</v>
      </c>
      <c r="D784" s="5">
        <v>1200</v>
      </c>
      <c r="E784" s="5">
        <v>651</v>
      </c>
      <c r="F784" s="5"/>
      <c r="G784" s="5"/>
    </row>
    <row r="785" spans="2:7" x14ac:dyDescent="0.25">
      <c r="B785" s="2">
        <v>44593</v>
      </c>
      <c r="C785" s="6" t="s">
        <v>18</v>
      </c>
      <c r="D785" s="7">
        <v>3280</v>
      </c>
      <c r="E785" s="7">
        <v>3280</v>
      </c>
      <c r="F785" s="7"/>
      <c r="G785" s="7"/>
    </row>
    <row r="786" spans="2:7" x14ac:dyDescent="0.25">
      <c r="B786" s="16">
        <v>44593</v>
      </c>
      <c r="C786" s="12" t="s">
        <v>21</v>
      </c>
      <c r="D786" s="17">
        <f>D781+D782+D783+D785</f>
        <v>16080</v>
      </c>
      <c r="E786" s="17"/>
      <c r="F786" s="18">
        <v>0.88</v>
      </c>
      <c r="G786" s="19">
        <v>13270</v>
      </c>
    </row>
    <row r="787" spans="2:7" x14ac:dyDescent="0.25">
      <c r="B787" s="21"/>
      <c r="C787" s="21"/>
      <c r="D787" s="22" t="s">
        <v>4</v>
      </c>
      <c r="E787" s="21" t="s">
        <v>3</v>
      </c>
      <c r="F787" s="21" t="s">
        <v>5</v>
      </c>
      <c r="G787" s="21" t="s">
        <v>6</v>
      </c>
    </row>
    <row r="788" spans="2:7" x14ac:dyDescent="0.25">
      <c r="B788" s="2">
        <v>44621</v>
      </c>
      <c r="C788" s="4" t="s">
        <v>0</v>
      </c>
      <c r="D788" s="5">
        <v>79460113</v>
      </c>
      <c r="E788" s="26">
        <f>D757</f>
        <v>79035619</v>
      </c>
      <c r="F788" s="4">
        <v>1</v>
      </c>
      <c r="G788" s="5">
        <f>(D788-E788)*F788</f>
        <v>424494</v>
      </c>
    </row>
    <row r="789" spans="2:7" x14ac:dyDescent="0.25">
      <c r="B789" s="2">
        <v>44621</v>
      </c>
      <c r="C789" s="4" t="s">
        <v>1</v>
      </c>
      <c r="D789" s="5">
        <v>75417904</v>
      </c>
      <c r="E789" s="5">
        <f>D758</f>
        <v>75028027</v>
      </c>
      <c r="F789" s="4">
        <v>1</v>
      </c>
      <c r="G789" s="5">
        <f>(D789-E789)*F789</f>
        <v>389877</v>
      </c>
    </row>
    <row r="790" spans="2:7" x14ac:dyDescent="0.25">
      <c r="B790" s="2">
        <v>44621</v>
      </c>
      <c r="C790" s="6" t="s">
        <v>2</v>
      </c>
      <c r="D790" s="7">
        <v>78594661</v>
      </c>
      <c r="E790" s="7">
        <f>D759</f>
        <v>78123515</v>
      </c>
      <c r="F790" s="6">
        <v>1</v>
      </c>
      <c r="G790" s="7">
        <f>(D790-E790)*F790</f>
        <v>471146</v>
      </c>
    </row>
    <row r="791" spans="2:7" x14ac:dyDescent="0.25">
      <c r="B791" s="2">
        <v>44621</v>
      </c>
      <c r="G791" s="8">
        <f>SUM(G788:G790)</f>
        <v>1285517</v>
      </c>
    </row>
    <row r="792" spans="2:7" x14ac:dyDescent="0.25">
      <c r="B792" s="2">
        <v>44621</v>
      </c>
      <c r="C792" s="4" t="s">
        <v>29</v>
      </c>
      <c r="D792" s="5">
        <v>85825749</v>
      </c>
      <c r="E792" s="5">
        <f>D761</f>
        <v>85284930</v>
      </c>
      <c r="F792" s="1">
        <v>1</v>
      </c>
      <c r="G792" s="5">
        <f>(D792-E792)*F792</f>
        <v>540819</v>
      </c>
    </row>
    <row r="793" spans="2:7" x14ac:dyDescent="0.25">
      <c r="B793" s="2">
        <v>44621</v>
      </c>
      <c r="C793" s="4" t="s">
        <v>30</v>
      </c>
      <c r="D793" s="5">
        <v>18815440</v>
      </c>
      <c r="E793" s="5">
        <f t="shared" ref="E793" si="51">D762</f>
        <v>18766682</v>
      </c>
      <c r="F793" s="1">
        <v>1</v>
      </c>
      <c r="G793" s="5">
        <f>(D793-E793)*F793</f>
        <v>48758</v>
      </c>
    </row>
    <row r="794" spans="2:7" x14ac:dyDescent="0.25">
      <c r="B794" s="2">
        <v>44621</v>
      </c>
      <c r="C794" s="4" t="s">
        <v>32</v>
      </c>
      <c r="D794" s="5"/>
      <c r="E794" s="5"/>
      <c r="F794" s="1">
        <v>1</v>
      </c>
      <c r="G794" s="5">
        <f>(D794-E794)*F794</f>
        <v>0</v>
      </c>
    </row>
    <row r="795" spans="2:7" x14ac:dyDescent="0.25">
      <c r="B795" s="2">
        <v>44621</v>
      </c>
      <c r="C795" s="6" t="s">
        <v>31</v>
      </c>
      <c r="D795" s="7"/>
      <c r="E795" s="7"/>
      <c r="F795" s="6"/>
      <c r="G795" s="7">
        <v>695922</v>
      </c>
    </row>
    <row r="796" spans="2:7" x14ac:dyDescent="0.25">
      <c r="B796" s="2">
        <v>44621</v>
      </c>
      <c r="G796" s="8">
        <f>SUM(G792:G795)</f>
        <v>1285499</v>
      </c>
    </row>
    <row r="797" spans="2:7" x14ac:dyDescent="0.25">
      <c r="B797" s="2">
        <v>44621</v>
      </c>
      <c r="C797" s="6" t="s">
        <v>11</v>
      </c>
      <c r="D797" s="7">
        <v>68891865</v>
      </c>
      <c r="E797" s="7">
        <f>D766</f>
        <v>68290347</v>
      </c>
      <c r="F797" s="7">
        <v>1</v>
      </c>
      <c r="G797" s="7">
        <f>(D797-E797)*F797</f>
        <v>601518</v>
      </c>
    </row>
    <row r="798" spans="2:7" x14ac:dyDescent="0.25">
      <c r="B798" s="2">
        <v>44621</v>
      </c>
      <c r="C798" s="1" t="s">
        <v>7</v>
      </c>
      <c r="D798" s="26">
        <f>G792</f>
        <v>540819</v>
      </c>
      <c r="E798" s="1">
        <v>240</v>
      </c>
      <c r="G798" s="9">
        <f>E798*D798/1000</f>
        <v>129796.56</v>
      </c>
    </row>
    <row r="799" spans="2:7" x14ac:dyDescent="0.25">
      <c r="B799" s="2">
        <v>44621</v>
      </c>
      <c r="C799" s="1" t="s">
        <v>8</v>
      </c>
      <c r="D799" s="5">
        <f t="shared" ref="D799:D801" si="52">G793</f>
        <v>48758</v>
      </c>
      <c r="E799" s="1">
        <v>329</v>
      </c>
      <c r="G799" s="9">
        <f>E799*D799/1000</f>
        <v>16041.382</v>
      </c>
    </row>
    <row r="800" spans="2:7" x14ac:dyDescent="0.25">
      <c r="B800" s="2">
        <v>44621</v>
      </c>
      <c r="C800" s="1" t="s">
        <v>16</v>
      </c>
      <c r="D800" s="5">
        <f t="shared" si="52"/>
        <v>0</v>
      </c>
      <c r="E800" s="1">
        <v>0</v>
      </c>
      <c r="G800" s="9">
        <f>E800*D800/1000</f>
        <v>0</v>
      </c>
    </row>
    <row r="801" spans="2:7" x14ac:dyDescent="0.25">
      <c r="B801" s="2">
        <v>44621</v>
      </c>
      <c r="C801" s="6" t="s">
        <v>9</v>
      </c>
      <c r="D801" s="7">
        <f t="shared" si="52"/>
        <v>695922</v>
      </c>
      <c r="E801" s="6">
        <v>188</v>
      </c>
      <c r="F801" s="6"/>
      <c r="G801" s="10">
        <f>E801*D801/1000</f>
        <v>130833.336</v>
      </c>
    </row>
    <row r="802" spans="2:7" x14ac:dyDescent="0.25">
      <c r="B802" s="2">
        <v>44621</v>
      </c>
      <c r="C802" s="1" t="s">
        <v>26</v>
      </c>
      <c r="G802" s="11">
        <v>-1383.357</v>
      </c>
    </row>
    <row r="803" spans="2:7" x14ac:dyDescent="0.25">
      <c r="B803" s="16">
        <v>44621</v>
      </c>
      <c r="C803" s="12" t="s">
        <v>14</v>
      </c>
      <c r="D803" s="17">
        <f>SUM(D798:D801)</f>
        <v>1285499</v>
      </c>
      <c r="E803" s="12"/>
      <c r="F803" s="12"/>
      <c r="G803" s="20">
        <f>SUM(G798:G802)</f>
        <v>275287.92099999997</v>
      </c>
    </row>
    <row r="804" spans="2:7" x14ac:dyDescent="0.25">
      <c r="B804" s="2">
        <v>44621</v>
      </c>
      <c r="C804" s="1" t="s">
        <v>10</v>
      </c>
      <c r="G804" s="9">
        <v>36080</v>
      </c>
    </row>
    <row r="805" spans="2:7" x14ac:dyDescent="0.25">
      <c r="B805" s="2">
        <v>44621</v>
      </c>
      <c r="C805" s="1" t="s">
        <v>25</v>
      </c>
      <c r="G805" s="9">
        <v>4118.3999999999996</v>
      </c>
    </row>
    <row r="806" spans="2:7" x14ac:dyDescent="0.25">
      <c r="B806" s="2">
        <v>44621</v>
      </c>
      <c r="C806" s="1" t="s">
        <v>24</v>
      </c>
      <c r="G806" s="9">
        <v>0</v>
      </c>
    </row>
    <row r="807" spans="2:7" x14ac:dyDescent="0.25">
      <c r="B807" s="2">
        <v>44621</v>
      </c>
      <c r="C807" s="1" t="s">
        <v>12</v>
      </c>
      <c r="G807" s="9">
        <v>3.5</v>
      </c>
    </row>
    <row r="808" spans="2:7" x14ac:dyDescent="0.25">
      <c r="B808" s="2">
        <v>44621</v>
      </c>
      <c r="C808" s="6" t="s">
        <v>13</v>
      </c>
      <c r="D808" s="6"/>
      <c r="E808" s="6"/>
      <c r="F808" s="6"/>
      <c r="G808" s="10">
        <v>7712.9939999999997</v>
      </c>
    </row>
    <row r="809" spans="2:7" x14ac:dyDescent="0.25">
      <c r="B809" s="2">
        <v>44621</v>
      </c>
      <c r="G809" s="9">
        <f>SUM(G803:G808)</f>
        <v>323202.815</v>
      </c>
    </row>
    <row r="810" spans="2:7" x14ac:dyDescent="0.25">
      <c r="B810" s="2">
        <v>44621</v>
      </c>
      <c r="C810" s="6" t="s">
        <v>22</v>
      </c>
      <c r="D810" s="6"/>
      <c r="E810" s="6"/>
      <c r="F810" s="6"/>
      <c r="G810" s="10">
        <v>900</v>
      </c>
    </row>
    <row r="811" spans="2:7" x14ac:dyDescent="0.25">
      <c r="B811" s="2">
        <v>44621</v>
      </c>
      <c r="C811" s="12" t="s">
        <v>23</v>
      </c>
      <c r="D811" s="12"/>
      <c r="E811" s="12"/>
      <c r="F811" s="12"/>
      <c r="G811" s="13">
        <f>SUM(G809:G810)</f>
        <v>324102.815</v>
      </c>
    </row>
    <row r="812" spans="2:7" x14ac:dyDescent="0.25">
      <c r="B812" s="2">
        <v>44621</v>
      </c>
      <c r="C812" s="14"/>
      <c r="D812" s="14" t="s">
        <v>19</v>
      </c>
      <c r="E812" s="14" t="s">
        <v>20</v>
      </c>
      <c r="F812" s="14"/>
      <c r="G812" s="15"/>
    </row>
    <row r="813" spans="2:7" x14ac:dyDescent="0.25">
      <c r="B813" s="2">
        <v>44621</v>
      </c>
      <c r="C813" s="4" t="s">
        <v>33</v>
      </c>
      <c r="D813" s="5">
        <v>8000</v>
      </c>
      <c r="E813" s="5">
        <v>3747</v>
      </c>
      <c r="F813" s="5"/>
      <c r="G813" s="5"/>
    </row>
    <row r="814" spans="2:7" x14ac:dyDescent="0.25">
      <c r="B814" s="2">
        <v>44621</v>
      </c>
      <c r="C814" s="4" t="s">
        <v>35</v>
      </c>
      <c r="D814" s="5">
        <v>3600</v>
      </c>
      <c r="E814" s="5">
        <v>0</v>
      </c>
      <c r="F814" s="5"/>
      <c r="G814" s="5"/>
    </row>
    <row r="815" spans="2:7" x14ac:dyDescent="0.25">
      <c r="B815" s="2">
        <v>44621</v>
      </c>
      <c r="C815" s="4" t="s">
        <v>34</v>
      </c>
      <c r="D815" s="5">
        <v>1200</v>
      </c>
      <c r="E815" s="5">
        <v>0</v>
      </c>
      <c r="F815" s="5"/>
      <c r="G815" s="5"/>
    </row>
    <row r="816" spans="2:7" x14ac:dyDescent="0.25">
      <c r="B816" s="2">
        <v>44621</v>
      </c>
      <c r="C816" s="6" t="s">
        <v>36</v>
      </c>
      <c r="D816" s="5">
        <v>1200</v>
      </c>
      <c r="E816" s="5">
        <v>651</v>
      </c>
      <c r="F816" s="5"/>
      <c r="G816" s="5"/>
    </row>
    <row r="817" spans="2:7" x14ac:dyDescent="0.25">
      <c r="B817" s="2">
        <v>44621</v>
      </c>
      <c r="C817" s="6" t="s">
        <v>18</v>
      </c>
      <c r="D817" s="7">
        <v>3280</v>
      </c>
      <c r="E817" s="7">
        <v>3280</v>
      </c>
      <c r="F817" s="7"/>
      <c r="G817" s="7"/>
    </row>
    <row r="818" spans="2:7" x14ac:dyDescent="0.25">
      <c r="B818" s="16">
        <v>44621</v>
      </c>
      <c r="C818" s="12" t="s">
        <v>21</v>
      </c>
      <c r="D818" s="17">
        <f>D813+D814+D815+D817</f>
        <v>16080</v>
      </c>
      <c r="E818" s="17"/>
      <c r="F818" s="18">
        <v>0.88</v>
      </c>
      <c r="G818" s="19">
        <v>13270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L6"/>
  <sheetViews>
    <sheetView tabSelected="1" workbookViewId="0">
      <selection activeCell="I22" sqref="I22"/>
    </sheetView>
  </sheetViews>
  <sheetFormatPr baseColWidth="10" defaultRowHeight="13.5" x14ac:dyDescent="0.25"/>
  <cols>
    <col min="1" max="1" width="4" style="1" customWidth="1"/>
    <col min="2" max="16384" width="11.42578125" style="1"/>
  </cols>
  <sheetData>
    <row r="2" spans="2:38" x14ac:dyDescent="0.25">
      <c r="C2" s="2">
        <v>43831</v>
      </c>
      <c r="D2" s="2">
        <v>43862</v>
      </c>
      <c r="E2" s="2">
        <v>43891</v>
      </c>
      <c r="F2" s="2">
        <v>43922</v>
      </c>
      <c r="G2" s="2">
        <v>43952</v>
      </c>
      <c r="H2" s="2">
        <v>43952</v>
      </c>
      <c r="I2" s="2">
        <v>43983</v>
      </c>
      <c r="J2" s="2">
        <v>44013</v>
      </c>
      <c r="K2" s="2">
        <v>44044</v>
      </c>
      <c r="L2" s="2">
        <v>44075</v>
      </c>
      <c r="M2" s="2">
        <v>44105</v>
      </c>
      <c r="N2" s="2">
        <v>44136</v>
      </c>
      <c r="O2" s="2">
        <v>44166</v>
      </c>
      <c r="P2" s="2">
        <v>44197</v>
      </c>
      <c r="Q2" s="2">
        <v>44228</v>
      </c>
      <c r="R2" s="2">
        <v>44256</v>
      </c>
      <c r="S2" s="2">
        <v>44287</v>
      </c>
      <c r="T2" s="2">
        <v>44317</v>
      </c>
      <c r="U2" s="2">
        <v>44348</v>
      </c>
      <c r="V2" s="2">
        <v>44378</v>
      </c>
      <c r="W2" s="2">
        <v>44409</v>
      </c>
      <c r="X2" s="2">
        <v>44440</v>
      </c>
      <c r="Y2" s="2">
        <v>44470</v>
      </c>
      <c r="Z2" s="2">
        <v>44501</v>
      </c>
      <c r="AA2" s="2">
        <v>44531</v>
      </c>
      <c r="AB2" s="2">
        <v>44562</v>
      </c>
      <c r="AC2" s="2">
        <v>44593</v>
      </c>
      <c r="AD2" s="2">
        <v>44621</v>
      </c>
      <c r="AE2" s="2"/>
      <c r="AF2" s="2"/>
      <c r="AG2" s="2"/>
      <c r="AH2" s="2"/>
      <c r="AI2" s="2"/>
      <c r="AJ2" s="2"/>
      <c r="AK2" s="2"/>
      <c r="AL2" s="2"/>
    </row>
    <row r="3" spans="2:38" x14ac:dyDescent="0.25">
      <c r="B3" s="1" t="s">
        <v>7</v>
      </c>
      <c r="C3" s="8">
        <f>INDEX(DB!$D$5:$D$369,MATCH(Feuil1!$B3,DB!$C$5:$C$818,0),MATCH(Feuil1!C$2,DB!$B$5:$B$818,0))</f>
        <v>357649.99999999994</v>
      </c>
      <c r="D3" s="8" t="e">
        <f>INDEX(DB!$D$5:$D$369,MATCH(Feuil1!$B3,DB!$C$5:$C$818,0),MATCH(Feuil1!D$2,DB!$B$5:$B$818,0))</f>
        <v>#REF!</v>
      </c>
      <c r="E3" s="8" t="e">
        <f>INDEX(DB!$D$5:$D$369,MATCH(Feuil1!$B3,DB!$C$5:$C$818,0),MATCH(Feuil1!E$2,DB!$B$5:$B$818,0))</f>
        <v>#REF!</v>
      </c>
      <c r="F3" s="8" t="e">
        <f>INDEX(DB!$D$5:$D$369,MATCH(Feuil1!$B3,DB!$C$5:$C$818,0),MATCH(Feuil1!F$2,DB!$B$5:$B$818,0))</f>
        <v>#REF!</v>
      </c>
      <c r="G3" s="8" t="e">
        <f>INDEX(DB!$D$5:$D$369,MATCH(Feuil1!$B3,DB!$C$5:$C$818,0),MATCH(Feuil1!G$2,DB!$B$5:$B$818,0))</f>
        <v>#REF!</v>
      </c>
      <c r="H3" s="8" t="e">
        <f>INDEX(DB!$D$5:$D$369,MATCH(Feuil1!$B3,DB!$C$5:$C$818,0),MATCH(Feuil1!H$2,DB!$B$5:$B$818,0))</f>
        <v>#REF!</v>
      </c>
      <c r="I3" s="8" t="e">
        <f>INDEX(DB!$D$5:$D$369,MATCH(Feuil1!$B3,DB!$C$5:$C$818,0),MATCH(Feuil1!I$2,DB!$B$5:$B$818,0))</f>
        <v>#REF!</v>
      </c>
      <c r="J3" s="8" t="e">
        <f>INDEX(DB!$D$5:$D$369,MATCH(Feuil1!$B3,DB!$C$5:$C$818,0),MATCH(Feuil1!J$2,DB!$B$5:$B$818,0))</f>
        <v>#REF!</v>
      </c>
      <c r="K3" s="8" t="e">
        <f>INDEX(DB!$D$5:$D$369,MATCH(Feuil1!$B3,DB!$C$5:$C$818,0),MATCH(Feuil1!K$2,DB!$B$5:$B$818,0))</f>
        <v>#REF!</v>
      </c>
      <c r="L3" s="8" t="e">
        <f>INDEX(DB!$D$5:$D$369,MATCH(Feuil1!$B3,DB!$C$5:$C$818,0),MATCH(Feuil1!L$2,DB!$B$5:$B$818,0))</f>
        <v>#REF!</v>
      </c>
      <c r="M3" s="8" t="e">
        <f>INDEX(DB!$D$5:$D$369,MATCH(Feuil1!$B3,DB!$C$5:$C$818,0),MATCH(Feuil1!M$2,DB!$B$5:$B$818,0))</f>
        <v>#REF!</v>
      </c>
      <c r="N3" s="8" t="e">
        <f>INDEX(DB!$D$5:$D$369,MATCH(Feuil1!$B3,DB!$C$5:$C$818,0),MATCH(Feuil1!N$2,DB!$B$5:$B$818,0))</f>
        <v>#REF!</v>
      </c>
      <c r="O3" s="8" t="e">
        <f>INDEX(DB!$D$5:$D$369,MATCH(Feuil1!$B3,DB!$C$5:$C$818,0),MATCH(Feuil1!O$2,DB!$B$5:$B$818,0))</f>
        <v>#REF!</v>
      </c>
      <c r="P3" s="8" t="e">
        <f>INDEX(DB!$D$5:$D$369,MATCH(Feuil1!$B3,DB!$C$5:$C$818,0),MATCH(Feuil1!P$2,DB!$B$5:$B$818,0))</f>
        <v>#REF!</v>
      </c>
      <c r="Q3" s="8" t="e">
        <f>INDEX(DB!$D$5:$D$369,MATCH(Feuil1!$B3,DB!$C$5:$C$818,0),MATCH(Feuil1!Q$2,DB!$B$5:$B$818,0))</f>
        <v>#REF!</v>
      </c>
      <c r="R3" s="8" t="e">
        <f>INDEX(DB!$D$5:$D$369,MATCH(Feuil1!$B3,DB!$C$5:$C$818,0),MATCH(Feuil1!R$2,DB!$B$5:$B$818,0))</f>
        <v>#REF!</v>
      </c>
      <c r="S3" s="8" t="e">
        <f>INDEX(DB!$D$5:$D$369,MATCH(Feuil1!$B3,DB!$C$5:$C$818,0),MATCH(Feuil1!S$2,DB!$B$5:$B$818,0))</f>
        <v>#REF!</v>
      </c>
    </row>
    <row r="4" spans="2:38" x14ac:dyDescent="0.25">
      <c r="B4" s="1" t="s">
        <v>8</v>
      </c>
      <c r="C4" s="8">
        <f>INDEX(DB!$D$5:$D$369,MATCH(Feuil1!$B4,DB!$C$5:$C$818,0),MATCH(Feuil1!C$2,DB!$B$5:$B$818,0))</f>
        <v>33049</v>
      </c>
      <c r="D4" s="8"/>
      <c r="E4" s="8"/>
      <c r="F4" s="8"/>
      <c r="G4" s="8"/>
    </row>
    <row r="5" spans="2:38" x14ac:dyDescent="0.25">
      <c r="B5" s="1" t="s">
        <v>16</v>
      </c>
      <c r="C5" s="8">
        <f>INDEX(DB!$D$5:$D$369,MATCH(Feuil1!$B5,DB!$C$5:$C$818,0),MATCH(Feuil1!C$2,DB!$B$5:$B$818,0))</f>
        <v>0</v>
      </c>
      <c r="D5" s="8"/>
      <c r="E5" s="8"/>
      <c r="F5" s="8"/>
      <c r="G5" s="8"/>
    </row>
    <row r="6" spans="2:38" x14ac:dyDescent="0.25">
      <c r="B6" s="6" t="s">
        <v>9</v>
      </c>
      <c r="C6" s="8">
        <f>INDEX(DB!$D$5:$D$369,MATCH(Feuil1!$B6,DB!$C$5:$C$818,0),MATCH(Feuil1!C$2,DB!$B$5:$B$818,0))</f>
        <v>525973</v>
      </c>
      <c r="D6" s="8"/>
      <c r="E6" s="8"/>
      <c r="F6" s="8"/>
      <c r="G6" s="8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C29"/>
  <sheetViews>
    <sheetView workbookViewId="0">
      <selection activeCell="F17" sqref="F17"/>
    </sheetView>
  </sheetViews>
  <sheetFormatPr baseColWidth="10" defaultRowHeight="15" x14ac:dyDescent="0.25"/>
  <sheetData>
    <row r="2" spans="3:3" x14ac:dyDescent="0.25">
      <c r="C2" s="2">
        <v>43831</v>
      </c>
    </row>
    <row r="3" spans="3:3" x14ac:dyDescent="0.25">
      <c r="C3" s="2">
        <v>43862</v>
      </c>
    </row>
    <row r="4" spans="3:3" x14ac:dyDescent="0.25">
      <c r="C4" s="2">
        <v>43891</v>
      </c>
    </row>
    <row r="5" spans="3:3" x14ac:dyDescent="0.25">
      <c r="C5" s="2">
        <v>43922</v>
      </c>
    </row>
    <row r="6" spans="3:3" x14ac:dyDescent="0.25">
      <c r="C6" s="2">
        <v>43952</v>
      </c>
    </row>
    <row r="7" spans="3:3" x14ac:dyDescent="0.25">
      <c r="C7" s="2">
        <v>43952</v>
      </c>
    </row>
    <row r="8" spans="3:3" x14ac:dyDescent="0.25">
      <c r="C8" s="2">
        <v>43983</v>
      </c>
    </row>
    <row r="9" spans="3:3" x14ac:dyDescent="0.25">
      <c r="C9" s="2">
        <v>44013</v>
      </c>
    </row>
    <row r="10" spans="3:3" x14ac:dyDescent="0.25">
      <c r="C10" s="2">
        <v>44044</v>
      </c>
    </row>
    <row r="11" spans="3:3" x14ac:dyDescent="0.25">
      <c r="C11" s="2">
        <v>44075</v>
      </c>
    </row>
    <row r="12" spans="3:3" x14ac:dyDescent="0.25">
      <c r="C12" s="2">
        <v>44105</v>
      </c>
    </row>
    <row r="13" spans="3:3" x14ac:dyDescent="0.25">
      <c r="C13" s="2">
        <v>44136</v>
      </c>
    </row>
    <row r="14" spans="3:3" x14ac:dyDescent="0.25">
      <c r="C14" s="2">
        <v>44166</v>
      </c>
    </row>
    <row r="15" spans="3:3" x14ac:dyDescent="0.25">
      <c r="C15" s="2">
        <v>44197</v>
      </c>
    </row>
    <row r="16" spans="3:3" x14ac:dyDescent="0.25">
      <c r="C16" s="2">
        <v>44228</v>
      </c>
    </row>
    <row r="17" spans="3:3" x14ac:dyDescent="0.25">
      <c r="C17" s="2">
        <v>44256</v>
      </c>
    </row>
    <row r="18" spans="3:3" x14ac:dyDescent="0.25">
      <c r="C18" s="2">
        <v>44287</v>
      </c>
    </row>
    <row r="19" spans="3:3" x14ac:dyDescent="0.25">
      <c r="C19" s="2">
        <v>44317</v>
      </c>
    </row>
    <row r="20" spans="3:3" x14ac:dyDescent="0.25">
      <c r="C20" s="2">
        <v>44348</v>
      </c>
    </row>
    <row r="21" spans="3:3" x14ac:dyDescent="0.25">
      <c r="C21" s="2">
        <v>44378</v>
      </c>
    </row>
    <row r="22" spans="3:3" x14ac:dyDescent="0.25">
      <c r="C22" s="2">
        <v>44409</v>
      </c>
    </row>
    <row r="23" spans="3:3" x14ac:dyDescent="0.25">
      <c r="C23" s="2">
        <v>44440</v>
      </c>
    </row>
    <row r="24" spans="3:3" x14ac:dyDescent="0.25">
      <c r="C24" s="2">
        <v>44470</v>
      </c>
    </row>
    <row r="25" spans="3:3" x14ac:dyDescent="0.25">
      <c r="C25" s="2">
        <v>44501</v>
      </c>
    </row>
    <row r="26" spans="3:3" x14ac:dyDescent="0.25">
      <c r="C26" s="2">
        <v>44531</v>
      </c>
    </row>
    <row r="27" spans="3:3" x14ac:dyDescent="0.25">
      <c r="C27" s="2">
        <v>44562</v>
      </c>
    </row>
    <row r="28" spans="3:3" x14ac:dyDescent="0.25">
      <c r="C28" s="2">
        <v>44593</v>
      </c>
    </row>
    <row r="29" spans="3:3" x14ac:dyDescent="0.25">
      <c r="C29" s="2">
        <v>44621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DB</vt:lpstr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2022-05-12T11:30:13Z</dcterms:modified>
</cp:coreProperties>
</file>