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showHorizontalScroll="0" xWindow="0" yWindow="0" windowWidth="20490" windowHeight="6900" tabRatio="769"/>
  </bookViews>
  <sheets>
    <sheet name="Accueil" sheetId="2" r:id="rId1"/>
    <sheet name="S1" sheetId="19" r:id="rId2"/>
    <sheet name="S2" sheetId="97" r:id="rId3"/>
    <sheet name="S3" sheetId="99" r:id="rId4"/>
    <sheet name="S4" sheetId="98" r:id="rId5"/>
  </sheets>
  <definedNames>
    <definedName name="Machines_Importantes" localSheetId="2">'S2'!$B$20:$W$22</definedName>
    <definedName name="Machines_Importantes" localSheetId="3">'S3'!$B$20:$W$22</definedName>
    <definedName name="Machines_Importantes" localSheetId="4">'S4'!$B$20:$W$22</definedName>
    <definedName name="Machines_Importantes">'S1'!$B$20:$W$22</definedName>
    <definedName name="Machines_Strategiques" localSheetId="2">'S2'!$B$10:$W$17</definedName>
    <definedName name="Machines_Strategiques" localSheetId="3">'S3'!$B$10:$W$17</definedName>
    <definedName name="Machines_Strategiques" localSheetId="4">'S4'!$B$10:$W$17</definedName>
    <definedName name="Machines_Strategiques">'S1'!$B$10:$W$17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98" l="1"/>
  <c r="O22" i="98" s="1"/>
  <c r="K21" i="98"/>
  <c r="O21" i="98" s="1"/>
  <c r="K20" i="98"/>
  <c r="O20" i="98" s="1"/>
  <c r="K17" i="98"/>
  <c r="O17" i="98" s="1"/>
  <c r="K16" i="98"/>
  <c r="O16" i="98" s="1"/>
  <c r="K15" i="98"/>
  <c r="O15" i="98" s="1"/>
  <c r="K14" i="98"/>
  <c r="O14" i="98" s="1"/>
  <c r="K13" i="98"/>
  <c r="O13" i="98" s="1"/>
  <c r="K12" i="98"/>
  <c r="O12" i="98" s="1"/>
  <c r="K11" i="98"/>
  <c r="O11" i="98" s="1"/>
  <c r="K10" i="98"/>
  <c r="O10" i="98" s="1"/>
  <c r="K22" i="99"/>
  <c r="O22" i="99" s="1"/>
  <c r="K21" i="99"/>
  <c r="T19" i="99" s="1"/>
  <c r="S19" i="99" s="1"/>
  <c r="K20" i="99"/>
  <c r="O20" i="99" s="1"/>
  <c r="K17" i="99"/>
  <c r="O17" i="99" s="1"/>
  <c r="K16" i="99"/>
  <c r="O16" i="99" s="1"/>
  <c r="K15" i="99"/>
  <c r="O15" i="99" s="1"/>
  <c r="K14" i="99"/>
  <c r="O14" i="99" s="1"/>
  <c r="K13" i="99"/>
  <c r="O13" i="99" s="1"/>
  <c r="K12" i="99"/>
  <c r="O12" i="99" s="1"/>
  <c r="K11" i="99"/>
  <c r="O11" i="99" s="1"/>
  <c r="K10" i="99"/>
  <c r="O10" i="99" s="1"/>
  <c r="K22" i="97"/>
  <c r="O22" i="97" s="1"/>
  <c r="K21" i="97"/>
  <c r="O21" i="97" s="1"/>
  <c r="K20" i="97"/>
  <c r="O20" i="97" s="1"/>
  <c r="K17" i="97"/>
  <c r="O17" i="97" s="1"/>
  <c r="K16" i="97"/>
  <c r="O16" i="97" s="1"/>
  <c r="K15" i="97"/>
  <c r="O15" i="97" s="1"/>
  <c r="K14" i="97"/>
  <c r="O14" i="97" s="1"/>
  <c r="K13" i="97"/>
  <c r="O13" i="97" s="1"/>
  <c r="K12" i="97"/>
  <c r="O12" i="97" s="1"/>
  <c r="K11" i="97"/>
  <c r="O11" i="97" s="1"/>
  <c r="K10" i="97"/>
  <c r="O10" i="97" s="1"/>
  <c r="K12" i="19"/>
  <c r="T19" i="98" l="1"/>
  <c r="S19" i="98" s="1"/>
  <c r="O21" i="99"/>
  <c r="T19" i="97"/>
  <c r="S19" i="97" s="1"/>
  <c r="T9" i="99"/>
  <c r="T9" i="98"/>
  <c r="T9" i="97"/>
  <c r="K11" i="19"/>
  <c r="K10" i="19"/>
  <c r="K22" i="19"/>
  <c r="K21" i="19"/>
  <c r="K20" i="19"/>
  <c r="K17" i="19"/>
  <c r="K16" i="19"/>
  <c r="K15" i="19"/>
  <c r="K14" i="19"/>
  <c r="K13" i="19"/>
  <c r="H24" i="99" l="1"/>
  <c r="S9" i="99"/>
  <c r="H24" i="98"/>
  <c r="S9" i="98"/>
  <c r="H24" i="97"/>
  <c r="S9" i="97"/>
  <c r="O22" i="19"/>
  <c r="O21" i="19"/>
  <c r="O20" i="19"/>
  <c r="T19" i="19"/>
  <c r="S19" i="19" s="1"/>
  <c r="O17" i="19"/>
  <c r="O16" i="19"/>
  <c r="O15" i="19"/>
  <c r="O14" i="19"/>
  <c r="O13" i="19"/>
  <c r="O12" i="19"/>
  <c r="O11" i="19"/>
  <c r="O10" i="19"/>
  <c r="T9" i="19"/>
  <c r="S9" i="19" s="1"/>
  <c r="H24" i="19" l="1"/>
</calcChain>
</file>

<file path=xl/sharedStrings.xml><?xml version="1.0" encoding="utf-8"?>
<sst xmlns="http://schemas.openxmlformats.org/spreadsheetml/2006/main" count="172" uniqueCount="49">
  <si>
    <t>Suivi taux de disponibilité hebdomadaire servitudes et équipemets principaux</t>
  </si>
  <si>
    <t>Semaine 1</t>
  </si>
  <si>
    <r>
      <rPr>
        <u/>
        <sz val="11"/>
        <color theme="1"/>
        <rFont val="Calibri"/>
        <family val="2"/>
        <scheme val="minor"/>
      </rPr>
      <t>Emetteur</t>
    </r>
    <r>
      <rPr>
        <sz val="11"/>
        <color theme="1"/>
        <rFont val="Calibri"/>
        <family val="2"/>
        <scheme val="minor"/>
      </rPr>
      <t>: R. EL BOUISFI</t>
    </r>
  </si>
  <si>
    <t>Destinataires:</t>
  </si>
  <si>
    <r>
      <rPr>
        <b/>
        <u/>
        <sz val="14"/>
        <color theme="1"/>
        <rFont val="Calibri"/>
        <family val="2"/>
        <scheme val="minor"/>
      </rPr>
      <t>Département :</t>
    </r>
    <r>
      <rPr>
        <b/>
        <sz val="14"/>
        <color theme="1"/>
        <rFont val="Calibri"/>
        <family val="2"/>
        <scheme val="minor"/>
      </rPr>
      <t xml:space="preserve"> Moyens Généraux</t>
    </r>
  </si>
  <si>
    <t>Moyen/servitude</t>
  </si>
  <si>
    <t>Unité</t>
  </si>
  <si>
    <t>Observations</t>
  </si>
  <si>
    <t>Temps d'ouverture / Semaine Régime Equipe</t>
  </si>
  <si>
    <t>Soit H/Semaine (X*44h/ Semaine)</t>
  </si>
  <si>
    <t>Arrêt (Heures/Semaine)</t>
  </si>
  <si>
    <t>TD %</t>
  </si>
  <si>
    <t>MACHINES STRATEGIQUES</t>
  </si>
  <si>
    <t>MACHINES IMPORTANTES</t>
  </si>
  <si>
    <t>Calendrier Hebdomadaire</t>
  </si>
  <si>
    <t>Calendrier mensuel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</si>
  <si>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</si>
  <si>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</si>
  <si>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</si>
  <si>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</si>
  <si>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</si>
  <si>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</si>
  <si>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</si>
  <si>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</si>
  <si>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</si>
  <si>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</si>
  <si>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</si>
  <si>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</si>
  <si>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Rapport annuel</t>
  </si>
  <si>
    <t>Rapports</t>
  </si>
  <si>
    <t>Département Moyens Généraux</t>
  </si>
  <si>
    <t>Semaine 2</t>
  </si>
  <si>
    <t>Semaine 3</t>
  </si>
  <si>
    <t>Semaine 4</t>
  </si>
  <si>
    <t>Taux de disponibilité total</t>
  </si>
  <si>
    <t>24*7</t>
  </si>
  <si>
    <t>10*6</t>
  </si>
  <si>
    <t>8*6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</si>
  <si>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</si>
  <si>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</si>
  <si>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</si>
  <si>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</si>
  <si>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</si>
  <si>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</si>
  <si>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</si>
  <si>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</si>
  <si>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56</t>
  </si>
  <si>
    <t>Machine 58</t>
  </si>
  <si>
    <t>Machine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</si>
</sst>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B60A2F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Wingdings"/>
      <charset val="2"/>
    </font>
    <font>
      <sz val="4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B60A2F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Dashed">
        <color auto="1"/>
      </left>
      <right/>
      <top style="mediumDashed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/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Dashed">
        <color auto="1"/>
      </top>
      <bottom style="thin">
        <color auto="1"/>
      </bottom>
      <diagonal/>
    </border>
    <border>
      <left/>
      <right/>
      <top style="mediumDashed">
        <color auto="1"/>
      </top>
      <bottom style="thin">
        <color auto="1"/>
      </bottom>
      <diagonal/>
    </border>
    <border>
      <left/>
      <right style="medium">
        <color auto="1"/>
      </right>
      <top style="mediumDashed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94">
    <xf numFmtId="0" fontId="0" fillId="0" borderId="0" xfId="0"/>
    <xf numFmtId="0" fontId="8" fillId="0" borderId="0" xfId="0" applyFont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2" fillId="0" borderId="25" xfId="0" applyFont="1" applyFill="1" applyBorder="1" applyAlignment="1">
      <alignment horizontal="center" vertical="center"/>
    </xf>
    <xf numFmtId="0" fontId="8" fillId="0" borderId="7" xfId="0" applyFont="1" applyBorder="1"/>
    <xf numFmtId="0" fontId="13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7" fillId="2" borderId="0" xfId="2" applyFill="1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0" applyFont="1"/>
    <xf numFmtId="9" fontId="9" fillId="0" borderId="0" xfId="1" applyFont="1" applyAlignment="1">
      <alignment horizontal="center" vertical="center" wrapText="1"/>
    </xf>
    <xf numFmtId="9" fontId="9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0" fillId="6" borderId="0" xfId="0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7" fillId="2" borderId="0" xfId="2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9" fontId="8" fillId="0" borderId="8" xfId="1" applyFont="1" applyBorder="1" applyAlignment="1">
      <alignment horizontal="center" vertical="center" wrapText="1"/>
    </xf>
    <xf numFmtId="9" fontId="8" fillId="0" borderId="9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9" fontId="11" fillId="0" borderId="25" xfId="1" applyFont="1" applyFill="1" applyBorder="1" applyAlignment="1">
      <alignment horizontal="center" vertical="center"/>
    </xf>
    <xf numFmtId="9" fontId="11" fillId="0" borderId="26" xfId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center"/>
    </xf>
    <xf numFmtId="9" fontId="8" fillId="0" borderId="7" xfId="1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9" fontId="11" fillId="0" borderId="25" xfId="1" applyFont="1" applyBorder="1" applyAlignment="1">
      <alignment horizontal="center"/>
    </xf>
    <xf numFmtId="9" fontId="11" fillId="0" borderId="26" xfId="1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9" fontId="13" fillId="0" borderId="0" xfId="0" applyNumberFormat="1" applyFont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6">
    <dxf>
      <font>
        <color rgb="FF00B050"/>
      </font>
    </dxf>
    <dxf>
      <font>
        <color rgb="FFFFFF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rgb="FF00B050"/>
      </font>
    </dxf>
    <dxf>
      <font>
        <color rgb="FFFFFF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FF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rgb="FF00B050"/>
      </font>
    </dxf>
    <dxf>
      <font>
        <color rgb="FFFFFF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FF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rgb="FF00B050"/>
      </font>
    </dxf>
    <dxf>
      <font>
        <color rgb="FFFFFF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FF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rgb="FF00B050"/>
      </font>
    </dxf>
    <dxf>
      <font>
        <color rgb="FFFFFF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B60A2F"/>
      <color rgb="FF00A29E"/>
      <color rgb="FF008080"/>
      <color rgb="FF52C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ysClr val="windowText" lastClr="000000"/>
                </a:solidFill>
              </a:rPr>
              <a:t>Machines Stratégiques: Taux</a:t>
            </a:r>
            <a:r>
              <a:rPr lang="fr-FR" sz="1800" baseline="0">
                <a:solidFill>
                  <a:sysClr val="windowText" lastClr="000000"/>
                </a:solidFill>
              </a:rPr>
              <a:t> de disponibilité</a:t>
            </a:r>
            <a:endParaRPr lang="fr-FR" sz="180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'S1'!$C$10:$C$17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97E1-479C-AA75-C8CC46CA20D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'S1'!$D$10:$D$17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97E1-479C-AA75-C8CC46CA20D9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'S1'!$E$10:$E$17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2-97E1-479C-AA75-C8CC46CA20D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'S1'!$F$10:$F$17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3-97E1-479C-AA75-C8CC46CA20D9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'S1'!$O$10:$O$17</c:f>
              <c:numCache>
                <c:formatCode>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E1-479C-AA75-C8CC46CA2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936032"/>
        <c:axId val="354332640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'S1'!$P$10:$P$17</c:f>
              <c:numCache>
                <c:formatCode>0%</c:formatCode>
                <c:ptCount val="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7E1-479C-AA75-C8CC46CA20D9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'S1'!$B$10:$B$17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'S1'!$X$10:$X$17</c:f>
              <c:numCache>
                <c:formatCode>0%</c:formatCode>
                <c:ptCount val="8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7E1-479C-AA75-C8CC46CA2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936032"/>
        <c:axId val="354332640"/>
      </c:lineChart>
      <c:catAx>
        <c:axId val="34893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32640"/>
        <c:crosses val="autoZero"/>
        <c:auto val="1"/>
        <c:lblAlgn val="ctr"/>
        <c:lblOffset val="100"/>
        <c:noMultiLvlLbl val="0"/>
      </c:catAx>
      <c:valAx>
        <c:axId val="35433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93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solidFill>
                  <a:sysClr val="windowText" lastClr="000000"/>
                </a:solidFill>
                <a:effectLst/>
              </a:rPr>
              <a:t>Machines Importantes: Taux de disponibilité</a:t>
            </a:r>
            <a:endParaRPr lang="fr-FR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'S1'!$C$20:$C$22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2C7D-4A00-99E2-B8C0C8771146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'S1'!$D$20:$D$22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2C7D-4A00-99E2-B8C0C8771146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'S1'!$E$20:$E$22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2C7D-4A00-99E2-B8C0C8771146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'S1'!$F$20:$F$22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3-2C7D-4A00-99E2-B8C0C8771146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'S1'!$O$20:$O$22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C7D-4A00-99E2-B8C0C8771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650976"/>
        <c:axId val="479799728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'S1'!$P$20:$P$22</c:f>
              <c:numCache>
                <c:formatCode>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C7D-4A00-99E2-B8C0C877114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'S1'!$B$20:$B$22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'S1'!$X$20:$X$22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C7D-4A00-99E2-B8C0C8771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650976"/>
        <c:axId val="479799728"/>
      </c:lineChart>
      <c:catAx>
        <c:axId val="34865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799728"/>
        <c:crosses val="autoZero"/>
        <c:auto val="1"/>
        <c:lblAlgn val="ctr"/>
        <c:lblOffset val="100"/>
        <c:noMultiLvlLbl val="0"/>
      </c:catAx>
      <c:valAx>
        <c:axId val="47979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ysClr val="windowText" lastClr="000000"/>
                </a:solidFill>
              </a:rPr>
              <a:t>Machines Stratégiques: Taux</a:t>
            </a:r>
            <a:r>
              <a:rPr lang="fr-FR" sz="1800" baseline="0">
                <a:solidFill>
                  <a:sysClr val="windowText" lastClr="000000"/>
                </a:solidFill>
              </a:rPr>
              <a:t> de disponibilité</a:t>
            </a:r>
            <a:endParaRPr lang="fr-FR" sz="180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'S2'!$C$10:$C$17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485D-4B3D-932C-56BCC315710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'S2'!$D$10:$D$17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485D-4B3D-932C-56BCC315710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'S2'!$E$10:$E$17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2-485D-4B3D-932C-56BCC315710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'S2'!$F$10:$F$17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3-485D-4B3D-932C-56BCC315710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'S2'!$O$10:$O$17</c:f>
              <c:numCache>
                <c:formatCode>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5D-4B3D-932C-56BCC3157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936032"/>
        <c:axId val="354332640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'S2'!$P$10:$P$17</c:f>
              <c:numCache>
                <c:formatCode>0%</c:formatCode>
                <c:ptCount val="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5D-4B3D-932C-56BCC315710E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'S2'!$B$10:$B$17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'S2'!$X$10:$X$17</c:f>
              <c:numCache>
                <c:formatCode>0%</c:formatCode>
                <c:ptCount val="8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85D-4B3D-932C-56BCC3157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936032"/>
        <c:axId val="354332640"/>
      </c:lineChart>
      <c:catAx>
        <c:axId val="34893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32640"/>
        <c:crosses val="autoZero"/>
        <c:auto val="1"/>
        <c:lblAlgn val="ctr"/>
        <c:lblOffset val="100"/>
        <c:noMultiLvlLbl val="0"/>
      </c:catAx>
      <c:valAx>
        <c:axId val="35433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93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solidFill>
                  <a:sysClr val="windowText" lastClr="000000"/>
                </a:solidFill>
                <a:effectLst/>
              </a:rPr>
              <a:t>Machines Importantes: Taux de disponibilité</a:t>
            </a:r>
            <a:endParaRPr lang="fr-FR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'S2'!$C$20:$C$22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BEF3-4BE8-8BFA-25BCCF71A9E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'S2'!$D$20:$D$22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BEF3-4BE8-8BFA-25BCCF71A9ED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'S2'!$E$20:$E$22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BEF3-4BE8-8BFA-25BCCF71A9ED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'S2'!$F$20:$F$22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3-BEF3-4BE8-8BFA-25BCCF71A9ED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'S2'!$O$20:$O$22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F3-4BE8-8BFA-25BCCF71A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650976"/>
        <c:axId val="479799728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'S2'!$P$20:$P$22</c:f>
              <c:numCache>
                <c:formatCode>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EF3-4BE8-8BFA-25BCCF71A9ED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'S2'!$B$20:$B$22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'S2'!$X$20:$X$22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EF3-4BE8-8BFA-25BCCF71A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650976"/>
        <c:axId val="479799728"/>
      </c:lineChart>
      <c:catAx>
        <c:axId val="34865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799728"/>
        <c:crosses val="autoZero"/>
        <c:auto val="1"/>
        <c:lblAlgn val="ctr"/>
        <c:lblOffset val="100"/>
        <c:noMultiLvlLbl val="0"/>
      </c:catAx>
      <c:valAx>
        <c:axId val="47979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ysClr val="windowText" lastClr="000000"/>
                </a:solidFill>
              </a:rPr>
              <a:t>Machines Stratégiques: Taux</a:t>
            </a:r>
            <a:r>
              <a:rPr lang="fr-FR" sz="1800" baseline="0">
                <a:solidFill>
                  <a:sysClr val="windowText" lastClr="000000"/>
                </a:solidFill>
              </a:rPr>
              <a:t> de disponibilité</a:t>
            </a:r>
            <a:endParaRPr lang="fr-FR" sz="180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'S3'!$C$10:$C$17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D0D3-49CE-9621-718F64580B4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'S3'!$D$10:$D$17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D0D3-49CE-9621-718F64580B4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'S3'!$E$10:$E$17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2-D0D3-49CE-9621-718F64580B4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'S3'!$F$10:$F$17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3-D0D3-49CE-9621-718F64580B4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'S3'!$O$10:$O$17</c:f>
              <c:numCache>
                <c:formatCode>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D3-49CE-9621-718F64580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936032"/>
        <c:axId val="354332640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'S3'!$P$10:$P$17</c:f>
              <c:numCache>
                <c:formatCode>0%</c:formatCode>
                <c:ptCount val="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0D3-49CE-9621-718F64580B41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'S3'!$B$10:$B$17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'S3'!$X$10:$X$17</c:f>
              <c:numCache>
                <c:formatCode>0%</c:formatCode>
                <c:ptCount val="8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0D3-49CE-9621-718F64580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936032"/>
        <c:axId val="354332640"/>
      </c:lineChart>
      <c:catAx>
        <c:axId val="34893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32640"/>
        <c:crosses val="autoZero"/>
        <c:auto val="1"/>
        <c:lblAlgn val="ctr"/>
        <c:lblOffset val="100"/>
        <c:noMultiLvlLbl val="0"/>
      </c:catAx>
      <c:valAx>
        <c:axId val="35433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93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solidFill>
                  <a:sysClr val="windowText" lastClr="000000"/>
                </a:solidFill>
                <a:effectLst/>
              </a:rPr>
              <a:t>Machines Importantes: Taux de disponibilité</a:t>
            </a:r>
            <a:endParaRPr lang="fr-FR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'S3'!$C$20:$C$22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6895-4F88-B0B1-B0EB812C10B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'S3'!$D$20:$D$22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6895-4F88-B0B1-B0EB812C10BB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'S3'!$E$20:$E$22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6895-4F88-B0B1-B0EB812C10B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'S3'!$F$20:$F$22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3-6895-4F88-B0B1-B0EB812C10B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'S3'!$O$20:$O$22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95-4F88-B0B1-B0EB812C10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650976"/>
        <c:axId val="479799728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'S3'!$P$20:$P$22</c:f>
              <c:numCache>
                <c:formatCode>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895-4F88-B0B1-B0EB812C10BB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'S3'!$B$20:$B$22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'S3'!$X$20:$X$22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895-4F88-B0B1-B0EB812C10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650976"/>
        <c:axId val="479799728"/>
      </c:lineChart>
      <c:catAx>
        <c:axId val="34865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799728"/>
        <c:crosses val="autoZero"/>
        <c:auto val="1"/>
        <c:lblAlgn val="ctr"/>
        <c:lblOffset val="100"/>
        <c:noMultiLvlLbl val="0"/>
      </c:catAx>
      <c:valAx>
        <c:axId val="47979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ysClr val="windowText" lastClr="000000"/>
                </a:solidFill>
              </a:rPr>
              <a:t>Machines Stratégiques: Taux</a:t>
            </a:r>
            <a:r>
              <a:rPr lang="fr-FR" sz="1800" baseline="0">
                <a:solidFill>
                  <a:sysClr val="windowText" lastClr="000000"/>
                </a:solidFill>
              </a:rPr>
              <a:t> de disponibilité</a:t>
            </a:r>
            <a:endParaRPr lang="fr-FR" sz="180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'S4'!$C$10:$C$17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0067-4D30-8409-8792497A6C5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'S4'!$D$10:$D$17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0067-4D30-8409-8792497A6C5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'S4'!$E$10:$E$17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2-0067-4D30-8409-8792497A6C5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'S4'!$F$10:$F$17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3-0067-4D30-8409-8792497A6C5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'S4'!$O$10:$O$17</c:f>
              <c:numCache>
                <c:formatCode>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067-4D30-8409-8792497A6C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936032"/>
        <c:axId val="354332640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'S4'!$P$10:$P$17</c:f>
              <c:numCache>
                <c:formatCode>0%</c:formatCode>
                <c:ptCount val="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067-4D30-8409-8792497A6C51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'S4'!$B$10:$B$17</c:f>
              <c:strCache>
                <c:ptCount val="8"/>
                <c:pt idx="0">
                  <c:v>MACHINE 1</c:v>
                </c:pt>
                <c:pt idx="1">
                  <c:v>MACHINE 2</c:v>
                </c:pt>
                <c:pt idx="2">
                  <c:v>MACHINE 3</c:v>
                </c:pt>
                <c:pt idx="3">
                  <c:v>MACHINE 4</c:v>
                </c:pt>
                <c:pt idx="4">
                  <c:v>MACHINE 5</c:v>
                </c:pt>
                <c:pt idx="5">
                  <c:v>MACHINE 6</c:v>
                </c:pt>
                <c:pt idx="6">
                  <c:v>MACHINE 7</c:v>
                </c:pt>
                <c:pt idx="7">
                  <c:v>MACHINE 8</c:v>
                </c:pt>
              </c:strCache>
            </c:strRef>
          </c:cat>
          <c:val>
            <c:numRef>
              <c:f>'S4'!$X$10:$X$17</c:f>
              <c:numCache>
                <c:formatCode>0%</c:formatCode>
                <c:ptCount val="8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067-4D30-8409-8792497A6C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936032"/>
        <c:axId val="354332640"/>
      </c:lineChart>
      <c:catAx>
        <c:axId val="34893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32640"/>
        <c:crosses val="autoZero"/>
        <c:auto val="1"/>
        <c:lblAlgn val="ctr"/>
        <c:lblOffset val="100"/>
        <c:noMultiLvlLbl val="0"/>
      </c:catAx>
      <c:valAx>
        <c:axId val="35433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93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solidFill>
                  <a:sysClr val="windowText" lastClr="000000"/>
                </a:solidFill>
                <a:effectLst/>
              </a:rPr>
              <a:t>Machines Importantes: Taux de disponibilité</a:t>
            </a:r>
            <a:endParaRPr lang="fr-FR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'S4'!$C$20:$C$22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2B8-4102-B410-87E3C1EF58F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'S4'!$D$20:$D$22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A2B8-4102-B410-87E3C1EF58F7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'S4'!$E$20:$E$22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A2B8-4102-B410-87E3C1EF58F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'S4'!$F$20:$F$22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3-A2B8-4102-B410-87E3C1EF58F7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'S4'!$O$20:$O$22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B8-4102-B410-87E3C1EF58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48650976"/>
        <c:axId val="479799728"/>
      </c:barChart>
      <c:lineChart>
        <c:grouping val="standard"/>
        <c:varyColors val="0"/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'S4'!$P$20:$P$22</c:f>
              <c:numCache>
                <c:formatCode>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2B8-4102-B410-87E3C1EF58F7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'S4'!$B$20:$B$22</c:f>
              <c:strCache>
                <c:ptCount val="3"/>
                <c:pt idx="0">
                  <c:v>Machine 56</c:v>
                </c:pt>
                <c:pt idx="1">
                  <c:v>Machine 58</c:v>
                </c:pt>
                <c:pt idx="2">
                  <c:v>Machine 40</c:v>
                </c:pt>
              </c:strCache>
            </c:strRef>
          </c:cat>
          <c:val>
            <c:numRef>
              <c:f>'S4'!$X$20:$X$22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2B8-4102-B410-87E3C1EF58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650976"/>
        <c:axId val="479799728"/>
      </c:lineChart>
      <c:catAx>
        <c:axId val="34865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799728"/>
        <c:crosses val="autoZero"/>
        <c:auto val="1"/>
        <c:lblAlgn val="ctr"/>
        <c:lblOffset val="100"/>
        <c:noMultiLvlLbl val="0"/>
      </c:catAx>
      <c:valAx>
        <c:axId val="47979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hyperlink" Target="#Accueil!A1"/><Relationship Id="rId1" Type="http://schemas.openxmlformats.org/officeDocument/2006/relationships/image" Target="../media/image1.jpeg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hyperlink" Target="#Accueil!A1"/><Relationship Id="rId1" Type="http://schemas.openxmlformats.org/officeDocument/2006/relationships/image" Target="../media/image1.jpeg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hyperlink" Target="#Accueil!A1"/><Relationship Id="rId1" Type="http://schemas.openxmlformats.org/officeDocument/2006/relationships/image" Target="../media/image1.jpeg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4</xdr:col>
          <xdr:colOff>295275</xdr:colOff>
          <xdr:row>12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Machine Stratégique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13</xdr:row>
          <xdr:rowOff>28575</xdr:rowOff>
        </xdr:from>
        <xdr:to>
          <xdr:col>4</xdr:col>
          <xdr:colOff>285750</xdr:colOff>
          <xdr:row>14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Machie Importante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301626</xdr:colOff>
      <xdr:row>1</xdr:row>
      <xdr:rowOff>31750</xdr:rowOff>
    </xdr:from>
    <xdr:to>
      <xdr:col>22</xdr:col>
      <xdr:colOff>722314</xdr:colOff>
      <xdr:row>2</xdr:row>
      <xdr:rowOff>150812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722601" y="193675"/>
          <a:ext cx="1182688" cy="309562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</a:p>
      </xdr:txBody>
    </xdr:sp>
    <xdr:clientData/>
  </xdr:twoCellAnchor>
  <xdr:twoCellAnchor>
    <xdr:from>
      <xdr:col>1</xdr:col>
      <xdr:colOff>2</xdr:colOff>
      <xdr:row>26</xdr:row>
      <xdr:rowOff>31053</xdr:rowOff>
    </xdr:from>
    <xdr:to>
      <xdr:col>23</xdr:col>
      <xdr:colOff>13048</xdr:colOff>
      <xdr:row>49</xdr:row>
      <xdr:rowOff>156576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180062</xdr:colOff>
      <xdr:row>50</xdr:row>
      <xdr:rowOff>70196</xdr:rowOff>
    </xdr:from>
    <xdr:to>
      <xdr:col>23</xdr:col>
      <xdr:colOff>13048</xdr:colOff>
      <xdr:row>75</xdr:row>
      <xdr:rowOff>130479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476251</xdr:colOff>
      <xdr:row>4</xdr:row>
      <xdr:rowOff>169804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F2FF394-4E2E-44F8-B021-D0F6EA539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98" y="202747"/>
          <a:ext cx="1768928" cy="700482"/>
        </a:xfrm>
        <a:prstGeom prst="rect">
          <a:avLst/>
        </a:prstGeom>
      </xdr:spPr>
    </xdr:pic>
    <xdr:clientData/>
  </xdr:twoCellAnchor>
  <xdr:twoCellAnchor>
    <xdr:from>
      <xdr:col>21</xdr:col>
      <xdr:colOff>301626</xdr:colOff>
      <xdr:row>1</xdr:row>
      <xdr:rowOff>31750</xdr:rowOff>
    </xdr:from>
    <xdr:to>
      <xdr:col>22</xdr:col>
      <xdr:colOff>722314</xdr:colOff>
      <xdr:row>2</xdr:row>
      <xdr:rowOff>150812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19AD8BA-1183-4BCF-9486-FF421327214E}"/>
            </a:ext>
          </a:extLst>
        </xdr:cNvPr>
        <xdr:cNvSpPr/>
      </xdr:nvSpPr>
      <xdr:spPr>
        <a:xfrm>
          <a:off x="15722601" y="193675"/>
          <a:ext cx="1182688" cy="309562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</a:p>
      </xdr:txBody>
    </xdr:sp>
    <xdr:clientData/>
  </xdr:twoCellAnchor>
  <xdr:twoCellAnchor>
    <xdr:from>
      <xdr:col>1</xdr:col>
      <xdr:colOff>2</xdr:colOff>
      <xdr:row>26</xdr:row>
      <xdr:rowOff>31053</xdr:rowOff>
    </xdr:from>
    <xdr:to>
      <xdr:col>23</xdr:col>
      <xdr:colOff>13048</xdr:colOff>
      <xdr:row>49</xdr:row>
      <xdr:rowOff>156576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C7E5FD4-9366-407C-A6C7-F9ED310809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180062</xdr:colOff>
      <xdr:row>50</xdr:row>
      <xdr:rowOff>70196</xdr:rowOff>
    </xdr:from>
    <xdr:to>
      <xdr:col>23</xdr:col>
      <xdr:colOff>13048</xdr:colOff>
      <xdr:row>75</xdr:row>
      <xdr:rowOff>130479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4B9BA80-9D70-4A52-B6C4-73D69E1D12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476251</xdr:colOff>
      <xdr:row>4</xdr:row>
      <xdr:rowOff>169804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6FC1CDF-C5FF-4ED0-A164-CCD4B9384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98" y="202747"/>
          <a:ext cx="1768928" cy="700482"/>
        </a:xfrm>
        <a:prstGeom prst="rect">
          <a:avLst/>
        </a:prstGeom>
      </xdr:spPr>
    </xdr:pic>
    <xdr:clientData/>
  </xdr:twoCellAnchor>
  <xdr:twoCellAnchor>
    <xdr:from>
      <xdr:col>21</xdr:col>
      <xdr:colOff>301626</xdr:colOff>
      <xdr:row>1</xdr:row>
      <xdr:rowOff>31750</xdr:rowOff>
    </xdr:from>
    <xdr:to>
      <xdr:col>22</xdr:col>
      <xdr:colOff>722314</xdr:colOff>
      <xdr:row>2</xdr:row>
      <xdr:rowOff>150812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64CA848-BC53-43C1-80C7-748193FA3E55}"/>
            </a:ext>
          </a:extLst>
        </xdr:cNvPr>
        <xdr:cNvSpPr/>
      </xdr:nvSpPr>
      <xdr:spPr>
        <a:xfrm>
          <a:off x="15722601" y="193675"/>
          <a:ext cx="1182688" cy="309562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</a:p>
      </xdr:txBody>
    </xdr:sp>
    <xdr:clientData/>
  </xdr:twoCellAnchor>
  <xdr:twoCellAnchor>
    <xdr:from>
      <xdr:col>1</xdr:col>
      <xdr:colOff>2</xdr:colOff>
      <xdr:row>26</xdr:row>
      <xdr:rowOff>31053</xdr:rowOff>
    </xdr:from>
    <xdr:to>
      <xdr:col>23</xdr:col>
      <xdr:colOff>13048</xdr:colOff>
      <xdr:row>49</xdr:row>
      <xdr:rowOff>156576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F458EF6-7FCE-4098-A93E-EE0FCE2BAA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180062</xdr:colOff>
      <xdr:row>50</xdr:row>
      <xdr:rowOff>70196</xdr:rowOff>
    </xdr:from>
    <xdr:to>
      <xdr:col>23</xdr:col>
      <xdr:colOff>13048</xdr:colOff>
      <xdr:row>75</xdr:row>
      <xdr:rowOff>130479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FF29888-C27B-4E61-BF88-D65C7D3A30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476251</xdr:colOff>
      <xdr:row>4</xdr:row>
      <xdr:rowOff>169804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060021-5582-43FB-B7E1-3218C81D3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98" y="202747"/>
          <a:ext cx="1768928" cy="700482"/>
        </a:xfrm>
        <a:prstGeom prst="rect">
          <a:avLst/>
        </a:prstGeom>
      </xdr:spPr>
    </xdr:pic>
    <xdr:clientData/>
  </xdr:twoCellAnchor>
  <xdr:twoCellAnchor>
    <xdr:from>
      <xdr:col>21</xdr:col>
      <xdr:colOff>301626</xdr:colOff>
      <xdr:row>1</xdr:row>
      <xdr:rowOff>31750</xdr:rowOff>
    </xdr:from>
    <xdr:to>
      <xdr:col>22</xdr:col>
      <xdr:colOff>722314</xdr:colOff>
      <xdr:row>2</xdr:row>
      <xdr:rowOff>150812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51D6F7-E91F-426D-8587-E00125E57EE4}"/>
            </a:ext>
          </a:extLst>
        </xdr:cNvPr>
        <xdr:cNvSpPr/>
      </xdr:nvSpPr>
      <xdr:spPr>
        <a:xfrm>
          <a:off x="15722601" y="193675"/>
          <a:ext cx="1182688" cy="309562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</a:p>
      </xdr:txBody>
    </xdr:sp>
    <xdr:clientData/>
  </xdr:twoCellAnchor>
  <xdr:twoCellAnchor>
    <xdr:from>
      <xdr:col>1</xdr:col>
      <xdr:colOff>2</xdr:colOff>
      <xdr:row>26</xdr:row>
      <xdr:rowOff>31053</xdr:rowOff>
    </xdr:from>
    <xdr:to>
      <xdr:col>23</xdr:col>
      <xdr:colOff>13048</xdr:colOff>
      <xdr:row>49</xdr:row>
      <xdr:rowOff>156576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10C6C72-0383-4504-80FF-C50F27040F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180062</xdr:colOff>
      <xdr:row>50</xdr:row>
      <xdr:rowOff>70196</xdr:rowOff>
    </xdr:from>
    <xdr:to>
      <xdr:col>23</xdr:col>
      <xdr:colOff>13048</xdr:colOff>
      <xdr:row>75</xdr:row>
      <xdr:rowOff>130479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C06FD1F-4B53-48A8-A4B2-BB0B317806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B18"/>
  <sheetViews>
    <sheetView showGridLines="0" tabSelected="1" zoomScale="80" zoomScaleNormal="80" workbookViewId="0">
      <selection activeCell="S21" sqref="S21"/>
    </sheetView>
  </sheetViews>
  <sheetFormatPr baseColWidth="10" defaultRowHeight="15" x14ac:dyDescent="0.25"/>
  <cols>
    <col min="1" max="1" width="2.85546875" customWidth="1"/>
    <col min="2" max="2" width="11.42578125" customWidth="1"/>
    <col min="3" max="5" width="5.42578125" customWidth="1"/>
    <col min="6" max="15" width="4.5703125" customWidth="1"/>
    <col min="17" max="22" width="12.7109375" customWidth="1"/>
    <col min="23" max="23" width="4.140625" customWidth="1"/>
  </cols>
  <sheetData>
    <row r="1" spans="2:28" ht="9.75" customHeight="1" x14ac:dyDescent="0.25"/>
    <row r="2" spans="2:28" ht="9.75" customHeight="1" x14ac:dyDescent="0.25"/>
    <row r="3" spans="2:28" ht="10.5" customHeight="1" x14ac:dyDescent="0.25">
      <c r="B3" s="24"/>
      <c r="C3" s="24"/>
      <c r="D3" s="24"/>
      <c r="E3" s="24"/>
      <c r="F3" s="28" t="s">
        <v>0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9"/>
    </row>
    <row r="4" spans="2:28" ht="10.5" customHeight="1" x14ac:dyDescent="0.25">
      <c r="B4" s="24"/>
      <c r="C4" s="24"/>
      <c r="D4" s="24"/>
      <c r="E4" s="24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9"/>
    </row>
    <row r="5" spans="2:28" ht="10.5" customHeight="1" x14ac:dyDescent="0.25">
      <c r="B5" s="24"/>
      <c r="C5" s="24"/>
      <c r="D5" s="24"/>
      <c r="E5" s="24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9"/>
    </row>
    <row r="6" spans="2:28" x14ac:dyDescent="0.25">
      <c r="B6" s="24"/>
      <c r="C6" s="24"/>
      <c r="D6" s="24"/>
      <c r="E6" s="24"/>
      <c r="F6" s="26"/>
      <c r="G6" s="26"/>
      <c r="H6" s="26"/>
      <c r="I6" s="26"/>
      <c r="J6" s="26"/>
      <c r="K6" s="26"/>
      <c r="L6" s="27" t="s">
        <v>30</v>
      </c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9"/>
      <c r="Y6" s="29"/>
      <c r="Z6" s="29"/>
    </row>
    <row r="7" spans="2:28" x14ac:dyDescent="0.25">
      <c r="F7" s="26"/>
      <c r="G7" s="26"/>
      <c r="H7" s="26"/>
      <c r="I7" s="26"/>
      <c r="J7" s="26"/>
      <c r="K7" s="26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9"/>
      <c r="Y7" s="29"/>
      <c r="Z7" s="29"/>
    </row>
    <row r="8" spans="2:28" ht="7.5" customHeight="1" x14ac:dyDescent="0.25"/>
    <row r="11" spans="2:28" x14ac:dyDescent="0.25">
      <c r="F11" s="30" t="s">
        <v>14</v>
      </c>
      <c r="G11" s="30"/>
      <c r="H11" s="30"/>
      <c r="I11" s="30"/>
      <c r="J11" s="30"/>
      <c r="K11" s="30"/>
      <c r="L11" s="30"/>
      <c r="M11" s="30"/>
      <c r="N11" s="30"/>
      <c r="O11" s="30"/>
      <c r="Q11" s="30" t="s">
        <v>15</v>
      </c>
      <c r="R11" s="30"/>
      <c r="S11" s="30"/>
      <c r="T11" s="30"/>
      <c r="U11" s="30"/>
      <c r="V11" s="30"/>
      <c r="X11" s="30" t="s">
        <v>29</v>
      </c>
      <c r="Y11" s="30"/>
      <c r="Z11" s="30"/>
      <c r="AA11" s="18"/>
      <c r="AB11" s="18"/>
    </row>
    <row r="12" spans="2:28" ht="22.5" customHeight="1" x14ac:dyDescent="0.25">
      <c r="F12" s="11">
        <v>1</v>
      </c>
      <c r="G12" s="11">
        <v>2</v>
      </c>
      <c r="H12" s="11">
        <v>3</v>
      </c>
      <c r="I12" s="11">
        <v>4</v>
      </c>
      <c r="J12" s="11">
        <v>5</v>
      </c>
      <c r="K12" s="11">
        <v>6</v>
      </c>
      <c r="L12" s="11">
        <v>7</v>
      </c>
      <c r="M12" s="11">
        <v>8</v>
      </c>
      <c r="N12" s="10">
        <v>9</v>
      </c>
      <c r="O12" s="10">
        <v>10</v>
      </c>
      <c r="Q12" s="23" t="s">
        <v>16</v>
      </c>
      <c r="R12" s="23"/>
      <c r="S12" s="23" t="s">
        <v>17</v>
      </c>
      <c r="T12" s="23"/>
      <c r="U12" s="23" t="s">
        <v>18</v>
      </c>
      <c r="V12" s="23"/>
      <c r="X12" s="25" t="s">
        <v>28</v>
      </c>
      <c r="Y12" s="25"/>
      <c r="Z12" s="25"/>
      <c r="AA12" s="16"/>
      <c r="AB12" s="16"/>
    </row>
    <row r="13" spans="2:28" ht="22.5" customHeight="1" x14ac:dyDescent="0.25">
      <c r="F13" s="10">
        <v>11</v>
      </c>
      <c r="G13" s="10">
        <v>12</v>
      </c>
      <c r="H13" s="10">
        <v>13</v>
      </c>
      <c r="I13" s="10">
        <v>14</v>
      </c>
      <c r="J13" s="10">
        <v>15</v>
      </c>
      <c r="K13" s="10">
        <v>16</v>
      </c>
      <c r="L13" s="10">
        <v>17</v>
      </c>
      <c r="M13" s="10">
        <v>18</v>
      </c>
      <c r="N13" s="10">
        <v>19</v>
      </c>
      <c r="O13" s="10">
        <v>20</v>
      </c>
      <c r="Q13" s="23" t="s">
        <v>19</v>
      </c>
      <c r="R13" s="23"/>
      <c r="S13" s="23" t="s">
        <v>20</v>
      </c>
      <c r="T13" s="23"/>
      <c r="U13" s="23" t="s">
        <v>21</v>
      </c>
      <c r="V13" s="23"/>
      <c r="X13" s="17"/>
      <c r="Y13" s="17"/>
      <c r="Z13" s="17"/>
      <c r="AA13" s="17"/>
      <c r="AB13" s="17"/>
    </row>
    <row r="14" spans="2:28" ht="22.5" customHeight="1" x14ac:dyDescent="0.25">
      <c r="F14" s="10">
        <v>21</v>
      </c>
      <c r="G14" s="10">
        <v>22</v>
      </c>
      <c r="H14" s="10">
        <v>23</v>
      </c>
      <c r="I14" s="10">
        <v>24</v>
      </c>
      <c r="J14" s="10">
        <v>25</v>
      </c>
      <c r="K14" s="10">
        <v>26</v>
      </c>
      <c r="L14" s="10">
        <v>27</v>
      </c>
      <c r="M14" s="10">
        <v>28</v>
      </c>
      <c r="N14" s="10">
        <v>29</v>
      </c>
      <c r="O14" s="10">
        <v>30</v>
      </c>
      <c r="Q14" s="23" t="s">
        <v>22</v>
      </c>
      <c r="R14" s="23"/>
      <c r="S14" s="23" t="s">
        <v>23</v>
      </c>
      <c r="T14" s="23"/>
      <c r="U14" s="23" t="s">
        <v>24</v>
      </c>
      <c r="V14" s="23"/>
    </row>
    <row r="15" spans="2:28" ht="22.5" customHeight="1" x14ac:dyDescent="0.25">
      <c r="F15" s="10">
        <v>31</v>
      </c>
      <c r="G15" s="10">
        <v>32</v>
      </c>
      <c r="H15" s="10">
        <v>33</v>
      </c>
      <c r="I15" s="10">
        <v>34</v>
      </c>
      <c r="J15" s="10">
        <v>35</v>
      </c>
      <c r="K15" s="10">
        <v>36</v>
      </c>
      <c r="L15" s="10">
        <v>37</v>
      </c>
      <c r="M15" s="10">
        <v>38</v>
      </c>
      <c r="N15" s="10">
        <v>39</v>
      </c>
      <c r="O15" s="10">
        <v>40</v>
      </c>
      <c r="Q15" s="23" t="s">
        <v>25</v>
      </c>
      <c r="R15" s="23"/>
      <c r="S15" s="23" t="s">
        <v>26</v>
      </c>
      <c r="T15" s="23"/>
      <c r="U15" s="23" t="s">
        <v>27</v>
      </c>
      <c r="V15" s="23"/>
    </row>
    <row r="16" spans="2:28" ht="22.5" customHeight="1" x14ac:dyDescent="0.25">
      <c r="F16" s="10">
        <v>41</v>
      </c>
      <c r="G16" s="10">
        <v>42</v>
      </c>
      <c r="H16" s="10">
        <v>43</v>
      </c>
      <c r="I16" s="10">
        <v>44</v>
      </c>
      <c r="J16" s="10">
        <v>45</v>
      </c>
      <c r="K16" s="10">
        <v>46</v>
      </c>
      <c r="L16" s="10">
        <v>47</v>
      </c>
      <c r="M16" s="10">
        <v>48</v>
      </c>
      <c r="N16" s="10">
        <v>49</v>
      </c>
      <c r="O16" s="10">
        <v>50</v>
      </c>
      <c r="Q16" s="12"/>
      <c r="R16" s="12"/>
    </row>
    <row r="17" spans="6:15" ht="22.5" customHeight="1" x14ac:dyDescent="0.25">
      <c r="F17" s="8">
        <v>51</v>
      </c>
      <c r="G17" s="8">
        <v>52</v>
      </c>
      <c r="H17" s="8"/>
      <c r="I17" s="8"/>
      <c r="J17" s="8"/>
      <c r="K17" s="8"/>
      <c r="L17" s="8"/>
      <c r="M17" s="8"/>
      <c r="N17" s="8"/>
      <c r="O17" s="8"/>
    </row>
    <row r="18" spans="6:15" ht="22.5" customHeight="1" x14ac:dyDescent="0.25"/>
  </sheetData>
  <sheetProtection selectLockedCells="1"/>
  <mergeCells count="21">
    <mergeCell ref="B3:E6"/>
    <mergeCell ref="X12:Z12"/>
    <mergeCell ref="Q14:R14"/>
    <mergeCell ref="S12:T12"/>
    <mergeCell ref="Q12:R12"/>
    <mergeCell ref="U12:V12"/>
    <mergeCell ref="U13:V13"/>
    <mergeCell ref="U14:V14"/>
    <mergeCell ref="F6:K7"/>
    <mergeCell ref="L6:W7"/>
    <mergeCell ref="F3:Y5"/>
    <mergeCell ref="X6:Z7"/>
    <mergeCell ref="F11:O11"/>
    <mergeCell ref="Q11:V11"/>
    <mergeCell ref="X11:Z11"/>
    <mergeCell ref="U15:V15"/>
    <mergeCell ref="Q15:R15"/>
    <mergeCell ref="Q13:R13"/>
    <mergeCell ref="S15:T15"/>
    <mergeCell ref="S14:T14"/>
    <mergeCell ref="S13:T13"/>
  </mergeCells>
  <hyperlinks>
    <hyperlink ref="F12" location="'S1'!A1" display="'S1'!A1"/>
    <hyperlink ref="H12" location="'S3'!A1" display="'S3'!A1"/>
    <hyperlink ref="I12" location="'S4'!A1" display="'S4'!A1"/>
    <hyperlink ref="G12" location="'S2'!A1" display="'S2'!A1"/>
    <hyperlink ref="J12" location="'S5'!A1" display="'S5'!A1"/>
    <hyperlink ref="K12" location="'S6'!A1" display="'S6'!A1"/>
    <hyperlink ref="L12" location="'S7'!A1" display="'S7'!A1"/>
    <hyperlink ref="M12" location="'S8'!A1" display="'S8'!A1"/>
    <hyperlink ref="U12:V12" location="Mars!A1" display="Mars"/>
    <hyperlink ref="Q13:R13" location="Avril!A1" display="Avril"/>
    <hyperlink ref="S12:T12" location="Février!A1" display="Février"/>
    <hyperlink ref="Q12:R12" location="Janvier!A1" display="Janvier"/>
    <hyperlink ref="S13:T13" location="Mai!A1" display="Mai"/>
    <hyperlink ref="U13:V13" location="Juin!A1" display="Juin"/>
    <hyperlink ref="Q14:R14" location="Juillet!A1" display="Juillet"/>
    <hyperlink ref="S14:T14" location="Août!A1" display="Août"/>
    <hyperlink ref="U14:V14" location="Septembre!A1" display="Septembre"/>
    <hyperlink ref="Q15:R15" location="Octobre!A1" display="Octobre"/>
    <hyperlink ref="S15:T15" location="Novembre!A1" display="Novembre"/>
    <hyperlink ref="U15:V15" location="Decembre!A1" display="Décembre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Mach_Strategique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4</xdr:col>
                    <xdr:colOff>295275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er_Mach_Importante">
                <anchor moveWithCells="1" sizeWithCells="1">
                  <from>
                    <xdr:col>0</xdr:col>
                    <xdr:colOff>76200</xdr:colOff>
                    <xdr:row>13</xdr:row>
                    <xdr:rowOff>28575</xdr:rowOff>
                  </from>
                  <to>
                    <xdr:col>4</xdr:col>
                    <xdr:colOff>285750</xdr:colOff>
                    <xdr:row>14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28"/>
  <sheetViews>
    <sheetView showGridLines="0" zoomScale="70" zoomScaleNormal="70" workbookViewId="0">
      <pane ySplit="7" topLeftCell="A14" activePane="bottomLeft" state="frozen"/>
      <selection activeCell="H15" sqref="H15:J15"/>
      <selection pane="bottomLeft" activeCell="B10" sqref="B10:P22"/>
    </sheetView>
  </sheetViews>
  <sheetFormatPr baseColWidth="10" defaultRowHeight="15" x14ac:dyDescent="0.25"/>
  <cols>
    <col min="1" max="1" width="2.7109375" customWidth="1"/>
    <col min="24" max="24" width="11.42578125" style="13"/>
  </cols>
  <sheetData>
    <row r="1" spans="2:24" ht="12.75" customHeight="1" thickBot="1" x14ac:dyDescent="0.3"/>
    <row r="2" spans="2:24" ht="15" customHeight="1" x14ac:dyDescent="0.25">
      <c r="B2" s="37"/>
      <c r="C2" s="38"/>
      <c r="D2" s="38"/>
      <c r="E2" s="43" t="s">
        <v>0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/>
    </row>
    <row r="3" spans="2:24" ht="15" customHeight="1" x14ac:dyDescent="0.25">
      <c r="B3" s="39"/>
      <c r="C3" s="40"/>
      <c r="D3" s="40"/>
      <c r="E3" s="46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8"/>
    </row>
    <row r="4" spans="2:24" x14ac:dyDescent="0.25">
      <c r="B4" s="39"/>
      <c r="C4" s="40"/>
      <c r="D4" s="40"/>
      <c r="E4" s="49" t="s">
        <v>1</v>
      </c>
      <c r="F4" s="50"/>
      <c r="G4" s="51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6" t="s">
        <v>4</v>
      </c>
      <c r="U4" s="57"/>
      <c r="V4" s="57"/>
      <c r="W4" s="58"/>
    </row>
    <row r="5" spans="2:24" ht="15.75" thickBot="1" x14ac:dyDescent="0.3">
      <c r="B5" s="41"/>
      <c r="C5" s="42"/>
      <c r="D5" s="42"/>
      <c r="E5" s="52"/>
      <c r="F5" s="53"/>
      <c r="G5" s="54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59"/>
      <c r="U5" s="60"/>
      <c r="V5" s="60"/>
      <c r="W5" s="61"/>
    </row>
    <row r="6" spans="2:24" ht="15.75" thickBot="1" x14ac:dyDescent="0.3"/>
    <row r="7" spans="2:24" ht="40.5" customHeight="1" thickBot="1" x14ac:dyDescent="0.3">
      <c r="B7" s="31" t="s">
        <v>5</v>
      </c>
      <c r="C7" s="32"/>
      <c r="D7" s="32"/>
      <c r="E7" s="32"/>
      <c r="F7" s="32"/>
      <c r="G7" s="20" t="s">
        <v>6</v>
      </c>
      <c r="H7" s="33" t="s">
        <v>8</v>
      </c>
      <c r="I7" s="33"/>
      <c r="J7" s="33"/>
      <c r="K7" s="33" t="s">
        <v>9</v>
      </c>
      <c r="L7" s="33"/>
      <c r="M7" s="33" t="s">
        <v>10</v>
      </c>
      <c r="N7" s="33"/>
      <c r="O7" s="32" t="s">
        <v>11</v>
      </c>
      <c r="P7" s="32"/>
      <c r="Q7" s="34" t="s">
        <v>7</v>
      </c>
      <c r="R7" s="35"/>
      <c r="S7" s="35"/>
      <c r="T7" s="35"/>
      <c r="U7" s="35"/>
      <c r="V7" s="35"/>
      <c r="W7" s="36"/>
    </row>
    <row r="8" spans="2:24" ht="15.75" thickBot="1" x14ac:dyDescent="0.3"/>
    <row r="9" spans="2:24" ht="25.5" customHeight="1" thickBot="1" x14ac:dyDescent="0.3">
      <c r="B9" s="72" t="s">
        <v>12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3" t="s">
        <v>11</v>
      </c>
      <c r="R9" s="74"/>
      <c r="S9" s="4" t="str">
        <f>IF(T9&lt;0.9,"L",IF(T9&gt;0.95,"J","K"))</f>
        <v>J</v>
      </c>
      <c r="T9" s="75">
        <f>IF(SUM(K10:L17)=0,"-",1-(SUM(M10:N17)/SUM(K10:L17)))</f>
        <v>1</v>
      </c>
      <c r="U9" s="75"/>
      <c r="V9" s="75"/>
      <c r="W9" s="76"/>
    </row>
    <row r="10" spans="2:24" s="1" customFormat="1" ht="24" customHeight="1" x14ac:dyDescent="0.25">
      <c r="B10" s="63" t="s">
        <v>38</v>
      </c>
      <c r="C10" s="64"/>
      <c r="D10" s="64"/>
      <c r="E10" s="64"/>
      <c r="F10" s="65"/>
      <c r="G10" s="2"/>
      <c r="H10" s="66" t="s">
        <v>35</v>
      </c>
      <c r="I10" s="67"/>
      <c r="J10" s="68"/>
      <c r="K10" s="66">
        <f>24*7</f>
        <v>168</v>
      </c>
      <c r="L10" s="68"/>
      <c r="M10" s="66"/>
      <c r="N10" s="68"/>
      <c r="O10" s="69">
        <f t="shared" ref="O10:O17" si="0">IF(K10=0,"-",1-(M10/K10))</f>
        <v>1</v>
      </c>
      <c r="P10" s="70"/>
      <c r="Q10" s="77"/>
      <c r="R10" s="78"/>
      <c r="S10" s="78"/>
      <c r="T10" s="78"/>
      <c r="U10" s="78"/>
      <c r="V10" s="78"/>
      <c r="W10" s="79"/>
      <c r="X10" s="14">
        <v>0.9</v>
      </c>
    </row>
    <row r="11" spans="2:24" s="1" customFormat="1" ht="24" customHeight="1" x14ac:dyDescent="0.25">
      <c r="B11" s="63" t="s">
        <v>39</v>
      </c>
      <c r="C11" s="64"/>
      <c r="D11" s="64"/>
      <c r="E11" s="64"/>
      <c r="F11" s="65"/>
      <c r="G11" s="2"/>
      <c r="H11" s="66" t="s">
        <v>35</v>
      </c>
      <c r="I11" s="67"/>
      <c r="J11" s="68"/>
      <c r="K11" s="66">
        <f>24*7</f>
        <v>168</v>
      </c>
      <c r="L11" s="68"/>
      <c r="M11" s="66"/>
      <c r="N11" s="68"/>
      <c r="O11" s="69">
        <f t="shared" si="0"/>
        <v>1</v>
      </c>
      <c r="P11" s="70"/>
      <c r="Q11" s="66"/>
      <c r="R11" s="67"/>
      <c r="S11" s="67"/>
      <c r="T11" s="67"/>
      <c r="U11" s="67"/>
      <c r="V11" s="67"/>
      <c r="W11" s="71"/>
      <c r="X11" s="14">
        <v>0.9</v>
      </c>
    </row>
    <row r="12" spans="2:24" s="1" customFormat="1" ht="24" customHeight="1" x14ac:dyDescent="0.25">
      <c r="B12" s="63" t="s">
        <v>40</v>
      </c>
      <c r="C12" s="64"/>
      <c r="D12" s="64"/>
      <c r="E12" s="64"/>
      <c r="F12" s="65"/>
      <c r="G12" s="2"/>
      <c r="H12" s="66" t="s">
        <v>36</v>
      </c>
      <c r="I12" s="67"/>
      <c r="J12" s="68"/>
      <c r="K12" s="66">
        <f>10*6</f>
        <v>60</v>
      </c>
      <c r="L12" s="68"/>
      <c r="M12" s="66"/>
      <c r="N12" s="68"/>
      <c r="O12" s="69">
        <f t="shared" si="0"/>
        <v>1</v>
      </c>
      <c r="P12" s="70"/>
      <c r="Q12" s="66"/>
      <c r="R12" s="67"/>
      <c r="S12" s="67"/>
      <c r="T12" s="67"/>
      <c r="U12" s="67"/>
      <c r="V12" s="67"/>
      <c r="W12" s="71"/>
      <c r="X12" s="14">
        <v>0.9</v>
      </c>
    </row>
    <row r="13" spans="2:24" s="1" customFormat="1" ht="24" customHeight="1" x14ac:dyDescent="0.25">
      <c r="B13" s="63" t="s">
        <v>41</v>
      </c>
      <c r="C13" s="64"/>
      <c r="D13" s="64"/>
      <c r="E13" s="64"/>
      <c r="F13" s="65"/>
      <c r="G13" s="2"/>
      <c r="H13" s="66" t="s">
        <v>35</v>
      </c>
      <c r="I13" s="67"/>
      <c r="J13" s="68"/>
      <c r="K13" s="66">
        <f>24*7</f>
        <v>168</v>
      </c>
      <c r="L13" s="68"/>
      <c r="M13" s="66"/>
      <c r="N13" s="68"/>
      <c r="O13" s="69">
        <f t="shared" si="0"/>
        <v>1</v>
      </c>
      <c r="P13" s="70"/>
      <c r="Q13" s="66"/>
      <c r="R13" s="67"/>
      <c r="S13" s="67"/>
      <c r="T13" s="67"/>
      <c r="U13" s="67"/>
      <c r="V13" s="67"/>
      <c r="W13" s="71"/>
      <c r="X13" s="14">
        <v>0.9</v>
      </c>
    </row>
    <row r="14" spans="2:24" s="1" customFormat="1" ht="24" customHeight="1" x14ac:dyDescent="0.25">
      <c r="B14" s="63" t="s">
        <v>42</v>
      </c>
      <c r="C14" s="64"/>
      <c r="D14" s="64"/>
      <c r="E14" s="64"/>
      <c r="F14" s="65"/>
      <c r="G14" s="2"/>
      <c r="H14" s="66" t="s">
        <v>36</v>
      </c>
      <c r="I14" s="67"/>
      <c r="J14" s="68"/>
      <c r="K14" s="66">
        <f>10*6</f>
        <v>60</v>
      </c>
      <c r="L14" s="68"/>
      <c r="M14" s="66"/>
      <c r="N14" s="68"/>
      <c r="O14" s="69">
        <f t="shared" si="0"/>
        <v>1</v>
      </c>
      <c r="P14" s="70"/>
      <c r="Q14" s="66"/>
      <c r="R14" s="67"/>
      <c r="S14" s="67"/>
      <c r="T14" s="67"/>
      <c r="U14" s="67"/>
      <c r="V14" s="67"/>
      <c r="W14" s="71"/>
      <c r="X14" s="14">
        <v>0.9</v>
      </c>
    </row>
    <row r="15" spans="2:24" s="1" customFormat="1" ht="24" customHeight="1" x14ac:dyDescent="0.25">
      <c r="B15" s="63" t="s">
        <v>43</v>
      </c>
      <c r="C15" s="64"/>
      <c r="D15" s="64"/>
      <c r="E15" s="64"/>
      <c r="F15" s="65"/>
      <c r="G15" s="2"/>
      <c r="H15" s="66" t="s">
        <v>36</v>
      </c>
      <c r="I15" s="67"/>
      <c r="J15" s="68"/>
      <c r="K15" s="66">
        <f>10*6</f>
        <v>60</v>
      </c>
      <c r="L15" s="68"/>
      <c r="M15" s="66"/>
      <c r="N15" s="68"/>
      <c r="O15" s="69">
        <f t="shared" si="0"/>
        <v>1</v>
      </c>
      <c r="P15" s="70"/>
      <c r="Q15" s="66"/>
      <c r="R15" s="67"/>
      <c r="S15" s="67"/>
      <c r="T15" s="67"/>
      <c r="U15" s="67"/>
      <c r="V15" s="67"/>
      <c r="W15" s="71"/>
      <c r="X15" s="14">
        <v>0.9</v>
      </c>
    </row>
    <row r="16" spans="2:24" s="1" customFormat="1" ht="24" customHeight="1" x14ac:dyDescent="0.25">
      <c r="B16" s="63" t="s">
        <v>44</v>
      </c>
      <c r="C16" s="64"/>
      <c r="D16" s="64"/>
      <c r="E16" s="64"/>
      <c r="F16" s="65"/>
      <c r="G16" s="2"/>
      <c r="H16" s="66" t="s">
        <v>37</v>
      </c>
      <c r="I16" s="67"/>
      <c r="J16" s="68"/>
      <c r="K16" s="66">
        <f>8*6</f>
        <v>48</v>
      </c>
      <c r="L16" s="68"/>
      <c r="M16" s="66"/>
      <c r="N16" s="68"/>
      <c r="O16" s="69">
        <f t="shared" si="0"/>
        <v>1</v>
      </c>
      <c r="P16" s="70"/>
      <c r="Q16" s="66"/>
      <c r="R16" s="67"/>
      <c r="S16" s="67"/>
      <c r="T16" s="67"/>
      <c r="U16" s="67"/>
      <c r="V16" s="67"/>
      <c r="W16" s="71"/>
      <c r="X16" s="14">
        <v>0.9</v>
      </c>
    </row>
    <row r="17" spans="2:24" s="1" customFormat="1" ht="24" customHeight="1" x14ac:dyDescent="0.25">
      <c r="B17" s="63" t="s">
        <v>45</v>
      </c>
      <c r="C17" s="64"/>
      <c r="D17" s="64"/>
      <c r="E17" s="64"/>
      <c r="F17" s="65"/>
      <c r="G17" s="2"/>
      <c r="H17" s="66" t="s">
        <v>35</v>
      </c>
      <c r="I17" s="67"/>
      <c r="J17" s="68"/>
      <c r="K17" s="66">
        <f>24*7</f>
        <v>168</v>
      </c>
      <c r="L17" s="68"/>
      <c r="M17" s="66"/>
      <c r="N17" s="68"/>
      <c r="O17" s="69">
        <f t="shared" si="0"/>
        <v>1</v>
      </c>
      <c r="P17" s="70"/>
      <c r="Q17" s="66"/>
      <c r="R17" s="67"/>
      <c r="S17" s="67"/>
      <c r="T17" s="67"/>
      <c r="U17" s="67"/>
      <c r="V17" s="67"/>
      <c r="W17" s="71"/>
      <c r="X17" s="14">
        <v>0.9</v>
      </c>
    </row>
    <row r="18" spans="2:24" ht="15.75" thickBot="1" x14ac:dyDescent="0.3"/>
    <row r="19" spans="2:24" ht="25.5" customHeight="1" thickBot="1" x14ac:dyDescent="0.55000000000000004">
      <c r="B19" s="85" t="s">
        <v>13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 t="s">
        <v>11</v>
      </c>
      <c r="R19" s="87"/>
      <c r="S19" s="7" t="str">
        <f>IF(T19&lt;0.9,"L",IF(T19&gt;0.95,"J","K"))</f>
        <v>J</v>
      </c>
      <c r="T19" s="88">
        <f>IF(SUM(K20:L22)=0,"-",1-(SUM(M20:N22)/SUM(K20:L22)))</f>
        <v>1</v>
      </c>
      <c r="U19" s="88"/>
      <c r="V19" s="88"/>
      <c r="W19" s="89"/>
      <c r="X19" s="15">
        <v>0.9</v>
      </c>
    </row>
    <row r="20" spans="2:24" ht="23.25" customHeight="1" x14ac:dyDescent="0.3">
      <c r="B20" s="80" t="s">
        <v>46</v>
      </c>
      <c r="C20" s="81"/>
      <c r="D20" s="81"/>
      <c r="E20" s="81"/>
      <c r="F20" s="81"/>
      <c r="G20" s="5"/>
      <c r="H20" s="82" t="s">
        <v>35</v>
      </c>
      <c r="I20" s="82"/>
      <c r="J20" s="82"/>
      <c r="K20" s="82">
        <f>24*7</f>
        <v>168</v>
      </c>
      <c r="L20" s="82"/>
      <c r="M20" s="82"/>
      <c r="N20" s="82"/>
      <c r="O20" s="83">
        <f>IF(K20=0,"-",1-(M20/K20))</f>
        <v>1</v>
      </c>
      <c r="P20" s="83"/>
      <c r="Q20" s="90"/>
      <c r="R20" s="90"/>
      <c r="S20" s="90"/>
      <c r="T20" s="90"/>
      <c r="U20" s="90"/>
      <c r="V20" s="90"/>
      <c r="W20" s="91"/>
      <c r="X20" s="15">
        <v>0.9</v>
      </c>
    </row>
    <row r="21" spans="2:24" ht="23.25" customHeight="1" x14ac:dyDescent="0.3">
      <c r="B21" s="80" t="s">
        <v>47</v>
      </c>
      <c r="C21" s="81"/>
      <c r="D21" s="81"/>
      <c r="E21" s="81"/>
      <c r="F21" s="81"/>
      <c r="G21" s="5"/>
      <c r="H21" s="82" t="s">
        <v>35</v>
      </c>
      <c r="I21" s="82"/>
      <c r="J21" s="82"/>
      <c r="K21" s="82">
        <f>24*7</f>
        <v>168</v>
      </c>
      <c r="L21" s="82"/>
      <c r="M21" s="82"/>
      <c r="N21" s="82"/>
      <c r="O21" s="83">
        <f t="shared" ref="O21:O22" si="1">IF(K21=0,"-",1-(M21/K21))</f>
        <v>1</v>
      </c>
      <c r="P21" s="83"/>
      <c r="Q21" s="82"/>
      <c r="R21" s="82"/>
      <c r="S21" s="82"/>
      <c r="T21" s="82"/>
      <c r="U21" s="82"/>
      <c r="V21" s="82"/>
      <c r="W21" s="84"/>
      <c r="X21" s="15">
        <v>0.9</v>
      </c>
    </row>
    <row r="22" spans="2:24" ht="23.25" customHeight="1" x14ac:dyDescent="0.3">
      <c r="B22" s="80" t="s">
        <v>48</v>
      </c>
      <c r="C22" s="81"/>
      <c r="D22" s="81"/>
      <c r="E22" s="81"/>
      <c r="F22" s="81"/>
      <c r="G22" s="5"/>
      <c r="H22" s="82" t="s">
        <v>36</v>
      </c>
      <c r="I22" s="82"/>
      <c r="J22" s="82"/>
      <c r="K22" s="82">
        <f>10*6</f>
        <v>60</v>
      </c>
      <c r="L22" s="82"/>
      <c r="M22" s="82"/>
      <c r="N22" s="82"/>
      <c r="O22" s="83">
        <f t="shared" si="1"/>
        <v>1</v>
      </c>
      <c r="P22" s="83"/>
      <c r="Q22" s="82"/>
      <c r="R22" s="82"/>
      <c r="S22" s="82"/>
      <c r="T22" s="82"/>
      <c r="U22" s="82"/>
      <c r="V22" s="82"/>
      <c r="W22" s="84"/>
      <c r="X22" s="15">
        <v>0.9</v>
      </c>
    </row>
    <row r="24" spans="2:24" ht="15" customHeight="1" x14ac:dyDescent="0.25">
      <c r="B24" s="92" t="s">
        <v>34</v>
      </c>
      <c r="C24" s="92"/>
      <c r="D24" s="92"/>
      <c r="E24" s="92"/>
      <c r="F24" s="92"/>
      <c r="G24" s="92"/>
      <c r="H24" s="93">
        <f>(T9+T19)/2</f>
        <v>1</v>
      </c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5" spans="2:24" ht="15" customHeight="1" x14ac:dyDescent="0.25">
      <c r="B25" s="92"/>
      <c r="C25" s="92"/>
      <c r="D25" s="92"/>
      <c r="E25" s="92"/>
      <c r="F25" s="92"/>
      <c r="G25" s="92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</row>
    <row r="26" spans="2:24" ht="15" customHeight="1" x14ac:dyDescent="0.25">
      <c r="B26" s="92"/>
      <c r="C26" s="92"/>
      <c r="D26" s="92"/>
      <c r="E26" s="92"/>
      <c r="F26" s="92"/>
      <c r="G26" s="92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</row>
    <row r="27" spans="2:24" ht="15" customHeight="1" x14ac:dyDescent="0.25">
      <c r="B27" s="19"/>
      <c r="C27" s="19"/>
      <c r="D27" s="19"/>
      <c r="E27" s="19"/>
      <c r="F27" s="19"/>
      <c r="G27" s="19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2:24" ht="15.75" x14ac:dyDescent="0.25">
      <c r="H28" s="3"/>
    </row>
  </sheetData>
  <mergeCells count="86">
    <mergeCell ref="Q22:W22"/>
    <mergeCell ref="B24:G26"/>
    <mergeCell ref="H24:W26"/>
    <mergeCell ref="B22:F22"/>
    <mergeCell ref="H22:J22"/>
    <mergeCell ref="K22:L22"/>
    <mergeCell ref="M22:N22"/>
    <mergeCell ref="O22:P22"/>
    <mergeCell ref="Q21:W21"/>
    <mergeCell ref="B19:P19"/>
    <mergeCell ref="Q19:R19"/>
    <mergeCell ref="T19:W19"/>
    <mergeCell ref="B20:F20"/>
    <mergeCell ref="H20:J20"/>
    <mergeCell ref="K20:L20"/>
    <mergeCell ref="M20:N20"/>
    <mergeCell ref="O20:P20"/>
    <mergeCell ref="Q20:W20"/>
    <mergeCell ref="B21:F21"/>
    <mergeCell ref="H21:J21"/>
    <mergeCell ref="K21:L21"/>
    <mergeCell ref="M21:N21"/>
    <mergeCell ref="O21:P21"/>
    <mergeCell ref="Q17:W17"/>
    <mergeCell ref="B16:F16"/>
    <mergeCell ref="H16:J16"/>
    <mergeCell ref="K16:L16"/>
    <mergeCell ref="M16:N16"/>
    <mergeCell ref="O16:P16"/>
    <mergeCell ref="Q16:W16"/>
    <mergeCell ref="B17:F17"/>
    <mergeCell ref="H17:J17"/>
    <mergeCell ref="K17:L17"/>
    <mergeCell ref="M17:N17"/>
    <mergeCell ref="O17:P17"/>
    <mergeCell ref="Q15:W15"/>
    <mergeCell ref="B14:F14"/>
    <mergeCell ref="H14:J14"/>
    <mergeCell ref="K14:L14"/>
    <mergeCell ref="M14:N14"/>
    <mergeCell ref="O14:P14"/>
    <mergeCell ref="Q14:W14"/>
    <mergeCell ref="B15:F15"/>
    <mergeCell ref="H15:J15"/>
    <mergeCell ref="K15:L15"/>
    <mergeCell ref="M15:N15"/>
    <mergeCell ref="O15:P15"/>
    <mergeCell ref="Q13:W13"/>
    <mergeCell ref="B12:F12"/>
    <mergeCell ref="H12:J12"/>
    <mergeCell ref="K12:L12"/>
    <mergeCell ref="M12:N12"/>
    <mergeCell ref="O12:P12"/>
    <mergeCell ref="Q12:W12"/>
    <mergeCell ref="B13:F13"/>
    <mergeCell ref="H13:J13"/>
    <mergeCell ref="K13:L13"/>
    <mergeCell ref="M13:N13"/>
    <mergeCell ref="O13:P13"/>
    <mergeCell ref="Q11:W11"/>
    <mergeCell ref="B9:P9"/>
    <mergeCell ref="Q9:R9"/>
    <mergeCell ref="T9:W9"/>
    <mergeCell ref="B10:F10"/>
    <mergeCell ref="H10:J10"/>
    <mergeCell ref="K10:L10"/>
    <mergeCell ref="M10:N10"/>
    <mergeCell ref="O10:P10"/>
    <mergeCell ref="Q10:W10"/>
    <mergeCell ref="B11:F11"/>
    <mergeCell ref="H11:J11"/>
    <mergeCell ref="K11:L11"/>
    <mergeCell ref="M11:N11"/>
    <mergeCell ref="O11:P11"/>
    <mergeCell ref="Q7:W7"/>
    <mergeCell ref="B2:D5"/>
    <mergeCell ref="E2:W3"/>
    <mergeCell ref="E4:G5"/>
    <mergeCell ref="H4:S4"/>
    <mergeCell ref="T4:W5"/>
    <mergeCell ref="H5:S5"/>
    <mergeCell ref="B7:F7"/>
    <mergeCell ref="H7:J7"/>
    <mergeCell ref="K7:L7"/>
    <mergeCell ref="M7:N7"/>
    <mergeCell ref="O7:P7"/>
  </mergeCells>
  <conditionalFormatting sqref="S9">
    <cfRule type="cellIs" dxfId="35" priority="7" operator="equal">
      <formula>"L"</formula>
    </cfRule>
    <cfRule type="cellIs" dxfId="34" priority="8" operator="equal">
      <formula>"K"</formula>
    </cfRule>
    <cfRule type="cellIs" dxfId="33" priority="9" operator="equal">
      <formula>"J"</formula>
    </cfRule>
  </conditionalFormatting>
  <conditionalFormatting sqref="H24:W26">
    <cfRule type="cellIs" dxfId="32" priority="4" operator="greaterThan">
      <formula>0.95</formula>
    </cfRule>
    <cfRule type="cellIs" dxfId="31" priority="5" operator="between">
      <formula>0.9</formula>
      <formula>0.95</formula>
    </cfRule>
    <cfRule type="cellIs" dxfId="30" priority="6" operator="lessThan">
      <formula>90%</formula>
    </cfRule>
  </conditionalFormatting>
  <conditionalFormatting sqref="S19">
    <cfRule type="cellIs" dxfId="29" priority="1" operator="equal">
      <formula>"K"</formula>
    </cfRule>
    <cfRule type="cellIs" dxfId="28" priority="2" operator="equal">
      <formula>"K"</formula>
    </cfRule>
    <cfRule type="cellIs" dxfId="27" priority="3" operator="equal">
      <formula>"J"</formula>
    </cfRule>
  </conditionalFormatting>
  <pageMargins left="0.7" right="0.7" top="0.75" bottom="0.75" header="0.3" footer="0.3"/>
  <pageSetup paperSize="9" scale="32" orientation="portrait" r:id="rId1"/>
  <ignoredErrors>
    <ignoredError sqref="K12:K13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X28"/>
  <sheetViews>
    <sheetView showGridLines="0" zoomScale="70" zoomScaleNormal="70" workbookViewId="0">
      <pane ySplit="7" topLeftCell="A14" activePane="bottomLeft" state="frozen"/>
      <selection activeCell="H15" sqref="H15:J15"/>
      <selection pane="bottomLeft" activeCell="B10" sqref="B10:P22"/>
    </sheetView>
  </sheetViews>
  <sheetFormatPr baseColWidth="10" defaultRowHeight="15" x14ac:dyDescent="0.25"/>
  <cols>
    <col min="1" max="1" width="2.7109375" customWidth="1"/>
    <col min="24" max="24" width="11.42578125" style="13"/>
  </cols>
  <sheetData>
    <row r="1" spans="2:24" ht="12.75" customHeight="1" thickBot="1" x14ac:dyDescent="0.3"/>
    <row r="2" spans="2:24" ht="15" customHeight="1" x14ac:dyDescent="0.25">
      <c r="B2" s="37"/>
      <c r="C2" s="38"/>
      <c r="D2" s="38"/>
      <c r="E2" s="43" t="s">
        <v>0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/>
    </row>
    <row r="3" spans="2:24" ht="15" customHeight="1" x14ac:dyDescent="0.25">
      <c r="B3" s="39"/>
      <c r="C3" s="40"/>
      <c r="D3" s="40"/>
      <c r="E3" s="46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8"/>
    </row>
    <row r="4" spans="2:24" x14ac:dyDescent="0.25">
      <c r="B4" s="39"/>
      <c r="C4" s="40"/>
      <c r="D4" s="40"/>
      <c r="E4" s="49" t="s">
        <v>31</v>
      </c>
      <c r="F4" s="50"/>
      <c r="G4" s="51"/>
      <c r="H4" s="55" t="s">
        <v>2</v>
      </c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6" t="s">
        <v>4</v>
      </c>
      <c r="U4" s="57"/>
      <c r="V4" s="57"/>
      <c r="W4" s="58"/>
    </row>
    <row r="5" spans="2:24" ht="15.75" thickBot="1" x14ac:dyDescent="0.3">
      <c r="B5" s="41"/>
      <c r="C5" s="42"/>
      <c r="D5" s="42"/>
      <c r="E5" s="52"/>
      <c r="F5" s="53"/>
      <c r="G5" s="54"/>
      <c r="H5" s="62" t="s">
        <v>3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59"/>
      <c r="U5" s="60"/>
      <c r="V5" s="60"/>
      <c r="W5" s="61"/>
    </row>
    <row r="6" spans="2:24" ht="15.75" thickBot="1" x14ac:dyDescent="0.3"/>
    <row r="7" spans="2:24" ht="40.5" customHeight="1" thickBot="1" x14ac:dyDescent="0.3">
      <c r="B7" s="31" t="s">
        <v>5</v>
      </c>
      <c r="C7" s="32"/>
      <c r="D7" s="32"/>
      <c r="E7" s="32"/>
      <c r="F7" s="32"/>
      <c r="G7" s="22" t="s">
        <v>6</v>
      </c>
      <c r="H7" s="33" t="s">
        <v>8</v>
      </c>
      <c r="I7" s="33"/>
      <c r="J7" s="33"/>
      <c r="K7" s="33" t="s">
        <v>9</v>
      </c>
      <c r="L7" s="33"/>
      <c r="M7" s="33" t="s">
        <v>10</v>
      </c>
      <c r="N7" s="33"/>
      <c r="O7" s="32" t="s">
        <v>11</v>
      </c>
      <c r="P7" s="32"/>
      <c r="Q7" s="34" t="s">
        <v>7</v>
      </c>
      <c r="R7" s="35"/>
      <c r="S7" s="35"/>
      <c r="T7" s="35"/>
      <c r="U7" s="35"/>
      <c r="V7" s="35"/>
      <c r="W7" s="36"/>
    </row>
    <row r="8" spans="2:24" ht="15.75" thickBot="1" x14ac:dyDescent="0.3"/>
    <row r="9" spans="2:24" ht="25.5" customHeight="1" thickBot="1" x14ac:dyDescent="0.3">
      <c r="B9" s="72" t="s">
        <v>12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3" t="s">
        <v>11</v>
      </c>
      <c r="R9" s="74"/>
      <c r="S9" s="4" t="str">
        <f>IF(T9&lt;0.9,"L",IF(T9&gt;0.95,"J","K"))</f>
        <v>J</v>
      </c>
      <c r="T9" s="75">
        <f>IF(SUM(K10:L17)=0,"-",1-(SUM(M10:N17)/SUM(K10:L17)))</f>
        <v>1</v>
      </c>
      <c r="U9" s="75"/>
      <c r="V9" s="75"/>
      <c r="W9" s="76"/>
    </row>
    <row r="10" spans="2:24" s="1" customFormat="1" ht="24" customHeight="1" x14ac:dyDescent="0.25">
      <c r="B10" s="63" t="s">
        <v>38</v>
      </c>
      <c r="C10" s="64"/>
      <c r="D10" s="64"/>
      <c r="E10" s="64"/>
      <c r="F10" s="65"/>
      <c r="G10" s="2"/>
      <c r="H10" s="66" t="s">
        <v>35</v>
      </c>
      <c r="I10" s="67"/>
      <c r="J10" s="68"/>
      <c r="K10" s="66">
        <f>24*7</f>
        <v>168</v>
      </c>
      <c r="L10" s="68"/>
      <c r="M10" s="66"/>
      <c r="N10" s="68"/>
      <c r="O10" s="69">
        <f t="shared" ref="O10:O17" si="0">IF(K10=0,"-",1-(M10/K10))</f>
        <v>1</v>
      </c>
      <c r="P10" s="70"/>
      <c r="Q10" s="77"/>
      <c r="R10" s="78"/>
      <c r="S10" s="78"/>
      <c r="T10" s="78"/>
      <c r="U10" s="78"/>
      <c r="V10" s="78"/>
      <c r="W10" s="79"/>
      <c r="X10" s="14">
        <v>0.9</v>
      </c>
    </row>
    <row r="11" spans="2:24" s="1" customFormat="1" ht="24" customHeight="1" x14ac:dyDescent="0.25">
      <c r="B11" s="63" t="s">
        <v>39</v>
      </c>
      <c r="C11" s="64"/>
      <c r="D11" s="64"/>
      <c r="E11" s="64"/>
      <c r="F11" s="65"/>
      <c r="G11" s="2"/>
      <c r="H11" s="66" t="s">
        <v>35</v>
      </c>
      <c r="I11" s="67"/>
      <c r="J11" s="68"/>
      <c r="K11" s="66">
        <f>24*7</f>
        <v>168</v>
      </c>
      <c r="L11" s="68"/>
      <c r="M11" s="66"/>
      <c r="N11" s="68"/>
      <c r="O11" s="69">
        <f t="shared" si="0"/>
        <v>1</v>
      </c>
      <c r="P11" s="70"/>
      <c r="Q11" s="66"/>
      <c r="R11" s="67"/>
      <c r="S11" s="67"/>
      <c r="T11" s="67"/>
      <c r="U11" s="67"/>
      <c r="V11" s="67"/>
      <c r="W11" s="71"/>
      <c r="X11" s="14">
        <v>0.9</v>
      </c>
    </row>
    <row r="12" spans="2:24" s="1" customFormat="1" ht="24" customHeight="1" x14ac:dyDescent="0.25">
      <c r="B12" s="63" t="s">
        <v>40</v>
      </c>
      <c r="C12" s="64"/>
      <c r="D12" s="64"/>
      <c r="E12" s="64"/>
      <c r="F12" s="65"/>
      <c r="G12" s="2"/>
      <c r="H12" s="66" t="s">
        <v>36</v>
      </c>
      <c r="I12" s="67"/>
      <c r="J12" s="68"/>
      <c r="K12" s="66">
        <f>10*6</f>
        <v>60</v>
      </c>
      <c r="L12" s="68"/>
      <c r="M12" s="66"/>
      <c r="N12" s="68"/>
      <c r="O12" s="69">
        <f t="shared" si="0"/>
        <v>1</v>
      </c>
      <c r="P12" s="70"/>
      <c r="Q12" s="66"/>
      <c r="R12" s="67"/>
      <c r="S12" s="67"/>
      <c r="T12" s="67"/>
      <c r="U12" s="67"/>
      <c r="V12" s="67"/>
      <c r="W12" s="71"/>
      <c r="X12" s="14">
        <v>0.9</v>
      </c>
    </row>
    <row r="13" spans="2:24" s="1" customFormat="1" ht="24" customHeight="1" x14ac:dyDescent="0.25">
      <c r="B13" s="63" t="s">
        <v>41</v>
      </c>
      <c r="C13" s="64"/>
      <c r="D13" s="64"/>
      <c r="E13" s="64"/>
      <c r="F13" s="65"/>
      <c r="G13" s="2"/>
      <c r="H13" s="66" t="s">
        <v>35</v>
      </c>
      <c r="I13" s="67"/>
      <c r="J13" s="68"/>
      <c r="K13" s="66">
        <f>24*7</f>
        <v>168</v>
      </c>
      <c r="L13" s="68"/>
      <c r="M13" s="66"/>
      <c r="N13" s="68"/>
      <c r="O13" s="69">
        <f t="shared" si="0"/>
        <v>1</v>
      </c>
      <c r="P13" s="70"/>
      <c r="Q13" s="66"/>
      <c r="R13" s="67"/>
      <c r="S13" s="67"/>
      <c r="T13" s="67"/>
      <c r="U13" s="67"/>
      <c r="V13" s="67"/>
      <c r="W13" s="71"/>
      <c r="X13" s="14">
        <v>0.9</v>
      </c>
    </row>
    <row r="14" spans="2:24" s="1" customFormat="1" ht="24" customHeight="1" x14ac:dyDescent="0.25">
      <c r="B14" s="63" t="s">
        <v>42</v>
      </c>
      <c r="C14" s="64"/>
      <c r="D14" s="64"/>
      <c r="E14" s="64"/>
      <c r="F14" s="65"/>
      <c r="G14" s="2"/>
      <c r="H14" s="66" t="s">
        <v>36</v>
      </c>
      <c r="I14" s="67"/>
      <c r="J14" s="68"/>
      <c r="K14" s="66">
        <f>10*6</f>
        <v>60</v>
      </c>
      <c r="L14" s="68"/>
      <c r="M14" s="66"/>
      <c r="N14" s="68"/>
      <c r="O14" s="69">
        <f t="shared" si="0"/>
        <v>1</v>
      </c>
      <c r="P14" s="70"/>
      <c r="Q14" s="66"/>
      <c r="R14" s="67"/>
      <c r="S14" s="67"/>
      <c r="T14" s="67"/>
      <c r="U14" s="67"/>
      <c r="V14" s="67"/>
      <c r="W14" s="71"/>
      <c r="X14" s="14">
        <v>0.9</v>
      </c>
    </row>
    <row r="15" spans="2:24" s="1" customFormat="1" ht="24" customHeight="1" x14ac:dyDescent="0.25">
      <c r="B15" s="63" t="s">
        <v>43</v>
      </c>
      <c r="C15" s="64"/>
      <c r="D15" s="64"/>
      <c r="E15" s="64"/>
      <c r="F15" s="65"/>
      <c r="G15" s="2"/>
      <c r="H15" s="66" t="s">
        <v>36</v>
      </c>
      <c r="I15" s="67"/>
      <c r="J15" s="68"/>
      <c r="K15" s="66">
        <f>10*6</f>
        <v>60</v>
      </c>
      <c r="L15" s="68"/>
      <c r="M15" s="66"/>
      <c r="N15" s="68"/>
      <c r="O15" s="69">
        <f t="shared" si="0"/>
        <v>1</v>
      </c>
      <c r="P15" s="70"/>
      <c r="Q15" s="66"/>
      <c r="R15" s="67"/>
      <c r="S15" s="67"/>
      <c r="T15" s="67"/>
      <c r="U15" s="67"/>
      <c r="V15" s="67"/>
      <c r="W15" s="71"/>
      <c r="X15" s="14">
        <v>0.9</v>
      </c>
    </row>
    <row r="16" spans="2:24" s="1" customFormat="1" ht="24" customHeight="1" x14ac:dyDescent="0.25">
      <c r="B16" s="63" t="s">
        <v>44</v>
      </c>
      <c r="C16" s="64"/>
      <c r="D16" s="64"/>
      <c r="E16" s="64"/>
      <c r="F16" s="65"/>
      <c r="G16" s="2"/>
      <c r="H16" s="66" t="s">
        <v>37</v>
      </c>
      <c r="I16" s="67"/>
      <c r="J16" s="68"/>
      <c r="K16" s="66">
        <f>8*6</f>
        <v>48</v>
      </c>
      <c r="L16" s="68"/>
      <c r="M16" s="66"/>
      <c r="N16" s="68"/>
      <c r="O16" s="69">
        <f t="shared" si="0"/>
        <v>1</v>
      </c>
      <c r="P16" s="70"/>
      <c r="Q16" s="66"/>
      <c r="R16" s="67"/>
      <c r="S16" s="67"/>
      <c r="T16" s="67"/>
      <c r="U16" s="67"/>
      <c r="V16" s="67"/>
      <c r="W16" s="71"/>
      <c r="X16" s="14">
        <v>0.9</v>
      </c>
    </row>
    <row r="17" spans="2:24" s="1" customFormat="1" ht="24" customHeight="1" x14ac:dyDescent="0.25">
      <c r="B17" s="63" t="s">
        <v>45</v>
      </c>
      <c r="C17" s="64"/>
      <c r="D17" s="64"/>
      <c r="E17" s="64"/>
      <c r="F17" s="65"/>
      <c r="G17" s="2"/>
      <c r="H17" s="66" t="s">
        <v>35</v>
      </c>
      <c r="I17" s="67"/>
      <c r="J17" s="68"/>
      <c r="K17" s="66">
        <f>24*7</f>
        <v>168</v>
      </c>
      <c r="L17" s="68"/>
      <c r="M17" s="66"/>
      <c r="N17" s="68"/>
      <c r="O17" s="69">
        <f t="shared" si="0"/>
        <v>1</v>
      </c>
      <c r="P17" s="70"/>
      <c r="Q17" s="66"/>
      <c r="R17" s="67"/>
      <c r="S17" s="67"/>
      <c r="T17" s="67"/>
      <c r="U17" s="67"/>
      <c r="V17" s="67"/>
      <c r="W17" s="71"/>
      <c r="X17" s="14">
        <v>0.9</v>
      </c>
    </row>
    <row r="18" spans="2:24" ht="15.75" thickBot="1" x14ac:dyDescent="0.3"/>
    <row r="19" spans="2:24" ht="25.5" customHeight="1" thickBot="1" x14ac:dyDescent="0.55000000000000004">
      <c r="B19" s="85" t="s">
        <v>13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 t="s">
        <v>11</v>
      </c>
      <c r="R19" s="87"/>
      <c r="S19" s="7" t="str">
        <f>IF(T19&lt;0.9,"L",IF(T19&gt;0.95,"J","K"))</f>
        <v>J</v>
      </c>
      <c r="T19" s="88">
        <f>IF(SUM(K20:L22)=0,"-",1-(SUM(M20:N22)/SUM(K20:L22)))</f>
        <v>1</v>
      </c>
      <c r="U19" s="88"/>
      <c r="V19" s="88"/>
      <c r="W19" s="89"/>
      <c r="X19" s="15">
        <v>0.9</v>
      </c>
    </row>
    <row r="20" spans="2:24" ht="23.25" customHeight="1" x14ac:dyDescent="0.3">
      <c r="B20" s="80" t="s">
        <v>46</v>
      </c>
      <c r="C20" s="81"/>
      <c r="D20" s="81"/>
      <c r="E20" s="81"/>
      <c r="F20" s="81"/>
      <c r="G20" s="5"/>
      <c r="H20" s="82" t="s">
        <v>35</v>
      </c>
      <c r="I20" s="82"/>
      <c r="J20" s="82"/>
      <c r="K20" s="82">
        <f>24*7</f>
        <v>168</v>
      </c>
      <c r="L20" s="82"/>
      <c r="M20" s="82"/>
      <c r="N20" s="82"/>
      <c r="O20" s="83">
        <f>IF(K20=0,"-",1-(M20/K20))</f>
        <v>1</v>
      </c>
      <c r="P20" s="83"/>
      <c r="Q20" s="90"/>
      <c r="R20" s="90"/>
      <c r="S20" s="90"/>
      <c r="T20" s="90"/>
      <c r="U20" s="90"/>
      <c r="V20" s="90"/>
      <c r="W20" s="91"/>
      <c r="X20" s="15">
        <v>0.9</v>
      </c>
    </row>
    <row r="21" spans="2:24" ht="23.25" customHeight="1" x14ac:dyDescent="0.3">
      <c r="B21" s="80" t="s">
        <v>47</v>
      </c>
      <c r="C21" s="81"/>
      <c r="D21" s="81"/>
      <c r="E21" s="81"/>
      <c r="F21" s="81"/>
      <c r="G21" s="5"/>
      <c r="H21" s="82" t="s">
        <v>35</v>
      </c>
      <c r="I21" s="82"/>
      <c r="J21" s="82"/>
      <c r="K21" s="82">
        <f>24*7</f>
        <v>168</v>
      </c>
      <c r="L21" s="82"/>
      <c r="M21" s="82"/>
      <c r="N21" s="82"/>
      <c r="O21" s="83">
        <f t="shared" ref="O21:O22" si="1">IF(K21=0,"-",1-(M21/K21))</f>
        <v>1</v>
      </c>
      <c r="P21" s="83"/>
      <c r="Q21" s="82"/>
      <c r="R21" s="82"/>
      <c r="S21" s="82"/>
      <c r="T21" s="82"/>
      <c r="U21" s="82"/>
      <c r="V21" s="82"/>
      <c r="W21" s="84"/>
      <c r="X21" s="15">
        <v>0.9</v>
      </c>
    </row>
    <row r="22" spans="2:24" ht="23.25" customHeight="1" x14ac:dyDescent="0.3">
      <c r="B22" s="80" t="s">
        <v>48</v>
      </c>
      <c r="C22" s="81"/>
      <c r="D22" s="81"/>
      <c r="E22" s="81"/>
      <c r="F22" s="81"/>
      <c r="G22" s="5"/>
      <c r="H22" s="82" t="s">
        <v>36</v>
      </c>
      <c r="I22" s="82"/>
      <c r="J22" s="82"/>
      <c r="K22" s="82">
        <f>10*6</f>
        <v>60</v>
      </c>
      <c r="L22" s="82"/>
      <c r="M22" s="82"/>
      <c r="N22" s="82"/>
      <c r="O22" s="83">
        <f t="shared" si="1"/>
        <v>1</v>
      </c>
      <c r="P22" s="83"/>
      <c r="Q22" s="82"/>
      <c r="R22" s="82"/>
      <c r="S22" s="82"/>
      <c r="T22" s="82"/>
      <c r="U22" s="82"/>
      <c r="V22" s="82"/>
      <c r="W22" s="84"/>
      <c r="X22" s="15">
        <v>0.9</v>
      </c>
    </row>
    <row r="24" spans="2:24" ht="15" customHeight="1" x14ac:dyDescent="0.25">
      <c r="B24" s="92" t="s">
        <v>34</v>
      </c>
      <c r="C24" s="92"/>
      <c r="D24" s="92"/>
      <c r="E24" s="92"/>
      <c r="F24" s="92"/>
      <c r="G24" s="92"/>
      <c r="H24" s="93">
        <f>(T9+T19)/2</f>
        <v>1</v>
      </c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5" spans="2:24" ht="15" customHeight="1" x14ac:dyDescent="0.25">
      <c r="B25" s="92"/>
      <c r="C25" s="92"/>
      <c r="D25" s="92"/>
      <c r="E25" s="92"/>
      <c r="F25" s="92"/>
      <c r="G25" s="92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</row>
    <row r="26" spans="2:24" ht="15" customHeight="1" x14ac:dyDescent="0.25">
      <c r="B26" s="92"/>
      <c r="C26" s="92"/>
      <c r="D26" s="92"/>
      <c r="E26" s="92"/>
      <c r="F26" s="92"/>
      <c r="G26" s="92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</row>
    <row r="27" spans="2:24" ht="15" customHeight="1" x14ac:dyDescent="0.25">
      <c r="B27" s="21"/>
      <c r="C27" s="21"/>
      <c r="D27" s="21"/>
      <c r="E27" s="21"/>
      <c r="F27" s="21"/>
      <c r="G27" s="21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2:24" ht="15.75" x14ac:dyDescent="0.25">
      <c r="H28" s="3"/>
    </row>
  </sheetData>
  <mergeCells count="86">
    <mergeCell ref="B24:G26"/>
    <mergeCell ref="H24:W26"/>
    <mergeCell ref="B22:F22"/>
    <mergeCell ref="H22:J22"/>
    <mergeCell ref="K22:L22"/>
    <mergeCell ref="M22:N22"/>
    <mergeCell ref="O22:P22"/>
    <mergeCell ref="Q22:W22"/>
    <mergeCell ref="B21:F21"/>
    <mergeCell ref="H21:J21"/>
    <mergeCell ref="K21:L21"/>
    <mergeCell ref="M21:N21"/>
    <mergeCell ref="O21:P21"/>
    <mergeCell ref="Q21:W21"/>
    <mergeCell ref="B19:P19"/>
    <mergeCell ref="Q19:R19"/>
    <mergeCell ref="T19:W19"/>
    <mergeCell ref="B20:F20"/>
    <mergeCell ref="H20:J20"/>
    <mergeCell ref="K20:L20"/>
    <mergeCell ref="M20:N20"/>
    <mergeCell ref="O20:P20"/>
    <mergeCell ref="Q20:W20"/>
    <mergeCell ref="B17:F17"/>
    <mergeCell ref="H17:J17"/>
    <mergeCell ref="K17:L17"/>
    <mergeCell ref="M17:N17"/>
    <mergeCell ref="O17:P17"/>
    <mergeCell ref="Q17:W17"/>
    <mergeCell ref="B16:F16"/>
    <mergeCell ref="H16:J16"/>
    <mergeCell ref="K16:L16"/>
    <mergeCell ref="M16:N16"/>
    <mergeCell ref="O16:P16"/>
    <mergeCell ref="Q16:W16"/>
    <mergeCell ref="B15:F15"/>
    <mergeCell ref="H15:J15"/>
    <mergeCell ref="K15:L15"/>
    <mergeCell ref="M15:N15"/>
    <mergeCell ref="O15:P15"/>
    <mergeCell ref="Q15:W15"/>
    <mergeCell ref="B14:F14"/>
    <mergeCell ref="H14:J14"/>
    <mergeCell ref="K14:L14"/>
    <mergeCell ref="M14:N14"/>
    <mergeCell ref="O14:P14"/>
    <mergeCell ref="Q14:W14"/>
    <mergeCell ref="B13:F13"/>
    <mergeCell ref="H13:J13"/>
    <mergeCell ref="K13:L13"/>
    <mergeCell ref="M13:N13"/>
    <mergeCell ref="O13:P13"/>
    <mergeCell ref="Q13:W13"/>
    <mergeCell ref="B12:F12"/>
    <mergeCell ref="H12:J12"/>
    <mergeCell ref="K12:L12"/>
    <mergeCell ref="M12:N12"/>
    <mergeCell ref="O12:P12"/>
    <mergeCell ref="Q12:W12"/>
    <mergeCell ref="B11:F11"/>
    <mergeCell ref="H11:J11"/>
    <mergeCell ref="K11:L11"/>
    <mergeCell ref="M11:N11"/>
    <mergeCell ref="O11:P11"/>
    <mergeCell ref="Q11:W11"/>
    <mergeCell ref="B9:P9"/>
    <mergeCell ref="Q9:R9"/>
    <mergeCell ref="T9:W9"/>
    <mergeCell ref="B10:F10"/>
    <mergeCell ref="H10:J10"/>
    <mergeCell ref="K10:L10"/>
    <mergeCell ref="M10:N10"/>
    <mergeCell ref="O10:P10"/>
    <mergeCell ref="Q10:W10"/>
    <mergeCell ref="B7:F7"/>
    <mergeCell ref="H7:J7"/>
    <mergeCell ref="K7:L7"/>
    <mergeCell ref="M7:N7"/>
    <mergeCell ref="O7:P7"/>
    <mergeCell ref="Q7:W7"/>
    <mergeCell ref="B2:D5"/>
    <mergeCell ref="E2:W3"/>
    <mergeCell ref="E4:G5"/>
    <mergeCell ref="H4:S4"/>
    <mergeCell ref="T4:W5"/>
    <mergeCell ref="H5:S5"/>
  </mergeCells>
  <conditionalFormatting sqref="S9">
    <cfRule type="cellIs" dxfId="26" priority="7" operator="equal">
      <formula>"L"</formula>
    </cfRule>
    <cfRule type="cellIs" dxfId="25" priority="8" operator="equal">
      <formula>"K"</formula>
    </cfRule>
    <cfRule type="cellIs" dxfId="24" priority="9" operator="equal">
      <formula>"J"</formula>
    </cfRule>
  </conditionalFormatting>
  <conditionalFormatting sqref="H24:W26">
    <cfRule type="cellIs" dxfId="23" priority="4" operator="greaterThan">
      <formula>0.95</formula>
    </cfRule>
    <cfRule type="cellIs" dxfId="22" priority="5" operator="between">
      <formula>0.9</formula>
      <formula>0.95</formula>
    </cfRule>
    <cfRule type="cellIs" dxfId="21" priority="6" operator="lessThan">
      <formula>90%</formula>
    </cfRule>
  </conditionalFormatting>
  <conditionalFormatting sqref="S19">
    <cfRule type="cellIs" dxfId="20" priority="1" operator="equal">
      <formula>"K"</formula>
    </cfRule>
    <cfRule type="cellIs" dxfId="19" priority="2" operator="equal">
      <formula>"K"</formula>
    </cfRule>
    <cfRule type="cellIs" dxfId="18" priority="3" operator="equal">
      <formula>"J"</formula>
    </cfRule>
  </conditionalFormatting>
  <pageMargins left="0.7" right="0.7" top="0.75" bottom="0.75" header="0.3" footer="0.3"/>
  <pageSetup paperSize="9" scale="3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X28"/>
  <sheetViews>
    <sheetView showGridLines="0" zoomScale="70" zoomScaleNormal="70" workbookViewId="0">
      <pane ySplit="7" topLeftCell="A8" activePane="bottomLeft" state="frozen"/>
      <selection activeCell="H15" sqref="H15:J15"/>
      <selection pane="bottomLeft" activeCell="B10" sqref="B10:P22"/>
    </sheetView>
  </sheetViews>
  <sheetFormatPr baseColWidth="10" defaultRowHeight="15" x14ac:dyDescent="0.25"/>
  <cols>
    <col min="1" max="1" width="2.7109375" customWidth="1"/>
    <col min="24" max="24" width="11.42578125" style="13"/>
  </cols>
  <sheetData>
    <row r="1" spans="2:24" ht="12.75" customHeight="1" thickBot="1" x14ac:dyDescent="0.3"/>
    <row r="2" spans="2:24" ht="15" customHeight="1" x14ac:dyDescent="0.25">
      <c r="B2" s="37"/>
      <c r="C2" s="38"/>
      <c r="D2" s="38"/>
      <c r="E2" s="43" t="s">
        <v>0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/>
    </row>
    <row r="3" spans="2:24" ht="15" customHeight="1" x14ac:dyDescent="0.25">
      <c r="B3" s="39"/>
      <c r="C3" s="40"/>
      <c r="D3" s="40"/>
      <c r="E3" s="46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8"/>
    </row>
    <row r="4" spans="2:24" x14ac:dyDescent="0.25">
      <c r="B4" s="39"/>
      <c r="C4" s="40"/>
      <c r="D4" s="40"/>
      <c r="E4" s="49" t="s">
        <v>32</v>
      </c>
      <c r="F4" s="50"/>
      <c r="G4" s="51"/>
      <c r="H4" s="55" t="s">
        <v>2</v>
      </c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6" t="s">
        <v>4</v>
      </c>
      <c r="U4" s="57"/>
      <c r="V4" s="57"/>
      <c r="W4" s="58"/>
    </row>
    <row r="5" spans="2:24" ht="15.75" thickBot="1" x14ac:dyDescent="0.3">
      <c r="B5" s="41"/>
      <c r="C5" s="42"/>
      <c r="D5" s="42"/>
      <c r="E5" s="52"/>
      <c r="F5" s="53"/>
      <c r="G5" s="54"/>
      <c r="H5" s="62" t="s">
        <v>3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59"/>
      <c r="U5" s="60"/>
      <c r="V5" s="60"/>
      <c r="W5" s="61"/>
    </row>
    <row r="6" spans="2:24" ht="15.75" thickBot="1" x14ac:dyDescent="0.3"/>
    <row r="7" spans="2:24" ht="40.5" customHeight="1" thickBot="1" x14ac:dyDescent="0.3">
      <c r="B7" s="31" t="s">
        <v>5</v>
      </c>
      <c r="C7" s="32"/>
      <c r="D7" s="32"/>
      <c r="E7" s="32"/>
      <c r="F7" s="32"/>
      <c r="G7" s="22" t="s">
        <v>6</v>
      </c>
      <c r="H7" s="33" t="s">
        <v>8</v>
      </c>
      <c r="I7" s="33"/>
      <c r="J7" s="33"/>
      <c r="K7" s="33" t="s">
        <v>9</v>
      </c>
      <c r="L7" s="33"/>
      <c r="M7" s="33" t="s">
        <v>10</v>
      </c>
      <c r="N7" s="33"/>
      <c r="O7" s="32" t="s">
        <v>11</v>
      </c>
      <c r="P7" s="32"/>
      <c r="Q7" s="34" t="s">
        <v>7</v>
      </c>
      <c r="R7" s="35"/>
      <c r="S7" s="35"/>
      <c r="T7" s="35"/>
      <c r="U7" s="35"/>
      <c r="V7" s="35"/>
      <c r="W7" s="36"/>
    </row>
    <row r="8" spans="2:24" ht="15.75" thickBot="1" x14ac:dyDescent="0.3"/>
    <row r="9" spans="2:24" ht="25.5" customHeight="1" thickBot="1" x14ac:dyDescent="0.3">
      <c r="B9" s="72" t="s">
        <v>12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3" t="s">
        <v>11</v>
      </c>
      <c r="R9" s="74"/>
      <c r="S9" s="4" t="str">
        <f>IF(T9&lt;0.9,"L",IF(T9&gt;0.95,"J","K"))</f>
        <v>J</v>
      </c>
      <c r="T9" s="75">
        <f>IF(SUM(K10:L17)=0,"-",1-(SUM(M10:N17)/SUM(K10:L17)))</f>
        <v>1</v>
      </c>
      <c r="U9" s="75"/>
      <c r="V9" s="75"/>
      <c r="W9" s="76"/>
    </row>
    <row r="10" spans="2:24" s="1" customFormat="1" ht="24" customHeight="1" x14ac:dyDescent="0.25">
      <c r="B10" s="63" t="s">
        <v>38</v>
      </c>
      <c r="C10" s="64"/>
      <c r="D10" s="64"/>
      <c r="E10" s="64"/>
      <c r="F10" s="65"/>
      <c r="G10" s="2"/>
      <c r="H10" s="66" t="s">
        <v>35</v>
      </c>
      <c r="I10" s="67"/>
      <c r="J10" s="68"/>
      <c r="K10" s="66">
        <f>24*7</f>
        <v>168</v>
      </c>
      <c r="L10" s="68"/>
      <c r="M10" s="66"/>
      <c r="N10" s="68"/>
      <c r="O10" s="69">
        <f t="shared" ref="O10:O17" si="0">IF(K10=0,"-",1-(M10/K10))</f>
        <v>1</v>
      </c>
      <c r="P10" s="70"/>
      <c r="Q10" s="77"/>
      <c r="R10" s="78"/>
      <c r="S10" s="78"/>
      <c r="T10" s="78"/>
      <c r="U10" s="78"/>
      <c r="V10" s="78"/>
      <c r="W10" s="79"/>
      <c r="X10" s="14">
        <v>0.9</v>
      </c>
    </row>
    <row r="11" spans="2:24" s="1" customFormat="1" ht="24" customHeight="1" x14ac:dyDescent="0.25">
      <c r="B11" s="63" t="s">
        <v>39</v>
      </c>
      <c r="C11" s="64"/>
      <c r="D11" s="64"/>
      <c r="E11" s="64"/>
      <c r="F11" s="65"/>
      <c r="G11" s="2"/>
      <c r="H11" s="66" t="s">
        <v>35</v>
      </c>
      <c r="I11" s="67"/>
      <c r="J11" s="68"/>
      <c r="K11" s="66">
        <f>24*7</f>
        <v>168</v>
      </c>
      <c r="L11" s="68"/>
      <c r="M11" s="66"/>
      <c r="N11" s="68"/>
      <c r="O11" s="69">
        <f t="shared" si="0"/>
        <v>1</v>
      </c>
      <c r="P11" s="70"/>
      <c r="Q11" s="66"/>
      <c r="R11" s="67"/>
      <c r="S11" s="67"/>
      <c r="T11" s="67"/>
      <c r="U11" s="67"/>
      <c r="V11" s="67"/>
      <c r="W11" s="71"/>
      <c r="X11" s="14">
        <v>0.9</v>
      </c>
    </row>
    <row r="12" spans="2:24" s="1" customFormat="1" ht="24" customHeight="1" x14ac:dyDescent="0.25">
      <c r="B12" s="63" t="s">
        <v>40</v>
      </c>
      <c r="C12" s="64"/>
      <c r="D12" s="64"/>
      <c r="E12" s="64"/>
      <c r="F12" s="65"/>
      <c r="G12" s="2"/>
      <c r="H12" s="66" t="s">
        <v>36</v>
      </c>
      <c r="I12" s="67"/>
      <c r="J12" s="68"/>
      <c r="K12" s="66">
        <f>10*6</f>
        <v>60</v>
      </c>
      <c r="L12" s="68"/>
      <c r="M12" s="66"/>
      <c r="N12" s="68"/>
      <c r="O12" s="69">
        <f t="shared" si="0"/>
        <v>1</v>
      </c>
      <c r="P12" s="70"/>
      <c r="Q12" s="66"/>
      <c r="R12" s="67"/>
      <c r="S12" s="67"/>
      <c r="T12" s="67"/>
      <c r="U12" s="67"/>
      <c r="V12" s="67"/>
      <c r="W12" s="71"/>
      <c r="X12" s="14">
        <v>0.9</v>
      </c>
    </row>
    <row r="13" spans="2:24" s="1" customFormat="1" ht="24" customHeight="1" x14ac:dyDescent="0.25">
      <c r="B13" s="63" t="s">
        <v>41</v>
      </c>
      <c r="C13" s="64"/>
      <c r="D13" s="64"/>
      <c r="E13" s="64"/>
      <c r="F13" s="65"/>
      <c r="G13" s="2"/>
      <c r="H13" s="66" t="s">
        <v>35</v>
      </c>
      <c r="I13" s="67"/>
      <c r="J13" s="68"/>
      <c r="K13" s="66">
        <f>24*7</f>
        <v>168</v>
      </c>
      <c r="L13" s="68"/>
      <c r="M13" s="66"/>
      <c r="N13" s="68"/>
      <c r="O13" s="69">
        <f t="shared" si="0"/>
        <v>1</v>
      </c>
      <c r="P13" s="70"/>
      <c r="Q13" s="66"/>
      <c r="R13" s="67"/>
      <c r="S13" s="67"/>
      <c r="T13" s="67"/>
      <c r="U13" s="67"/>
      <c r="V13" s="67"/>
      <c r="W13" s="71"/>
      <c r="X13" s="14">
        <v>0.9</v>
      </c>
    </row>
    <row r="14" spans="2:24" s="1" customFormat="1" ht="24" customHeight="1" x14ac:dyDescent="0.25">
      <c r="B14" s="63" t="s">
        <v>42</v>
      </c>
      <c r="C14" s="64"/>
      <c r="D14" s="64"/>
      <c r="E14" s="64"/>
      <c r="F14" s="65"/>
      <c r="G14" s="2"/>
      <c r="H14" s="66" t="s">
        <v>36</v>
      </c>
      <c r="I14" s="67"/>
      <c r="J14" s="68"/>
      <c r="K14" s="66">
        <f>10*6</f>
        <v>60</v>
      </c>
      <c r="L14" s="68"/>
      <c r="M14" s="66"/>
      <c r="N14" s="68"/>
      <c r="O14" s="69">
        <f t="shared" si="0"/>
        <v>1</v>
      </c>
      <c r="P14" s="70"/>
      <c r="Q14" s="66"/>
      <c r="R14" s="67"/>
      <c r="S14" s="67"/>
      <c r="T14" s="67"/>
      <c r="U14" s="67"/>
      <c r="V14" s="67"/>
      <c r="W14" s="71"/>
      <c r="X14" s="14">
        <v>0.9</v>
      </c>
    </row>
    <row r="15" spans="2:24" s="1" customFormat="1" ht="24" customHeight="1" x14ac:dyDescent="0.25">
      <c r="B15" s="63" t="s">
        <v>43</v>
      </c>
      <c r="C15" s="64"/>
      <c r="D15" s="64"/>
      <c r="E15" s="64"/>
      <c r="F15" s="65"/>
      <c r="G15" s="2"/>
      <c r="H15" s="66" t="s">
        <v>36</v>
      </c>
      <c r="I15" s="67"/>
      <c r="J15" s="68"/>
      <c r="K15" s="66">
        <f>10*6</f>
        <v>60</v>
      </c>
      <c r="L15" s="68"/>
      <c r="M15" s="66"/>
      <c r="N15" s="68"/>
      <c r="O15" s="69">
        <f t="shared" si="0"/>
        <v>1</v>
      </c>
      <c r="P15" s="70"/>
      <c r="Q15" s="66"/>
      <c r="R15" s="67"/>
      <c r="S15" s="67"/>
      <c r="T15" s="67"/>
      <c r="U15" s="67"/>
      <c r="V15" s="67"/>
      <c r="W15" s="71"/>
      <c r="X15" s="14">
        <v>0.9</v>
      </c>
    </row>
    <row r="16" spans="2:24" s="1" customFormat="1" ht="24" customHeight="1" x14ac:dyDescent="0.25">
      <c r="B16" s="63" t="s">
        <v>44</v>
      </c>
      <c r="C16" s="64"/>
      <c r="D16" s="64"/>
      <c r="E16" s="64"/>
      <c r="F16" s="65"/>
      <c r="G16" s="2"/>
      <c r="H16" s="66" t="s">
        <v>37</v>
      </c>
      <c r="I16" s="67"/>
      <c r="J16" s="68"/>
      <c r="K16" s="66">
        <f>8*6</f>
        <v>48</v>
      </c>
      <c r="L16" s="68"/>
      <c r="M16" s="66"/>
      <c r="N16" s="68"/>
      <c r="O16" s="69">
        <f t="shared" si="0"/>
        <v>1</v>
      </c>
      <c r="P16" s="70"/>
      <c r="Q16" s="66"/>
      <c r="R16" s="67"/>
      <c r="S16" s="67"/>
      <c r="T16" s="67"/>
      <c r="U16" s="67"/>
      <c r="V16" s="67"/>
      <c r="W16" s="71"/>
      <c r="X16" s="14">
        <v>0.9</v>
      </c>
    </row>
    <row r="17" spans="2:24" s="1" customFormat="1" ht="24" customHeight="1" x14ac:dyDescent="0.25">
      <c r="B17" s="63" t="s">
        <v>45</v>
      </c>
      <c r="C17" s="64"/>
      <c r="D17" s="64"/>
      <c r="E17" s="64"/>
      <c r="F17" s="65"/>
      <c r="G17" s="2"/>
      <c r="H17" s="66" t="s">
        <v>35</v>
      </c>
      <c r="I17" s="67"/>
      <c r="J17" s="68"/>
      <c r="K17" s="66">
        <f>24*7</f>
        <v>168</v>
      </c>
      <c r="L17" s="68"/>
      <c r="M17" s="66"/>
      <c r="N17" s="68"/>
      <c r="O17" s="69">
        <f t="shared" si="0"/>
        <v>1</v>
      </c>
      <c r="P17" s="70"/>
      <c r="Q17" s="66"/>
      <c r="R17" s="67"/>
      <c r="S17" s="67"/>
      <c r="T17" s="67"/>
      <c r="U17" s="67"/>
      <c r="V17" s="67"/>
      <c r="W17" s="71"/>
      <c r="X17" s="14">
        <v>0.9</v>
      </c>
    </row>
    <row r="18" spans="2:24" ht="15.75" thickBot="1" x14ac:dyDescent="0.3"/>
    <row r="19" spans="2:24" ht="25.5" customHeight="1" thickBot="1" x14ac:dyDescent="0.55000000000000004">
      <c r="B19" s="85" t="s">
        <v>13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 t="s">
        <v>11</v>
      </c>
      <c r="R19" s="87"/>
      <c r="S19" s="7" t="str">
        <f>IF(T19&lt;0.9,"L",IF(T19&gt;0.95,"J","K"))</f>
        <v>J</v>
      </c>
      <c r="T19" s="88">
        <f>IF(SUM(K20:L22)=0,"-",1-(SUM(M20:N22)/SUM(K20:L22)))</f>
        <v>1</v>
      </c>
      <c r="U19" s="88"/>
      <c r="V19" s="88"/>
      <c r="W19" s="89"/>
      <c r="X19" s="15">
        <v>0.9</v>
      </c>
    </row>
    <row r="20" spans="2:24" ht="23.25" customHeight="1" x14ac:dyDescent="0.3">
      <c r="B20" s="80" t="s">
        <v>46</v>
      </c>
      <c r="C20" s="81"/>
      <c r="D20" s="81"/>
      <c r="E20" s="81"/>
      <c r="F20" s="81"/>
      <c r="G20" s="5"/>
      <c r="H20" s="82" t="s">
        <v>35</v>
      </c>
      <c r="I20" s="82"/>
      <c r="J20" s="82"/>
      <c r="K20" s="82">
        <f>24*7</f>
        <v>168</v>
      </c>
      <c r="L20" s="82"/>
      <c r="M20" s="82"/>
      <c r="N20" s="82"/>
      <c r="O20" s="83">
        <f>IF(K20=0,"-",1-(M20/K20))</f>
        <v>1</v>
      </c>
      <c r="P20" s="83"/>
      <c r="Q20" s="90"/>
      <c r="R20" s="90"/>
      <c r="S20" s="90"/>
      <c r="T20" s="90"/>
      <c r="U20" s="90"/>
      <c r="V20" s="90"/>
      <c r="W20" s="91"/>
      <c r="X20" s="15">
        <v>0.9</v>
      </c>
    </row>
    <row r="21" spans="2:24" ht="23.25" customHeight="1" x14ac:dyDescent="0.3">
      <c r="B21" s="80" t="s">
        <v>47</v>
      </c>
      <c r="C21" s="81"/>
      <c r="D21" s="81"/>
      <c r="E21" s="81"/>
      <c r="F21" s="81"/>
      <c r="G21" s="5"/>
      <c r="H21" s="82" t="s">
        <v>35</v>
      </c>
      <c r="I21" s="82"/>
      <c r="J21" s="82"/>
      <c r="K21" s="82">
        <f>24*7</f>
        <v>168</v>
      </c>
      <c r="L21" s="82"/>
      <c r="M21" s="82"/>
      <c r="N21" s="82"/>
      <c r="O21" s="83">
        <f t="shared" ref="O21:O22" si="1">IF(K21=0,"-",1-(M21/K21))</f>
        <v>1</v>
      </c>
      <c r="P21" s="83"/>
      <c r="Q21" s="82"/>
      <c r="R21" s="82"/>
      <c r="S21" s="82"/>
      <c r="T21" s="82"/>
      <c r="U21" s="82"/>
      <c r="V21" s="82"/>
      <c r="W21" s="84"/>
      <c r="X21" s="15">
        <v>0.9</v>
      </c>
    </row>
    <row r="22" spans="2:24" ht="23.25" customHeight="1" x14ac:dyDescent="0.3">
      <c r="B22" s="80" t="s">
        <v>48</v>
      </c>
      <c r="C22" s="81"/>
      <c r="D22" s="81"/>
      <c r="E22" s="81"/>
      <c r="F22" s="81"/>
      <c r="G22" s="5"/>
      <c r="H22" s="82" t="s">
        <v>36</v>
      </c>
      <c r="I22" s="82"/>
      <c r="J22" s="82"/>
      <c r="K22" s="82">
        <f>10*6</f>
        <v>60</v>
      </c>
      <c r="L22" s="82"/>
      <c r="M22" s="82"/>
      <c r="N22" s="82"/>
      <c r="O22" s="83">
        <f t="shared" si="1"/>
        <v>1</v>
      </c>
      <c r="P22" s="83"/>
      <c r="Q22" s="82"/>
      <c r="R22" s="82"/>
      <c r="S22" s="82"/>
      <c r="T22" s="82"/>
      <c r="U22" s="82"/>
      <c r="V22" s="82"/>
      <c r="W22" s="84"/>
      <c r="X22" s="15">
        <v>0.9</v>
      </c>
    </row>
    <row r="24" spans="2:24" ht="15" customHeight="1" x14ac:dyDescent="0.25">
      <c r="B24" s="92" t="s">
        <v>34</v>
      </c>
      <c r="C24" s="92"/>
      <c r="D24" s="92"/>
      <c r="E24" s="92"/>
      <c r="F24" s="92"/>
      <c r="G24" s="92"/>
      <c r="H24" s="93">
        <f>(T9+T19)/2</f>
        <v>1</v>
      </c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5" spans="2:24" ht="15" customHeight="1" x14ac:dyDescent="0.25">
      <c r="B25" s="92"/>
      <c r="C25" s="92"/>
      <c r="D25" s="92"/>
      <c r="E25" s="92"/>
      <c r="F25" s="92"/>
      <c r="G25" s="92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</row>
    <row r="26" spans="2:24" ht="15" customHeight="1" x14ac:dyDescent="0.25">
      <c r="B26" s="92"/>
      <c r="C26" s="92"/>
      <c r="D26" s="92"/>
      <c r="E26" s="92"/>
      <c r="F26" s="92"/>
      <c r="G26" s="92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</row>
    <row r="27" spans="2:24" ht="15" customHeight="1" x14ac:dyDescent="0.25">
      <c r="B27" s="21"/>
      <c r="C27" s="21"/>
      <c r="D27" s="21"/>
      <c r="E27" s="21"/>
      <c r="F27" s="21"/>
      <c r="G27" s="21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2:24" ht="15.75" x14ac:dyDescent="0.25">
      <c r="H28" s="3"/>
    </row>
  </sheetData>
  <mergeCells count="86">
    <mergeCell ref="B24:G26"/>
    <mergeCell ref="H24:W26"/>
    <mergeCell ref="B22:F22"/>
    <mergeCell ref="H22:J22"/>
    <mergeCell ref="K22:L22"/>
    <mergeCell ref="M22:N22"/>
    <mergeCell ref="O22:P22"/>
    <mergeCell ref="Q22:W22"/>
    <mergeCell ref="B21:F21"/>
    <mergeCell ref="H21:J21"/>
    <mergeCell ref="K21:L21"/>
    <mergeCell ref="M21:N21"/>
    <mergeCell ref="O21:P21"/>
    <mergeCell ref="Q21:W21"/>
    <mergeCell ref="B19:P19"/>
    <mergeCell ref="Q19:R19"/>
    <mergeCell ref="T19:W19"/>
    <mergeCell ref="B20:F20"/>
    <mergeCell ref="H20:J20"/>
    <mergeCell ref="K20:L20"/>
    <mergeCell ref="M20:N20"/>
    <mergeCell ref="O20:P20"/>
    <mergeCell ref="Q20:W20"/>
    <mergeCell ref="B17:F17"/>
    <mergeCell ref="H17:J17"/>
    <mergeCell ref="K17:L17"/>
    <mergeCell ref="M17:N17"/>
    <mergeCell ref="O17:P17"/>
    <mergeCell ref="Q17:W17"/>
    <mergeCell ref="B16:F16"/>
    <mergeCell ref="H16:J16"/>
    <mergeCell ref="K16:L16"/>
    <mergeCell ref="M16:N16"/>
    <mergeCell ref="O16:P16"/>
    <mergeCell ref="Q16:W16"/>
    <mergeCell ref="B15:F15"/>
    <mergeCell ref="H15:J15"/>
    <mergeCell ref="K15:L15"/>
    <mergeCell ref="M15:N15"/>
    <mergeCell ref="O15:P15"/>
    <mergeCell ref="Q15:W15"/>
    <mergeCell ref="B14:F14"/>
    <mergeCell ref="H14:J14"/>
    <mergeCell ref="K14:L14"/>
    <mergeCell ref="M14:N14"/>
    <mergeCell ref="O14:P14"/>
    <mergeCell ref="Q14:W14"/>
    <mergeCell ref="B13:F13"/>
    <mergeCell ref="H13:J13"/>
    <mergeCell ref="K13:L13"/>
    <mergeCell ref="M13:N13"/>
    <mergeCell ref="O13:P13"/>
    <mergeCell ref="Q13:W13"/>
    <mergeCell ref="B12:F12"/>
    <mergeCell ref="H12:J12"/>
    <mergeCell ref="K12:L12"/>
    <mergeCell ref="M12:N12"/>
    <mergeCell ref="O12:P12"/>
    <mergeCell ref="Q12:W12"/>
    <mergeCell ref="B11:F11"/>
    <mergeCell ref="H11:J11"/>
    <mergeCell ref="K11:L11"/>
    <mergeCell ref="M11:N11"/>
    <mergeCell ref="O11:P11"/>
    <mergeCell ref="Q11:W11"/>
    <mergeCell ref="B9:P9"/>
    <mergeCell ref="Q9:R9"/>
    <mergeCell ref="T9:W9"/>
    <mergeCell ref="B10:F10"/>
    <mergeCell ref="H10:J10"/>
    <mergeCell ref="K10:L10"/>
    <mergeCell ref="M10:N10"/>
    <mergeCell ref="O10:P10"/>
    <mergeCell ref="Q10:W10"/>
    <mergeCell ref="B7:F7"/>
    <mergeCell ref="H7:J7"/>
    <mergeCell ref="K7:L7"/>
    <mergeCell ref="M7:N7"/>
    <mergeCell ref="O7:P7"/>
    <mergeCell ref="Q7:W7"/>
    <mergeCell ref="B2:D5"/>
    <mergeCell ref="E2:W3"/>
    <mergeCell ref="E4:G5"/>
    <mergeCell ref="H4:S4"/>
    <mergeCell ref="T4:W5"/>
    <mergeCell ref="H5:S5"/>
  </mergeCells>
  <conditionalFormatting sqref="S9">
    <cfRule type="cellIs" dxfId="8" priority="7" operator="equal">
      <formula>"L"</formula>
    </cfRule>
    <cfRule type="cellIs" dxfId="7" priority="8" operator="equal">
      <formula>"K"</formula>
    </cfRule>
    <cfRule type="cellIs" dxfId="6" priority="9" operator="equal">
      <formula>"J"</formula>
    </cfRule>
  </conditionalFormatting>
  <conditionalFormatting sqref="H24:W26">
    <cfRule type="cellIs" dxfId="5" priority="4" operator="greaterThan">
      <formula>0.95</formula>
    </cfRule>
    <cfRule type="cellIs" dxfId="4" priority="5" operator="between">
      <formula>0.9</formula>
      <formula>0.95</formula>
    </cfRule>
    <cfRule type="cellIs" dxfId="3" priority="6" operator="lessThan">
      <formula>90%</formula>
    </cfRule>
  </conditionalFormatting>
  <conditionalFormatting sqref="S19">
    <cfRule type="cellIs" dxfId="2" priority="1" operator="equal">
      <formula>"K"</formula>
    </cfRule>
    <cfRule type="cellIs" dxfId="1" priority="2" operator="equal">
      <formula>"K"</formula>
    </cfRule>
    <cfRule type="cellIs" dxfId="0" priority="3" operator="equal">
      <formula>"J"</formula>
    </cfRule>
  </conditionalFormatting>
  <pageMargins left="0.7" right="0.7" top="0.75" bottom="0.75" header="0.3" footer="0.3"/>
  <pageSetup paperSize="9" scale="3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28"/>
  <sheetViews>
    <sheetView showGridLines="0" zoomScale="70" zoomScaleNormal="70" workbookViewId="0">
      <pane ySplit="7" topLeftCell="A17" activePane="bottomLeft" state="frozen"/>
      <selection activeCell="H15" sqref="H15:J15"/>
      <selection pane="bottomLeft" activeCell="B21" sqref="B21:F21"/>
    </sheetView>
  </sheetViews>
  <sheetFormatPr baseColWidth="10" defaultRowHeight="15" x14ac:dyDescent="0.25"/>
  <cols>
    <col min="1" max="1" width="2.7109375" customWidth="1"/>
    <col min="24" max="24" width="11.42578125" style="13"/>
  </cols>
  <sheetData>
    <row r="1" spans="2:24" ht="12.75" customHeight="1" thickBot="1" x14ac:dyDescent="0.3"/>
    <row r="2" spans="2:24" ht="15" customHeight="1" x14ac:dyDescent="0.25">
      <c r="B2" s="37"/>
      <c r="C2" s="38"/>
      <c r="D2" s="38"/>
      <c r="E2" s="43" t="s">
        <v>0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/>
    </row>
    <row r="3" spans="2:24" ht="15" customHeight="1" x14ac:dyDescent="0.25">
      <c r="B3" s="39"/>
      <c r="C3" s="40"/>
      <c r="D3" s="40"/>
      <c r="E3" s="46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8"/>
    </row>
    <row r="4" spans="2:24" x14ac:dyDescent="0.25">
      <c r="B4" s="39"/>
      <c r="C4" s="40"/>
      <c r="D4" s="40"/>
      <c r="E4" s="49" t="s">
        <v>33</v>
      </c>
      <c r="F4" s="50"/>
      <c r="G4" s="51"/>
      <c r="H4" s="55" t="s">
        <v>2</v>
      </c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6" t="s">
        <v>4</v>
      </c>
      <c r="U4" s="57"/>
      <c r="V4" s="57"/>
      <c r="W4" s="58"/>
    </row>
    <row r="5" spans="2:24" ht="15.75" thickBot="1" x14ac:dyDescent="0.3">
      <c r="B5" s="41"/>
      <c r="C5" s="42"/>
      <c r="D5" s="42"/>
      <c r="E5" s="52"/>
      <c r="F5" s="53"/>
      <c r="G5" s="54"/>
      <c r="H5" s="62" t="s">
        <v>3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59"/>
      <c r="U5" s="60"/>
      <c r="V5" s="60"/>
      <c r="W5" s="61"/>
    </row>
    <row r="6" spans="2:24" ht="15.75" thickBot="1" x14ac:dyDescent="0.3"/>
    <row r="7" spans="2:24" ht="40.5" customHeight="1" thickBot="1" x14ac:dyDescent="0.3">
      <c r="B7" s="31" t="s">
        <v>5</v>
      </c>
      <c r="C7" s="32"/>
      <c r="D7" s="32"/>
      <c r="E7" s="32"/>
      <c r="F7" s="32"/>
      <c r="G7" s="22" t="s">
        <v>6</v>
      </c>
      <c r="H7" s="33" t="s">
        <v>8</v>
      </c>
      <c r="I7" s="33"/>
      <c r="J7" s="33"/>
      <c r="K7" s="33" t="s">
        <v>9</v>
      </c>
      <c r="L7" s="33"/>
      <c r="M7" s="33" t="s">
        <v>10</v>
      </c>
      <c r="N7" s="33"/>
      <c r="O7" s="32" t="s">
        <v>11</v>
      </c>
      <c r="P7" s="32"/>
      <c r="Q7" s="34" t="s">
        <v>7</v>
      </c>
      <c r="R7" s="35"/>
      <c r="S7" s="35"/>
      <c r="T7" s="35"/>
      <c r="U7" s="35"/>
      <c r="V7" s="35"/>
      <c r="W7" s="36"/>
    </row>
    <row r="8" spans="2:24" ht="15.75" thickBot="1" x14ac:dyDescent="0.3"/>
    <row r="9" spans="2:24" ht="25.5" customHeight="1" thickBot="1" x14ac:dyDescent="0.3">
      <c r="B9" s="72" t="s">
        <v>12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3" t="s">
        <v>11</v>
      </c>
      <c r="R9" s="74"/>
      <c r="S9" s="4" t="str">
        <f>IF(T9&lt;0.9,"L",IF(T9&gt;0.95,"J","K"))</f>
        <v>J</v>
      </c>
      <c r="T9" s="75">
        <f>IF(SUM(K10:L17)=0,"-",1-(SUM(M10:N17)/SUM(K10:L17)))</f>
        <v>1</v>
      </c>
      <c r="U9" s="75"/>
      <c r="V9" s="75"/>
      <c r="W9" s="76"/>
    </row>
    <row r="10" spans="2:24" s="1" customFormat="1" ht="24" customHeight="1" x14ac:dyDescent="0.25">
      <c r="B10" s="63" t="s">
        <v>38</v>
      </c>
      <c r="C10" s="64"/>
      <c r="D10" s="64"/>
      <c r="E10" s="64"/>
      <c r="F10" s="65"/>
      <c r="G10" s="2"/>
      <c r="H10" s="66" t="s">
        <v>35</v>
      </c>
      <c r="I10" s="67"/>
      <c r="J10" s="68"/>
      <c r="K10" s="66">
        <f>24*7</f>
        <v>168</v>
      </c>
      <c r="L10" s="68"/>
      <c r="M10" s="66"/>
      <c r="N10" s="68"/>
      <c r="O10" s="69">
        <f t="shared" ref="O10:O17" si="0">IF(K10=0,"-",1-(M10/K10))</f>
        <v>1</v>
      </c>
      <c r="P10" s="70"/>
      <c r="Q10" s="77"/>
      <c r="R10" s="78"/>
      <c r="S10" s="78"/>
      <c r="T10" s="78"/>
      <c r="U10" s="78"/>
      <c r="V10" s="78"/>
      <c r="W10" s="79"/>
      <c r="X10" s="14">
        <v>0.9</v>
      </c>
    </row>
    <row r="11" spans="2:24" s="1" customFormat="1" ht="24" customHeight="1" x14ac:dyDescent="0.25">
      <c r="B11" s="63" t="s">
        <v>39</v>
      </c>
      <c r="C11" s="64"/>
      <c r="D11" s="64"/>
      <c r="E11" s="64"/>
      <c r="F11" s="65"/>
      <c r="G11" s="2"/>
      <c r="H11" s="66" t="s">
        <v>35</v>
      </c>
      <c r="I11" s="67"/>
      <c r="J11" s="68"/>
      <c r="K11" s="66">
        <f>24*7</f>
        <v>168</v>
      </c>
      <c r="L11" s="68"/>
      <c r="M11" s="66"/>
      <c r="N11" s="68"/>
      <c r="O11" s="69">
        <f t="shared" si="0"/>
        <v>1</v>
      </c>
      <c r="P11" s="70"/>
      <c r="Q11" s="66"/>
      <c r="R11" s="67"/>
      <c r="S11" s="67"/>
      <c r="T11" s="67"/>
      <c r="U11" s="67"/>
      <c r="V11" s="67"/>
      <c r="W11" s="71"/>
      <c r="X11" s="14">
        <v>0.9</v>
      </c>
    </row>
    <row r="12" spans="2:24" s="1" customFormat="1" ht="24" customHeight="1" x14ac:dyDescent="0.25">
      <c r="B12" s="63" t="s">
        <v>40</v>
      </c>
      <c r="C12" s="64"/>
      <c r="D12" s="64"/>
      <c r="E12" s="64"/>
      <c r="F12" s="65"/>
      <c r="G12" s="2"/>
      <c r="H12" s="66" t="s">
        <v>36</v>
      </c>
      <c r="I12" s="67"/>
      <c r="J12" s="68"/>
      <c r="K12" s="66">
        <f>10*6</f>
        <v>60</v>
      </c>
      <c r="L12" s="68"/>
      <c r="M12" s="66"/>
      <c r="N12" s="68"/>
      <c r="O12" s="69">
        <f t="shared" si="0"/>
        <v>1</v>
      </c>
      <c r="P12" s="70"/>
      <c r="Q12" s="66"/>
      <c r="R12" s="67"/>
      <c r="S12" s="67"/>
      <c r="T12" s="67"/>
      <c r="U12" s="67"/>
      <c r="V12" s="67"/>
      <c r="W12" s="71"/>
      <c r="X12" s="14">
        <v>0.9</v>
      </c>
    </row>
    <row r="13" spans="2:24" s="1" customFormat="1" ht="24" customHeight="1" x14ac:dyDescent="0.25">
      <c r="B13" s="63" t="s">
        <v>41</v>
      </c>
      <c r="C13" s="64"/>
      <c r="D13" s="64"/>
      <c r="E13" s="64"/>
      <c r="F13" s="65"/>
      <c r="G13" s="2"/>
      <c r="H13" s="66" t="s">
        <v>35</v>
      </c>
      <c r="I13" s="67"/>
      <c r="J13" s="68"/>
      <c r="K13" s="66">
        <f>24*7</f>
        <v>168</v>
      </c>
      <c r="L13" s="68"/>
      <c r="M13" s="66"/>
      <c r="N13" s="68"/>
      <c r="O13" s="69">
        <f t="shared" si="0"/>
        <v>1</v>
      </c>
      <c r="P13" s="70"/>
      <c r="Q13" s="66"/>
      <c r="R13" s="67"/>
      <c r="S13" s="67"/>
      <c r="T13" s="67"/>
      <c r="U13" s="67"/>
      <c r="V13" s="67"/>
      <c r="W13" s="71"/>
      <c r="X13" s="14">
        <v>0.9</v>
      </c>
    </row>
    <row r="14" spans="2:24" s="1" customFormat="1" ht="24" customHeight="1" x14ac:dyDescent="0.25">
      <c r="B14" s="63" t="s">
        <v>42</v>
      </c>
      <c r="C14" s="64"/>
      <c r="D14" s="64"/>
      <c r="E14" s="64"/>
      <c r="F14" s="65"/>
      <c r="G14" s="2"/>
      <c r="H14" s="66" t="s">
        <v>36</v>
      </c>
      <c r="I14" s="67"/>
      <c r="J14" s="68"/>
      <c r="K14" s="66">
        <f>10*6</f>
        <v>60</v>
      </c>
      <c r="L14" s="68"/>
      <c r="M14" s="66"/>
      <c r="N14" s="68"/>
      <c r="O14" s="69">
        <f t="shared" si="0"/>
        <v>1</v>
      </c>
      <c r="P14" s="70"/>
      <c r="Q14" s="66"/>
      <c r="R14" s="67"/>
      <c r="S14" s="67"/>
      <c r="T14" s="67"/>
      <c r="U14" s="67"/>
      <c r="V14" s="67"/>
      <c r="W14" s="71"/>
      <c r="X14" s="14">
        <v>0.9</v>
      </c>
    </row>
    <row r="15" spans="2:24" s="1" customFormat="1" ht="24" customHeight="1" x14ac:dyDescent="0.25">
      <c r="B15" s="63" t="s">
        <v>43</v>
      </c>
      <c r="C15" s="64"/>
      <c r="D15" s="64"/>
      <c r="E15" s="64"/>
      <c r="F15" s="65"/>
      <c r="G15" s="2"/>
      <c r="H15" s="66" t="s">
        <v>36</v>
      </c>
      <c r="I15" s="67"/>
      <c r="J15" s="68"/>
      <c r="K15" s="66">
        <f>10*6</f>
        <v>60</v>
      </c>
      <c r="L15" s="68"/>
      <c r="M15" s="66"/>
      <c r="N15" s="68"/>
      <c r="O15" s="69">
        <f t="shared" si="0"/>
        <v>1</v>
      </c>
      <c r="P15" s="70"/>
      <c r="Q15" s="66"/>
      <c r="R15" s="67"/>
      <c r="S15" s="67"/>
      <c r="T15" s="67"/>
      <c r="U15" s="67"/>
      <c r="V15" s="67"/>
      <c r="W15" s="71"/>
      <c r="X15" s="14">
        <v>0.9</v>
      </c>
    </row>
    <row r="16" spans="2:24" s="1" customFormat="1" ht="24" customHeight="1" x14ac:dyDescent="0.25">
      <c r="B16" s="63" t="s">
        <v>44</v>
      </c>
      <c r="C16" s="64"/>
      <c r="D16" s="64"/>
      <c r="E16" s="64"/>
      <c r="F16" s="65"/>
      <c r="G16" s="2"/>
      <c r="H16" s="66" t="s">
        <v>37</v>
      </c>
      <c r="I16" s="67"/>
      <c r="J16" s="68"/>
      <c r="K16" s="66">
        <f>8*6</f>
        <v>48</v>
      </c>
      <c r="L16" s="68"/>
      <c r="M16" s="66"/>
      <c r="N16" s="68"/>
      <c r="O16" s="69">
        <f t="shared" si="0"/>
        <v>1</v>
      </c>
      <c r="P16" s="70"/>
      <c r="Q16" s="66"/>
      <c r="R16" s="67"/>
      <c r="S16" s="67"/>
      <c r="T16" s="67"/>
      <c r="U16" s="67"/>
      <c r="V16" s="67"/>
      <c r="W16" s="71"/>
      <c r="X16" s="14">
        <v>0.9</v>
      </c>
    </row>
    <row r="17" spans="2:24" s="1" customFormat="1" ht="24" customHeight="1" x14ac:dyDescent="0.25">
      <c r="B17" s="63" t="s">
        <v>45</v>
      </c>
      <c r="C17" s="64"/>
      <c r="D17" s="64"/>
      <c r="E17" s="64"/>
      <c r="F17" s="65"/>
      <c r="G17" s="2"/>
      <c r="H17" s="66" t="s">
        <v>35</v>
      </c>
      <c r="I17" s="67"/>
      <c r="J17" s="68"/>
      <c r="K17" s="66">
        <f>24*7</f>
        <v>168</v>
      </c>
      <c r="L17" s="68"/>
      <c r="M17" s="66"/>
      <c r="N17" s="68"/>
      <c r="O17" s="69">
        <f t="shared" si="0"/>
        <v>1</v>
      </c>
      <c r="P17" s="70"/>
      <c r="Q17" s="66"/>
      <c r="R17" s="67"/>
      <c r="S17" s="67"/>
      <c r="T17" s="67"/>
      <c r="U17" s="67"/>
      <c r="V17" s="67"/>
      <c r="W17" s="71"/>
      <c r="X17" s="14">
        <v>0.9</v>
      </c>
    </row>
    <row r="18" spans="2:24" ht="15.75" thickBot="1" x14ac:dyDescent="0.3"/>
    <row r="19" spans="2:24" ht="25.5" customHeight="1" thickBot="1" x14ac:dyDescent="0.55000000000000004">
      <c r="B19" s="85" t="s">
        <v>13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 t="s">
        <v>11</v>
      </c>
      <c r="R19" s="87"/>
      <c r="S19" s="7" t="str">
        <f>IF(T19&lt;0.9,"L",IF(T19&gt;0.95,"J","K"))</f>
        <v>J</v>
      </c>
      <c r="T19" s="88">
        <f>IF(SUM(K20:L22)=0,"-",1-(SUM(M20:N22)/SUM(K20:L22)))</f>
        <v>1</v>
      </c>
      <c r="U19" s="88"/>
      <c r="V19" s="88"/>
      <c r="W19" s="89"/>
      <c r="X19" s="15">
        <v>0.9</v>
      </c>
    </row>
    <row r="20" spans="2:24" ht="23.25" customHeight="1" x14ac:dyDescent="0.3">
      <c r="B20" s="80" t="s">
        <v>46</v>
      </c>
      <c r="C20" s="81"/>
      <c r="D20" s="81"/>
      <c r="E20" s="81"/>
      <c r="F20" s="81"/>
      <c r="G20" s="5"/>
      <c r="H20" s="82" t="s">
        <v>35</v>
      </c>
      <c r="I20" s="82"/>
      <c r="J20" s="82"/>
      <c r="K20" s="82">
        <f>24*7</f>
        <v>168</v>
      </c>
      <c r="L20" s="82"/>
      <c r="M20" s="82"/>
      <c r="N20" s="82"/>
      <c r="O20" s="83">
        <f>IF(K20=0,"-",1-(M20/K20))</f>
        <v>1</v>
      </c>
      <c r="P20" s="83"/>
      <c r="Q20" s="90"/>
      <c r="R20" s="90"/>
      <c r="S20" s="90"/>
      <c r="T20" s="90"/>
      <c r="U20" s="90"/>
      <c r="V20" s="90"/>
      <c r="W20" s="91"/>
      <c r="X20" s="15">
        <v>0.9</v>
      </c>
    </row>
    <row r="21" spans="2:24" ht="23.25" customHeight="1" x14ac:dyDescent="0.3">
      <c r="B21" s="80" t="s">
        <v>47</v>
      </c>
      <c r="C21" s="81"/>
      <c r="D21" s="81"/>
      <c r="E21" s="81"/>
      <c r="F21" s="81"/>
      <c r="G21" s="5"/>
      <c r="H21" s="82" t="s">
        <v>35</v>
      </c>
      <c r="I21" s="82"/>
      <c r="J21" s="82"/>
      <c r="K21" s="82">
        <f>24*7</f>
        <v>168</v>
      </c>
      <c r="L21" s="82"/>
      <c r="M21" s="82"/>
      <c r="N21" s="82"/>
      <c r="O21" s="83">
        <f t="shared" ref="O21:O22" si="1">IF(K21=0,"-",1-(M21/K21))</f>
        <v>1</v>
      </c>
      <c r="P21" s="83"/>
      <c r="Q21" s="82"/>
      <c r="R21" s="82"/>
      <c r="S21" s="82"/>
      <c r="T21" s="82"/>
      <c r="U21" s="82"/>
      <c r="V21" s="82"/>
      <c r="W21" s="84"/>
      <c r="X21" s="15">
        <v>0.9</v>
      </c>
    </row>
    <row r="22" spans="2:24" ht="23.25" customHeight="1" x14ac:dyDescent="0.3">
      <c r="B22" s="80" t="s">
        <v>48</v>
      </c>
      <c r="C22" s="81"/>
      <c r="D22" s="81"/>
      <c r="E22" s="81"/>
      <c r="F22" s="81"/>
      <c r="G22" s="5"/>
      <c r="H22" s="82" t="s">
        <v>36</v>
      </c>
      <c r="I22" s="82"/>
      <c r="J22" s="82"/>
      <c r="K22" s="82">
        <f>10*6</f>
        <v>60</v>
      </c>
      <c r="L22" s="82"/>
      <c r="M22" s="82"/>
      <c r="N22" s="82"/>
      <c r="O22" s="83">
        <f t="shared" si="1"/>
        <v>1</v>
      </c>
      <c r="P22" s="83"/>
      <c r="Q22" s="82"/>
      <c r="R22" s="82"/>
      <c r="S22" s="82"/>
      <c r="T22" s="82"/>
      <c r="U22" s="82"/>
      <c r="V22" s="82"/>
      <c r="W22" s="84"/>
      <c r="X22" s="15">
        <v>0.9</v>
      </c>
    </row>
    <row r="24" spans="2:24" ht="15" customHeight="1" x14ac:dyDescent="0.25">
      <c r="B24" s="92" t="s">
        <v>34</v>
      </c>
      <c r="C24" s="92"/>
      <c r="D24" s="92"/>
      <c r="E24" s="92"/>
      <c r="F24" s="92"/>
      <c r="G24" s="92"/>
      <c r="H24" s="93">
        <f>(T9+T19)/2</f>
        <v>1</v>
      </c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5" spans="2:24" ht="15" customHeight="1" x14ac:dyDescent="0.25">
      <c r="B25" s="92"/>
      <c r="C25" s="92"/>
      <c r="D25" s="92"/>
      <c r="E25" s="92"/>
      <c r="F25" s="92"/>
      <c r="G25" s="92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</row>
    <row r="26" spans="2:24" ht="15" customHeight="1" x14ac:dyDescent="0.25">
      <c r="B26" s="92"/>
      <c r="C26" s="92"/>
      <c r="D26" s="92"/>
      <c r="E26" s="92"/>
      <c r="F26" s="92"/>
      <c r="G26" s="92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</row>
    <row r="27" spans="2:24" ht="15" customHeight="1" x14ac:dyDescent="0.25">
      <c r="B27" s="21"/>
      <c r="C27" s="21"/>
      <c r="D27" s="21"/>
      <c r="E27" s="21"/>
      <c r="F27" s="21"/>
      <c r="G27" s="21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2:24" ht="15.75" x14ac:dyDescent="0.25">
      <c r="H28" s="3"/>
    </row>
  </sheetData>
  <mergeCells count="86">
    <mergeCell ref="B24:G26"/>
    <mergeCell ref="H24:W26"/>
    <mergeCell ref="B22:F22"/>
    <mergeCell ref="H22:J22"/>
    <mergeCell ref="K22:L22"/>
    <mergeCell ref="M22:N22"/>
    <mergeCell ref="O22:P22"/>
    <mergeCell ref="Q22:W22"/>
    <mergeCell ref="B21:F21"/>
    <mergeCell ref="H21:J21"/>
    <mergeCell ref="K21:L21"/>
    <mergeCell ref="M21:N21"/>
    <mergeCell ref="O21:P21"/>
    <mergeCell ref="Q21:W21"/>
    <mergeCell ref="B19:P19"/>
    <mergeCell ref="Q19:R19"/>
    <mergeCell ref="T19:W19"/>
    <mergeCell ref="B20:F20"/>
    <mergeCell ref="H20:J20"/>
    <mergeCell ref="K20:L20"/>
    <mergeCell ref="M20:N20"/>
    <mergeCell ref="O20:P20"/>
    <mergeCell ref="Q20:W20"/>
    <mergeCell ref="B17:F17"/>
    <mergeCell ref="H17:J17"/>
    <mergeCell ref="K17:L17"/>
    <mergeCell ref="M17:N17"/>
    <mergeCell ref="O17:P17"/>
    <mergeCell ref="Q17:W17"/>
    <mergeCell ref="B16:F16"/>
    <mergeCell ref="H16:J16"/>
    <mergeCell ref="K16:L16"/>
    <mergeCell ref="M16:N16"/>
    <mergeCell ref="O16:P16"/>
    <mergeCell ref="Q16:W16"/>
    <mergeCell ref="B15:F15"/>
    <mergeCell ref="H15:J15"/>
    <mergeCell ref="K15:L15"/>
    <mergeCell ref="M15:N15"/>
    <mergeCell ref="O15:P15"/>
    <mergeCell ref="Q15:W15"/>
    <mergeCell ref="B14:F14"/>
    <mergeCell ref="H14:J14"/>
    <mergeCell ref="K14:L14"/>
    <mergeCell ref="M14:N14"/>
    <mergeCell ref="O14:P14"/>
    <mergeCell ref="Q14:W14"/>
    <mergeCell ref="B13:F13"/>
    <mergeCell ref="H13:J13"/>
    <mergeCell ref="K13:L13"/>
    <mergeCell ref="M13:N13"/>
    <mergeCell ref="O13:P13"/>
    <mergeCell ref="Q13:W13"/>
    <mergeCell ref="B12:F12"/>
    <mergeCell ref="H12:J12"/>
    <mergeCell ref="K12:L12"/>
    <mergeCell ref="M12:N12"/>
    <mergeCell ref="O12:P12"/>
    <mergeCell ref="Q12:W12"/>
    <mergeCell ref="B11:F11"/>
    <mergeCell ref="H11:J11"/>
    <mergeCell ref="K11:L11"/>
    <mergeCell ref="M11:N11"/>
    <mergeCell ref="O11:P11"/>
    <mergeCell ref="Q11:W11"/>
    <mergeCell ref="B9:P9"/>
    <mergeCell ref="Q9:R9"/>
    <mergeCell ref="T9:W9"/>
    <mergeCell ref="B10:F10"/>
    <mergeCell ref="H10:J10"/>
    <mergeCell ref="K10:L10"/>
    <mergeCell ref="M10:N10"/>
    <mergeCell ref="O10:P10"/>
    <mergeCell ref="Q10:W10"/>
    <mergeCell ref="B7:F7"/>
    <mergeCell ref="H7:J7"/>
    <mergeCell ref="K7:L7"/>
    <mergeCell ref="M7:N7"/>
    <mergeCell ref="O7:P7"/>
    <mergeCell ref="Q7:W7"/>
    <mergeCell ref="B2:D5"/>
    <mergeCell ref="E2:W3"/>
    <mergeCell ref="E4:G5"/>
    <mergeCell ref="H4:S4"/>
    <mergeCell ref="T4:W5"/>
    <mergeCell ref="H5:S5"/>
  </mergeCells>
  <conditionalFormatting sqref="S9">
    <cfRule type="cellIs" dxfId="17" priority="7" operator="equal">
      <formula>"L"</formula>
    </cfRule>
    <cfRule type="cellIs" dxfId="16" priority="8" operator="equal">
      <formula>"K"</formula>
    </cfRule>
    <cfRule type="cellIs" dxfId="15" priority="9" operator="equal">
      <formula>"J"</formula>
    </cfRule>
  </conditionalFormatting>
  <conditionalFormatting sqref="H24:W26">
    <cfRule type="cellIs" dxfId="14" priority="4" operator="greaterThan">
      <formula>0.95</formula>
    </cfRule>
    <cfRule type="cellIs" dxfId="13" priority="5" operator="between">
      <formula>0.9</formula>
      <formula>0.95</formula>
    </cfRule>
    <cfRule type="cellIs" dxfId="12" priority="6" operator="lessThan">
      <formula>90%</formula>
    </cfRule>
  </conditionalFormatting>
  <conditionalFormatting sqref="S19">
    <cfRule type="cellIs" dxfId="11" priority="1" operator="equal">
      <formula>"K"</formula>
    </cfRule>
    <cfRule type="cellIs" dxfId="10" priority="2" operator="equal">
      <formula>"K"</formula>
    </cfRule>
    <cfRule type="cellIs" dxfId="9" priority="3" operator="equal">
      <formula>"J"</formula>
    </cfRule>
  </conditionalFormatting>
  <pageMargins left="0.7" right="0.7" top="0.75" bottom="0.75" header="0.3" footer="0.3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Accueil</vt:lpstr>
      <vt:lpstr>S1</vt:lpstr>
      <vt:lpstr>S2</vt:lpstr>
      <vt:lpstr>S3</vt:lpstr>
      <vt:lpstr>S4</vt:lpstr>
      <vt:lpstr>'S2'!Machines_Importantes</vt:lpstr>
      <vt:lpstr>'S3'!Machines_Importantes</vt:lpstr>
      <vt:lpstr>'S4'!Machines_Importantes</vt:lpstr>
      <vt:lpstr>Machines_Importantes</vt:lpstr>
      <vt:lpstr>'S2'!Machines_Strategiques</vt:lpstr>
      <vt:lpstr>'S3'!Machines_Strategiques</vt:lpstr>
      <vt:lpstr>'S4'!Machines_Strategiques</vt:lpstr>
      <vt:lpstr>Machines_Strategiques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Med-Kabbaj</cp:lastModifiedBy>
  <dcterms:created xsi:type="dcterms:W3CDTF">2017-03-30T17:06:54Z</dcterms:created>
  <dcterms:modified xsi:type="dcterms:W3CDTF">2017-04-11T07:52:25Z</dcterms:modified>
</cp:coreProperties>
</file>