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506555\Desktop\"/>
    </mc:Choice>
  </mc:AlternateContent>
  <xr:revisionPtr revIDLastSave="0" documentId="13_ncr:1_{F59C6EB8-ED5A-4302-A1CF-B1DC76FFBA76}" xr6:coauthVersionLast="47" xr6:coauthVersionMax="47" xr10:uidLastSave="{00000000-0000-0000-0000-000000000000}"/>
  <bookViews>
    <workbookView xWindow="-96" yWindow="-96" windowWidth="23232" windowHeight="13872" activeTab="1" xr2:uid="{797896C5-789C-45C3-B170-F2DC40B6CAD4}"/>
  </bookViews>
  <sheets>
    <sheet name="bilan" sheetId="3" r:id="rId1"/>
    <sheet name="planning" sheetId="1" r:id="rId2"/>
    <sheet name="hs" sheetId="4" r:id="rId3"/>
    <sheet name="ref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11" i="1" l="1"/>
  <c r="S10" i="1"/>
  <c r="S9" i="1"/>
  <c r="S8" i="1"/>
  <c r="S7" i="1"/>
  <c r="S6" i="1"/>
  <c r="R11" i="1"/>
  <c r="R10" i="1"/>
  <c r="R9" i="1"/>
  <c r="R8" i="1"/>
  <c r="R7" i="1"/>
  <c r="R6" i="1"/>
  <c r="S5" i="1"/>
  <c r="R5" i="1"/>
  <c r="I8" i="4"/>
  <c r="I7" i="4"/>
  <c r="F8" i="4"/>
  <c r="F7" i="4"/>
  <c r="C8" i="4"/>
  <c r="C7" i="4"/>
  <c r="F15" i="4"/>
  <c r="F14" i="4"/>
  <c r="F13" i="4"/>
  <c r="F12" i="4"/>
  <c r="F11" i="4"/>
  <c r="F10" i="4"/>
  <c r="B9" i="4"/>
  <c r="B10" i="4" s="1"/>
  <c r="B11" i="4" s="1"/>
  <c r="B12" i="4" s="1"/>
  <c r="B13" i="4" s="1"/>
  <c r="B14" i="4" s="1"/>
  <c r="B15" i="4" s="1"/>
  <c r="B5" i="1"/>
  <c r="B6" i="1" s="1"/>
  <c r="B7" i="1" s="1"/>
  <c r="B8" i="1" s="1"/>
  <c r="B9" i="1" s="1"/>
  <c r="B10" i="1" s="1"/>
  <c r="B11" i="1" s="1"/>
  <c r="E17" i="2"/>
  <c r="E38" i="2"/>
  <c r="E28" i="2"/>
  <c r="E27" i="2"/>
  <c r="E29" i="2"/>
  <c r="E26" i="2"/>
  <c r="E18" i="2"/>
  <c r="E41" i="2"/>
  <c r="E40" i="2"/>
  <c r="E37" i="2"/>
  <c r="E36" i="2"/>
  <c r="E35" i="2"/>
  <c r="E33" i="2"/>
  <c r="E32" i="2"/>
  <c r="K5" i="1" l="1"/>
  <c r="C14" i="4"/>
  <c r="F9" i="4"/>
  <c r="H9" i="4" s="1"/>
  <c r="C12" i="4"/>
  <c r="D11" i="1"/>
  <c r="K11" i="1"/>
  <c r="L11" i="1" s="1"/>
  <c r="N11" i="1" s="1"/>
  <c r="C15" i="4"/>
  <c r="I9" i="4"/>
  <c r="K9" i="4" s="1"/>
  <c r="C11" i="4"/>
  <c r="C9" i="4"/>
  <c r="C10" i="4"/>
  <c r="C13" i="4"/>
  <c r="D7" i="1"/>
  <c r="D8" i="1"/>
  <c r="K8" i="1"/>
  <c r="L8" i="1" s="1"/>
  <c r="N8" i="1" s="1"/>
  <c r="K7" i="1"/>
  <c r="L7" i="1" s="1"/>
  <c r="N7" i="1" s="1"/>
  <c r="D5" i="1"/>
  <c r="V5" i="1" s="1"/>
  <c r="D9" i="1"/>
  <c r="K9" i="1"/>
  <c r="D6" i="1"/>
  <c r="D10" i="1"/>
  <c r="K6" i="1"/>
  <c r="L6" i="1" s="1"/>
  <c r="N6" i="1" s="1"/>
  <c r="K10" i="1"/>
  <c r="L10" i="1" s="1"/>
  <c r="N10" i="1" s="1"/>
  <c r="E9" i="4" l="1"/>
  <c r="V9" i="1"/>
  <c r="V11" i="1"/>
  <c r="V10" i="1"/>
  <c r="L9" i="1"/>
  <c r="N9" i="1" s="1"/>
  <c r="V8" i="1"/>
  <c r="V7" i="1"/>
  <c r="V6" i="1"/>
  <c r="L5" i="1"/>
  <c r="M5" i="1" s="1"/>
  <c r="I14" i="4"/>
  <c r="I15" i="4"/>
  <c r="I13" i="4"/>
  <c r="I11" i="4"/>
  <c r="I12" i="4"/>
  <c r="I10" i="4"/>
  <c r="O5" i="1"/>
  <c r="P5" i="1" s="1"/>
  <c r="O11" i="1"/>
  <c r="P11" i="1" s="1"/>
  <c r="AA10" i="1"/>
  <c r="AB10" i="1" s="1"/>
  <c r="O10" i="1"/>
  <c r="P10" i="1" s="1"/>
  <c r="O9" i="1"/>
  <c r="P9" i="1" s="1"/>
  <c r="O8" i="1"/>
  <c r="P8" i="1" s="1"/>
  <c r="O7" i="1"/>
  <c r="P7" i="1" s="1"/>
  <c r="O6" i="1"/>
  <c r="P6" i="1" s="1"/>
  <c r="AA5" i="1"/>
  <c r="AB5" i="1" s="1"/>
  <c r="AA9" i="1"/>
  <c r="AB9" i="1" s="1"/>
  <c r="AA7" i="1"/>
  <c r="AB7" i="1" s="1"/>
  <c r="AA8" i="1"/>
  <c r="AB8" i="1" s="1"/>
  <c r="AA6" i="1"/>
  <c r="AB6" i="1" s="1"/>
  <c r="N5" i="1" l="1"/>
  <c r="W5" i="1"/>
  <c r="T5" i="1"/>
  <c r="T6" i="1" s="1"/>
  <c r="T7" i="1" s="1"/>
  <c r="T8" i="1" s="1"/>
  <c r="T9" i="1" s="1"/>
  <c r="T10" i="1" s="1"/>
  <c r="T11" i="1" s="1"/>
  <c r="U11" i="1" s="1"/>
</calcChain>
</file>

<file path=xl/sharedStrings.xml><?xml version="1.0" encoding="utf-8"?>
<sst xmlns="http://schemas.openxmlformats.org/spreadsheetml/2006/main" count="100" uniqueCount="75">
  <si>
    <t>jour</t>
  </si>
  <si>
    <t>mois</t>
  </si>
  <si>
    <t>année</t>
  </si>
  <si>
    <t>heures annueltravail</t>
  </si>
  <si>
    <t>amplitude du temps</t>
  </si>
  <si>
    <t xml:space="preserve">heure jour </t>
  </si>
  <si>
    <t>la durée de travail jour</t>
  </si>
  <si>
    <t xml:space="preserve">repos quotidien </t>
  </si>
  <si>
    <t>durée du travail hebdomadaire</t>
  </si>
  <si>
    <t>durée du travail hebdomadaire max</t>
  </si>
  <si>
    <t>repos hebdomadaire</t>
  </si>
  <si>
    <t>heures sup mensuel max par mois</t>
  </si>
  <si>
    <t>rtt</t>
  </si>
  <si>
    <t xml:space="preserve">début H nuit </t>
  </si>
  <si>
    <t>heures de nuit</t>
  </si>
  <si>
    <t>heures de dimanche</t>
  </si>
  <si>
    <t>Férié travaillé</t>
  </si>
  <si>
    <t>off</t>
  </si>
  <si>
    <t>travail</t>
  </si>
  <si>
    <t>récupération</t>
  </si>
  <si>
    <t>congé 1 jour</t>
  </si>
  <si>
    <t xml:space="preserve">congé 1/2 jour </t>
  </si>
  <si>
    <t>arrêt maladie</t>
  </si>
  <si>
    <t>arrêt travail</t>
  </si>
  <si>
    <t xml:space="preserve">férié </t>
  </si>
  <si>
    <t>télétravail</t>
  </si>
  <si>
    <t>férié travaillé</t>
  </si>
  <si>
    <t>congé de naissance</t>
  </si>
  <si>
    <t>autorisation d'absence</t>
  </si>
  <si>
    <t>heure début HS 18h30</t>
  </si>
  <si>
    <t>heure fin HS 22:00</t>
  </si>
  <si>
    <t>heure début HS 22:00</t>
  </si>
  <si>
    <t>heure fin HS  24h00</t>
  </si>
  <si>
    <t>heure début HS  24:00</t>
  </si>
  <si>
    <t>Heure fin HS 6:00</t>
  </si>
  <si>
    <t>heures sup 15 à 25</t>
  </si>
  <si>
    <t>heures sup  1 à 14</t>
  </si>
  <si>
    <t>fin</t>
  </si>
  <si>
    <t>début</t>
  </si>
  <si>
    <t>h jour réel</t>
  </si>
  <si>
    <t>formation</t>
  </si>
  <si>
    <t>enfant malade</t>
  </si>
  <si>
    <t>hc de</t>
  </si>
  <si>
    <t xml:space="preserve">pause repas </t>
  </si>
  <si>
    <t>concours</t>
  </si>
  <si>
    <t>crédit/débit</t>
  </si>
  <si>
    <t>1.66</t>
  </si>
  <si>
    <t>1.25</t>
  </si>
  <si>
    <t>1.27</t>
  </si>
  <si>
    <t>jour de congés</t>
  </si>
  <si>
    <t>heure de congés</t>
  </si>
  <si>
    <t>h amp</t>
  </si>
  <si>
    <t xml:space="preserve">hc de </t>
  </si>
  <si>
    <t>2.00</t>
  </si>
  <si>
    <t>type de journée</t>
  </si>
  <si>
    <t xml:space="preserve">jous max </t>
  </si>
  <si>
    <t>h semaine</t>
  </si>
  <si>
    <t xml:space="preserve">repos journalier du </t>
  </si>
  <si>
    <t>à</t>
  </si>
  <si>
    <t>pause soir</t>
  </si>
  <si>
    <t>pause midi</t>
  </si>
  <si>
    <t>j semaine</t>
  </si>
  <si>
    <t>hs</t>
  </si>
  <si>
    <t>paiement</t>
  </si>
  <si>
    <t>lundi</t>
  </si>
  <si>
    <t>mardi</t>
  </si>
  <si>
    <t>mercredi</t>
  </si>
  <si>
    <t>jeudi</t>
  </si>
  <si>
    <t>vendredi</t>
  </si>
  <si>
    <t>samedi</t>
  </si>
  <si>
    <t>dimanche</t>
  </si>
  <si>
    <t>début journée</t>
  </si>
  <si>
    <t>pause</t>
  </si>
  <si>
    <t>h incovar</t>
  </si>
  <si>
    <t xml:space="preserve">taux horaire à l'heure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</si>
</sst>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h]:mm"/>
    <numFmt numFmtId="165" formatCode="dddd\ d\ mmm"/>
    <numFmt numFmtId="166" formatCode="[$-F800]dddd\,\ mmmm\ dd\,\ yyyy"/>
    <numFmt numFmtId="167" formatCode="d\ &quot;j.&quot;dd/mm/yy\ hh:mm"/>
    <numFmt numFmtId="168" formatCode="#,##0.00\ &quot;€&quot;"/>
  </numFmts>
  <fonts count="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 vertical="center"/>
    </xf>
    <xf numFmtId="164" fontId="0" fillId="0" borderId="0" xfId="0" applyNumberFormat="1" applyAlignment="1">
      <alignment horizontal="right"/>
    </xf>
    <xf numFmtId="164" fontId="1" fillId="0" borderId="0" xfId="0" applyNumberFormat="1" applyFont="1" applyAlignment="1">
      <alignment horizontal="center" vertical="center"/>
    </xf>
    <xf numFmtId="20" fontId="0" fillId="0" borderId="0" xfId="0" applyNumberFormat="1" applyAlignment="1">
      <alignment horizontal="right"/>
    </xf>
    <xf numFmtId="164" fontId="0" fillId="0" borderId="0" xfId="0" applyNumberFormat="1" applyAlignment="1">
      <alignment horizontal="center" vertical="center"/>
    </xf>
    <xf numFmtId="20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1" xfId="0" applyNumberFormat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165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/>
    </xf>
    <xf numFmtId="164" fontId="0" fillId="2" borderId="0" xfId="0" applyNumberFormat="1" applyFill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0" fillId="0" borderId="0" xfId="0" applyFill="1"/>
    <xf numFmtId="164" fontId="2" fillId="0" borderId="0" xfId="0" applyNumberFormat="1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3B476-DEC6-4BCB-83E9-726B3C4E1B5A}">
  <dimension ref="A1"/>
  <sheetViews>
    <sheetView workbookViewId="0">
      <selection activeCell="D27" sqref="D27"/>
    </sheetView>
  </sheetViews>
  <sheetFormatPr baseColWidth="10" defaultRowHeight="13.8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6C40F-DDB7-485F-894C-6D89F84B68C6}">
  <dimension ref="B1:EQ540"/>
  <sheetViews>
    <sheetView tabSelected="1" zoomScale="70" zoomScaleNormal="70" workbookViewId="0">
      <selection activeCell="J6" sqref="J6"/>
    </sheetView>
  </sheetViews>
  <sheetFormatPr baseColWidth="10" defaultRowHeight="13.8"/>
  <cols>
    <col min="2" max="2" width="16.296875" bestFit="1" customWidth="1"/>
    <col min="3" max="3" width="16.296875" customWidth="1"/>
    <col min="4" max="4" width="18.796875" customWidth="1"/>
    <col min="5" max="5" width="13.796875" customWidth="1"/>
    <col min="7" max="7" width="15.59765625" bestFit="1" customWidth="1"/>
    <col min="11" max="11" width="20.8984375" customWidth="1"/>
    <col min="14" max="14" width="5.796875" customWidth="1"/>
    <col min="16" max="16" width="5.796875" customWidth="1"/>
    <col min="17" max="17" width="5.796875" style="40" customWidth="1"/>
    <col min="18" max="19" width="10.796875" customWidth="1"/>
    <col min="20" max="20" width="12.3984375" customWidth="1"/>
    <col min="21" max="21" width="9.3984375" customWidth="1"/>
    <col min="23" max="23" width="5.796875" customWidth="1"/>
    <col min="24" max="24" width="12.796875" customWidth="1"/>
    <col min="29" max="29" width="14.59765625" customWidth="1"/>
  </cols>
  <sheetData>
    <row r="1" spans="2:14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38"/>
      <c r="R1" s="1"/>
      <c r="S1" s="1"/>
      <c r="T1" s="1"/>
      <c r="U1" s="1"/>
      <c r="V1" s="1"/>
      <c r="W1" s="1"/>
      <c r="X1" s="1"/>
      <c r="Z1" s="1"/>
      <c r="AA1" s="1"/>
      <c r="AB1" s="1"/>
      <c r="AC1" s="1"/>
      <c r="AD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</row>
    <row r="2" spans="2:147">
      <c r="B2" s="1"/>
      <c r="C2" s="1"/>
      <c r="D2" s="1"/>
      <c r="E2" s="1"/>
      <c r="F2" s="1" t="s">
        <v>72</v>
      </c>
      <c r="G2" s="1"/>
      <c r="H2" s="1" t="s">
        <v>72</v>
      </c>
      <c r="I2" s="1"/>
      <c r="J2" s="1"/>
      <c r="K2" s="1"/>
      <c r="L2" s="1"/>
      <c r="M2" s="1"/>
      <c r="N2" s="1"/>
      <c r="O2" s="1"/>
      <c r="P2" s="1"/>
      <c r="Q2" s="38"/>
      <c r="R2" s="21" t="s">
        <v>60</v>
      </c>
      <c r="S2" s="21" t="s">
        <v>59</v>
      </c>
      <c r="T2" s="1"/>
      <c r="U2" s="1"/>
      <c r="V2" s="1"/>
      <c r="W2" s="1"/>
      <c r="X2" s="1"/>
      <c r="Z2" s="1"/>
      <c r="AA2" s="1"/>
      <c r="AB2" s="1"/>
      <c r="AC2" s="1"/>
      <c r="AD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</row>
    <row r="3" spans="2:147">
      <c r="B3" s="1" t="s">
        <v>0</v>
      </c>
      <c r="C3" s="1" t="s">
        <v>54</v>
      </c>
      <c r="E3" s="1" t="s">
        <v>71</v>
      </c>
      <c r="F3" s="1" t="s">
        <v>38</v>
      </c>
      <c r="G3" s="1" t="s">
        <v>37</v>
      </c>
      <c r="H3" s="1" t="s">
        <v>38</v>
      </c>
      <c r="I3" s="1" t="s">
        <v>37</v>
      </c>
      <c r="J3" s="1" t="s">
        <v>37</v>
      </c>
      <c r="K3" s="1"/>
      <c r="L3" s="1" t="s">
        <v>39</v>
      </c>
      <c r="M3" s="1" t="s">
        <v>73</v>
      </c>
      <c r="N3" s="1" t="s">
        <v>42</v>
      </c>
      <c r="O3" s="1" t="s">
        <v>51</v>
      </c>
      <c r="P3" s="1" t="s">
        <v>52</v>
      </c>
      <c r="Q3" s="38"/>
      <c r="R3" s="21" t="s">
        <v>42</v>
      </c>
      <c r="S3" s="21" t="s">
        <v>42</v>
      </c>
      <c r="T3" s="1" t="s">
        <v>56</v>
      </c>
      <c r="U3" s="21" t="s">
        <v>52</v>
      </c>
      <c r="V3" s="1" t="s">
        <v>61</v>
      </c>
      <c r="W3" s="21" t="s">
        <v>42</v>
      </c>
      <c r="Y3" s="41" t="s">
        <v>57</v>
      </c>
      <c r="Z3" s="24"/>
      <c r="AA3" s="24"/>
      <c r="AB3" s="16" t="s">
        <v>52</v>
      </c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</row>
    <row r="4" spans="2:147">
      <c r="B4" s="1"/>
      <c r="C4" s="1"/>
      <c r="K4" s="1"/>
      <c r="P4" s="1"/>
      <c r="Q4" s="38"/>
      <c r="R4" s="1"/>
      <c r="S4" s="1"/>
      <c r="T4" s="1"/>
      <c r="U4" s="1"/>
      <c r="V4" s="1"/>
      <c r="W4" s="1"/>
      <c r="X4" s="25"/>
      <c r="Y4" s="26"/>
      <c r="Z4" s="26"/>
      <c r="AA4" s="24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</row>
    <row r="5" spans="2:147">
      <c r="B5" s="14">
        <f>DATE(ref!E$4,ref!E3,ref!E2)</f>
        <v>45292</v>
      </c>
      <c r="C5" s="18"/>
      <c r="D5" s="29">
        <f t="shared" ref="D5:D11" si="0">IF(AND(J5="",E5=""),"",B5+E5)</f>
        <v>45292.375</v>
      </c>
      <c r="E5" s="11">
        <v>0.375</v>
      </c>
      <c r="F5" s="11">
        <v>0.5</v>
      </c>
      <c r="G5" s="13">
        <v>0.54166666666666663</v>
      </c>
      <c r="H5" s="11"/>
      <c r="I5" s="11"/>
      <c r="J5" s="11">
        <v>4.1666666666666664E-2</v>
      </c>
      <c r="K5" s="30">
        <f t="shared" ref="K5:K11" si="1">IF(AND(E5="",J5=""),"",B5+J5+(E5&gt;J5))</f>
        <v>45293.041666666664</v>
      </c>
      <c r="L5" s="11">
        <f xml:space="preserve"> IFERROR( ( K5 - D5) - (G5 - F5) - (I5 - H5), "")</f>
        <v>0.62499999999757472</v>
      </c>
      <c r="M5" s="11">
        <f>L5-hs!C9-hs!H9</f>
        <v>0.39583333333090809</v>
      </c>
      <c r="N5" s="22">
        <f>IF(SUM(L5-ref!E$9)&lt;0,0,SUM(L5-ref!E$9))</f>
        <v>0.20833333333090803</v>
      </c>
      <c r="O5" s="11">
        <f t="shared" ref="O5:O11" si="2" xml:space="preserve"> (K5 - D5)</f>
        <v>0.66666666666424135</v>
      </c>
      <c r="P5" s="23">
        <f>IF(SUM(O5-ref!E$8)&lt;0,0,SUM(O5-ref!E$8))</f>
        <v>0.16666666666424135</v>
      </c>
      <c r="Q5" s="39"/>
      <c r="R5" s="23" t="str">
        <f>IF(AND(COUNT(F5:G5)=2,F5+ref!E$10&gt;G5),ref!E$10 -(G5-F5),"")</f>
        <v/>
      </c>
      <c r="S5" s="23" t="str">
        <f>IF(AND(COUNT(H5:I5)=2,H5+ref!E$10&gt;I5),ref!E$10 -(I5-H5),"")</f>
        <v/>
      </c>
      <c r="T5" s="11">
        <f>L5</f>
        <v>0.62499999999757472</v>
      </c>
      <c r="U5" s="11"/>
      <c r="V5" s="1">
        <f>IF(AND(D5&lt;&gt;"",K5&lt;&gt;""),1,0+OR(N(D4)&lt;N(K4)))</f>
        <v>1</v>
      </c>
      <c r="W5" s="21">
        <f>IF(SUM((V5+V6+V7+V8+V9+V10+V11)-ref!E$6)&lt;0,0,SUM((V5+V6+V7+V8+V9+V10+V11)-ref!E$6))</f>
        <v>1</v>
      </c>
      <c r="X5" s="31" t="s">
        <v>64</v>
      </c>
      <c r="Y5" s="27" t="s">
        <v>58</v>
      </c>
      <c r="Z5" s="1" t="s">
        <v>65</v>
      </c>
      <c r="AA5" s="28">
        <f>IF(ISNUMBER(D6),D6-_xlfn.AGGREGATE(14,6,(AA$4&lt;K5)*K5,1),"")</f>
        <v>0.33333333333575865</v>
      </c>
      <c r="AB5" s="22">
        <f>IF(ISNUMBER(AA5),ABS(IF(SUM(AA5-ref!E$11)&gt;0,0,SUM(AA5-ref!E$11))),"")</f>
        <v>0.12499999999757466</v>
      </c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</row>
    <row r="6" spans="2:147">
      <c r="B6" s="14">
        <f>B5+1</f>
        <v>45293</v>
      </c>
      <c r="C6" s="18"/>
      <c r="D6" s="29">
        <f t="shared" si="0"/>
        <v>45293.375</v>
      </c>
      <c r="E6" s="11">
        <v>0.375</v>
      </c>
      <c r="F6" s="11"/>
      <c r="G6" s="13"/>
      <c r="H6" s="11"/>
      <c r="I6" s="11"/>
      <c r="J6" s="11">
        <v>0.95833333333333337</v>
      </c>
      <c r="K6" s="30">
        <f t="shared" si="1"/>
        <v>45293.958333333336</v>
      </c>
      <c r="L6" s="11">
        <f t="shared" ref="L6:L11" si="3" xml:space="preserve"> IFERROR( ( K6 - D6) - (G6 - F6) - (I6 - H6), "")</f>
        <v>0.58333333333575865</v>
      </c>
      <c r="M6" s="11"/>
      <c r="N6" s="22">
        <f>IF(SUM(L6-ref!E$9)&lt;0,0,SUM(L6-ref!E$9))</f>
        <v>0.16666666666909197</v>
      </c>
      <c r="O6" s="11">
        <f t="shared" si="2"/>
        <v>0.58333333333575865</v>
      </c>
      <c r="P6" s="23">
        <f>IF(SUM(O6-ref!E$8)&lt;0,0,SUM(O6-ref!E$8))</f>
        <v>8.3333333335758653E-2</v>
      </c>
      <c r="Q6" s="39"/>
      <c r="R6" s="23" t="str">
        <f>IF(AND(COUNT(F6:G6)=2,F6+ref!E$10&gt;G6),ref!E$10 -(G6-F6),"")</f>
        <v/>
      </c>
      <c r="S6" s="23" t="str">
        <f>IF(AND(COUNT(H6:I6)=2,H6+ref!E$10&gt;I6),ref!E$10 -(I6-H6),"")</f>
        <v/>
      </c>
      <c r="T6" s="11">
        <f>T5+L6</f>
        <v>1.2083333333333335</v>
      </c>
      <c r="U6" s="11"/>
      <c r="V6" s="1">
        <f>IF(AND(D6&lt;&gt;"",K6&lt;&gt;""),1,0+OR(N(D5)&lt;N(K5)))</f>
        <v>1</v>
      </c>
      <c r="W6" s="1"/>
      <c r="X6" s="25" t="s">
        <v>65</v>
      </c>
      <c r="Y6" s="27" t="s">
        <v>58</v>
      </c>
      <c r="Z6" s="1" t="s">
        <v>66</v>
      </c>
      <c r="AA6" s="28">
        <f>IF(ISNUMBER(D7),D7-_xlfn.AGGREGATE(14,6,(AA$4&lt;K6)*K6,1),"")</f>
        <v>0.41666666666424135</v>
      </c>
      <c r="AB6" s="22">
        <f>IF(ISNUMBER(AA6),ABS(IF(SUM(AA6-ref!E$11)&gt;0,0,SUM(AA6-ref!E$11))),"")</f>
        <v>4.1666666669091967E-2</v>
      </c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</row>
    <row r="7" spans="2:147">
      <c r="B7" s="14">
        <f t="shared" ref="B7:B11" si="4">B6+1</f>
        <v>45294</v>
      </c>
      <c r="C7" s="18"/>
      <c r="D7" s="29">
        <f t="shared" si="0"/>
        <v>45294.375</v>
      </c>
      <c r="E7" s="11">
        <v>0.375</v>
      </c>
      <c r="F7" s="11"/>
      <c r="G7" s="13"/>
      <c r="H7" s="11"/>
      <c r="I7" s="11"/>
      <c r="J7" s="11">
        <v>0.95833333333333337</v>
      </c>
      <c r="K7" s="30">
        <f t="shared" si="1"/>
        <v>45294.958333333336</v>
      </c>
      <c r="L7" s="11">
        <f t="shared" si="3"/>
        <v>0.58333333333575865</v>
      </c>
      <c r="M7" s="11"/>
      <c r="N7" s="22">
        <f>IF(SUM(L7-ref!E$9)&lt;0,0,SUM(L7-ref!E$9))</f>
        <v>0.16666666666909197</v>
      </c>
      <c r="O7" s="11">
        <f t="shared" si="2"/>
        <v>0.58333333333575865</v>
      </c>
      <c r="P7" s="23">
        <f>IF(SUM(O7-ref!E$8)&lt;0,0,SUM(O7-ref!E$8))</f>
        <v>8.3333333335758653E-2</v>
      </c>
      <c r="Q7" s="39"/>
      <c r="R7" s="23" t="str">
        <f>IF(AND(COUNT(F7:G7)=2,F7+ref!E$10&gt;G7),ref!E$10 -(G7-F7),"")</f>
        <v/>
      </c>
      <c r="S7" s="23" t="str">
        <f>IF(AND(COUNT(H7:I7)=2,H7+ref!E$10&gt;I7),ref!E$10 -(I7-H7),"")</f>
        <v/>
      </c>
      <c r="T7" s="11">
        <f>T6+L7</f>
        <v>1.7916666666690921</v>
      </c>
      <c r="U7" s="11"/>
      <c r="V7" s="1">
        <f>IF(AND(D7&lt;&gt;"",K7&lt;&gt;""),1,0+OR(N(D6)&lt;N(K6)))</f>
        <v>1</v>
      </c>
      <c r="W7" s="1"/>
      <c r="X7" s="25" t="s">
        <v>66</v>
      </c>
      <c r="Y7" s="27" t="s">
        <v>58</v>
      </c>
      <c r="Z7" s="1" t="s">
        <v>67</v>
      </c>
      <c r="AA7" s="28">
        <f>IF(ISNUMBER(D8),D8-_xlfn.AGGREGATE(14,6,(AA$4&lt;K7)*K7,1),"")</f>
        <v>0.41666666666424135</v>
      </c>
      <c r="AB7" s="22">
        <f>IF(ISNUMBER(AA7),ABS(IF(SUM(AA7-ref!E$11)&gt;0,0,SUM(AA7-ref!E$11))),"")</f>
        <v>4.1666666669091967E-2</v>
      </c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</row>
    <row r="8" spans="2:147">
      <c r="B8" s="14">
        <f t="shared" si="4"/>
        <v>45295</v>
      </c>
      <c r="C8" s="18"/>
      <c r="D8" s="29">
        <f t="shared" si="0"/>
        <v>45295.375</v>
      </c>
      <c r="E8" s="11">
        <v>0.375</v>
      </c>
      <c r="F8" s="11"/>
      <c r="G8" s="13"/>
      <c r="H8" s="11"/>
      <c r="I8" s="11"/>
      <c r="J8" s="11">
        <v>0.95833333333333337</v>
      </c>
      <c r="K8" s="30">
        <f t="shared" si="1"/>
        <v>45295.958333333336</v>
      </c>
      <c r="L8" s="11">
        <f t="shared" si="3"/>
        <v>0.58333333333575865</v>
      </c>
      <c r="M8" s="11"/>
      <c r="N8" s="22">
        <f>IF(SUM(L8-ref!E$9)&lt;0,0,SUM(L8-ref!E$9))</f>
        <v>0.16666666666909197</v>
      </c>
      <c r="O8" s="11">
        <f t="shared" si="2"/>
        <v>0.58333333333575865</v>
      </c>
      <c r="P8" s="23">
        <f>IF(SUM(O8-ref!E$8)&lt;0,0,SUM(O8-ref!E$8))</f>
        <v>8.3333333335758653E-2</v>
      </c>
      <c r="Q8" s="39"/>
      <c r="R8" s="23" t="str">
        <f>IF(AND(COUNT(F8:G8)=2,F8+ref!E$10&gt;G8),ref!E$10 -(G8-F8),"")</f>
        <v/>
      </c>
      <c r="S8" s="23" t="str">
        <f>IF(AND(COUNT(H8:I8)=2,H8+ref!E$10&gt;I8),ref!E$10 -(I8-H8),"")</f>
        <v/>
      </c>
      <c r="T8" s="11">
        <f>T7+L8</f>
        <v>2.3750000000048508</v>
      </c>
      <c r="U8" s="11"/>
      <c r="V8" s="1">
        <f>IF(AND(D8&lt;&gt;"",K8&lt;&gt;""),1,0+OR(N(D7)&lt;N(K7)))</f>
        <v>1</v>
      </c>
      <c r="W8" s="1"/>
      <c r="X8" s="25" t="s">
        <v>67</v>
      </c>
      <c r="Y8" s="27" t="s">
        <v>58</v>
      </c>
      <c r="Z8" s="1" t="s">
        <v>68</v>
      </c>
      <c r="AA8" s="28">
        <f>IF(ISNUMBER(D9),D9-_xlfn.AGGREGATE(14,6,(AA$4&lt;K8)*K8,1),"")</f>
        <v>0.41666666666424135</v>
      </c>
      <c r="AB8" s="22">
        <f>IF(ISNUMBER(AA8),ABS(IF(SUM(AA8-ref!E$11)&gt;0,0,SUM(AA8-ref!E$11))),"")</f>
        <v>4.1666666669091967E-2</v>
      </c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</row>
    <row r="9" spans="2:147">
      <c r="B9" s="14">
        <f t="shared" si="4"/>
        <v>45296</v>
      </c>
      <c r="C9" s="18"/>
      <c r="D9" s="29">
        <f t="shared" si="0"/>
        <v>45296.375</v>
      </c>
      <c r="E9" s="11">
        <v>0.375</v>
      </c>
      <c r="F9" s="11"/>
      <c r="G9" s="13"/>
      <c r="H9" s="11"/>
      <c r="I9" s="11"/>
      <c r="J9" s="11">
        <v>0.95833333333333337</v>
      </c>
      <c r="K9" s="30">
        <f t="shared" si="1"/>
        <v>45296.958333333336</v>
      </c>
      <c r="L9" s="11">
        <f t="shared" si="3"/>
        <v>0.58333333333575865</v>
      </c>
      <c r="M9" s="11"/>
      <c r="N9" s="22">
        <f>IF(SUM(L9-ref!E$9)&lt;0,0,SUM(L9-ref!E$9))</f>
        <v>0.16666666666909197</v>
      </c>
      <c r="O9" s="11">
        <f t="shared" si="2"/>
        <v>0.58333333333575865</v>
      </c>
      <c r="P9" s="23">
        <f>IF(SUM(O9-ref!E$8)&lt;0,0,SUM(O9-ref!E$8))</f>
        <v>8.3333333335758653E-2</v>
      </c>
      <c r="Q9" s="39"/>
      <c r="R9" s="23" t="str">
        <f>IF(AND(COUNT(F9:G9)=2,F9+ref!E$10&gt;G9),ref!E$10 -(G9-F9),"")</f>
        <v/>
      </c>
      <c r="S9" s="23" t="str">
        <f>IF(AND(COUNT(H9:I9)=2,H9+ref!E$10&gt;I9),ref!E$10 -(I9-H9),"")</f>
        <v/>
      </c>
      <c r="T9" s="11">
        <f>T8+L9</f>
        <v>2.9583333333406094</v>
      </c>
      <c r="U9" s="11"/>
      <c r="V9" s="1">
        <f>IF(AND(D9&lt;&gt;"",K9&lt;&gt;""),1,0+OR(N(D8)&lt;N(K8)))</f>
        <v>1</v>
      </c>
      <c r="W9" s="1"/>
      <c r="X9" s="25" t="s">
        <v>68</v>
      </c>
      <c r="Y9" s="27" t="s">
        <v>58</v>
      </c>
      <c r="Z9" s="1" t="s">
        <v>69</v>
      </c>
      <c r="AA9" s="28">
        <f>IF(ISNUMBER(D10),D10-_xlfn.AGGREGATE(14,6,(AA$4&lt;K9)*K9,1),"")</f>
        <v>0.41666666666424135</v>
      </c>
      <c r="AB9" s="22">
        <f>IF(ISNUMBER(AA9),ABS(IF(SUM(AA9-ref!E$11)&gt;0,0,SUM(AA9-ref!E$11))),"")</f>
        <v>4.1666666669091967E-2</v>
      </c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</row>
    <row r="10" spans="2:147">
      <c r="B10" s="14">
        <f t="shared" si="4"/>
        <v>45297</v>
      </c>
      <c r="C10" s="18"/>
      <c r="D10" s="29">
        <f t="shared" si="0"/>
        <v>45297.375</v>
      </c>
      <c r="E10" s="11">
        <v>0.375</v>
      </c>
      <c r="F10" s="11"/>
      <c r="G10" s="13"/>
      <c r="H10" s="11"/>
      <c r="I10" s="11"/>
      <c r="J10" s="11">
        <v>0.95833333333333337</v>
      </c>
      <c r="K10" s="30">
        <f t="shared" si="1"/>
        <v>45297.958333333336</v>
      </c>
      <c r="L10" s="11">
        <f t="shared" si="3"/>
        <v>0.58333333333575865</v>
      </c>
      <c r="M10" s="11"/>
      <c r="N10" s="22">
        <f>IF(SUM(L10-ref!E$9)&lt;0,0,SUM(L10-ref!E$9))</f>
        <v>0.16666666666909197</v>
      </c>
      <c r="O10" s="11">
        <f t="shared" si="2"/>
        <v>0.58333333333575865</v>
      </c>
      <c r="P10" s="23">
        <f>IF(SUM(O10-ref!E$8)&lt;0,0,SUM(O10-ref!E$8))</f>
        <v>8.3333333335758653E-2</v>
      </c>
      <c r="Q10" s="39"/>
      <c r="R10" s="23" t="str">
        <f>IF(AND(COUNT(F10:G10)=2,F10+ref!E$10&gt;G10),ref!E$10 -(G10-F10),"")</f>
        <v/>
      </c>
      <c r="S10" s="23" t="str">
        <f>IF(AND(COUNT(H10:I10)=2,H10+ref!E$10&gt;I10),ref!E$10 -(I10-H10),"")</f>
        <v/>
      </c>
      <c r="T10" s="11">
        <f>T9+L10</f>
        <v>3.5416666666763681</v>
      </c>
      <c r="U10" s="11"/>
      <c r="V10" s="1">
        <f>IF(AND(D10&lt;&gt;"",K10&lt;&gt;""),1,0+OR(N(D9)&lt;N(K9)))</f>
        <v>1</v>
      </c>
      <c r="W10" s="1"/>
      <c r="X10" s="25" t="s">
        <v>69</v>
      </c>
      <c r="Y10" s="27" t="s">
        <v>58</v>
      </c>
      <c r="Z10" s="1" t="s">
        <v>70</v>
      </c>
      <c r="AA10" s="28">
        <f>IF(ISNUMBER(D11),D11-_xlfn.AGGREGATE(14,6,(AA$4&lt;K10)*K10,1),"")</f>
        <v>0.41666666666424135</v>
      </c>
      <c r="AB10" s="22">
        <f>IF(ISNUMBER(AA10),ABS(IF(SUM(AA10-ref!E$11)&gt;0,0,SUM(AA10-ref!E$11))),"")</f>
        <v>4.1666666669091967E-2</v>
      </c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</row>
    <row r="11" spans="2:147">
      <c r="B11" s="14">
        <f t="shared" si="4"/>
        <v>45298</v>
      </c>
      <c r="C11" s="18"/>
      <c r="D11" s="29">
        <f t="shared" si="0"/>
        <v>45298.375</v>
      </c>
      <c r="E11" s="11">
        <v>0.375</v>
      </c>
      <c r="F11" s="11"/>
      <c r="G11" s="13"/>
      <c r="H11" s="11"/>
      <c r="I11" s="11"/>
      <c r="J11" s="11">
        <v>0.95833333333333337</v>
      </c>
      <c r="K11" s="30">
        <f t="shared" si="1"/>
        <v>45298.958333333336</v>
      </c>
      <c r="L11" s="11">
        <f t="shared" si="3"/>
        <v>0.58333333333575865</v>
      </c>
      <c r="M11" s="11"/>
      <c r="N11" s="22">
        <f>IF(SUM(L11-ref!E$9)&lt;0,0,SUM(L11-ref!E$9))</f>
        <v>0.16666666666909197</v>
      </c>
      <c r="O11" s="11">
        <f t="shared" si="2"/>
        <v>0.58333333333575865</v>
      </c>
      <c r="P11" s="23">
        <f>IF(SUM(O11-ref!E$8)&lt;0,0,SUM(O11-ref!E$8))</f>
        <v>8.3333333335758653E-2</v>
      </c>
      <c r="Q11" s="39"/>
      <c r="R11" s="23" t="str">
        <f>IF(AND(COUNT(F11:G11)=2,F11+ref!E$10&gt;G11),ref!E$10 -(G11-F11),"")</f>
        <v/>
      </c>
      <c r="S11" s="23" t="str">
        <f>IF(AND(COUNT(H11:I11)=2,H11+ref!E$10&gt;I11),ref!E$10 -(I11-H11),"")</f>
        <v/>
      </c>
      <c r="T11" s="11">
        <f>T10+L11</f>
        <v>4.1250000000121272</v>
      </c>
      <c r="U11" s="20">
        <f>IF(SUM(T11-ref!E$13)&lt;0,0,SUM(T11-ref!E$13))</f>
        <v>2.1250000000121272</v>
      </c>
      <c r="V11" s="1">
        <f>IF(AND(D11&lt;&gt;"",K11&lt;&gt;""),1,0+OR(N(D10)&lt;N(K10)))</f>
        <v>1</v>
      </c>
      <c r="W11" s="1"/>
      <c r="X11" s="1"/>
      <c r="Z11" s="1"/>
      <c r="AA11" s="1"/>
      <c r="AB11" s="1"/>
      <c r="AC11" s="1"/>
      <c r="AD11" s="13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</row>
    <row r="12" spans="2:147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38"/>
      <c r="R12" s="1"/>
      <c r="S12" s="1"/>
      <c r="T12" s="1"/>
      <c r="U12" s="1"/>
      <c r="V12" s="1"/>
      <c r="W12" s="1"/>
      <c r="X12" s="1"/>
      <c r="Z12" s="1"/>
      <c r="AA12" s="1"/>
      <c r="AB12" s="1"/>
      <c r="AC12" s="1"/>
      <c r="AD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</row>
    <row r="13" spans="2:147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38"/>
      <c r="R13" s="1"/>
      <c r="S13" s="1"/>
      <c r="T13" s="1"/>
      <c r="U13" s="1"/>
      <c r="V13" s="1"/>
      <c r="W13" s="1"/>
      <c r="X13" s="1"/>
      <c r="Z13" s="1"/>
      <c r="AA13" s="1"/>
      <c r="AB13" s="1"/>
      <c r="AC13" s="1"/>
      <c r="AD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</row>
    <row r="14" spans="2:147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38"/>
      <c r="R14" s="1"/>
      <c r="S14" s="1"/>
      <c r="T14" s="1"/>
      <c r="U14" s="1"/>
      <c r="V14" s="1"/>
      <c r="W14" s="1"/>
      <c r="X14" s="1"/>
      <c r="Z14" s="1"/>
      <c r="AA14" s="1"/>
      <c r="AB14" s="1"/>
      <c r="AC14" s="1"/>
      <c r="AD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</row>
    <row r="15" spans="2:147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38"/>
      <c r="R15" s="1"/>
      <c r="S15" s="1"/>
      <c r="T15" s="1"/>
      <c r="U15" s="1"/>
      <c r="V15" s="1"/>
      <c r="W15" s="1"/>
      <c r="X15" s="1"/>
      <c r="Z15" s="1"/>
      <c r="AA15" s="1"/>
      <c r="AB15" s="1"/>
      <c r="AC15" s="1"/>
      <c r="AD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</row>
    <row r="16" spans="2:147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38"/>
      <c r="R16" s="1"/>
      <c r="S16" s="1"/>
      <c r="T16" s="1"/>
      <c r="U16" s="1"/>
      <c r="V16" s="1"/>
      <c r="W16" s="1"/>
      <c r="X16" s="1"/>
      <c r="Z16" s="1"/>
      <c r="AA16" s="1"/>
      <c r="AB16" s="1"/>
      <c r="AC16" s="1"/>
      <c r="AD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</row>
    <row r="17" spans="2:147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38"/>
      <c r="R17" s="1"/>
      <c r="S17" s="1"/>
      <c r="T17" s="1"/>
      <c r="U17" s="1"/>
      <c r="V17" s="1"/>
      <c r="W17" s="1"/>
      <c r="X17" s="1"/>
      <c r="Z17" s="1"/>
      <c r="AA17" s="1"/>
      <c r="AB17" s="1"/>
      <c r="AC17" s="1"/>
      <c r="AD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</row>
    <row r="18" spans="2:147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38"/>
      <c r="R18" s="1"/>
      <c r="S18" s="1"/>
      <c r="T18" s="1"/>
      <c r="U18" s="1"/>
      <c r="V18" s="1"/>
      <c r="W18" s="1"/>
      <c r="X18" s="1"/>
      <c r="Z18" s="1"/>
      <c r="AA18" s="1"/>
      <c r="AB18" s="1"/>
      <c r="AC18" s="1"/>
      <c r="AD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</row>
    <row r="19" spans="2:147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38"/>
      <c r="R19" s="1"/>
      <c r="S19" s="1"/>
      <c r="T19" s="1"/>
      <c r="U19" s="1"/>
      <c r="V19" s="1"/>
      <c r="W19" s="1"/>
      <c r="X19" s="1"/>
      <c r="Z19" s="1"/>
      <c r="AA19" s="1"/>
      <c r="AB19" s="1"/>
      <c r="AC19" s="1"/>
      <c r="AD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</row>
    <row r="20" spans="2:147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38"/>
      <c r="R20" s="1"/>
      <c r="S20" s="1"/>
      <c r="T20" s="1"/>
      <c r="U20" s="1"/>
      <c r="V20" s="1"/>
      <c r="W20" s="1"/>
      <c r="X20" s="1"/>
      <c r="Z20" s="1"/>
      <c r="AA20" s="1"/>
      <c r="AB20" s="1"/>
      <c r="AC20" s="1"/>
      <c r="AD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</row>
    <row r="21" spans="2:147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38"/>
      <c r="R21" s="1"/>
      <c r="S21" s="1"/>
      <c r="T21" s="1"/>
      <c r="U21" s="1"/>
      <c r="V21" s="1"/>
      <c r="W21" s="1"/>
      <c r="X21" s="1"/>
      <c r="Z21" s="1"/>
      <c r="AA21" s="1"/>
      <c r="AB21" s="1"/>
      <c r="AC21" s="1"/>
      <c r="AD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</row>
    <row r="22" spans="2:147">
      <c r="B22" s="1"/>
      <c r="C22" s="1"/>
      <c r="D22" s="1"/>
      <c r="E22" s="1"/>
      <c r="F22" s="1"/>
      <c r="G22" s="1"/>
      <c r="H22" s="1"/>
      <c r="I22" s="1"/>
      <c r="J22" s="1"/>
      <c r="K22" s="1"/>
      <c r="L22" s="19"/>
      <c r="M22" s="19"/>
      <c r="N22" s="1"/>
      <c r="O22" s="1"/>
      <c r="P22" s="1"/>
      <c r="Q22" s="38"/>
      <c r="R22" s="1"/>
      <c r="S22" s="1"/>
      <c r="T22" s="1"/>
      <c r="U22" s="1"/>
      <c r="V22" s="1"/>
      <c r="W22" s="1"/>
      <c r="X22" s="1"/>
      <c r="Z22" s="1"/>
      <c r="AA22" s="1"/>
      <c r="AB22" s="1"/>
      <c r="AC22" s="1"/>
      <c r="AD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</row>
    <row r="23" spans="2:147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38"/>
      <c r="R23" s="1"/>
      <c r="S23" s="1"/>
      <c r="T23" s="1"/>
      <c r="U23" s="1"/>
      <c r="V23" s="1"/>
      <c r="W23" s="1"/>
      <c r="X23" s="1"/>
      <c r="Z23" s="1"/>
      <c r="AA23" s="1"/>
      <c r="AB23" s="1"/>
      <c r="AC23" s="1"/>
      <c r="AD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</row>
    <row r="24" spans="2:147">
      <c r="B24" s="1"/>
      <c r="C24" s="1"/>
      <c r="D24" s="1"/>
      <c r="E24" s="1"/>
      <c r="F24" s="1"/>
      <c r="G24" s="1"/>
      <c r="H24" s="1"/>
      <c r="I24" s="1"/>
      <c r="J24" s="1"/>
      <c r="K24" s="1"/>
      <c r="L24" s="11"/>
      <c r="M24" s="11"/>
      <c r="N24" s="1"/>
      <c r="O24" s="1"/>
      <c r="P24" s="1"/>
      <c r="Q24" s="38"/>
      <c r="R24" s="1"/>
      <c r="S24" s="1"/>
      <c r="T24" s="1"/>
      <c r="U24" s="1"/>
      <c r="V24" s="1"/>
      <c r="W24" s="1"/>
      <c r="X24" s="1"/>
      <c r="Z24" s="1"/>
      <c r="AA24" s="1"/>
      <c r="AB24" s="1"/>
      <c r="AC24" s="1"/>
      <c r="AD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</row>
    <row r="25" spans="2:147">
      <c r="B25" s="1"/>
      <c r="C25" s="1"/>
      <c r="D25" s="1"/>
      <c r="E25" s="1"/>
      <c r="F25" s="1"/>
      <c r="G25" s="1"/>
      <c r="H25" s="1"/>
      <c r="I25" s="1"/>
      <c r="J25" s="1"/>
      <c r="K25" s="1"/>
      <c r="L25" s="11"/>
      <c r="M25" s="11"/>
      <c r="N25" s="1"/>
      <c r="O25" s="1"/>
      <c r="P25" s="1"/>
      <c r="Q25" s="38"/>
      <c r="R25" s="1"/>
      <c r="S25" s="1"/>
      <c r="T25" s="1"/>
      <c r="U25" s="1"/>
      <c r="V25" s="1"/>
      <c r="W25" s="1"/>
      <c r="X25" s="1"/>
      <c r="Z25" s="1"/>
      <c r="AA25" s="1"/>
      <c r="AB25" s="1"/>
      <c r="AC25" s="1"/>
      <c r="AD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</row>
    <row r="26" spans="2:147">
      <c r="B26" s="1"/>
      <c r="C26" s="1"/>
      <c r="D26" s="1"/>
      <c r="E26" s="1"/>
      <c r="F26" s="1"/>
      <c r="G26" s="1"/>
      <c r="H26" s="1"/>
      <c r="I26" s="1"/>
      <c r="J26" s="1"/>
      <c r="K26" s="1"/>
      <c r="L26" s="11"/>
      <c r="M26" s="11"/>
      <c r="N26" s="1"/>
      <c r="O26" s="1"/>
      <c r="P26" s="1"/>
      <c r="Q26" s="38"/>
      <c r="R26" s="1"/>
      <c r="S26" s="1"/>
      <c r="T26" s="1"/>
      <c r="U26" s="1"/>
      <c r="V26" s="1"/>
      <c r="W26" s="1"/>
      <c r="X26" s="1"/>
      <c r="Z26" s="1"/>
      <c r="AA26" s="1"/>
      <c r="AB26" s="1"/>
      <c r="AC26" s="1"/>
      <c r="AD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</row>
    <row r="27" spans="2:147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38"/>
      <c r="R27" s="1"/>
      <c r="S27" s="1"/>
      <c r="T27" s="1"/>
      <c r="U27" s="1"/>
      <c r="V27" s="1"/>
      <c r="W27" s="1"/>
      <c r="X27" s="1"/>
      <c r="Z27" s="1"/>
      <c r="AA27" s="1"/>
      <c r="AB27" s="1"/>
      <c r="AC27" s="1"/>
      <c r="AD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</row>
    <row r="28" spans="2:147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38"/>
      <c r="R28" s="1"/>
      <c r="S28" s="1"/>
      <c r="T28" s="1"/>
      <c r="U28" s="1"/>
      <c r="V28" s="1"/>
      <c r="W28" s="1"/>
      <c r="X28" s="1"/>
      <c r="Z28" s="1"/>
      <c r="AA28" s="1"/>
      <c r="AB28" s="1"/>
      <c r="AC28" s="1"/>
      <c r="AD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</row>
    <row r="29" spans="2:147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38"/>
      <c r="R29" s="1"/>
      <c r="S29" s="1"/>
      <c r="T29" s="1"/>
      <c r="U29" s="1"/>
      <c r="V29" s="1"/>
      <c r="W29" s="1"/>
      <c r="X29" s="1"/>
      <c r="Z29" s="1"/>
      <c r="AA29" s="1"/>
      <c r="AB29" s="1"/>
      <c r="AC29" s="1"/>
      <c r="AD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</row>
    <row r="30" spans="2:147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38"/>
      <c r="R30" s="1"/>
      <c r="S30" s="1"/>
      <c r="T30" s="1"/>
      <c r="U30" s="1"/>
      <c r="V30" s="1"/>
      <c r="W30" s="1"/>
      <c r="X30" s="1"/>
      <c r="Z30" s="1"/>
      <c r="AA30" s="1"/>
      <c r="AB30" s="1"/>
      <c r="AC30" s="1"/>
      <c r="AD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</row>
    <row r="31" spans="2:147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38"/>
      <c r="R31" s="1"/>
      <c r="S31" s="1"/>
      <c r="T31" s="1"/>
      <c r="U31" s="1"/>
      <c r="V31" s="1"/>
      <c r="W31" s="1"/>
      <c r="X31" s="1"/>
      <c r="Z31" s="1"/>
      <c r="AA31" s="1"/>
      <c r="AB31" s="1"/>
      <c r="AC31" s="1"/>
      <c r="AD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</row>
    <row r="32" spans="2:147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38"/>
      <c r="R32" s="1"/>
      <c r="S32" s="1"/>
      <c r="T32" s="1"/>
      <c r="U32" s="1"/>
      <c r="V32" s="1"/>
      <c r="W32" s="1"/>
      <c r="X32" s="1"/>
      <c r="Z32" s="1"/>
      <c r="AA32" s="1"/>
      <c r="AB32" s="1"/>
      <c r="AC32" s="1"/>
      <c r="AD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</row>
    <row r="33" spans="2:147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38"/>
      <c r="R33" s="1"/>
      <c r="S33" s="1"/>
      <c r="T33" s="1"/>
      <c r="U33" s="1"/>
      <c r="V33" s="1"/>
      <c r="W33" s="1"/>
      <c r="X33" s="1"/>
      <c r="Z33" s="1"/>
      <c r="AA33" s="1"/>
      <c r="AB33" s="1"/>
      <c r="AC33" s="1"/>
      <c r="AD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</row>
    <row r="34" spans="2:147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38"/>
      <c r="R34" s="1"/>
      <c r="S34" s="1"/>
      <c r="T34" s="1"/>
      <c r="U34" s="1"/>
      <c r="V34" s="1"/>
      <c r="W34" s="1"/>
      <c r="X34" s="1"/>
      <c r="Z34" s="1"/>
      <c r="AA34" s="1"/>
      <c r="AB34" s="1"/>
      <c r="AC34" s="1"/>
      <c r="AD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</row>
    <row r="35" spans="2:147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38"/>
      <c r="R35" s="1"/>
      <c r="S35" s="1"/>
      <c r="T35" s="1"/>
      <c r="U35" s="1"/>
      <c r="V35" s="1"/>
      <c r="W35" s="1"/>
      <c r="X35" s="1"/>
      <c r="Z35" s="1"/>
      <c r="AA35" s="1"/>
      <c r="AB35" s="1"/>
      <c r="AC35" s="1"/>
      <c r="AD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</row>
    <row r="36" spans="2:147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38"/>
      <c r="R36" s="1"/>
      <c r="S36" s="1"/>
      <c r="T36" s="1"/>
      <c r="U36" s="1"/>
      <c r="V36" s="1"/>
      <c r="W36" s="1"/>
      <c r="X36" s="1"/>
      <c r="Z36" s="1"/>
      <c r="AA36" s="1"/>
      <c r="AB36" s="1"/>
      <c r="AC36" s="1"/>
      <c r="AD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</row>
    <row r="37" spans="2:147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38"/>
      <c r="R37" s="1"/>
      <c r="S37" s="1"/>
      <c r="T37" s="1"/>
      <c r="U37" s="1"/>
      <c r="V37" s="1"/>
      <c r="W37" s="1"/>
      <c r="X37" s="1"/>
      <c r="Z37" s="1"/>
      <c r="AA37" s="1"/>
      <c r="AB37" s="1"/>
      <c r="AC37" s="1"/>
      <c r="AD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</row>
    <row r="38" spans="2:147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38"/>
      <c r="R38" s="1"/>
      <c r="S38" s="1"/>
      <c r="T38" s="1"/>
      <c r="U38" s="1"/>
      <c r="V38" s="1"/>
      <c r="W38" s="1"/>
      <c r="X38" s="1"/>
      <c r="Z38" s="1"/>
      <c r="AA38" s="1"/>
      <c r="AB38" s="1"/>
      <c r="AC38" s="1"/>
      <c r="AD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</row>
    <row r="39" spans="2:147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38"/>
      <c r="R39" s="1"/>
      <c r="S39" s="1"/>
      <c r="T39" s="1"/>
      <c r="U39" s="1"/>
      <c r="V39" s="1"/>
      <c r="W39" s="1"/>
      <c r="X39" s="1"/>
      <c r="Z39" s="1"/>
      <c r="AA39" s="1"/>
      <c r="AB39" s="1"/>
      <c r="AC39" s="1"/>
      <c r="AD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</row>
    <row r="40" spans="2:147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38"/>
      <c r="R40" s="1"/>
      <c r="S40" s="1"/>
      <c r="T40" s="1"/>
      <c r="U40" s="1"/>
      <c r="V40" s="1"/>
      <c r="W40" s="1"/>
      <c r="X40" s="1"/>
      <c r="Z40" s="1"/>
      <c r="AA40" s="1"/>
      <c r="AB40" s="1"/>
      <c r="AC40" s="1"/>
      <c r="AD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</row>
    <row r="41" spans="2:147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38"/>
      <c r="R41" s="1"/>
      <c r="S41" s="1"/>
      <c r="T41" s="1"/>
      <c r="U41" s="1"/>
      <c r="V41" s="1"/>
      <c r="W41" s="1"/>
      <c r="X41" s="1"/>
      <c r="Z41" s="1"/>
      <c r="AA41" s="1"/>
      <c r="AB41" s="1"/>
      <c r="AC41" s="1"/>
      <c r="AD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</row>
    <row r="42" spans="2:147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38"/>
      <c r="R42" s="1"/>
      <c r="S42" s="1"/>
      <c r="T42" s="1"/>
      <c r="U42" s="1"/>
      <c r="V42" s="1"/>
      <c r="W42" s="1"/>
      <c r="X42" s="1"/>
      <c r="Z42" s="1"/>
      <c r="AA42" s="1"/>
      <c r="AB42" s="1"/>
      <c r="AC42" s="1"/>
      <c r="AD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</row>
    <row r="43" spans="2:147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38"/>
      <c r="R43" s="1"/>
      <c r="S43" s="1"/>
      <c r="T43" s="1"/>
      <c r="U43" s="1"/>
      <c r="V43" s="1"/>
      <c r="W43" s="1"/>
      <c r="X43" s="1"/>
      <c r="Z43" s="1"/>
      <c r="AA43" s="1"/>
      <c r="AB43" s="1"/>
      <c r="AC43" s="1"/>
      <c r="AD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</row>
    <row r="44" spans="2:147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38"/>
      <c r="R44" s="1"/>
      <c r="S44" s="1"/>
      <c r="T44" s="1"/>
      <c r="U44" s="1"/>
      <c r="V44" s="1"/>
      <c r="W44" s="1"/>
      <c r="X44" s="1"/>
      <c r="Z44" s="1"/>
      <c r="AA44" s="1"/>
      <c r="AB44" s="1"/>
      <c r="AC44" s="1"/>
      <c r="AD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</row>
    <row r="45" spans="2:147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38"/>
      <c r="R45" s="1"/>
      <c r="S45" s="1"/>
      <c r="T45" s="1"/>
      <c r="U45" s="1"/>
      <c r="V45" s="1"/>
      <c r="W45" s="1"/>
      <c r="X45" s="1"/>
      <c r="Z45" s="1"/>
      <c r="AA45" s="1"/>
      <c r="AB45" s="1"/>
      <c r="AC45" s="1"/>
      <c r="AD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</row>
    <row r="46" spans="2:147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38"/>
      <c r="R46" s="1"/>
      <c r="S46" s="1"/>
      <c r="T46" s="1"/>
      <c r="U46" s="1"/>
      <c r="V46" s="1"/>
      <c r="W46" s="1"/>
      <c r="X46" s="1"/>
      <c r="Z46" s="1"/>
      <c r="AA46" s="1"/>
      <c r="AB46" s="1"/>
      <c r="AC46" s="1"/>
      <c r="AD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</row>
    <row r="47" spans="2:147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38"/>
      <c r="R47" s="1"/>
      <c r="S47" s="1"/>
      <c r="T47" s="1"/>
      <c r="U47" s="1"/>
      <c r="V47" s="1"/>
      <c r="W47" s="1"/>
      <c r="X47" s="1"/>
      <c r="Z47" s="1"/>
      <c r="AA47" s="1"/>
      <c r="AB47" s="1"/>
      <c r="AC47" s="1"/>
      <c r="AD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</row>
    <row r="48" spans="2:147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38"/>
      <c r="R48" s="1"/>
      <c r="S48" s="1"/>
      <c r="T48" s="1"/>
      <c r="U48" s="1"/>
      <c r="V48" s="1"/>
      <c r="W48" s="1"/>
      <c r="X48" s="1"/>
      <c r="Z48" s="1"/>
      <c r="AA48" s="1"/>
      <c r="AB48" s="1"/>
      <c r="AC48" s="1"/>
      <c r="AD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</row>
    <row r="49" spans="2:147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38"/>
      <c r="R49" s="1"/>
      <c r="S49" s="1"/>
      <c r="T49" s="1"/>
      <c r="U49" s="1"/>
      <c r="V49" s="1"/>
      <c r="W49" s="1"/>
      <c r="X49" s="1"/>
      <c r="Z49" s="1"/>
      <c r="AA49" s="1"/>
      <c r="AB49" s="1"/>
      <c r="AC49" s="1"/>
      <c r="AD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</row>
    <row r="50" spans="2:147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38"/>
      <c r="R50" s="1"/>
      <c r="S50" s="1"/>
      <c r="T50" s="1"/>
      <c r="U50" s="1"/>
      <c r="V50" s="1"/>
      <c r="W50" s="1"/>
      <c r="X50" s="1"/>
      <c r="Z50" s="1"/>
      <c r="AA50" s="1"/>
      <c r="AB50" s="1"/>
      <c r="AC50" s="1"/>
      <c r="AD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</row>
    <row r="51" spans="2:147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38"/>
      <c r="R51" s="1"/>
      <c r="S51" s="1"/>
      <c r="T51" s="1"/>
      <c r="U51" s="1"/>
      <c r="V51" s="1"/>
      <c r="W51" s="1"/>
      <c r="X51" s="1"/>
      <c r="Z51" s="1"/>
      <c r="AA51" s="1"/>
      <c r="AB51" s="1"/>
      <c r="AC51" s="1"/>
      <c r="AD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</row>
    <row r="52" spans="2:147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38"/>
      <c r="R52" s="1"/>
      <c r="S52" s="1"/>
      <c r="T52" s="1"/>
      <c r="U52" s="1"/>
      <c r="V52" s="1"/>
      <c r="W52" s="1"/>
      <c r="X52" s="1"/>
      <c r="Z52" s="1"/>
      <c r="AA52" s="1"/>
      <c r="AB52" s="1"/>
      <c r="AC52" s="1"/>
      <c r="AD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</row>
    <row r="53" spans="2:147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38"/>
      <c r="R53" s="1"/>
      <c r="S53" s="1"/>
      <c r="T53" s="1"/>
      <c r="U53" s="1"/>
      <c r="V53" s="1"/>
      <c r="W53" s="1"/>
      <c r="X53" s="1"/>
      <c r="Z53" s="1"/>
      <c r="AA53" s="1"/>
      <c r="AB53" s="1"/>
      <c r="AC53" s="1"/>
      <c r="AD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</row>
    <row r="54" spans="2:147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38"/>
      <c r="R54" s="1"/>
      <c r="S54" s="1"/>
      <c r="T54" s="1"/>
      <c r="U54" s="1"/>
      <c r="V54" s="1"/>
      <c r="W54" s="1"/>
      <c r="X54" s="1"/>
      <c r="Z54" s="1"/>
      <c r="AA54" s="1"/>
      <c r="AB54" s="1"/>
      <c r="AC54" s="1"/>
      <c r="AD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</row>
    <row r="55" spans="2:147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38"/>
      <c r="R55" s="1"/>
      <c r="S55" s="1"/>
      <c r="T55" s="1"/>
      <c r="U55" s="1"/>
      <c r="V55" s="1"/>
      <c r="W55" s="1"/>
      <c r="X55" s="1"/>
      <c r="Z55" s="1"/>
      <c r="AA55" s="1"/>
      <c r="AB55" s="1"/>
      <c r="AC55" s="1"/>
      <c r="AD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</row>
    <row r="56" spans="2:147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38"/>
      <c r="R56" s="1"/>
      <c r="S56" s="1"/>
      <c r="T56" s="1"/>
      <c r="U56" s="1"/>
      <c r="V56" s="1"/>
      <c r="W56" s="1"/>
      <c r="X56" s="1"/>
      <c r="Z56" s="1"/>
      <c r="AA56" s="1"/>
      <c r="AB56" s="1"/>
      <c r="AC56" s="1"/>
      <c r="AD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</row>
    <row r="57" spans="2:147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38"/>
      <c r="R57" s="1"/>
      <c r="S57" s="1"/>
      <c r="T57" s="1"/>
      <c r="U57" s="1"/>
      <c r="V57" s="1"/>
      <c r="W57" s="1"/>
      <c r="X57" s="1"/>
      <c r="Z57" s="1"/>
      <c r="AA57" s="1"/>
      <c r="AB57" s="1"/>
      <c r="AC57" s="1"/>
      <c r="AD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</row>
    <row r="58" spans="2:147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38"/>
      <c r="R58" s="1"/>
      <c r="S58" s="1"/>
      <c r="T58" s="1"/>
      <c r="U58" s="1"/>
      <c r="V58" s="1"/>
      <c r="W58" s="1"/>
      <c r="X58" s="1"/>
      <c r="Z58" s="1"/>
      <c r="AA58" s="1"/>
      <c r="AB58" s="1"/>
      <c r="AC58" s="1"/>
      <c r="AD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</row>
    <row r="59" spans="2:147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38"/>
      <c r="R59" s="1"/>
      <c r="S59" s="1"/>
      <c r="T59" s="1"/>
      <c r="U59" s="1"/>
      <c r="V59" s="1"/>
      <c r="W59" s="1"/>
      <c r="X59" s="1"/>
      <c r="Z59" s="1"/>
      <c r="AA59" s="1"/>
      <c r="AB59" s="1"/>
      <c r="AC59" s="1"/>
      <c r="AD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</row>
    <row r="60" spans="2:147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38"/>
      <c r="R60" s="1"/>
      <c r="S60" s="1"/>
      <c r="T60" s="1"/>
      <c r="U60" s="1"/>
      <c r="V60" s="1"/>
      <c r="W60" s="1"/>
      <c r="X60" s="1"/>
      <c r="Z60" s="1"/>
      <c r="AA60" s="1"/>
      <c r="AB60" s="1"/>
      <c r="AC60" s="1"/>
      <c r="AD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</row>
    <row r="61" spans="2:147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38"/>
      <c r="R61" s="1"/>
      <c r="S61" s="1"/>
      <c r="T61" s="1"/>
      <c r="U61" s="1"/>
      <c r="V61" s="1"/>
      <c r="W61" s="1"/>
      <c r="X61" s="1"/>
      <c r="Z61" s="1"/>
      <c r="AA61" s="1"/>
      <c r="AB61" s="1"/>
      <c r="AC61" s="1"/>
      <c r="AD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</row>
    <row r="62" spans="2:147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38"/>
      <c r="R62" s="1"/>
      <c r="S62" s="1"/>
      <c r="T62" s="1"/>
      <c r="U62" s="1"/>
      <c r="V62" s="1"/>
      <c r="W62" s="1"/>
      <c r="X62" s="1"/>
      <c r="Z62" s="1"/>
      <c r="AA62" s="1"/>
      <c r="AB62" s="1"/>
      <c r="AC62" s="1"/>
      <c r="AD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</row>
    <row r="63" spans="2:147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38"/>
      <c r="R63" s="1"/>
      <c r="S63" s="1"/>
      <c r="T63" s="1"/>
      <c r="U63" s="1"/>
      <c r="V63" s="1"/>
      <c r="W63" s="1"/>
      <c r="X63" s="1"/>
      <c r="Z63" s="1"/>
      <c r="AA63" s="1"/>
      <c r="AB63" s="1"/>
      <c r="AC63" s="1"/>
      <c r="AD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</row>
    <row r="64" spans="2:147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38"/>
      <c r="R64" s="1"/>
      <c r="S64" s="1"/>
      <c r="T64" s="1"/>
      <c r="U64" s="1"/>
      <c r="V64" s="1"/>
      <c r="W64" s="1"/>
      <c r="X64" s="1"/>
      <c r="Z64" s="1"/>
      <c r="AA64" s="1"/>
      <c r="AB64" s="1"/>
      <c r="AC64" s="1"/>
      <c r="AD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</row>
    <row r="65" spans="2:147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38"/>
      <c r="R65" s="1"/>
      <c r="S65" s="1"/>
      <c r="T65" s="1"/>
      <c r="U65" s="1"/>
      <c r="V65" s="1"/>
      <c r="W65" s="1"/>
      <c r="X65" s="1"/>
      <c r="Z65" s="1"/>
      <c r="AA65" s="1"/>
      <c r="AB65" s="1"/>
      <c r="AC65" s="1"/>
      <c r="AD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</row>
    <row r="66" spans="2:147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38"/>
      <c r="R66" s="1"/>
      <c r="S66" s="1"/>
      <c r="T66" s="1"/>
      <c r="U66" s="1"/>
      <c r="V66" s="1"/>
      <c r="W66" s="1"/>
      <c r="X66" s="1"/>
      <c r="Z66" s="1"/>
      <c r="AA66" s="1"/>
      <c r="AB66" s="1"/>
      <c r="AC66" s="1"/>
      <c r="AD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</row>
    <row r="67" spans="2:147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38"/>
      <c r="R67" s="1"/>
      <c r="S67" s="1"/>
      <c r="T67" s="1"/>
      <c r="U67" s="1"/>
      <c r="V67" s="1"/>
      <c r="W67" s="1"/>
      <c r="X67" s="1"/>
      <c r="Z67" s="1"/>
      <c r="AA67" s="1"/>
      <c r="AB67" s="1"/>
      <c r="AC67" s="1"/>
      <c r="AD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</row>
    <row r="68" spans="2:147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38"/>
      <c r="R68" s="1"/>
      <c r="S68" s="1"/>
      <c r="T68" s="1"/>
      <c r="U68" s="1"/>
      <c r="V68" s="1"/>
      <c r="W68" s="1"/>
      <c r="X68" s="1"/>
      <c r="Z68" s="1"/>
      <c r="AA68" s="1"/>
      <c r="AB68" s="1"/>
      <c r="AC68" s="1"/>
      <c r="AD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</row>
    <row r="69" spans="2:147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38"/>
      <c r="R69" s="1"/>
      <c r="S69" s="1"/>
      <c r="T69" s="1"/>
      <c r="U69" s="1"/>
      <c r="V69" s="1"/>
      <c r="W69" s="1"/>
      <c r="X69" s="1"/>
      <c r="Z69" s="1"/>
      <c r="AA69" s="1"/>
      <c r="AB69" s="1"/>
      <c r="AC69" s="1"/>
      <c r="AD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</row>
    <row r="70" spans="2:147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38"/>
      <c r="R70" s="1"/>
      <c r="S70" s="1"/>
      <c r="T70" s="1"/>
      <c r="U70" s="1"/>
      <c r="V70" s="1"/>
      <c r="W70" s="1"/>
      <c r="X70" s="1"/>
      <c r="Z70" s="1"/>
      <c r="AA70" s="1"/>
      <c r="AB70" s="1"/>
      <c r="AC70" s="1"/>
      <c r="AD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</row>
    <row r="71" spans="2:147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38"/>
      <c r="R71" s="1"/>
      <c r="S71" s="1"/>
      <c r="T71" s="1"/>
      <c r="U71" s="1"/>
      <c r="V71" s="1"/>
      <c r="W71" s="1"/>
      <c r="X71" s="1"/>
      <c r="Z71" s="1"/>
      <c r="AA71" s="1"/>
      <c r="AB71" s="1"/>
      <c r="AC71" s="1"/>
      <c r="AD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</row>
    <row r="72" spans="2:147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38"/>
      <c r="R72" s="1"/>
      <c r="S72" s="1"/>
      <c r="T72" s="1"/>
      <c r="U72" s="1"/>
      <c r="V72" s="1"/>
      <c r="W72" s="1"/>
      <c r="X72" s="1"/>
      <c r="Z72" s="1"/>
      <c r="AA72" s="1"/>
      <c r="AB72" s="1"/>
      <c r="AC72" s="1"/>
      <c r="AD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</row>
    <row r="73" spans="2:147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38"/>
      <c r="R73" s="1"/>
      <c r="S73" s="1"/>
      <c r="T73" s="1"/>
      <c r="U73" s="1"/>
      <c r="V73" s="1"/>
      <c r="W73" s="1"/>
      <c r="X73" s="1"/>
      <c r="Z73" s="1"/>
      <c r="AA73" s="1"/>
      <c r="AB73" s="1"/>
      <c r="AC73" s="1"/>
      <c r="AD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</row>
    <row r="74" spans="2:147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38"/>
      <c r="R74" s="1"/>
      <c r="S74" s="1"/>
      <c r="T74" s="1"/>
      <c r="U74" s="1"/>
      <c r="V74" s="1"/>
      <c r="W74" s="1"/>
      <c r="X74" s="1"/>
      <c r="Z74" s="1"/>
      <c r="AA74" s="1"/>
      <c r="AB74" s="1"/>
      <c r="AC74" s="1"/>
      <c r="AD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</row>
    <row r="75" spans="2:147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38"/>
      <c r="R75" s="1"/>
      <c r="S75" s="1"/>
      <c r="T75" s="1"/>
      <c r="U75" s="1"/>
      <c r="V75" s="1"/>
      <c r="W75" s="1"/>
      <c r="X75" s="1"/>
      <c r="Z75" s="1"/>
      <c r="AA75" s="1"/>
      <c r="AB75" s="1"/>
      <c r="AC75" s="1"/>
      <c r="AD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</row>
    <row r="76" spans="2:147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38"/>
      <c r="R76" s="1"/>
      <c r="S76" s="1"/>
      <c r="T76" s="1"/>
      <c r="U76" s="1"/>
      <c r="V76" s="1"/>
      <c r="W76" s="1"/>
      <c r="X76" s="1"/>
      <c r="Z76" s="1"/>
      <c r="AA76" s="1"/>
      <c r="AB76" s="1"/>
      <c r="AC76" s="1"/>
      <c r="AD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</row>
    <row r="77" spans="2:147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38"/>
      <c r="R77" s="1"/>
      <c r="S77" s="1"/>
      <c r="T77" s="1"/>
      <c r="U77" s="1"/>
      <c r="V77" s="1"/>
      <c r="W77" s="1"/>
      <c r="X77" s="1"/>
      <c r="Z77" s="1"/>
      <c r="AA77" s="1"/>
      <c r="AB77" s="1"/>
      <c r="AC77" s="1"/>
      <c r="AD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</row>
    <row r="78" spans="2:147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38"/>
      <c r="R78" s="1"/>
      <c r="S78" s="1"/>
      <c r="T78" s="1"/>
      <c r="U78" s="1"/>
      <c r="V78" s="1"/>
      <c r="W78" s="1"/>
      <c r="X78" s="1"/>
      <c r="Z78" s="1"/>
      <c r="AA78" s="1"/>
      <c r="AB78" s="1"/>
      <c r="AC78" s="1"/>
      <c r="AD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</row>
    <row r="79" spans="2:147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38"/>
      <c r="R79" s="1"/>
      <c r="S79" s="1"/>
      <c r="T79" s="1"/>
      <c r="U79" s="1"/>
      <c r="V79" s="1"/>
      <c r="W79" s="1"/>
      <c r="X79" s="1"/>
      <c r="Z79" s="1"/>
      <c r="AA79" s="1"/>
      <c r="AB79" s="1"/>
      <c r="AC79" s="1"/>
      <c r="AD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</row>
    <row r="80" spans="2:147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38"/>
      <c r="R80" s="1"/>
      <c r="S80" s="1"/>
      <c r="T80" s="1"/>
      <c r="U80" s="1"/>
      <c r="V80" s="1"/>
      <c r="W80" s="1"/>
      <c r="X80" s="1"/>
      <c r="Z80" s="1"/>
      <c r="AA80" s="1"/>
      <c r="AB80" s="1"/>
      <c r="AC80" s="1"/>
      <c r="AD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</row>
    <row r="81" spans="2:147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38"/>
      <c r="R81" s="1"/>
      <c r="S81" s="1"/>
      <c r="T81" s="1"/>
      <c r="U81" s="1"/>
      <c r="V81" s="1"/>
      <c r="W81" s="1"/>
      <c r="X81" s="1"/>
      <c r="Z81" s="1"/>
      <c r="AA81" s="1"/>
      <c r="AB81" s="1"/>
      <c r="AC81" s="1"/>
      <c r="AD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</row>
    <row r="82" spans="2:147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38"/>
      <c r="R82" s="1"/>
      <c r="S82" s="1"/>
      <c r="T82" s="1"/>
      <c r="U82" s="1"/>
      <c r="V82" s="1"/>
      <c r="W82" s="1"/>
      <c r="X82" s="1"/>
      <c r="Z82" s="1"/>
      <c r="AA82" s="1"/>
      <c r="AB82" s="1"/>
      <c r="AC82" s="1"/>
      <c r="AD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</row>
    <row r="83" spans="2:147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38"/>
      <c r="R83" s="1"/>
      <c r="S83" s="1"/>
      <c r="T83" s="1"/>
      <c r="U83" s="1"/>
      <c r="V83" s="1"/>
      <c r="W83" s="1"/>
      <c r="X83" s="1"/>
      <c r="Z83" s="1"/>
      <c r="AA83" s="1"/>
      <c r="AB83" s="1"/>
      <c r="AC83" s="1"/>
      <c r="AD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</row>
    <row r="84" spans="2:147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38"/>
      <c r="R84" s="1"/>
      <c r="S84" s="1"/>
      <c r="T84" s="1"/>
      <c r="U84" s="1"/>
      <c r="V84" s="1"/>
      <c r="W84" s="1"/>
      <c r="X84" s="1"/>
      <c r="Z84" s="1"/>
      <c r="AA84" s="1"/>
      <c r="AB84" s="1"/>
      <c r="AC84" s="1"/>
      <c r="AD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</row>
    <row r="85" spans="2:147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38"/>
      <c r="R85" s="1"/>
      <c r="S85" s="1"/>
      <c r="T85" s="1"/>
      <c r="U85" s="1"/>
      <c r="V85" s="1"/>
      <c r="W85" s="1"/>
      <c r="X85" s="1"/>
      <c r="Z85" s="1"/>
      <c r="AA85" s="1"/>
      <c r="AB85" s="1"/>
      <c r="AC85" s="1"/>
      <c r="AD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</row>
    <row r="86" spans="2:147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38"/>
      <c r="R86" s="1"/>
      <c r="S86" s="1"/>
      <c r="T86" s="1"/>
      <c r="U86" s="1"/>
      <c r="V86" s="1"/>
      <c r="W86" s="1"/>
      <c r="X86" s="1"/>
      <c r="Z86" s="1"/>
      <c r="AA86" s="1"/>
      <c r="AB86" s="1"/>
      <c r="AC86" s="1"/>
      <c r="AD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</row>
    <row r="87" spans="2:147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38"/>
      <c r="R87" s="1"/>
      <c r="S87" s="1"/>
      <c r="T87" s="1"/>
      <c r="U87" s="1"/>
      <c r="V87" s="1"/>
      <c r="W87" s="1"/>
      <c r="X87" s="1"/>
      <c r="Z87" s="1"/>
      <c r="AA87" s="1"/>
      <c r="AB87" s="1"/>
      <c r="AC87" s="1"/>
      <c r="AD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</row>
    <row r="88" spans="2:147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38"/>
      <c r="R88" s="1"/>
      <c r="S88" s="1"/>
      <c r="T88" s="1"/>
      <c r="U88" s="1"/>
      <c r="V88" s="1"/>
      <c r="W88" s="1"/>
      <c r="X88" s="1"/>
      <c r="Z88" s="1"/>
      <c r="AA88" s="1"/>
      <c r="AB88" s="1"/>
      <c r="AC88" s="1"/>
      <c r="AD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</row>
    <row r="89" spans="2:147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38"/>
      <c r="R89" s="1"/>
      <c r="S89" s="1"/>
      <c r="T89" s="1"/>
      <c r="U89" s="1"/>
      <c r="V89" s="1"/>
      <c r="W89" s="1"/>
      <c r="X89" s="1"/>
      <c r="Z89" s="1"/>
      <c r="AA89" s="1"/>
      <c r="AB89" s="1"/>
      <c r="AC89" s="1"/>
      <c r="AD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</row>
    <row r="90" spans="2:147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38"/>
      <c r="R90" s="1"/>
      <c r="S90" s="1"/>
      <c r="T90" s="1"/>
      <c r="U90" s="1"/>
      <c r="V90" s="1"/>
      <c r="W90" s="1"/>
      <c r="X90" s="1"/>
      <c r="Z90" s="1"/>
      <c r="AA90" s="1"/>
      <c r="AB90" s="1"/>
      <c r="AC90" s="1"/>
      <c r="AD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</row>
    <row r="91" spans="2:147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38"/>
      <c r="R91" s="1"/>
      <c r="S91" s="1"/>
      <c r="T91" s="1"/>
      <c r="U91" s="1"/>
      <c r="V91" s="1"/>
      <c r="W91" s="1"/>
      <c r="X91" s="1"/>
      <c r="Z91" s="1"/>
      <c r="AA91" s="1"/>
      <c r="AB91" s="1"/>
      <c r="AC91" s="1"/>
      <c r="AD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</row>
    <row r="92" spans="2:147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38"/>
      <c r="R92" s="1"/>
      <c r="S92" s="1"/>
      <c r="T92" s="1"/>
      <c r="U92" s="1"/>
      <c r="V92" s="1"/>
      <c r="W92" s="1"/>
      <c r="X92" s="1"/>
      <c r="Z92" s="1"/>
      <c r="AA92" s="1"/>
      <c r="AB92" s="1"/>
      <c r="AC92" s="1"/>
      <c r="AD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</row>
    <row r="93" spans="2:147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38"/>
      <c r="R93" s="1"/>
      <c r="S93" s="1"/>
      <c r="T93" s="1"/>
      <c r="U93" s="1"/>
      <c r="V93" s="1"/>
      <c r="W93" s="1"/>
      <c r="X93" s="1"/>
      <c r="Z93" s="1"/>
      <c r="AA93" s="1"/>
      <c r="AB93" s="1"/>
      <c r="AC93" s="1"/>
      <c r="AD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</row>
    <row r="94" spans="2:147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38"/>
      <c r="R94" s="1"/>
      <c r="S94" s="1"/>
      <c r="T94" s="1"/>
      <c r="U94" s="1"/>
      <c r="V94" s="1"/>
      <c r="W94" s="1"/>
      <c r="X94" s="1"/>
      <c r="Z94" s="1"/>
      <c r="AA94" s="1"/>
      <c r="AB94" s="1"/>
      <c r="AC94" s="1"/>
      <c r="AD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</row>
    <row r="95" spans="2:147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38"/>
      <c r="R95" s="1"/>
      <c r="S95" s="1"/>
      <c r="T95" s="1"/>
      <c r="U95" s="1"/>
      <c r="V95" s="1"/>
      <c r="W95" s="1"/>
      <c r="X95" s="1"/>
      <c r="Z95" s="1"/>
      <c r="AA95" s="1"/>
      <c r="AB95" s="1"/>
      <c r="AC95" s="1"/>
      <c r="AD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</row>
    <row r="96" spans="2:147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38"/>
      <c r="R96" s="1"/>
      <c r="S96" s="1"/>
      <c r="T96" s="1"/>
      <c r="U96" s="1"/>
      <c r="V96" s="1"/>
      <c r="W96" s="1"/>
      <c r="X96" s="1"/>
      <c r="Z96" s="1"/>
      <c r="AA96" s="1"/>
      <c r="AB96" s="1"/>
      <c r="AC96" s="1"/>
      <c r="AD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</row>
    <row r="97" spans="2:147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38"/>
      <c r="R97" s="1"/>
      <c r="S97" s="1"/>
      <c r="T97" s="1"/>
      <c r="U97" s="1"/>
      <c r="V97" s="1"/>
      <c r="W97" s="1"/>
      <c r="X97" s="1"/>
      <c r="Z97" s="1"/>
      <c r="AA97" s="1"/>
      <c r="AB97" s="1"/>
      <c r="AC97" s="1"/>
      <c r="AD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</row>
    <row r="98" spans="2:147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38"/>
      <c r="R98" s="1"/>
      <c r="S98" s="1"/>
      <c r="T98" s="1"/>
      <c r="U98" s="1"/>
      <c r="V98" s="1"/>
      <c r="W98" s="1"/>
      <c r="X98" s="1"/>
      <c r="Z98" s="1"/>
      <c r="AA98" s="1"/>
      <c r="AB98" s="1"/>
      <c r="AC98" s="1"/>
      <c r="AD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</row>
    <row r="99" spans="2:147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38"/>
      <c r="R99" s="1"/>
      <c r="S99" s="1"/>
      <c r="T99" s="1"/>
      <c r="U99" s="1"/>
      <c r="V99" s="1"/>
      <c r="W99" s="1"/>
      <c r="X99" s="1"/>
      <c r="Z99" s="1"/>
      <c r="AA99" s="1"/>
      <c r="AB99" s="1"/>
      <c r="AC99" s="1"/>
      <c r="AD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</row>
    <row r="100" spans="2:147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38"/>
      <c r="R100" s="1"/>
      <c r="S100" s="1"/>
      <c r="T100" s="1"/>
      <c r="U100" s="1"/>
      <c r="V100" s="1"/>
      <c r="W100" s="1"/>
      <c r="X100" s="1"/>
      <c r="Z100" s="1"/>
      <c r="AA100" s="1"/>
      <c r="AB100" s="1"/>
      <c r="AC100" s="1"/>
      <c r="AD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</row>
    <row r="101" spans="2:147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38"/>
      <c r="R101" s="1"/>
      <c r="S101" s="1"/>
      <c r="T101" s="1"/>
      <c r="U101" s="1"/>
      <c r="V101" s="1"/>
      <c r="W101" s="1"/>
      <c r="X101" s="1"/>
      <c r="Z101" s="1"/>
      <c r="AA101" s="1"/>
      <c r="AB101" s="1"/>
      <c r="AC101" s="1"/>
      <c r="AD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</row>
    <row r="102" spans="2:147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38"/>
      <c r="R102" s="1"/>
      <c r="S102" s="1"/>
      <c r="T102" s="1"/>
      <c r="U102" s="1"/>
      <c r="V102" s="1"/>
      <c r="W102" s="1"/>
      <c r="X102" s="1"/>
      <c r="Z102" s="1"/>
      <c r="AA102" s="1"/>
      <c r="AB102" s="1"/>
      <c r="AC102" s="1"/>
      <c r="AD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</row>
    <row r="103" spans="2:147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38"/>
      <c r="R103" s="1"/>
      <c r="S103" s="1"/>
      <c r="T103" s="1"/>
      <c r="U103" s="1"/>
      <c r="V103" s="1"/>
      <c r="W103" s="1"/>
      <c r="X103" s="1"/>
      <c r="Z103" s="1"/>
      <c r="AA103" s="1"/>
      <c r="AB103" s="1"/>
      <c r="AC103" s="1"/>
      <c r="AD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</row>
    <row r="104" spans="2:147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38"/>
      <c r="R104" s="1"/>
      <c r="S104" s="1"/>
      <c r="T104" s="1"/>
      <c r="U104" s="1"/>
      <c r="V104" s="1"/>
      <c r="W104" s="1"/>
      <c r="X104" s="1"/>
      <c r="Z104" s="1"/>
      <c r="AA104" s="1"/>
      <c r="AB104" s="1"/>
      <c r="AC104" s="1"/>
      <c r="AD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</row>
    <row r="105" spans="2:147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38"/>
      <c r="R105" s="1"/>
      <c r="S105" s="1"/>
      <c r="T105" s="1"/>
      <c r="U105" s="1"/>
      <c r="V105" s="1"/>
      <c r="W105" s="1"/>
      <c r="X105" s="1"/>
      <c r="Z105" s="1"/>
      <c r="AA105" s="1"/>
      <c r="AB105" s="1"/>
      <c r="AC105" s="1"/>
      <c r="AD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</row>
    <row r="106" spans="2:147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38"/>
      <c r="R106" s="1"/>
      <c r="S106" s="1"/>
      <c r="T106" s="1"/>
      <c r="U106" s="1"/>
      <c r="V106" s="1"/>
      <c r="W106" s="1"/>
      <c r="X106" s="1"/>
      <c r="Z106" s="1"/>
      <c r="AA106" s="1"/>
      <c r="AB106" s="1"/>
      <c r="AC106" s="1"/>
      <c r="AD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</row>
    <row r="107" spans="2:147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38"/>
      <c r="R107" s="1"/>
      <c r="S107" s="1"/>
      <c r="T107" s="1"/>
      <c r="U107" s="1"/>
      <c r="V107" s="1"/>
      <c r="W107" s="1"/>
      <c r="X107" s="1"/>
      <c r="Z107" s="1"/>
      <c r="AA107" s="1"/>
      <c r="AB107" s="1"/>
      <c r="AC107" s="1"/>
      <c r="AD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</row>
    <row r="108" spans="2:147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38"/>
      <c r="R108" s="1"/>
      <c r="S108" s="1"/>
      <c r="T108" s="1"/>
      <c r="U108" s="1"/>
      <c r="V108" s="1"/>
      <c r="W108" s="1"/>
      <c r="X108" s="1"/>
      <c r="Z108" s="1"/>
      <c r="AA108" s="1"/>
      <c r="AB108" s="1"/>
      <c r="AC108" s="1"/>
      <c r="AD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</row>
    <row r="109" spans="2:147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38"/>
      <c r="R109" s="1"/>
      <c r="S109" s="1"/>
      <c r="T109" s="1"/>
      <c r="U109" s="1"/>
      <c r="V109" s="1"/>
      <c r="W109" s="1"/>
      <c r="X109" s="1"/>
      <c r="Z109" s="1"/>
      <c r="AA109" s="1"/>
      <c r="AB109" s="1"/>
      <c r="AC109" s="1"/>
      <c r="AD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</row>
    <row r="110" spans="2:147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38"/>
      <c r="R110" s="1"/>
      <c r="S110" s="1"/>
      <c r="T110" s="1"/>
      <c r="U110" s="1"/>
      <c r="V110" s="1"/>
      <c r="W110" s="1"/>
      <c r="X110" s="1"/>
      <c r="Z110" s="1"/>
      <c r="AA110" s="1"/>
      <c r="AB110" s="1"/>
      <c r="AC110" s="1"/>
      <c r="AD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</row>
    <row r="111" spans="2:147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38"/>
      <c r="R111" s="1"/>
      <c r="S111" s="1"/>
      <c r="T111" s="1"/>
      <c r="U111" s="1"/>
      <c r="V111" s="1"/>
      <c r="W111" s="1"/>
      <c r="X111" s="1"/>
      <c r="Z111" s="1"/>
      <c r="AA111" s="1"/>
      <c r="AB111" s="1"/>
      <c r="AC111" s="1"/>
      <c r="AD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</row>
    <row r="112" spans="2:147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38"/>
      <c r="R112" s="1"/>
      <c r="S112" s="1"/>
      <c r="T112" s="1"/>
      <c r="U112" s="1"/>
      <c r="V112" s="1"/>
      <c r="W112" s="1"/>
      <c r="X112" s="1"/>
      <c r="Z112" s="1"/>
      <c r="AA112" s="1"/>
      <c r="AB112" s="1"/>
      <c r="AC112" s="1"/>
      <c r="AD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</row>
    <row r="113" spans="2:147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38"/>
      <c r="R113" s="1"/>
      <c r="S113" s="1"/>
      <c r="T113" s="1"/>
      <c r="U113" s="1"/>
      <c r="V113" s="1"/>
      <c r="W113" s="1"/>
      <c r="X113" s="1"/>
      <c r="Z113" s="1"/>
      <c r="AA113" s="1"/>
      <c r="AB113" s="1"/>
      <c r="AC113" s="1"/>
      <c r="AD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</row>
    <row r="114" spans="2:147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38"/>
      <c r="R114" s="1"/>
      <c r="S114" s="1"/>
      <c r="T114" s="1"/>
      <c r="U114" s="1"/>
      <c r="V114" s="1"/>
      <c r="W114" s="1"/>
      <c r="X114" s="1"/>
      <c r="Z114" s="1"/>
      <c r="AA114" s="1"/>
      <c r="AB114" s="1"/>
      <c r="AC114" s="1"/>
      <c r="AD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</row>
    <row r="115" spans="2:147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38"/>
      <c r="R115" s="1"/>
      <c r="S115" s="1"/>
      <c r="T115" s="1"/>
      <c r="U115" s="1"/>
      <c r="V115" s="1"/>
      <c r="W115" s="1"/>
      <c r="X115" s="1"/>
      <c r="Z115" s="1"/>
      <c r="AA115" s="1"/>
      <c r="AB115" s="1"/>
      <c r="AC115" s="1"/>
      <c r="AD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</row>
    <row r="116" spans="2:147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38"/>
      <c r="R116" s="1"/>
      <c r="S116" s="1"/>
      <c r="T116" s="1"/>
      <c r="U116" s="1"/>
      <c r="V116" s="1"/>
      <c r="W116" s="1"/>
      <c r="X116" s="1"/>
      <c r="Z116" s="1"/>
      <c r="AA116" s="1"/>
      <c r="AB116" s="1"/>
      <c r="AC116" s="1"/>
      <c r="AD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</row>
    <row r="117" spans="2:147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38"/>
      <c r="R117" s="1"/>
      <c r="S117" s="1"/>
      <c r="T117" s="1"/>
      <c r="U117" s="1"/>
      <c r="V117" s="1"/>
      <c r="W117" s="1"/>
      <c r="X117" s="1"/>
      <c r="Z117" s="1"/>
      <c r="AA117" s="1"/>
      <c r="AB117" s="1"/>
      <c r="AC117" s="1"/>
      <c r="AD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</row>
    <row r="118" spans="2:147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38"/>
      <c r="R118" s="1"/>
      <c r="S118" s="1"/>
      <c r="T118" s="1"/>
      <c r="U118" s="1"/>
      <c r="V118" s="1"/>
      <c r="W118" s="1"/>
      <c r="X118" s="1"/>
      <c r="Z118" s="1"/>
      <c r="AA118" s="1"/>
      <c r="AB118" s="1"/>
      <c r="AC118" s="1"/>
      <c r="AD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</row>
    <row r="119" spans="2:147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38"/>
      <c r="R119" s="1"/>
      <c r="S119" s="1"/>
      <c r="T119" s="1"/>
      <c r="U119" s="1"/>
      <c r="V119" s="1"/>
      <c r="W119" s="1"/>
      <c r="X119" s="1"/>
      <c r="Z119" s="1"/>
      <c r="AA119" s="1"/>
      <c r="AB119" s="1"/>
      <c r="AC119" s="1"/>
      <c r="AD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</row>
    <row r="120" spans="2:147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38"/>
      <c r="R120" s="1"/>
      <c r="S120" s="1"/>
      <c r="T120" s="1"/>
      <c r="U120" s="1"/>
      <c r="V120" s="1"/>
      <c r="W120" s="1"/>
      <c r="X120" s="1"/>
      <c r="Z120" s="1"/>
      <c r="AA120" s="1"/>
      <c r="AB120" s="1"/>
      <c r="AC120" s="1"/>
      <c r="AD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</row>
    <row r="121" spans="2:147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38"/>
      <c r="R121" s="1"/>
      <c r="S121" s="1"/>
      <c r="T121" s="1"/>
      <c r="U121" s="1"/>
      <c r="V121" s="1"/>
      <c r="W121" s="1"/>
      <c r="X121" s="1"/>
      <c r="Z121" s="1"/>
      <c r="AA121" s="1"/>
      <c r="AB121" s="1"/>
      <c r="AC121" s="1"/>
      <c r="AD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</row>
    <row r="122" spans="2:147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38"/>
      <c r="R122" s="1"/>
      <c r="S122" s="1"/>
      <c r="T122" s="1"/>
      <c r="U122" s="1"/>
      <c r="V122" s="1"/>
      <c r="W122" s="1"/>
      <c r="X122" s="1"/>
      <c r="Z122" s="1"/>
      <c r="AA122" s="1"/>
      <c r="AB122" s="1"/>
      <c r="AC122" s="1"/>
      <c r="AD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</row>
    <row r="123" spans="2:147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38"/>
      <c r="R123" s="1"/>
      <c r="S123" s="1"/>
      <c r="T123" s="1"/>
      <c r="U123" s="1"/>
      <c r="V123" s="1"/>
      <c r="W123" s="1"/>
      <c r="X123" s="1"/>
      <c r="Z123" s="1"/>
      <c r="AA123" s="1"/>
      <c r="AB123" s="1"/>
      <c r="AC123" s="1"/>
      <c r="AD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</row>
    <row r="124" spans="2:147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38"/>
      <c r="R124" s="1"/>
      <c r="S124" s="1"/>
      <c r="T124" s="1"/>
      <c r="U124" s="1"/>
      <c r="V124" s="1"/>
      <c r="W124" s="1"/>
      <c r="X124" s="1"/>
      <c r="Z124" s="1"/>
      <c r="AA124" s="1"/>
      <c r="AB124" s="1"/>
      <c r="AC124" s="1"/>
      <c r="AD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</row>
    <row r="125" spans="2:147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38"/>
      <c r="R125" s="1"/>
      <c r="S125" s="1"/>
      <c r="T125" s="1"/>
      <c r="U125" s="1"/>
      <c r="V125" s="1"/>
      <c r="W125" s="1"/>
      <c r="X125" s="1"/>
      <c r="Z125" s="1"/>
      <c r="AA125" s="1"/>
      <c r="AB125" s="1"/>
      <c r="AC125" s="1"/>
      <c r="AD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</row>
    <row r="126" spans="2:147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38"/>
      <c r="R126" s="1"/>
      <c r="S126" s="1"/>
      <c r="T126" s="1"/>
      <c r="U126" s="1"/>
      <c r="V126" s="1"/>
      <c r="W126" s="1"/>
      <c r="X126" s="1"/>
      <c r="Z126" s="1"/>
      <c r="AA126" s="1"/>
      <c r="AB126" s="1"/>
      <c r="AC126" s="1"/>
      <c r="AD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</row>
    <row r="127" spans="2:147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38"/>
      <c r="R127" s="1"/>
      <c r="S127" s="1"/>
      <c r="T127" s="1"/>
      <c r="U127" s="1"/>
      <c r="V127" s="1"/>
      <c r="W127" s="1"/>
      <c r="X127" s="1"/>
      <c r="Z127" s="1"/>
      <c r="AA127" s="1"/>
      <c r="AB127" s="1"/>
      <c r="AC127" s="1"/>
      <c r="AD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</row>
    <row r="128" spans="2:147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38"/>
      <c r="R128" s="1"/>
      <c r="S128" s="1"/>
      <c r="T128" s="1"/>
      <c r="U128" s="1"/>
      <c r="V128" s="1"/>
      <c r="W128" s="1"/>
      <c r="X128" s="1"/>
      <c r="Z128" s="1"/>
      <c r="AA128" s="1"/>
      <c r="AB128" s="1"/>
      <c r="AC128" s="1"/>
      <c r="AD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</row>
    <row r="129" spans="2:147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38"/>
      <c r="R129" s="1"/>
      <c r="S129" s="1"/>
      <c r="T129" s="1"/>
      <c r="U129" s="1"/>
      <c r="V129" s="1"/>
      <c r="W129" s="1"/>
      <c r="X129" s="1"/>
      <c r="Z129" s="1"/>
      <c r="AA129" s="1"/>
      <c r="AB129" s="1"/>
      <c r="AC129" s="1"/>
      <c r="AD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</row>
    <row r="130" spans="2:147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38"/>
      <c r="R130" s="1"/>
      <c r="S130" s="1"/>
      <c r="T130" s="1"/>
      <c r="U130" s="1"/>
      <c r="V130" s="1"/>
      <c r="W130" s="1"/>
      <c r="X130" s="1"/>
      <c r="Z130" s="1"/>
      <c r="AA130" s="1"/>
      <c r="AB130" s="1"/>
      <c r="AC130" s="1"/>
      <c r="AD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</row>
    <row r="131" spans="2:147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38"/>
      <c r="R131" s="1"/>
      <c r="S131" s="1"/>
      <c r="T131" s="1"/>
      <c r="U131" s="1"/>
      <c r="V131" s="1"/>
      <c r="W131" s="1"/>
      <c r="X131" s="1"/>
      <c r="Z131" s="1"/>
      <c r="AA131" s="1"/>
      <c r="AB131" s="1"/>
      <c r="AC131" s="1"/>
      <c r="AD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</row>
    <row r="132" spans="2:147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38"/>
      <c r="R132" s="1"/>
      <c r="S132" s="1"/>
      <c r="T132" s="1"/>
      <c r="U132" s="1"/>
      <c r="V132" s="1"/>
      <c r="W132" s="1"/>
      <c r="X132" s="1"/>
      <c r="Z132" s="1"/>
      <c r="AA132" s="1"/>
      <c r="AB132" s="1"/>
      <c r="AC132" s="1"/>
      <c r="AD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</row>
    <row r="133" spans="2:147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38"/>
      <c r="R133" s="1"/>
      <c r="S133" s="1"/>
      <c r="T133" s="1"/>
      <c r="U133" s="1"/>
      <c r="V133" s="1"/>
      <c r="W133" s="1"/>
      <c r="X133" s="1"/>
      <c r="Z133" s="1"/>
      <c r="AA133" s="1"/>
      <c r="AB133" s="1"/>
      <c r="AC133" s="1"/>
      <c r="AD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</row>
    <row r="134" spans="2:147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38"/>
      <c r="R134" s="1"/>
      <c r="S134" s="1"/>
      <c r="T134" s="1"/>
      <c r="U134" s="1"/>
      <c r="V134" s="1"/>
      <c r="W134" s="1"/>
      <c r="X134" s="1"/>
      <c r="Z134" s="1"/>
      <c r="AA134" s="1"/>
      <c r="AB134" s="1"/>
      <c r="AC134" s="1"/>
      <c r="AD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</row>
    <row r="135" spans="2:147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38"/>
      <c r="R135" s="1"/>
      <c r="S135" s="1"/>
      <c r="T135" s="1"/>
      <c r="U135" s="1"/>
      <c r="V135" s="1"/>
      <c r="W135" s="1"/>
      <c r="X135" s="1"/>
      <c r="Z135" s="1"/>
      <c r="AA135" s="1"/>
      <c r="AB135" s="1"/>
      <c r="AC135" s="1"/>
      <c r="AD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</row>
    <row r="136" spans="2:147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38"/>
      <c r="R136" s="1"/>
      <c r="S136" s="1"/>
      <c r="T136" s="1"/>
      <c r="U136" s="1"/>
      <c r="V136" s="1"/>
      <c r="W136" s="1"/>
      <c r="X136" s="1"/>
      <c r="Z136" s="1"/>
      <c r="AA136" s="1"/>
      <c r="AB136" s="1"/>
      <c r="AC136" s="1"/>
      <c r="AD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</row>
    <row r="137" spans="2:147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38"/>
      <c r="R137" s="1"/>
      <c r="S137" s="1"/>
      <c r="T137" s="1"/>
      <c r="U137" s="1"/>
      <c r="V137" s="1"/>
      <c r="W137" s="1"/>
      <c r="X137" s="1"/>
      <c r="Z137" s="1"/>
      <c r="AA137" s="1"/>
      <c r="AB137" s="1"/>
      <c r="AC137" s="1"/>
      <c r="AD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</row>
    <row r="138" spans="2:147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38"/>
      <c r="R138" s="1"/>
      <c r="S138" s="1"/>
      <c r="T138" s="1"/>
      <c r="U138" s="1"/>
      <c r="V138" s="1"/>
      <c r="W138" s="1"/>
      <c r="X138" s="1"/>
      <c r="Z138" s="1"/>
      <c r="AA138" s="1"/>
      <c r="AB138" s="1"/>
      <c r="AC138" s="1"/>
      <c r="AD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</row>
    <row r="139" spans="2:147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38"/>
      <c r="R139" s="1"/>
      <c r="S139" s="1"/>
      <c r="T139" s="1"/>
      <c r="U139" s="1"/>
      <c r="V139" s="1"/>
      <c r="W139" s="1"/>
      <c r="X139" s="1"/>
      <c r="Z139" s="1"/>
      <c r="AA139" s="1"/>
      <c r="AB139" s="1"/>
      <c r="AC139" s="1"/>
      <c r="AD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</row>
    <row r="140" spans="2:147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38"/>
      <c r="R140" s="1"/>
      <c r="S140" s="1"/>
      <c r="T140" s="1"/>
      <c r="U140" s="1"/>
      <c r="V140" s="1"/>
      <c r="W140" s="1"/>
      <c r="X140" s="1"/>
      <c r="Z140" s="1"/>
      <c r="AA140" s="1"/>
      <c r="AB140" s="1"/>
      <c r="AC140" s="1"/>
      <c r="AD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</row>
    <row r="141" spans="2:147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38"/>
      <c r="R141" s="1"/>
      <c r="S141" s="1"/>
      <c r="T141" s="1"/>
      <c r="U141" s="1"/>
      <c r="V141" s="1"/>
      <c r="W141" s="1"/>
      <c r="X141" s="1"/>
      <c r="Z141" s="1"/>
      <c r="AA141" s="1"/>
      <c r="AB141" s="1"/>
      <c r="AC141" s="1"/>
      <c r="AD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</row>
    <row r="142" spans="2:147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38"/>
      <c r="R142" s="1"/>
      <c r="S142" s="1"/>
      <c r="T142" s="1"/>
      <c r="U142" s="1"/>
      <c r="V142" s="1"/>
      <c r="W142" s="1"/>
      <c r="X142" s="1"/>
      <c r="Z142" s="1"/>
      <c r="AA142" s="1"/>
      <c r="AB142" s="1"/>
      <c r="AC142" s="1"/>
      <c r="AD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</row>
    <row r="143" spans="2:147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38"/>
      <c r="R143" s="1"/>
      <c r="S143" s="1"/>
      <c r="T143" s="1"/>
      <c r="U143" s="1"/>
      <c r="V143" s="1"/>
      <c r="W143" s="1"/>
      <c r="X143" s="1"/>
      <c r="Z143" s="1"/>
      <c r="AA143" s="1"/>
      <c r="AB143" s="1"/>
      <c r="AC143" s="1"/>
      <c r="AD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</row>
    <row r="144" spans="2:147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38"/>
      <c r="R144" s="1"/>
      <c r="S144" s="1"/>
      <c r="T144" s="1"/>
      <c r="U144" s="1"/>
      <c r="V144" s="1"/>
      <c r="W144" s="1"/>
      <c r="X144" s="1"/>
      <c r="Z144" s="1"/>
      <c r="AA144" s="1"/>
      <c r="AB144" s="1"/>
      <c r="AC144" s="1"/>
      <c r="AD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</row>
    <row r="145" spans="2:147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38"/>
      <c r="R145" s="1"/>
      <c r="S145" s="1"/>
      <c r="T145" s="1"/>
      <c r="U145" s="1"/>
      <c r="V145" s="1"/>
      <c r="W145" s="1"/>
      <c r="X145" s="1"/>
      <c r="Z145" s="1"/>
      <c r="AA145" s="1"/>
      <c r="AB145" s="1"/>
      <c r="AC145" s="1"/>
      <c r="AD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</row>
    <row r="146" spans="2:147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38"/>
      <c r="R146" s="1"/>
      <c r="S146" s="1"/>
      <c r="T146" s="1"/>
      <c r="U146" s="1"/>
      <c r="V146" s="1"/>
      <c r="W146" s="1"/>
      <c r="X146" s="1"/>
      <c r="Z146" s="1"/>
      <c r="AA146" s="1"/>
      <c r="AB146" s="1"/>
      <c r="AC146" s="1"/>
      <c r="AD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</row>
    <row r="147" spans="2:147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38"/>
      <c r="R147" s="1"/>
      <c r="S147" s="1"/>
      <c r="T147" s="1"/>
      <c r="U147" s="1"/>
      <c r="V147" s="1"/>
      <c r="W147" s="1"/>
      <c r="X147" s="1"/>
      <c r="Z147" s="1"/>
      <c r="AA147" s="1"/>
      <c r="AB147" s="1"/>
      <c r="AC147" s="1"/>
      <c r="AD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</row>
    <row r="148" spans="2:147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38"/>
      <c r="R148" s="1"/>
      <c r="S148" s="1"/>
      <c r="T148" s="1"/>
      <c r="U148" s="1"/>
      <c r="V148" s="1"/>
      <c r="W148" s="1"/>
      <c r="X148" s="1"/>
      <c r="Z148" s="1"/>
      <c r="AA148" s="1"/>
      <c r="AB148" s="1"/>
      <c r="AC148" s="1"/>
      <c r="AD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</row>
    <row r="149" spans="2:147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38"/>
      <c r="R149" s="1"/>
      <c r="S149" s="1"/>
      <c r="T149" s="1"/>
      <c r="U149" s="1"/>
      <c r="V149" s="1"/>
      <c r="W149" s="1"/>
      <c r="X149" s="1"/>
      <c r="Z149" s="1"/>
      <c r="AA149" s="1"/>
      <c r="AB149" s="1"/>
      <c r="AC149" s="1"/>
      <c r="AD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</row>
    <row r="150" spans="2:147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38"/>
      <c r="R150" s="1"/>
      <c r="S150" s="1"/>
      <c r="T150" s="1"/>
      <c r="U150" s="1"/>
      <c r="V150" s="1"/>
      <c r="W150" s="1"/>
      <c r="X150" s="1"/>
      <c r="Z150" s="1"/>
      <c r="AA150" s="1"/>
      <c r="AB150" s="1"/>
      <c r="AC150" s="1"/>
      <c r="AD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</row>
    <row r="151" spans="2:147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38"/>
      <c r="R151" s="1"/>
      <c r="S151" s="1"/>
      <c r="T151" s="1"/>
      <c r="U151" s="1"/>
      <c r="V151" s="1"/>
      <c r="W151" s="1"/>
      <c r="X151" s="1"/>
      <c r="Z151" s="1"/>
      <c r="AA151" s="1"/>
      <c r="AB151" s="1"/>
      <c r="AC151" s="1"/>
      <c r="AD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</row>
    <row r="152" spans="2:147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38"/>
      <c r="R152" s="1"/>
      <c r="S152" s="1"/>
      <c r="T152" s="1"/>
      <c r="U152" s="1"/>
      <c r="V152" s="1"/>
      <c r="W152" s="1"/>
      <c r="X152" s="1"/>
      <c r="Z152" s="1"/>
      <c r="AA152" s="1"/>
      <c r="AB152" s="1"/>
      <c r="AC152" s="1"/>
      <c r="AD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</row>
    <row r="153" spans="2:147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38"/>
      <c r="R153" s="1"/>
      <c r="S153" s="1"/>
      <c r="T153" s="1"/>
      <c r="U153" s="1"/>
      <c r="V153" s="1"/>
      <c r="W153" s="1"/>
      <c r="X153" s="1"/>
      <c r="Z153" s="1"/>
      <c r="AA153" s="1"/>
      <c r="AB153" s="1"/>
      <c r="AC153" s="1"/>
      <c r="AD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</row>
    <row r="154" spans="2:147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38"/>
      <c r="R154" s="1"/>
      <c r="S154" s="1"/>
      <c r="T154" s="1"/>
      <c r="U154" s="1"/>
      <c r="V154" s="1"/>
      <c r="W154" s="1"/>
      <c r="X154" s="1"/>
      <c r="Z154" s="1"/>
      <c r="AA154" s="1"/>
      <c r="AB154" s="1"/>
      <c r="AC154" s="1"/>
      <c r="AD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</row>
    <row r="155" spans="2:147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38"/>
      <c r="R155" s="1"/>
      <c r="S155" s="1"/>
      <c r="T155" s="1"/>
      <c r="U155" s="1"/>
      <c r="V155" s="1"/>
      <c r="W155" s="1"/>
      <c r="X155" s="1"/>
      <c r="Z155" s="1"/>
      <c r="AA155" s="1"/>
      <c r="AB155" s="1"/>
      <c r="AC155" s="1"/>
      <c r="AD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</row>
    <row r="156" spans="2:147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38"/>
      <c r="R156" s="1"/>
      <c r="S156" s="1"/>
      <c r="T156" s="1"/>
      <c r="U156" s="1"/>
      <c r="V156" s="1"/>
      <c r="W156" s="1"/>
      <c r="X156" s="1"/>
      <c r="Z156" s="1"/>
      <c r="AA156" s="1"/>
      <c r="AB156" s="1"/>
      <c r="AC156" s="1"/>
      <c r="AD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</row>
    <row r="157" spans="2:147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38"/>
      <c r="R157" s="1"/>
      <c r="S157" s="1"/>
      <c r="T157" s="1"/>
      <c r="U157" s="1"/>
      <c r="V157" s="1"/>
      <c r="W157" s="1"/>
      <c r="X157" s="1"/>
      <c r="Z157" s="1"/>
      <c r="AA157" s="1"/>
      <c r="AB157" s="1"/>
      <c r="AC157" s="1"/>
      <c r="AD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</row>
    <row r="158" spans="2:147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38"/>
      <c r="R158" s="1"/>
      <c r="S158" s="1"/>
      <c r="T158" s="1"/>
      <c r="U158" s="1"/>
      <c r="V158" s="1"/>
      <c r="W158" s="1"/>
      <c r="X158" s="1"/>
      <c r="Z158" s="1"/>
      <c r="AA158" s="1"/>
      <c r="AB158" s="1"/>
      <c r="AC158" s="1"/>
      <c r="AD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</row>
    <row r="159" spans="2:147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38"/>
      <c r="R159" s="1"/>
      <c r="S159" s="1"/>
      <c r="T159" s="1"/>
      <c r="U159" s="1"/>
      <c r="V159" s="1"/>
      <c r="W159" s="1"/>
      <c r="X159" s="1"/>
      <c r="Z159" s="1"/>
      <c r="AA159" s="1"/>
      <c r="AB159" s="1"/>
      <c r="AC159" s="1"/>
      <c r="AD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</row>
    <row r="160" spans="2:147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38"/>
      <c r="R160" s="1"/>
      <c r="S160" s="1"/>
      <c r="T160" s="1"/>
      <c r="U160" s="1"/>
      <c r="V160" s="1"/>
      <c r="W160" s="1"/>
      <c r="X160" s="1"/>
      <c r="Z160" s="1"/>
      <c r="AA160" s="1"/>
      <c r="AB160" s="1"/>
      <c r="AC160" s="1"/>
      <c r="AD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</row>
    <row r="161" spans="2:147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38"/>
      <c r="R161" s="1"/>
      <c r="S161" s="1"/>
      <c r="T161" s="1"/>
      <c r="U161" s="1"/>
      <c r="V161" s="1"/>
      <c r="W161" s="1"/>
      <c r="X161" s="1"/>
      <c r="Z161" s="1"/>
      <c r="AA161" s="1"/>
      <c r="AB161" s="1"/>
      <c r="AC161" s="1"/>
      <c r="AD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</row>
    <row r="162" spans="2:147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38"/>
      <c r="R162" s="1"/>
      <c r="S162" s="1"/>
      <c r="T162" s="1"/>
      <c r="U162" s="1"/>
      <c r="V162" s="1"/>
      <c r="W162" s="1"/>
      <c r="X162" s="1"/>
      <c r="Z162" s="1"/>
      <c r="AA162" s="1"/>
      <c r="AB162" s="1"/>
      <c r="AC162" s="1"/>
      <c r="AD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</row>
    <row r="163" spans="2:147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38"/>
      <c r="R163" s="1"/>
      <c r="S163" s="1"/>
      <c r="T163" s="1"/>
      <c r="U163" s="1"/>
      <c r="V163" s="1"/>
      <c r="W163" s="1"/>
      <c r="X163" s="1"/>
      <c r="Z163" s="1"/>
      <c r="AA163" s="1"/>
      <c r="AB163" s="1"/>
      <c r="AC163" s="1"/>
      <c r="AD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</row>
    <row r="164" spans="2:147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38"/>
      <c r="R164" s="1"/>
      <c r="S164" s="1"/>
      <c r="T164" s="1"/>
      <c r="U164" s="1"/>
      <c r="V164" s="1"/>
      <c r="W164" s="1"/>
      <c r="X164" s="1"/>
      <c r="Z164" s="1"/>
      <c r="AA164" s="1"/>
      <c r="AB164" s="1"/>
      <c r="AC164" s="1"/>
      <c r="AD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</row>
    <row r="165" spans="2:147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38"/>
      <c r="R165" s="1"/>
      <c r="S165" s="1"/>
      <c r="T165" s="1"/>
      <c r="U165" s="1"/>
      <c r="V165" s="1"/>
      <c r="W165" s="1"/>
      <c r="X165" s="1"/>
      <c r="Z165" s="1"/>
      <c r="AA165" s="1"/>
      <c r="AB165" s="1"/>
      <c r="AC165" s="1"/>
      <c r="AD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</row>
    <row r="166" spans="2:147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38"/>
      <c r="R166" s="1"/>
      <c r="S166" s="1"/>
      <c r="T166" s="1"/>
      <c r="U166" s="1"/>
      <c r="V166" s="1"/>
      <c r="W166" s="1"/>
      <c r="X166" s="1"/>
      <c r="Z166" s="1"/>
      <c r="AA166" s="1"/>
      <c r="AB166" s="1"/>
      <c r="AC166" s="1"/>
      <c r="AD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</row>
    <row r="167" spans="2:147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38"/>
      <c r="R167" s="1"/>
      <c r="S167" s="1"/>
      <c r="T167" s="1"/>
      <c r="U167" s="1"/>
      <c r="V167" s="1"/>
      <c r="W167" s="1"/>
      <c r="X167" s="1"/>
      <c r="Z167" s="1"/>
      <c r="AA167" s="1"/>
      <c r="AB167" s="1"/>
      <c r="AC167" s="1"/>
      <c r="AD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</row>
    <row r="168" spans="2:147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38"/>
      <c r="R168" s="1"/>
      <c r="S168" s="1"/>
      <c r="T168" s="1"/>
      <c r="U168" s="1"/>
      <c r="V168" s="1"/>
      <c r="W168" s="1"/>
      <c r="X168" s="1"/>
      <c r="Z168" s="1"/>
      <c r="AA168" s="1"/>
      <c r="AB168" s="1"/>
      <c r="AC168" s="1"/>
      <c r="AD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</row>
    <row r="169" spans="2:147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38"/>
      <c r="R169" s="1"/>
      <c r="S169" s="1"/>
      <c r="T169" s="1"/>
      <c r="U169" s="1"/>
      <c r="V169" s="1"/>
      <c r="W169" s="1"/>
      <c r="X169" s="1"/>
      <c r="Z169" s="1"/>
      <c r="AA169" s="1"/>
      <c r="AB169" s="1"/>
      <c r="AC169" s="1"/>
      <c r="AD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</row>
    <row r="170" spans="2:147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38"/>
      <c r="R170" s="1"/>
      <c r="S170" s="1"/>
      <c r="T170" s="1"/>
      <c r="U170" s="1"/>
      <c r="V170" s="1"/>
      <c r="W170" s="1"/>
      <c r="X170" s="1"/>
      <c r="Z170" s="1"/>
      <c r="AA170" s="1"/>
      <c r="AB170" s="1"/>
      <c r="AC170" s="1"/>
      <c r="AD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</row>
    <row r="171" spans="2:147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38"/>
      <c r="R171" s="1"/>
      <c r="S171" s="1"/>
      <c r="T171" s="1"/>
      <c r="U171" s="1"/>
      <c r="V171" s="1"/>
      <c r="W171" s="1"/>
      <c r="X171" s="1"/>
      <c r="Z171" s="1"/>
      <c r="AA171" s="1"/>
      <c r="AB171" s="1"/>
      <c r="AC171" s="1"/>
      <c r="AD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</row>
    <row r="172" spans="2:147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38"/>
      <c r="R172" s="1"/>
      <c r="S172" s="1"/>
      <c r="T172" s="1"/>
      <c r="U172" s="1"/>
      <c r="V172" s="1"/>
      <c r="W172" s="1"/>
      <c r="X172" s="1"/>
      <c r="Z172" s="1"/>
      <c r="AA172" s="1"/>
      <c r="AB172" s="1"/>
      <c r="AC172" s="1"/>
      <c r="AD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</row>
    <row r="173" spans="2:147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38"/>
      <c r="R173" s="1"/>
      <c r="S173" s="1"/>
      <c r="T173" s="1"/>
      <c r="U173" s="1"/>
      <c r="V173" s="1"/>
      <c r="W173" s="1"/>
      <c r="X173" s="1"/>
      <c r="Z173" s="1"/>
      <c r="AA173" s="1"/>
      <c r="AB173" s="1"/>
      <c r="AC173" s="1"/>
      <c r="AD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</row>
    <row r="174" spans="2:147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38"/>
      <c r="R174" s="1"/>
      <c r="S174" s="1"/>
      <c r="T174" s="1"/>
      <c r="U174" s="1"/>
      <c r="V174" s="1"/>
      <c r="W174" s="1"/>
      <c r="X174" s="1"/>
      <c r="Z174" s="1"/>
      <c r="AA174" s="1"/>
      <c r="AB174" s="1"/>
      <c r="AC174" s="1"/>
      <c r="AD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</row>
    <row r="175" spans="2:147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38"/>
      <c r="R175" s="1"/>
      <c r="S175" s="1"/>
      <c r="T175" s="1"/>
      <c r="U175" s="1"/>
      <c r="V175" s="1"/>
      <c r="W175" s="1"/>
      <c r="X175" s="1"/>
      <c r="Z175" s="1"/>
      <c r="AA175" s="1"/>
      <c r="AB175" s="1"/>
      <c r="AC175" s="1"/>
      <c r="AD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</row>
    <row r="176" spans="2:147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38"/>
      <c r="R176" s="1"/>
      <c r="S176" s="1"/>
      <c r="T176" s="1"/>
      <c r="U176" s="1"/>
      <c r="V176" s="1"/>
      <c r="W176" s="1"/>
      <c r="X176" s="1"/>
      <c r="Z176" s="1"/>
      <c r="AA176" s="1"/>
      <c r="AB176" s="1"/>
      <c r="AC176" s="1"/>
      <c r="AD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</row>
    <row r="177" spans="2:147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38"/>
      <c r="R177" s="1"/>
      <c r="S177" s="1"/>
      <c r="T177" s="1"/>
      <c r="U177" s="1"/>
      <c r="V177" s="1"/>
      <c r="W177" s="1"/>
      <c r="X177" s="1"/>
      <c r="Z177" s="1"/>
      <c r="AA177" s="1"/>
      <c r="AB177" s="1"/>
      <c r="AC177" s="1"/>
      <c r="AD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</row>
    <row r="178" spans="2:147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38"/>
      <c r="R178" s="1"/>
      <c r="S178" s="1"/>
      <c r="T178" s="1"/>
      <c r="U178" s="1"/>
      <c r="V178" s="1"/>
      <c r="W178" s="1"/>
      <c r="X178" s="1"/>
      <c r="Z178" s="1"/>
      <c r="AA178" s="1"/>
      <c r="AB178" s="1"/>
      <c r="AC178" s="1"/>
      <c r="AD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</row>
    <row r="179" spans="2:147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38"/>
      <c r="R179" s="1"/>
      <c r="S179" s="1"/>
      <c r="T179" s="1"/>
      <c r="U179" s="1"/>
      <c r="V179" s="1"/>
      <c r="W179" s="1"/>
      <c r="X179" s="1"/>
      <c r="Z179" s="1"/>
      <c r="AA179" s="1"/>
      <c r="AB179" s="1"/>
      <c r="AC179" s="1"/>
      <c r="AD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</row>
    <row r="180" spans="2:147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38"/>
      <c r="R180" s="1"/>
      <c r="S180" s="1"/>
      <c r="T180" s="1"/>
      <c r="U180" s="1"/>
      <c r="V180" s="1"/>
      <c r="W180" s="1"/>
      <c r="X180" s="1"/>
      <c r="Z180" s="1"/>
      <c r="AA180" s="1"/>
      <c r="AB180" s="1"/>
      <c r="AC180" s="1"/>
      <c r="AD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</row>
    <row r="181" spans="2:147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38"/>
      <c r="R181" s="1"/>
      <c r="S181" s="1"/>
      <c r="T181" s="1"/>
      <c r="U181" s="1"/>
      <c r="V181" s="1"/>
      <c r="W181" s="1"/>
      <c r="X181" s="1"/>
      <c r="Z181" s="1"/>
      <c r="AA181" s="1"/>
      <c r="AB181" s="1"/>
      <c r="AC181" s="1"/>
      <c r="AD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</row>
    <row r="182" spans="2:147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38"/>
      <c r="R182" s="1"/>
      <c r="S182" s="1"/>
      <c r="T182" s="1"/>
      <c r="U182" s="1"/>
      <c r="V182" s="1"/>
      <c r="W182" s="1"/>
      <c r="X182" s="1"/>
      <c r="Z182" s="1"/>
      <c r="AA182" s="1"/>
      <c r="AB182" s="1"/>
      <c r="AC182" s="1"/>
      <c r="AD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</row>
    <row r="183" spans="2:147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38"/>
      <c r="R183" s="1"/>
      <c r="S183" s="1"/>
      <c r="T183" s="1"/>
      <c r="U183" s="1"/>
      <c r="V183" s="1"/>
      <c r="W183" s="1"/>
      <c r="X183" s="1"/>
      <c r="Z183" s="1"/>
      <c r="AA183" s="1"/>
      <c r="AB183" s="1"/>
      <c r="AC183" s="1"/>
      <c r="AD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</row>
    <row r="184" spans="2:147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38"/>
      <c r="R184" s="1"/>
      <c r="S184" s="1"/>
      <c r="T184" s="1"/>
      <c r="U184" s="1"/>
      <c r="V184" s="1"/>
      <c r="W184" s="1"/>
      <c r="X184" s="1"/>
      <c r="Z184" s="1"/>
      <c r="AA184" s="1"/>
      <c r="AB184" s="1"/>
      <c r="AC184" s="1"/>
      <c r="AD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</row>
    <row r="185" spans="2:147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38"/>
      <c r="R185" s="1"/>
      <c r="S185" s="1"/>
      <c r="T185" s="1"/>
      <c r="U185" s="1"/>
      <c r="V185" s="1"/>
      <c r="W185" s="1"/>
      <c r="X185" s="1"/>
      <c r="Z185" s="1"/>
      <c r="AA185" s="1"/>
      <c r="AB185" s="1"/>
      <c r="AC185" s="1"/>
      <c r="AD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</row>
    <row r="186" spans="2:147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38"/>
      <c r="R186" s="1"/>
      <c r="S186" s="1"/>
      <c r="T186" s="1"/>
      <c r="U186" s="1"/>
      <c r="V186" s="1"/>
      <c r="W186" s="1"/>
      <c r="X186" s="1"/>
      <c r="Z186" s="1"/>
      <c r="AA186" s="1"/>
      <c r="AB186" s="1"/>
      <c r="AC186" s="1"/>
      <c r="AD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</row>
    <row r="187" spans="2:147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38"/>
      <c r="R187" s="1"/>
      <c r="S187" s="1"/>
      <c r="T187" s="1"/>
      <c r="U187" s="1"/>
      <c r="V187" s="1"/>
      <c r="W187" s="1"/>
      <c r="X187" s="1"/>
      <c r="Z187" s="1"/>
      <c r="AA187" s="1"/>
      <c r="AB187" s="1"/>
      <c r="AC187" s="1"/>
      <c r="AD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</row>
    <row r="188" spans="2:147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38"/>
      <c r="R188" s="1"/>
      <c r="S188" s="1"/>
      <c r="T188" s="1"/>
      <c r="U188" s="1"/>
      <c r="V188" s="1"/>
      <c r="W188" s="1"/>
      <c r="X188" s="1"/>
      <c r="Z188" s="1"/>
      <c r="AA188" s="1"/>
      <c r="AB188" s="1"/>
      <c r="AC188" s="1"/>
      <c r="AD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</row>
    <row r="189" spans="2:147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38"/>
      <c r="R189" s="1"/>
      <c r="S189" s="1"/>
      <c r="T189" s="1"/>
      <c r="U189" s="1"/>
      <c r="V189" s="1"/>
      <c r="W189" s="1"/>
      <c r="X189" s="1"/>
      <c r="Z189" s="1"/>
      <c r="AA189" s="1"/>
      <c r="AB189" s="1"/>
      <c r="AC189" s="1"/>
      <c r="AD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</row>
    <row r="190" spans="2:147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38"/>
      <c r="R190" s="1"/>
      <c r="S190" s="1"/>
      <c r="T190" s="1"/>
      <c r="U190" s="1"/>
      <c r="V190" s="1"/>
      <c r="W190" s="1"/>
      <c r="X190" s="1"/>
      <c r="Z190" s="1"/>
      <c r="AA190" s="1"/>
      <c r="AB190" s="1"/>
      <c r="AC190" s="1"/>
      <c r="AD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</row>
    <row r="191" spans="2:147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38"/>
      <c r="R191" s="1"/>
      <c r="S191" s="1"/>
      <c r="T191" s="1"/>
      <c r="U191" s="1"/>
      <c r="V191" s="1"/>
      <c r="W191" s="1"/>
      <c r="X191" s="1"/>
      <c r="Z191" s="1"/>
      <c r="AA191" s="1"/>
      <c r="AB191" s="1"/>
      <c r="AC191" s="1"/>
      <c r="AD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</row>
    <row r="192" spans="2:147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38"/>
      <c r="R192" s="1"/>
      <c r="S192" s="1"/>
      <c r="T192" s="1"/>
      <c r="U192" s="1"/>
      <c r="V192" s="1"/>
      <c r="W192" s="1"/>
      <c r="X192" s="1"/>
      <c r="Z192" s="1"/>
      <c r="AA192" s="1"/>
      <c r="AB192" s="1"/>
      <c r="AC192" s="1"/>
      <c r="AD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</row>
    <row r="193" spans="2:147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38"/>
      <c r="R193" s="1"/>
      <c r="S193" s="1"/>
      <c r="T193" s="1"/>
      <c r="U193" s="1"/>
      <c r="V193" s="1"/>
      <c r="W193" s="1"/>
      <c r="X193" s="1"/>
      <c r="Z193" s="1"/>
      <c r="AA193" s="1"/>
      <c r="AB193" s="1"/>
      <c r="AC193" s="1"/>
      <c r="AD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</row>
    <row r="194" spans="2:147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38"/>
      <c r="R194" s="1"/>
      <c r="S194" s="1"/>
      <c r="T194" s="1"/>
      <c r="U194" s="1"/>
      <c r="V194" s="1"/>
      <c r="W194" s="1"/>
      <c r="X194" s="1"/>
      <c r="Z194" s="1"/>
      <c r="AA194" s="1"/>
      <c r="AB194" s="1"/>
      <c r="AC194" s="1"/>
      <c r="AD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</row>
    <row r="195" spans="2:147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38"/>
      <c r="R195" s="1"/>
      <c r="S195" s="1"/>
      <c r="T195" s="1"/>
      <c r="U195" s="1"/>
      <c r="V195" s="1"/>
      <c r="W195" s="1"/>
      <c r="X195" s="1"/>
      <c r="Z195" s="1"/>
      <c r="AA195" s="1"/>
      <c r="AB195" s="1"/>
      <c r="AC195" s="1"/>
      <c r="AD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</row>
    <row r="196" spans="2:147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38"/>
      <c r="R196" s="1"/>
      <c r="S196" s="1"/>
      <c r="T196" s="1"/>
      <c r="U196" s="1"/>
      <c r="V196" s="1"/>
      <c r="W196" s="1"/>
      <c r="X196" s="1"/>
      <c r="Z196" s="1"/>
      <c r="AA196" s="1"/>
      <c r="AB196" s="1"/>
      <c r="AC196" s="1"/>
      <c r="AD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</row>
    <row r="197" spans="2:147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38"/>
      <c r="R197" s="1"/>
      <c r="S197" s="1"/>
      <c r="T197" s="1"/>
      <c r="U197" s="1"/>
      <c r="V197" s="1"/>
      <c r="W197" s="1"/>
      <c r="X197" s="1"/>
      <c r="Z197" s="1"/>
      <c r="AA197" s="1"/>
      <c r="AB197" s="1"/>
      <c r="AC197" s="1"/>
      <c r="AD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</row>
    <row r="198" spans="2:147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38"/>
      <c r="R198" s="1"/>
      <c r="S198" s="1"/>
      <c r="T198" s="1"/>
      <c r="U198" s="1"/>
      <c r="V198" s="1"/>
      <c r="W198" s="1"/>
      <c r="X198" s="1"/>
      <c r="Z198" s="1"/>
      <c r="AA198" s="1"/>
      <c r="AB198" s="1"/>
      <c r="AC198" s="1"/>
      <c r="AD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</row>
    <row r="199" spans="2:147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38"/>
      <c r="R199" s="1"/>
      <c r="S199" s="1"/>
      <c r="T199" s="1"/>
      <c r="U199" s="1"/>
      <c r="V199" s="1"/>
      <c r="W199" s="1"/>
      <c r="X199" s="1"/>
      <c r="Z199" s="1"/>
      <c r="AA199" s="1"/>
      <c r="AB199" s="1"/>
      <c r="AC199" s="1"/>
      <c r="AD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</row>
    <row r="200" spans="2:147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38"/>
      <c r="R200" s="1"/>
      <c r="S200" s="1"/>
      <c r="T200" s="1"/>
      <c r="U200" s="1"/>
      <c r="V200" s="1"/>
      <c r="W200" s="1"/>
      <c r="X200" s="1"/>
      <c r="Z200" s="1"/>
      <c r="AA200" s="1"/>
      <c r="AB200" s="1"/>
      <c r="AC200" s="1"/>
      <c r="AD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</row>
    <row r="201" spans="2:147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38"/>
      <c r="R201" s="1"/>
      <c r="S201" s="1"/>
      <c r="T201" s="1"/>
      <c r="U201" s="1"/>
      <c r="V201" s="1"/>
      <c r="W201" s="1"/>
      <c r="X201" s="1"/>
      <c r="Z201" s="1"/>
      <c r="AA201" s="1"/>
      <c r="AB201" s="1"/>
      <c r="AC201" s="1"/>
      <c r="AD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</row>
    <row r="202" spans="2:147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38"/>
      <c r="R202" s="1"/>
      <c r="S202" s="1"/>
      <c r="T202" s="1"/>
      <c r="U202" s="1"/>
      <c r="V202" s="1"/>
      <c r="W202" s="1"/>
      <c r="X202" s="1"/>
      <c r="Z202" s="1"/>
      <c r="AA202" s="1"/>
      <c r="AB202" s="1"/>
      <c r="AC202" s="1"/>
      <c r="AD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</row>
    <row r="203" spans="2:147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38"/>
      <c r="R203" s="1"/>
      <c r="S203" s="1"/>
      <c r="T203" s="1"/>
      <c r="U203" s="1"/>
      <c r="V203" s="1"/>
      <c r="W203" s="1"/>
      <c r="X203" s="1"/>
      <c r="Z203" s="1"/>
      <c r="AA203" s="1"/>
      <c r="AB203" s="1"/>
      <c r="AC203" s="1"/>
      <c r="AD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</row>
    <row r="204" spans="2:147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38"/>
      <c r="R204" s="1"/>
      <c r="S204" s="1"/>
      <c r="T204" s="1"/>
      <c r="U204" s="1"/>
      <c r="V204" s="1"/>
      <c r="W204" s="1"/>
      <c r="X204" s="1"/>
      <c r="Z204" s="1"/>
      <c r="AA204" s="1"/>
      <c r="AB204" s="1"/>
      <c r="AC204" s="1"/>
      <c r="AD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</row>
    <row r="205" spans="2:147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38"/>
      <c r="R205" s="1"/>
      <c r="S205" s="1"/>
      <c r="T205" s="1"/>
      <c r="U205" s="1"/>
      <c r="V205" s="1"/>
      <c r="W205" s="1"/>
      <c r="X205" s="1"/>
      <c r="Z205" s="1"/>
      <c r="AA205" s="1"/>
      <c r="AB205" s="1"/>
      <c r="AC205" s="1"/>
      <c r="AD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</row>
    <row r="206" spans="2:147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38"/>
      <c r="R206" s="1"/>
      <c r="S206" s="1"/>
      <c r="T206" s="1"/>
      <c r="U206" s="1"/>
      <c r="V206" s="1"/>
      <c r="W206" s="1"/>
      <c r="X206" s="1"/>
      <c r="Z206" s="1"/>
      <c r="AA206" s="1"/>
      <c r="AB206" s="1"/>
      <c r="AC206" s="1"/>
      <c r="AD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</row>
    <row r="207" spans="2:147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38"/>
      <c r="R207" s="1"/>
      <c r="S207" s="1"/>
      <c r="T207" s="1"/>
      <c r="U207" s="1"/>
      <c r="V207" s="1"/>
      <c r="W207" s="1"/>
      <c r="X207" s="1"/>
      <c r="Z207" s="1"/>
      <c r="AA207" s="1"/>
      <c r="AB207" s="1"/>
      <c r="AC207" s="1"/>
      <c r="AD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</row>
    <row r="208" spans="2:147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38"/>
      <c r="R208" s="1"/>
      <c r="S208" s="1"/>
      <c r="T208" s="1"/>
      <c r="U208" s="1"/>
      <c r="V208" s="1"/>
      <c r="W208" s="1"/>
      <c r="X208" s="1"/>
      <c r="Z208" s="1"/>
      <c r="AA208" s="1"/>
      <c r="AB208" s="1"/>
      <c r="AC208" s="1"/>
      <c r="AD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</row>
    <row r="209" spans="2:147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38"/>
      <c r="R209" s="1"/>
      <c r="S209" s="1"/>
      <c r="T209" s="1"/>
      <c r="U209" s="1"/>
      <c r="V209" s="1"/>
      <c r="W209" s="1"/>
      <c r="X209" s="1"/>
      <c r="Z209" s="1"/>
      <c r="AA209" s="1"/>
      <c r="AB209" s="1"/>
      <c r="AC209" s="1"/>
      <c r="AD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</row>
    <row r="210" spans="2:147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38"/>
      <c r="R210" s="1"/>
      <c r="S210" s="1"/>
      <c r="T210" s="1"/>
      <c r="U210" s="1"/>
      <c r="V210" s="1"/>
      <c r="W210" s="1"/>
      <c r="X210" s="1"/>
      <c r="Z210" s="1"/>
      <c r="AA210" s="1"/>
      <c r="AB210" s="1"/>
      <c r="AC210" s="1"/>
      <c r="AD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</row>
    <row r="211" spans="2:147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38"/>
      <c r="R211" s="1"/>
      <c r="S211" s="1"/>
      <c r="T211" s="1"/>
      <c r="U211" s="1"/>
      <c r="V211" s="1"/>
      <c r="W211" s="1"/>
      <c r="X211" s="1"/>
      <c r="Z211" s="1"/>
      <c r="AA211" s="1"/>
      <c r="AB211" s="1"/>
      <c r="AC211" s="1"/>
      <c r="AD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</row>
    <row r="212" spans="2:147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38"/>
      <c r="R212" s="1"/>
      <c r="S212" s="1"/>
      <c r="T212" s="1"/>
      <c r="U212" s="1"/>
      <c r="V212" s="1"/>
      <c r="W212" s="1"/>
      <c r="X212" s="1"/>
      <c r="Z212" s="1"/>
      <c r="AA212" s="1"/>
      <c r="AB212" s="1"/>
      <c r="AC212" s="1"/>
      <c r="AD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</row>
    <row r="213" spans="2:147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38"/>
      <c r="R213" s="1"/>
      <c r="S213" s="1"/>
      <c r="T213" s="1"/>
      <c r="U213" s="1"/>
      <c r="V213" s="1"/>
      <c r="W213" s="1"/>
      <c r="X213" s="1"/>
      <c r="Z213" s="1"/>
      <c r="AA213" s="1"/>
      <c r="AB213" s="1"/>
      <c r="AC213" s="1"/>
      <c r="AD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</row>
    <row r="214" spans="2:147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38"/>
      <c r="R214" s="1"/>
      <c r="S214" s="1"/>
      <c r="T214" s="1"/>
      <c r="U214" s="1"/>
      <c r="V214" s="1"/>
      <c r="W214" s="1"/>
      <c r="X214" s="1"/>
      <c r="Z214" s="1"/>
      <c r="AA214" s="1"/>
      <c r="AB214" s="1"/>
      <c r="AC214" s="1"/>
      <c r="AD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</row>
    <row r="215" spans="2:147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38"/>
      <c r="R215" s="1"/>
      <c r="S215" s="1"/>
      <c r="T215" s="1"/>
      <c r="U215" s="1"/>
      <c r="V215" s="1"/>
      <c r="W215" s="1"/>
      <c r="X215" s="1"/>
      <c r="Z215" s="1"/>
      <c r="AA215" s="1"/>
      <c r="AB215" s="1"/>
      <c r="AC215" s="1"/>
      <c r="AD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</row>
    <row r="216" spans="2:147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38"/>
      <c r="R216" s="1"/>
      <c r="S216" s="1"/>
      <c r="T216" s="1"/>
      <c r="U216" s="1"/>
      <c r="V216" s="1"/>
      <c r="W216" s="1"/>
      <c r="X216" s="1"/>
      <c r="Z216" s="1"/>
      <c r="AA216" s="1"/>
      <c r="AB216" s="1"/>
      <c r="AC216" s="1"/>
      <c r="AD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</row>
    <row r="217" spans="2:147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38"/>
      <c r="R217" s="1"/>
      <c r="S217" s="1"/>
      <c r="T217" s="1"/>
      <c r="U217" s="1"/>
      <c r="V217" s="1"/>
      <c r="W217" s="1"/>
      <c r="X217" s="1"/>
      <c r="Z217" s="1"/>
      <c r="AA217" s="1"/>
      <c r="AB217" s="1"/>
      <c r="AC217" s="1"/>
      <c r="AD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</row>
    <row r="218" spans="2:147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38"/>
      <c r="R218" s="1"/>
      <c r="S218" s="1"/>
      <c r="T218" s="1"/>
      <c r="U218" s="1"/>
      <c r="V218" s="1"/>
      <c r="W218" s="1"/>
      <c r="X218" s="1"/>
      <c r="Z218" s="1"/>
      <c r="AA218" s="1"/>
      <c r="AB218" s="1"/>
      <c r="AC218" s="1"/>
      <c r="AD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</row>
    <row r="219" spans="2:147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38"/>
      <c r="R219" s="1"/>
      <c r="S219" s="1"/>
      <c r="T219" s="1"/>
      <c r="U219" s="1"/>
      <c r="V219" s="1"/>
      <c r="W219" s="1"/>
      <c r="X219" s="1"/>
      <c r="Z219" s="1"/>
      <c r="AA219" s="1"/>
      <c r="AB219" s="1"/>
      <c r="AC219" s="1"/>
      <c r="AD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</row>
    <row r="220" spans="2:147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38"/>
      <c r="R220" s="1"/>
      <c r="S220" s="1"/>
      <c r="T220" s="1"/>
      <c r="U220" s="1"/>
      <c r="V220" s="1"/>
      <c r="W220" s="1"/>
      <c r="X220" s="1"/>
      <c r="Z220" s="1"/>
      <c r="AA220" s="1"/>
      <c r="AB220" s="1"/>
      <c r="AC220" s="1"/>
      <c r="AD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</row>
    <row r="221" spans="2:147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38"/>
      <c r="R221" s="1"/>
      <c r="S221" s="1"/>
      <c r="T221" s="1"/>
      <c r="U221" s="1"/>
      <c r="V221" s="1"/>
      <c r="W221" s="1"/>
      <c r="X221" s="1"/>
      <c r="Z221" s="1"/>
      <c r="AA221" s="1"/>
      <c r="AB221" s="1"/>
      <c r="AC221" s="1"/>
      <c r="AD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</row>
    <row r="222" spans="2:147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38"/>
      <c r="R222" s="1"/>
      <c r="S222" s="1"/>
      <c r="T222" s="1"/>
      <c r="U222" s="1"/>
      <c r="V222" s="1"/>
      <c r="W222" s="1"/>
      <c r="X222" s="1"/>
      <c r="Z222" s="1"/>
      <c r="AA222" s="1"/>
      <c r="AB222" s="1"/>
      <c r="AC222" s="1"/>
      <c r="AD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</row>
    <row r="223" spans="2:147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38"/>
      <c r="R223" s="1"/>
      <c r="S223" s="1"/>
      <c r="T223" s="1"/>
      <c r="U223" s="1"/>
      <c r="V223" s="1"/>
      <c r="W223" s="1"/>
      <c r="X223" s="1"/>
      <c r="Z223" s="1"/>
      <c r="AA223" s="1"/>
      <c r="AB223" s="1"/>
      <c r="AC223" s="1"/>
      <c r="AD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</row>
    <row r="224" spans="2:147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38"/>
      <c r="R224" s="1"/>
      <c r="S224" s="1"/>
      <c r="T224" s="1"/>
      <c r="U224" s="1"/>
      <c r="V224" s="1"/>
      <c r="W224" s="1"/>
      <c r="X224" s="1"/>
      <c r="Z224" s="1"/>
      <c r="AA224" s="1"/>
      <c r="AB224" s="1"/>
      <c r="AC224" s="1"/>
      <c r="AD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</row>
    <row r="225" spans="2:147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38"/>
      <c r="R225" s="1"/>
      <c r="S225" s="1"/>
      <c r="T225" s="1"/>
      <c r="U225" s="1"/>
      <c r="V225" s="1"/>
      <c r="W225" s="1"/>
      <c r="X225" s="1"/>
      <c r="Z225" s="1"/>
      <c r="AA225" s="1"/>
      <c r="AB225" s="1"/>
      <c r="AC225" s="1"/>
      <c r="AD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</row>
    <row r="226" spans="2:147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38"/>
      <c r="R226" s="1"/>
      <c r="S226" s="1"/>
      <c r="T226" s="1"/>
      <c r="U226" s="1"/>
      <c r="V226" s="1"/>
      <c r="W226" s="1"/>
      <c r="X226" s="1"/>
      <c r="Z226" s="1"/>
      <c r="AA226" s="1"/>
      <c r="AB226" s="1"/>
      <c r="AC226" s="1"/>
      <c r="AD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</row>
    <row r="227" spans="2:147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38"/>
      <c r="R227" s="1"/>
      <c r="S227" s="1"/>
      <c r="T227" s="1"/>
      <c r="U227" s="1"/>
      <c r="V227" s="1"/>
      <c r="W227" s="1"/>
      <c r="X227" s="1"/>
      <c r="Z227" s="1"/>
      <c r="AA227" s="1"/>
      <c r="AB227" s="1"/>
      <c r="AC227" s="1"/>
      <c r="AD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</row>
    <row r="228" spans="2:147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38"/>
      <c r="R228" s="1"/>
      <c r="S228" s="1"/>
      <c r="T228" s="1"/>
      <c r="U228" s="1"/>
      <c r="V228" s="1"/>
      <c r="W228" s="1"/>
      <c r="X228" s="1"/>
      <c r="Z228" s="1"/>
      <c r="AA228" s="1"/>
      <c r="AB228" s="1"/>
      <c r="AC228" s="1"/>
      <c r="AD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</row>
    <row r="229" spans="2:147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38"/>
      <c r="R229" s="1"/>
      <c r="S229" s="1"/>
      <c r="T229" s="1"/>
      <c r="U229" s="1"/>
      <c r="V229" s="1"/>
      <c r="W229" s="1"/>
      <c r="X229" s="1"/>
      <c r="Z229" s="1"/>
      <c r="AA229" s="1"/>
      <c r="AB229" s="1"/>
      <c r="AC229" s="1"/>
      <c r="AD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</row>
    <row r="230" spans="2:147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38"/>
      <c r="R230" s="1"/>
      <c r="S230" s="1"/>
      <c r="T230" s="1"/>
      <c r="U230" s="1"/>
      <c r="V230" s="1"/>
      <c r="W230" s="1"/>
      <c r="X230" s="1"/>
      <c r="Z230" s="1"/>
      <c r="AA230" s="1"/>
      <c r="AB230" s="1"/>
      <c r="AC230" s="1"/>
      <c r="AD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</row>
    <row r="231" spans="2:147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38"/>
      <c r="R231" s="1"/>
      <c r="S231" s="1"/>
      <c r="T231" s="1"/>
      <c r="U231" s="1"/>
      <c r="V231" s="1"/>
      <c r="W231" s="1"/>
      <c r="X231" s="1"/>
      <c r="Z231" s="1"/>
      <c r="AA231" s="1"/>
      <c r="AB231" s="1"/>
      <c r="AC231" s="1"/>
      <c r="AD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</row>
    <row r="232" spans="2:147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38"/>
      <c r="R232" s="1"/>
      <c r="S232" s="1"/>
      <c r="T232" s="1"/>
      <c r="U232" s="1"/>
      <c r="V232" s="1"/>
      <c r="W232" s="1"/>
      <c r="X232" s="1"/>
      <c r="Z232" s="1"/>
      <c r="AA232" s="1"/>
      <c r="AB232" s="1"/>
      <c r="AC232" s="1"/>
      <c r="AD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</row>
    <row r="233" spans="2:147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38"/>
      <c r="R233" s="1"/>
      <c r="S233" s="1"/>
      <c r="T233" s="1"/>
      <c r="U233" s="1"/>
      <c r="V233" s="1"/>
      <c r="W233" s="1"/>
      <c r="X233" s="1"/>
      <c r="Z233" s="1"/>
      <c r="AA233" s="1"/>
      <c r="AB233" s="1"/>
      <c r="AC233" s="1"/>
      <c r="AD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</row>
    <row r="234" spans="2:147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38"/>
      <c r="R234" s="1"/>
      <c r="S234" s="1"/>
      <c r="T234" s="1"/>
      <c r="U234" s="1"/>
      <c r="V234" s="1"/>
      <c r="W234" s="1"/>
      <c r="X234" s="1"/>
      <c r="Z234" s="1"/>
      <c r="AA234" s="1"/>
      <c r="AB234" s="1"/>
      <c r="AC234" s="1"/>
      <c r="AD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</row>
    <row r="235" spans="2:147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38"/>
      <c r="R235" s="1"/>
      <c r="S235" s="1"/>
      <c r="T235" s="1"/>
      <c r="U235" s="1"/>
      <c r="V235" s="1"/>
      <c r="W235" s="1"/>
      <c r="X235" s="1"/>
      <c r="Z235" s="1"/>
      <c r="AA235" s="1"/>
      <c r="AB235" s="1"/>
      <c r="AC235" s="1"/>
      <c r="AD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</row>
    <row r="236" spans="2:147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38"/>
      <c r="R236" s="1"/>
      <c r="S236" s="1"/>
      <c r="T236" s="1"/>
      <c r="U236" s="1"/>
      <c r="V236" s="1"/>
      <c r="W236" s="1"/>
      <c r="X236" s="1"/>
      <c r="Z236" s="1"/>
      <c r="AA236" s="1"/>
      <c r="AB236" s="1"/>
      <c r="AC236" s="1"/>
      <c r="AD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</row>
    <row r="237" spans="2:147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38"/>
      <c r="R237" s="1"/>
      <c r="S237" s="1"/>
      <c r="T237" s="1"/>
      <c r="U237" s="1"/>
      <c r="V237" s="1"/>
      <c r="W237" s="1"/>
      <c r="X237" s="1"/>
      <c r="Z237" s="1"/>
      <c r="AA237" s="1"/>
      <c r="AB237" s="1"/>
      <c r="AC237" s="1"/>
      <c r="AD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</row>
    <row r="238" spans="2:147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38"/>
      <c r="R238" s="1"/>
      <c r="S238" s="1"/>
      <c r="T238" s="1"/>
      <c r="U238" s="1"/>
      <c r="V238" s="1"/>
      <c r="W238" s="1"/>
      <c r="X238" s="1"/>
      <c r="Z238" s="1"/>
      <c r="AA238" s="1"/>
      <c r="AB238" s="1"/>
      <c r="AC238" s="1"/>
      <c r="AD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</row>
    <row r="239" spans="2:147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38"/>
      <c r="R239" s="1"/>
      <c r="S239" s="1"/>
      <c r="T239" s="1"/>
      <c r="U239" s="1"/>
      <c r="V239" s="1"/>
      <c r="W239" s="1"/>
      <c r="X239" s="1"/>
      <c r="Z239" s="1"/>
      <c r="AA239" s="1"/>
      <c r="AB239" s="1"/>
      <c r="AC239" s="1"/>
      <c r="AD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</row>
    <row r="240" spans="2:147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38"/>
      <c r="R240" s="1"/>
      <c r="S240" s="1"/>
      <c r="T240" s="1"/>
      <c r="U240" s="1"/>
      <c r="V240" s="1"/>
      <c r="W240" s="1"/>
      <c r="X240" s="1"/>
      <c r="Z240" s="1"/>
      <c r="AA240" s="1"/>
      <c r="AB240" s="1"/>
      <c r="AC240" s="1"/>
      <c r="AD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</row>
    <row r="241" spans="2:147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38"/>
      <c r="R241" s="1"/>
      <c r="S241" s="1"/>
      <c r="T241" s="1"/>
      <c r="U241" s="1"/>
      <c r="V241" s="1"/>
      <c r="W241" s="1"/>
      <c r="X241" s="1"/>
      <c r="Z241" s="1"/>
      <c r="AA241" s="1"/>
      <c r="AB241" s="1"/>
      <c r="AC241" s="1"/>
      <c r="AD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</row>
    <row r="242" spans="2:147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38"/>
      <c r="R242" s="1"/>
      <c r="S242" s="1"/>
      <c r="T242" s="1"/>
      <c r="U242" s="1"/>
      <c r="V242" s="1"/>
      <c r="W242" s="1"/>
      <c r="X242" s="1"/>
      <c r="Z242" s="1"/>
      <c r="AA242" s="1"/>
      <c r="AB242" s="1"/>
      <c r="AC242" s="1"/>
      <c r="AD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</row>
    <row r="243" spans="2:147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38"/>
      <c r="R243" s="1"/>
      <c r="S243" s="1"/>
      <c r="T243" s="1"/>
      <c r="U243" s="1"/>
      <c r="V243" s="1"/>
      <c r="W243" s="1"/>
      <c r="X243" s="1"/>
      <c r="Z243" s="1"/>
      <c r="AA243" s="1"/>
      <c r="AB243" s="1"/>
      <c r="AC243" s="1"/>
      <c r="AD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</row>
    <row r="244" spans="2:147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38"/>
      <c r="R244" s="1"/>
      <c r="S244" s="1"/>
      <c r="T244" s="1"/>
      <c r="U244" s="1"/>
      <c r="V244" s="1"/>
      <c r="W244" s="1"/>
      <c r="X244" s="1"/>
      <c r="Z244" s="1"/>
      <c r="AA244" s="1"/>
      <c r="AB244" s="1"/>
      <c r="AC244" s="1"/>
      <c r="AD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</row>
    <row r="245" spans="2:147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38"/>
      <c r="R245" s="1"/>
      <c r="S245" s="1"/>
      <c r="T245" s="1"/>
      <c r="U245" s="1"/>
      <c r="V245" s="1"/>
      <c r="W245" s="1"/>
      <c r="X245" s="1"/>
      <c r="Z245" s="1"/>
      <c r="AA245" s="1"/>
      <c r="AB245" s="1"/>
      <c r="AC245" s="1"/>
      <c r="AD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</row>
    <row r="246" spans="2:147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38"/>
      <c r="R246" s="1"/>
      <c r="S246" s="1"/>
      <c r="T246" s="1"/>
      <c r="U246" s="1"/>
      <c r="V246" s="1"/>
      <c r="W246" s="1"/>
      <c r="X246" s="1"/>
      <c r="Z246" s="1"/>
      <c r="AA246" s="1"/>
      <c r="AB246" s="1"/>
      <c r="AC246" s="1"/>
      <c r="AD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</row>
    <row r="247" spans="2:147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38"/>
      <c r="R247" s="1"/>
      <c r="S247" s="1"/>
      <c r="T247" s="1"/>
      <c r="U247" s="1"/>
      <c r="V247" s="1"/>
      <c r="W247" s="1"/>
      <c r="X247" s="1"/>
      <c r="Z247" s="1"/>
      <c r="AA247" s="1"/>
      <c r="AB247" s="1"/>
      <c r="AC247" s="1"/>
      <c r="AD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</row>
    <row r="248" spans="2:147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38"/>
      <c r="R248" s="1"/>
      <c r="S248" s="1"/>
      <c r="T248" s="1"/>
      <c r="U248" s="1"/>
      <c r="V248" s="1"/>
      <c r="W248" s="1"/>
      <c r="X248" s="1"/>
      <c r="Z248" s="1"/>
      <c r="AA248" s="1"/>
      <c r="AB248" s="1"/>
      <c r="AC248" s="1"/>
      <c r="AD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</row>
    <row r="249" spans="2:147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38"/>
      <c r="R249" s="1"/>
      <c r="S249" s="1"/>
      <c r="T249" s="1"/>
      <c r="U249" s="1"/>
      <c r="V249" s="1"/>
      <c r="W249" s="1"/>
      <c r="X249" s="1"/>
      <c r="Z249" s="1"/>
      <c r="AA249" s="1"/>
      <c r="AB249" s="1"/>
      <c r="AC249" s="1"/>
      <c r="AD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</row>
    <row r="250" spans="2:147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38"/>
      <c r="R250" s="1"/>
      <c r="S250" s="1"/>
      <c r="T250" s="1"/>
      <c r="U250" s="1"/>
      <c r="V250" s="1"/>
      <c r="W250" s="1"/>
      <c r="X250" s="1"/>
      <c r="Z250" s="1"/>
      <c r="AA250" s="1"/>
      <c r="AB250" s="1"/>
      <c r="AC250" s="1"/>
      <c r="AD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</row>
    <row r="251" spans="2:147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38"/>
      <c r="R251" s="1"/>
      <c r="S251" s="1"/>
      <c r="T251" s="1"/>
      <c r="U251" s="1"/>
      <c r="V251" s="1"/>
      <c r="W251" s="1"/>
      <c r="X251" s="1"/>
      <c r="Z251" s="1"/>
      <c r="AA251" s="1"/>
      <c r="AB251" s="1"/>
      <c r="AC251" s="1"/>
      <c r="AD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</row>
    <row r="252" spans="2:147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38"/>
      <c r="R252" s="1"/>
      <c r="S252" s="1"/>
      <c r="T252" s="1"/>
      <c r="U252" s="1"/>
      <c r="V252" s="1"/>
      <c r="W252" s="1"/>
      <c r="X252" s="1"/>
      <c r="Z252" s="1"/>
      <c r="AA252" s="1"/>
      <c r="AB252" s="1"/>
      <c r="AC252" s="1"/>
      <c r="AD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</row>
    <row r="253" spans="2:147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38"/>
      <c r="R253" s="1"/>
      <c r="S253" s="1"/>
      <c r="T253" s="1"/>
      <c r="U253" s="1"/>
      <c r="V253" s="1"/>
      <c r="W253" s="1"/>
      <c r="X253" s="1"/>
      <c r="Z253" s="1"/>
      <c r="AA253" s="1"/>
      <c r="AB253" s="1"/>
      <c r="AC253" s="1"/>
      <c r="AD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</row>
    <row r="254" spans="2:147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38"/>
      <c r="R254" s="1"/>
      <c r="S254" s="1"/>
      <c r="T254" s="1"/>
      <c r="U254" s="1"/>
      <c r="V254" s="1"/>
      <c r="W254" s="1"/>
      <c r="X254" s="1"/>
      <c r="Z254" s="1"/>
      <c r="AA254" s="1"/>
      <c r="AB254" s="1"/>
      <c r="AC254" s="1"/>
      <c r="AD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</row>
    <row r="255" spans="2:147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38"/>
      <c r="R255" s="1"/>
      <c r="S255" s="1"/>
      <c r="T255" s="1"/>
      <c r="U255" s="1"/>
      <c r="V255" s="1"/>
      <c r="W255" s="1"/>
      <c r="X255" s="1"/>
      <c r="Z255" s="1"/>
      <c r="AA255" s="1"/>
      <c r="AB255" s="1"/>
      <c r="AC255" s="1"/>
      <c r="AD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</row>
    <row r="256" spans="2:147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38"/>
      <c r="R256" s="1"/>
      <c r="S256" s="1"/>
      <c r="T256" s="1"/>
      <c r="U256" s="1"/>
      <c r="V256" s="1"/>
      <c r="W256" s="1"/>
      <c r="X256" s="1"/>
      <c r="Z256" s="1"/>
      <c r="AA256" s="1"/>
      <c r="AB256" s="1"/>
      <c r="AC256" s="1"/>
      <c r="AD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</row>
    <row r="257" spans="2:147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38"/>
      <c r="R257" s="1"/>
      <c r="S257" s="1"/>
      <c r="T257" s="1"/>
      <c r="U257" s="1"/>
      <c r="V257" s="1"/>
      <c r="W257" s="1"/>
      <c r="X257" s="1"/>
      <c r="Z257" s="1"/>
      <c r="AA257" s="1"/>
      <c r="AB257" s="1"/>
      <c r="AC257" s="1"/>
      <c r="AD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</row>
    <row r="258" spans="2:147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38"/>
      <c r="R258" s="1"/>
      <c r="S258" s="1"/>
      <c r="T258" s="1"/>
      <c r="U258" s="1"/>
      <c r="V258" s="1"/>
      <c r="W258" s="1"/>
      <c r="X258" s="1"/>
      <c r="Z258" s="1"/>
      <c r="AA258" s="1"/>
      <c r="AB258" s="1"/>
      <c r="AC258" s="1"/>
      <c r="AD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</row>
    <row r="259" spans="2:147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38"/>
      <c r="R259" s="1"/>
      <c r="S259" s="1"/>
      <c r="T259" s="1"/>
      <c r="U259" s="1"/>
      <c r="V259" s="1"/>
      <c r="W259" s="1"/>
      <c r="X259" s="1"/>
      <c r="Z259" s="1"/>
      <c r="AA259" s="1"/>
      <c r="AB259" s="1"/>
      <c r="AC259" s="1"/>
      <c r="AD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</row>
    <row r="260" spans="2:147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38"/>
      <c r="R260" s="1"/>
      <c r="S260" s="1"/>
      <c r="T260" s="1"/>
      <c r="U260" s="1"/>
      <c r="V260" s="1"/>
      <c r="W260" s="1"/>
      <c r="X260" s="1"/>
      <c r="Z260" s="1"/>
      <c r="AA260" s="1"/>
      <c r="AB260" s="1"/>
      <c r="AC260" s="1"/>
      <c r="AD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</row>
    <row r="261" spans="2:147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38"/>
      <c r="R261" s="1"/>
      <c r="S261" s="1"/>
      <c r="T261" s="1"/>
      <c r="U261" s="1"/>
      <c r="V261" s="1"/>
      <c r="W261" s="1"/>
      <c r="X261" s="1"/>
      <c r="Z261" s="1"/>
      <c r="AA261" s="1"/>
      <c r="AB261" s="1"/>
      <c r="AC261" s="1"/>
      <c r="AD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</row>
    <row r="262" spans="2:147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38"/>
      <c r="R262" s="1"/>
      <c r="S262" s="1"/>
      <c r="T262" s="1"/>
      <c r="U262" s="1"/>
      <c r="V262" s="1"/>
      <c r="W262" s="1"/>
      <c r="X262" s="1"/>
      <c r="Z262" s="1"/>
      <c r="AA262" s="1"/>
      <c r="AB262" s="1"/>
      <c r="AC262" s="1"/>
      <c r="AD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</row>
    <row r="263" spans="2:147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38"/>
      <c r="R263" s="1"/>
      <c r="S263" s="1"/>
      <c r="T263" s="1"/>
      <c r="U263" s="1"/>
      <c r="V263" s="1"/>
      <c r="W263" s="1"/>
      <c r="X263" s="1"/>
      <c r="Z263" s="1"/>
      <c r="AA263" s="1"/>
      <c r="AB263" s="1"/>
      <c r="AC263" s="1"/>
      <c r="AD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</row>
    <row r="264" spans="2:147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38"/>
      <c r="R264" s="1"/>
      <c r="S264" s="1"/>
      <c r="T264" s="1"/>
      <c r="U264" s="1"/>
      <c r="V264" s="1"/>
      <c r="W264" s="1"/>
      <c r="X264" s="1"/>
      <c r="Z264" s="1"/>
      <c r="AA264" s="1"/>
      <c r="AB264" s="1"/>
      <c r="AC264" s="1"/>
      <c r="AD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</row>
    <row r="265" spans="2:147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38"/>
      <c r="R265" s="1"/>
      <c r="S265" s="1"/>
      <c r="T265" s="1"/>
      <c r="U265" s="1"/>
      <c r="V265" s="1"/>
      <c r="W265" s="1"/>
      <c r="X265" s="1"/>
      <c r="Z265" s="1"/>
      <c r="AA265" s="1"/>
      <c r="AB265" s="1"/>
      <c r="AC265" s="1"/>
      <c r="AD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</row>
    <row r="266" spans="2:147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38"/>
      <c r="R266" s="1"/>
      <c r="S266" s="1"/>
      <c r="T266" s="1"/>
      <c r="U266" s="1"/>
      <c r="V266" s="1"/>
      <c r="W266" s="1"/>
      <c r="X266" s="1"/>
      <c r="Z266" s="1"/>
      <c r="AA266" s="1"/>
      <c r="AB266" s="1"/>
      <c r="AC266" s="1"/>
      <c r="AD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</row>
    <row r="267" spans="2:147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38"/>
      <c r="R267" s="1"/>
      <c r="S267" s="1"/>
      <c r="T267" s="1"/>
      <c r="U267" s="1"/>
      <c r="V267" s="1"/>
      <c r="W267" s="1"/>
      <c r="X267" s="1"/>
      <c r="Z267" s="1"/>
      <c r="AA267" s="1"/>
      <c r="AB267" s="1"/>
      <c r="AC267" s="1"/>
      <c r="AD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</row>
    <row r="268" spans="2:147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38"/>
      <c r="R268" s="1"/>
      <c r="S268" s="1"/>
      <c r="T268" s="1"/>
      <c r="U268" s="1"/>
      <c r="V268" s="1"/>
      <c r="W268" s="1"/>
      <c r="X268" s="1"/>
      <c r="Z268" s="1"/>
      <c r="AA268" s="1"/>
      <c r="AB268" s="1"/>
      <c r="AC268" s="1"/>
      <c r="AD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</row>
    <row r="269" spans="2:147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38"/>
      <c r="R269" s="1"/>
      <c r="S269" s="1"/>
      <c r="T269" s="1"/>
      <c r="U269" s="1"/>
      <c r="V269" s="1"/>
      <c r="W269" s="1"/>
      <c r="X269" s="1"/>
      <c r="Z269" s="1"/>
      <c r="AA269" s="1"/>
      <c r="AB269" s="1"/>
      <c r="AC269" s="1"/>
      <c r="AD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</row>
    <row r="270" spans="2:147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38"/>
      <c r="R270" s="1"/>
      <c r="S270" s="1"/>
      <c r="T270" s="1"/>
      <c r="U270" s="1"/>
      <c r="V270" s="1"/>
      <c r="W270" s="1"/>
      <c r="X270" s="1"/>
      <c r="Z270" s="1"/>
      <c r="AA270" s="1"/>
      <c r="AB270" s="1"/>
      <c r="AC270" s="1"/>
      <c r="AD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</row>
    <row r="271" spans="2:147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38"/>
      <c r="R271" s="1"/>
      <c r="S271" s="1"/>
      <c r="T271" s="1"/>
      <c r="U271" s="1"/>
      <c r="V271" s="1"/>
      <c r="W271" s="1"/>
      <c r="X271" s="1"/>
      <c r="Z271" s="1"/>
      <c r="AA271" s="1"/>
      <c r="AB271" s="1"/>
      <c r="AC271" s="1"/>
      <c r="AD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</row>
    <row r="272" spans="2:147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38"/>
      <c r="R272" s="1"/>
      <c r="S272" s="1"/>
      <c r="T272" s="1"/>
      <c r="U272" s="1"/>
      <c r="V272" s="1"/>
      <c r="W272" s="1"/>
      <c r="X272" s="1"/>
      <c r="Z272" s="1"/>
      <c r="AA272" s="1"/>
      <c r="AB272" s="1"/>
      <c r="AC272" s="1"/>
      <c r="AD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</row>
    <row r="273" spans="2:147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38"/>
      <c r="R273" s="1"/>
      <c r="S273" s="1"/>
      <c r="T273" s="1"/>
      <c r="U273" s="1"/>
      <c r="V273" s="1"/>
      <c r="W273" s="1"/>
      <c r="X273" s="1"/>
      <c r="Z273" s="1"/>
      <c r="AA273" s="1"/>
      <c r="AB273" s="1"/>
      <c r="AC273" s="1"/>
      <c r="AD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</row>
    <row r="274" spans="2:147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38"/>
      <c r="R274" s="1"/>
      <c r="S274" s="1"/>
      <c r="T274" s="1"/>
      <c r="U274" s="1"/>
      <c r="V274" s="1"/>
      <c r="W274" s="1"/>
      <c r="X274" s="1"/>
      <c r="Z274" s="1"/>
      <c r="AA274" s="1"/>
      <c r="AB274" s="1"/>
      <c r="AC274" s="1"/>
      <c r="AD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</row>
    <row r="275" spans="2:147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38"/>
      <c r="R275" s="1"/>
      <c r="S275" s="1"/>
      <c r="T275" s="1"/>
      <c r="U275" s="1"/>
      <c r="V275" s="1"/>
      <c r="W275" s="1"/>
      <c r="X275" s="1"/>
      <c r="Z275" s="1"/>
      <c r="AA275" s="1"/>
      <c r="AB275" s="1"/>
      <c r="AC275" s="1"/>
      <c r="AD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</row>
    <row r="276" spans="2:147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38"/>
      <c r="R276" s="1"/>
      <c r="S276" s="1"/>
      <c r="T276" s="1"/>
      <c r="U276" s="1"/>
      <c r="V276" s="1"/>
      <c r="W276" s="1"/>
      <c r="X276" s="1"/>
      <c r="Z276" s="1"/>
      <c r="AA276" s="1"/>
      <c r="AB276" s="1"/>
      <c r="AC276" s="1"/>
      <c r="AD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</row>
    <row r="277" spans="2:147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38"/>
      <c r="R277" s="1"/>
      <c r="S277" s="1"/>
      <c r="T277" s="1"/>
      <c r="U277" s="1"/>
      <c r="V277" s="1"/>
      <c r="W277" s="1"/>
      <c r="X277" s="1"/>
      <c r="Z277" s="1"/>
      <c r="AA277" s="1"/>
      <c r="AB277" s="1"/>
      <c r="AC277" s="1"/>
      <c r="AD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</row>
    <row r="278" spans="2:147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38"/>
      <c r="R278" s="1"/>
      <c r="S278" s="1"/>
      <c r="T278" s="1"/>
      <c r="U278" s="1"/>
      <c r="V278" s="1"/>
      <c r="W278" s="1"/>
      <c r="X278" s="1"/>
      <c r="Z278" s="1"/>
      <c r="AA278" s="1"/>
      <c r="AB278" s="1"/>
      <c r="AC278" s="1"/>
      <c r="AD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</row>
    <row r="279" spans="2:147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38"/>
      <c r="R279" s="1"/>
      <c r="S279" s="1"/>
      <c r="T279" s="1"/>
      <c r="U279" s="1"/>
      <c r="V279" s="1"/>
      <c r="W279" s="1"/>
      <c r="X279" s="1"/>
      <c r="Z279" s="1"/>
      <c r="AA279" s="1"/>
      <c r="AB279" s="1"/>
      <c r="AC279" s="1"/>
      <c r="AD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</row>
    <row r="280" spans="2:147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38"/>
      <c r="R280" s="1"/>
      <c r="S280" s="1"/>
      <c r="T280" s="1"/>
      <c r="U280" s="1"/>
      <c r="V280" s="1"/>
      <c r="W280" s="1"/>
      <c r="X280" s="1"/>
      <c r="Z280" s="1"/>
      <c r="AA280" s="1"/>
      <c r="AB280" s="1"/>
      <c r="AC280" s="1"/>
      <c r="AD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</row>
    <row r="281" spans="2:147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38"/>
      <c r="R281" s="1"/>
      <c r="S281" s="1"/>
      <c r="T281" s="1"/>
      <c r="U281" s="1"/>
      <c r="V281" s="1"/>
      <c r="W281" s="1"/>
      <c r="X281" s="1"/>
      <c r="Z281" s="1"/>
      <c r="AA281" s="1"/>
      <c r="AB281" s="1"/>
      <c r="AC281" s="1"/>
      <c r="AD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</row>
    <row r="282" spans="2:147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38"/>
      <c r="R282" s="1"/>
      <c r="S282" s="1"/>
      <c r="T282" s="1"/>
      <c r="U282" s="1"/>
      <c r="V282" s="1"/>
      <c r="W282" s="1"/>
      <c r="X282" s="1"/>
      <c r="Z282" s="1"/>
      <c r="AA282" s="1"/>
      <c r="AB282" s="1"/>
      <c r="AC282" s="1"/>
      <c r="AD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</row>
    <row r="283" spans="2:147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38"/>
      <c r="R283" s="1"/>
      <c r="S283" s="1"/>
      <c r="T283" s="1"/>
      <c r="U283" s="1"/>
      <c r="V283" s="1"/>
      <c r="W283" s="1"/>
      <c r="X283" s="1"/>
      <c r="Z283" s="1"/>
      <c r="AA283" s="1"/>
      <c r="AB283" s="1"/>
      <c r="AC283" s="1"/>
      <c r="AD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</row>
    <row r="284" spans="2:147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38"/>
      <c r="R284" s="1"/>
      <c r="S284" s="1"/>
      <c r="T284" s="1"/>
      <c r="U284" s="1"/>
      <c r="V284" s="1"/>
      <c r="W284" s="1"/>
      <c r="X284" s="1"/>
      <c r="Z284" s="1"/>
      <c r="AA284" s="1"/>
      <c r="AB284" s="1"/>
      <c r="AC284" s="1"/>
      <c r="AD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</row>
    <row r="285" spans="2:147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38"/>
      <c r="R285" s="1"/>
      <c r="S285" s="1"/>
      <c r="T285" s="1"/>
      <c r="U285" s="1"/>
      <c r="V285" s="1"/>
      <c r="W285" s="1"/>
      <c r="X285" s="1"/>
      <c r="Z285" s="1"/>
      <c r="AA285" s="1"/>
      <c r="AB285" s="1"/>
      <c r="AC285" s="1"/>
      <c r="AD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</row>
    <row r="286" spans="2:147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38"/>
      <c r="R286" s="1"/>
      <c r="S286" s="1"/>
      <c r="T286" s="1"/>
      <c r="U286" s="1"/>
      <c r="V286" s="1"/>
      <c r="W286" s="1"/>
      <c r="X286" s="1"/>
      <c r="Z286" s="1"/>
      <c r="AA286" s="1"/>
      <c r="AB286" s="1"/>
      <c r="AC286" s="1"/>
      <c r="AD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</row>
    <row r="287" spans="2:147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38"/>
      <c r="R287" s="1"/>
      <c r="S287" s="1"/>
      <c r="T287" s="1"/>
      <c r="U287" s="1"/>
      <c r="V287" s="1"/>
      <c r="W287" s="1"/>
      <c r="X287" s="1"/>
      <c r="Z287" s="1"/>
      <c r="AA287" s="1"/>
      <c r="AB287" s="1"/>
      <c r="AC287" s="1"/>
      <c r="AD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</row>
    <row r="288" spans="2:147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38"/>
      <c r="R288" s="1"/>
      <c r="S288" s="1"/>
      <c r="T288" s="1"/>
      <c r="U288" s="1"/>
      <c r="V288" s="1"/>
      <c r="W288" s="1"/>
      <c r="X288" s="1"/>
      <c r="Z288" s="1"/>
      <c r="AA288" s="1"/>
      <c r="AB288" s="1"/>
      <c r="AC288" s="1"/>
      <c r="AD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</row>
    <row r="289" spans="2:147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38"/>
      <c r="R289" s="1"/>
      <c r="S289" s="1"/>
      <c r="T289" s="1"/>
      <c r="U289" s="1"/>
      <c r="V289" s="1"/>
      <c r="W289" s="1"/>
      <c r="X289" s="1"/>
      <c r="Z289" s="1"/>
      <c r="AA289" s="1"/>
      <c r="AB289" s="1"/>
      <c r="AC289" s="1"/>
      <c r="AD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</row>
    <row r="290" spans="2:147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38"/>
      <c r="R290" s="1"/>
      <c r="S290" s="1"/>
      <c r="T290" s="1"/>
      <c r="U290" s="1"/>
      <c r="V290" s="1"/>
      <c r="W290" s="1"/>
      <c r="X290" s="1"/>
      <c r="Z290" s="1"/>
      <c r="AA290" s="1"/>
      <c r="AB290" s="1"/>
      <c r="AC290" s="1"/>
      <c r="AD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</row>
    <row r="291" spans="2:147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38"/>
      <c r="R291" s="1"/>
      <c r="S291" s="1"/>
      <c r="T291" s="1"/>
      <c r="U291" s="1"/>
      <c r="V291" s="1"/>
      <c r="W291" s="1"/>
      <c r="X291" s="1"/>
      <c r="Z291" s="1"/>
      <c r="AA291" s="1"/>
      <c r="AB291" s="1"/>
      <c r="AC291" s="1"/>
      <c r="AD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</row>
    <row r="292" spans="2:147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38"/>
      <c r="R292" s="1"/>
      <c r="S292" s="1"/>
      <c r="T292" s="1"/>
      <c r="U292" s="1"/>
      <c r="V292" s="1"/>
      <c r="W292" s="1"/>
      <c r="X292" s="1"/>
      <c r="Z292" s="1"/>
      <c r="AA292" s="1"/>
      <c r="AB292" s="1"/>
      <c r="AC292" s="1"/>
      <c r="AD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</row>
    <row r="293" spans="2:147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38"/>
      <c r="R293" s="1"/>
      <c r="S293" s="1"/>
      <c r="T293" s="1"/>
      <c r="U293" s="1"/>
      <c r="V293" s="1"/>
      <c r="W293" s="1"/>
      <c r="X293" s="1"/>
      <c r="Z293" s="1"/>
      <c r="AA293" s="1"/>
      <c r="AB293" s="1"/>
      <c r="AC293" s="1"/>
      <c r="AD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</row>
    <row r="294" spans="2:147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38"/>
      <c r="R294" s="1"/>
      <c r="S294" s="1"/>
      <c r="T294" s="1"/>
      <c r="U294" s="1"/>
      <c r="V294" s="1"/>
      <c r="W294" s="1"/>
      <c r="X294" s="1"/>
      <c r="Z294" s="1"/>
      <c r="AA294" s="1"/>
      <c r="AB294" s="1"/>
      <c r="AC294" s="1"/>
      <c r="AD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</row>
    <row r="295" spans="2:147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38"/>
      <c r="R295" s="1"/>
      <c r="S295" s="1"/>
      <c r="T295" s="1"/>
      <c r="U295" s="1"/>
      <c r="V295" s="1"/>
      <c r="W295" s="1"/>
      <c r="X295" s="1"/>
      <c r="Z295" s="1"/>
      <c r="AA295" s="1"/>
      <c r="AB295" s="1"/>
      <c r="AC295" s="1"/>
      <c r="AD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</row>
    <row r="296" spans="2:147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38"/>
      <c r="R296" s="1"/>
      <c r="S296" s="1"/>
      <c r="T296" s="1"/>
      <c r="U296" s="1"/>
      <c r="V296" s="1"/>
      <c r="W296" s="1"/>
      <c r="X296" s="1"/>
      <c r="Z296" s="1"/>
      <c r="AA296" s="1"/>
      <c r="AB296" s="1"/>
      <c r="AC296" s="1"/>
      <c r="AD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</row>
    <row r="297" spans="2:147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38"/>
      <c r="R297" s="1"/>
      <c r="S297" s="1"/>
      <c r="T297" s="1"/>
      <c r="U297" s="1"/>
      <c r="V297" s="1"/>
      <c r="W297" s="1"/>
      <c r="X297" s="1"/>
      <c r="Z297" s="1"/>
      <c r="AA297" s="1"/>
      <c r="AB297" s="1"/>
      <c r="AC297" s="1"/>
      <c r="AD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</row>
    <row r="298" spans="2:147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38"/>
      <c r="R298" s="1"/>
      <c r="S298" s="1"/>
      <c r="T298" s="1"/>
      <c r="U298" s="1"/>
      <c r="V298" s="1"/>
      <c r="W298" s="1"/>
      <c r="X298" s="1"/>
      <c r="Z298" s="1"/>
      <c r="AA298" s="1"/>
      <c r="AB298" s="1"/>
      <c r="AC298" s="1"/>
      <c r="AD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</row>
    <row r="299" spans="2:147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38"/>
      <c r="R299" s="1"/>
      <c r="S299" s="1"/>
      <c r="T299" s="1"/>
      <c r="U299" s="1"/>
      <c r="V299" s="1"/>
      <c r="W299" s="1"/>
      <c r="X299" s="1"/>
      <c r="Z299" s="1"/>
      <c r="AA299" s="1"/>
      <c r="AB299" s="1"/>
      <c r="AC299" s="1"/>
      <c r="AD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</row>
    <row r="300" spans="2:147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38"/>
      <c r="R300" s="1"/>
      <c r="S300" s="1"/>
      <c r="T300" s="1"/>
      <c r="U300" s="1"/>
      <c r="V300" s="1"/>
      <c r="W300" s="1"/>
      <c r="X300" s="1"/>
      <c r="Z300" s="1"/>
      <c r="AA300" s="1"/>
      <c r="AB300" s="1"/>
      <c r="AC300" s="1"/>
      <c r="AD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</row>
    <row r="301" spans="2:147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38"/>
      <c r="R301" s="1"/>
      <c r="S301" s="1"/>
      <c r="T301" s="1"/>
      <c r="U301" s="1"/>
      <c r="V301" s="1"/>
      <c r="W301" s="1"/>
      <c r="X301" s="1"/>
      <c r="Z301" s="1"/>
      <c r="AA301" s="1"/>
      <c r="AB301" s="1"/>
      <c r="AC301" s="1"/>
      <c r="AD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</row>
    <row r="302" spans="2:147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38"/>
      <c r="R302" s="1"/>
      <c r="S302" s="1"/>
      <c r="T302" s="1"/>
      <c r="U302" s="1"/>
      <c r="V302" s="1"/>
      <c r="W302" s="1"/>
      <c r="X302" s="1"/>
      <c r="Z302" s="1"/>
      <c r="AA302" s="1"/>
      <c r="AB302" s="1"/>
      <c r="AC302" s="1"/>
      <c r="AD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</row>
    <row r="303" spans="2:147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38"/>
      <c r="R303" s="1"/>
      <c r="S303" s="1"/>
      <c r="T303" s="1"/>
      <c r="U303" s="1"/>
      <c r="V303" s="1"/>
      <c r="W303" s="1"/>
      <c r="X303" s="1"/>
      <c r="Z303" s="1"/>
      <c r="AA303" s="1"/>
      <c r="AB303" s="1"/>
      <c r="AC303" s="1"/>
      <c r="AD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</row>
    <row r="304" spans="2:147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38"/>
      <c r="R304" s="1"/>
      <c r="S304" s="1"/>
      <c r="T304" s="1"/>
      <c r="U304" s="1"/>
      <c r="V304" s="1"/>
      <c r="W304" s="1"/>
      <c r="X304" s="1"/>
      <c r="Z304" s="1"/>
      <c r="AA304" s="1"/>
      <c r="AB304" s="1"/>
      <c r="AC304" s="1"/>
      <c r="AD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</row>
    <row r="305" spans="2:147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38"/>
      <c r="R305" s="1"/>
      <c r="S305" s="1"/>
      <c r="T305" s="1"/>
      <c r="U305" s="1"/>
      <c r="V305" s="1"/>
      <c r="W305" s="1"/>
      <c r="X305" s="1"/>
      <c r="Z305" s="1"/>
      <c r="AA305" s="1"/>
      <c r="AB305" s="1"/>
      <c r="AC305" s="1"/>
      <c r="AD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</row>
    <row r="306" spans="2:147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38"/>
      <c r="R306" s="1"/>
      <c r="S306" s="1"/>
      <c r="T306" s="1"/>
      <c r="U306" s="1"/>
      <c r="V306" s="1"/>
      <c r="W306" s="1"/>
      <c r="X306" s="1"/>
      <c r="Z306" s="1"/>
      <c r="AA306" s="1"/>
      <c r="AB306" s="1"/>
      <c r="AC306" s="1"/>
      <c r="AD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</row>
    <row r="307" spans="2:147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38"/>
      <c r="R307" s="1"/>
      <c r="S307" s="1"/>
      <c r="T307" s="1"/>
      <c r="U307" s="1"/>
      <c r="V307" s="1"/>
      <c r="W307" s="1"/>
      <c r="X307" s="1"/>
      <c r="Z307" s="1"/>
      <c r="AA307" s="1"/>
      <c r="AB307" s="1"/>
      <c r="AC307" s="1"/>
      <c r="AD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</row>
    <row r="308" spans="2:147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38"/>
      <c r="R308" s="1"/>
      <c r="S308" s="1"/>
      <c r="T308" s="1"/>
      <c r="U308" s="1"/>
      <c r="V308" s="1"/>
      <c r="W308" s="1"/>
      <c r="X308" s="1"/>
      <c r="Z308" s="1"/>
      <c r="AA308" s="1"/>
      <c r="AB308" s="1"/>
      <c r="AC308" s="1"/>
      <c r="AD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</row>
    <row r="309" spans="2:147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38"/>
      <c r="R309" s="1"/>
      <c r="S309" s="1"/>
      <c r="T309" s="1"/>
      <c r="U309" s="1"/>
      <c r="V309" s="1"/>
      <c r="W309" s="1"/>
      <c r="X309" s="1"/>
      <c r="Z309" s="1"/>
      <c r="AA309" s="1"/>
      <c r="AB309" s="1"/>
      <c r="AC309" s="1"/>
      <c r="AD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</row>
    <row r="310" spans="2:147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38"/>
      <c r="R310" s="1"/>
      <c r="S310" s="1"/>
      <c r="T310" s="1"/>
      <c r="U310" s="1"/>
      <c r="V310" s="1"/>
      <c r="W310" s="1"/>
      <c r="X310" s="1"/>
      <c r="Z310" s="1"/>
      <c r="AA310" s="1"/>
      <c r="AB310" s="1"/>
      <c r="AC310" s="1"/>
      <c r="AD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</row>
    <row r="311" spans="2:147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38"/>
      <c r="R311" s="1"/>
      <c r="S311" s="1"/>
      <c r="T311" s="1"/>
      <c r="U311" s="1"/>
      <c r="V311" s="1"/>
      <c r="W311" s="1"/>
      <c r="X311" s="1"/>
      <c r="Z311" s="1"/>
      <c r="AA311" s="1"/>
      <c r="AB311" s="1"/>
      <c r="AC311" s="1"/>
      <c r="AD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</row>
    <row r="312" spans="2:147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38"/>
      <c r="R312" s="1"/>
      <c r="S312" s="1"/>
      <c r="T312" s="1"/>
      <c r="U312" s="1"/>
      <c r="V312" s="1"/>
      <c r="W312" s="1"/>
      <c r="X312" s="1"/>
      <c r="Z312" s="1"/>
      <c r="AA312" s="1"/>
      <c r="AB312" s="1"/>
      <c r="AC312" s="1"/>
      <c r="AD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</row>
    <row r="313" spans="2:147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38"/>
      <c r="R313" s="1"/>
      <c r="S313" s="1"/>
      <c r="T313" s="1"/>
      <c r="U313" s="1"/>
      <c r="V313" s="1"/>
      <c r="W313" s="1"/>
      <c r="X313" s="1"/>
      <c r="Z313" s="1"/>
      <c r="AA313" s="1"/>
      <c r="AB313" s="1"/>
      <c r="AC313" s="1"/>
      <c r="AD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</row>
    <row r="314" spans="2:147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38"/>
      <c r="R314" s="1"/>
      <c r="S314" s="1"/>
      <c r="T314" s="1"/>
      <c r="U314" s="1"/>
      <c r="V314" s="1"/>
      <c r="W314" s="1"/>
      <c r="X314" s="1"/>
      <c r="Z314" s="1"/>
      <c r="AA314" s="1"/>
      <c r="AB314" s="1"/>
      <c r="AC314" s="1"/>
      <c r="AD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</row>
    <row r="315" spans="2:147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38"/>
      <c r="R315" s="1"/>
      <c r="S315" s="1"/>
      <c r="T315" s="1"/>
      <c r="U315" s="1"/>
      <c r="V315" s="1"/>
      <c r="W315" s="1"/>
      <c r="X315" s="1"/>
      <c r="Z315" s="1"/>
      <c r="AA315" s="1"/>
      <c r="AB315" s="1"/>
      <c r="AC315" s="1"/>
      <c r="AD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</row>
    <row r="316" spans="2:147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38"/>
      <c r="R316" s="1"/>
      <c r="S316" s="1"/>
      <c r="T316" s="1"/>
      <c r="U316" s="1"/>
      <c r="V316" s="1"/>
      <c r="W316" s="1"/>
      <c r="X316" s="1"/>
      <c r="Z316" s="1"/>
      <c r="AA316" s="1"/>
      <c r="AB316" s="1"/>
      <c r="AC316" s="1"/>
      <c r="AD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</row>
    <row r="317" spans="2:147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38"/>
      <c r="R317" s="1"/>
      <c r="S317" s="1"/>
      <c r="T317" s="1"/>
      <c r="U317" s="1"/>
      <c r="V317" s="1"/>
      <c r="W317" s="1"/>
      <c r="X317" s="1"/>
      <c r="Z317" s="1"/>
      <c r="AA317" s="1"/>
      <c r="AB317" s="1"/>
      <c r="AC317" s="1"/>
      <c r="AD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</row>
    <row r="318" spans="2:147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38"/>
      <c r="R318" s="1"/>
      <c r="S318" s="1"/>
      <c r="T318" s="1"/>
      <c r="U318" s="1"/>
      <c r="V318" s="1"/>
      <c r="W318" s="1"/>
      <c r="X318" s="1"/>
      <c r="Z318" s="1"/>
      <c r="AA318" s="1"/>
      <c r="AB318" s="1"/>
      <c r="AC318" s="1"/>
      <c r="AD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</row>
    <row r="319" spans="2:147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38"/>
      <c r="R319" s="1"/>
      <c r="S319" s="1"/>
      <c r="T319" s="1"/>
      <c r="U319" s="1"/>
      <c r="V319" s="1"/>
      <c r="W319" s="1"/>
      <c r="X319" s="1"/>
      <c r="Z319" s="1"/>
      <c r="AA319" s="1"/>
      <c r="AB319" s="1"/>
      <c r="AC319" s="1"/>
      <c r="AD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</row>
    <row r="320" spans="2:147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38"/>
      <c r="R320" s="1"/>
      <c r="S320" s="1"/>
      <c r="T320" s="1"/>
      <c r="U320" s="1"/>
      <c r="V320" s="1"/>
      <c r="W320" s="1"/>
      <c r="X320" s="1"/>
      <c r="Z320" s="1"/>
      <c r="AA320" s="1"/>
      <c r="AB320" s="1"/>
      <c r="AC320" s="1"/>
      <c r="AD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</row>
    <row r="321" spans="2:147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38"/>
      <c r="R321" s="1"/>
      <c r="S321" s="1"/>
      <c r="T321" s="1"/>
      <c r="U321" s="1"/>
      <c r="V321" s="1"/>
      <c r="W321" s="1"/>
      <c r="X321" s="1"/>
      <c r="Z321" s="1"/>
      <c r="AA321" s="1"/>
      <c r="AB321" s="1"/>
      <c r="AC321" s="1"/>
      <c r="AD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</row>
    <row r="322" spans="2:147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38"/>
      <c r="R322" s="1"/>
      <c r="S322" s="1"/>
      <c r="T322" s="1"/>
      <c r="U322" s="1"/>
      <c r="V322" s="1"/>
      <c r="W322" s="1"/>
      <c r="X322" s="1"/>
      <c r="Z322" s="1"/>
      <c r="AA322" s="1"/>
      <c r="AB322" s="1"/>
      <c r="AC322" s="1"/>
      <c r="AD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</row>
    <row r="323" spans="2:147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38"/>
      <c r="R323" s="1"/>
      <c r="S323" s="1"/>
      <c r="T323" s="1"/>
      <c r="U323" s="1"/>
      <c r="V323" s="1"/>
      <c r="W323" s="1"/>
      <c r="X323" s="1"/>
      <c r="Z323" s="1"/>
      <c r="AA323" s="1"/>
      <c r="AB323" s="1"/>
      <c r="AC323" s="1"/>
      <c r="AD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</row>
    <row r="324" spans="2:147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38"/>
      <c r="R324" s="1"/>
      <c r="S324" s="1"/>
      <c r="T324" s="1"/>
      <c r="U324" s="1"/>
      <c r="V324" s="1"/>
      <c r="W324" s="1"/>
      <c r="X324" s="1"/>
      <c r="Z324" s="1"/>
      <c r="AA324" s="1"/>
      <c r="AB324" s="1"/>
      <c r="AC324" s="1"/>
      <c r="AD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</row>
    <row r="325" spans="2:147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38"/>
      <c r="R325" s="1"/>
      <c r="S325" s="1"/>
      <c r="T325" s="1"/>
      <c r="U325" s="1"/>
      <c r="V325" s="1"/>
      <c r="W325" s="1"/>
      <c r="X325" s="1"/>
      <c r="Z325" s="1"/>
      <c r="AA325" s="1"/>
      <c r="AB325" s="1"/>
      <c r="AC325" s="1"/>
      <c r="AD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</row>
    <row r="326" spans="2:147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38"/>
      <c r="R326" s="1"/>
      <c r="S326" s="1"/>
      <c r="T326" s="1"/>
      <c r="U326" s="1"/>
      <c r="V326" s="1"/>
      <c r="W326" s="1"/>
      <c r="X326" s="1"/>
      <c r="Z326" s="1"/>
      <c r="AA326" s="1"/>
      <c r="AB326" s="1"/>
      <c r="AC326" s="1"/>
      <c r="AD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</row>
    <row r="327" spans="2:147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38"/>
      <c r="R327" s="1"/>
      <c r="S327" s="1"/>
      <c r="T327" s="1"/>
      <c r="U327" s="1"/>
      <c r="V327" s="1"/>
      <c r="W327" s="1"/>
      <c r="X327" s="1"/>
      <c r="Z327" s="1"/>
      <c r="AA327" s="1"/>
      <c r="AB327" s="1"/>
      <c r="AC327" s="1"/>
      <c r="AD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</row>
    <row r="328" spans="2:147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38"/>
      <c r="R328" s="1"/>
      <c r="S328" s="1"/>
      <c r="T328" s="1"/>
      <c r="U328" s="1"/>
      <c r="V328" s="1"/>
      <c r="W328" s="1"/>
      <c r="X328" s="1"/>
      <c r="Z328" s="1"/>
      <c r="AA328" s="1"/>
      <c r="AB328" s="1"/>
      <c r="AC328" s="1"/>
      <c r="AD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</row>
    <row r="329" spans="2:147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38"/>
      <c r="R329" s="1"/>
      <c r="S329" s="1"/>
      <c r="T329" s="1"/>
      <c r="U329" s="1"/>
      <c r="V329" s="1"/>
      <c r="W329" s="1"/>
      <c r="X329" s="1"/>
      <c r="Z329" s="1"/>
      <c r="AA329" s="1"/>
      <c r="AB329" s="1"/>
      <c r="AC329" s="1"/>
      <c r="AD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</row>
    <row r="330" spans="2:147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38"/>
      <c r="R330" s="1"/>
      <c r="S330" s="1"/>
      <c r="T330" s="1"/>
      <c r="U330" s="1"/>
      <c r="V330" s="1"/>
      <c r="W330" s="1"/>
      <c r="X330" s="1"/>
      <c r="Z330" s="1"/>
      <c r="AA330" s="1"/>
      <c r="AB330" s="1"/>
      <c r="AC330" s="1"/>
      <c r="AD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</row>
    <row r="331" spans="2:147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38"/>
      <c r="R331" s="1"/>
      <c r="S331" s="1"/>
      <c r="T331" s="1"/>
      <c r="U331" s="1"/>
      <c r="V331" s="1"/>
      <c r="W331" s="1"/>
      <c r="X331" s="1"/>
      <c r="Z331" s="1"/>
      <c r="AA331" s="1"/>
      <c r="AB331" s="1"/>
      <c r="AC331" s="1"/>
      <c r="AD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</row>
    <row r="332" spans="2:147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38"/>
      <c r="R332" s="1"/>
      <c r="S332" s="1"/>
      <c r="T332" s="1"/>
      <c r="U332" s="1"/>
      <c r="V332" s="1"/>
      <c r="W332" s="1"/>
      <c r="X332" s="1"/>
      <c r="Z332" s="1"/>
      <c r="AA332" s="1"/>
      <c r="AB332" s="1"/>
      <c r="AC332" s="1"/>
      <c r="AD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</row>
    <row r="333" spans="2:147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38"/>
      <c r="R333" s="1"/>
      <c r="S333" s="1"/>
      <c r="T333" s="1"/>
      <c r="U333" s="1"/>
      <c r="V333" s="1"/>
      <c r="W333" s="1"/>
      <c r="X333" s="1"/>
      <c r="Z333" s="1"/>
      <c r="AA333" s="1"/>
      <c r="AB333" s="1"/>
      <c r="AC333" s="1"/>
      <c r="AD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</row>
    <row r="334" spans="2:147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38"/>
      <c r="R334" s="1"/>
      <c r="S334" s="1"/>
      <c r="T334" s="1"/>
      <c r="U334" s="1"/>
      <c r="V334" s="1"/>
      <c r="W334" s="1"/>
      <c r="X334" s="1"/>
      <c r="Z334" s="1"/>
      <c r="AA334" s="1"/>
      <c r="AB334" s="1"/>
      <c r="AC334" s="1"/>
      <c r="AD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</row>
    <row r="335" spans="2:147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38"/>
      <c r="R335" s="1"/>
      <c r="S335" s="1"/>
      <c r="T335" s="1"/>
      <c r="U335" s="1"/>
      <c r="V335" s="1"/>
      <c r="W335" s="1"/>
      <c r="X335" s="1"/>
      <c r="Z335" s="1"/>
      <c r="AA335" s="1"/>
      <c r="AB335" s="1"/>
      <c r="AC335" s="1"/>
      <c r="AD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</row>
    <row r="336" spans="2:147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38"/>
      <c r="R336" s="1"/>
      <c r="S336" s="1"/>
      <c r="T336" s="1"/>
      <c r="U336" s="1"/>
      <c r="V336" s="1"/>
      <c r="W336" s="1"/>
      <c r="X336" s="1"/>
      <c r="Z336" s="1"/>
      <c r="AA336" s="1"/>
      <c r="AB336" s="1"/>
      <c r="AC336" s="1"/>
      <c r="AD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</row>
    <row r="337" spans="2:147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38"/>
      <c r="R337" s="1"/>
      <c r="S337" s="1"/>
      <c r="T337" s="1"/>
      <c r="U337" s="1"/>
      <c r="V337" s="1"/>
      <c r="W337" s="1"/>
      <c r="X337" s="1"/>
      <c r="Z337" s="1"/>
      <c r="AA337" s="1"/>
      <c r="AB337" s="1"/>
      <c r="AC337" s="1"/>
      <c r="AD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</row>
    <row r="338" spans="2:147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38"/>
      <c r="R338" s="1"/>
      <c r="S338" s="1"/>
      <c r="T338" s="1"/>
      <c r="U338" s="1"/>
      <c r="V338" s="1"/>
      <c r="W338" s="1"/>
      <c r="X338" s="1"/>
      <c r="Z338" s="1"/>
      <c r="AA338" s="1"/>
      <c r="AB338" s="1"/>
      <c r="AC338" s="1"/>
      <c r="AD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</row>
    <row r="339" spans="2:147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38"/>
      <c r="R339" s="1"/>
      <c r="S339" s="1"/>
      <c r="T339" s="1"/>
      <c r="U339" s="1"/>
      <c r="V339" s="1"/>
      <c r="W339" s="1"/>
      <c r="X339" s="1"/>
      <c r="Z339" s="1"/>
      <c r="AA339" s="1"/>
      <c r="AB339" s="1"/>
      <c r="AC339" s="1"/>
      <c r="AD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</row>
    <row r="340" spans="2:147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38"/>
      <c r="R340" s="1"/>
      <c r="S340" s="1"/>
      <c r="T340" s="1"/>
      <c r="U340" s="1"/>
      <c r="V340" s="1"/>
      <c r="W340" s="1"/>
      <c r="X340" s="1"/>
      <c r="Z340" s="1"/>
      <c r="AA340" s="1"/>
      <c r="AB340" s="1"/>
      <c r="AC340" s="1"/>
      <c r="AD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</row>
    <row r="341" spans="2:147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38"/>
      <c r="R341" s="1"/>
      <c r="S341" s="1"/>
      <c r="T341" s="1"/>
      <c r="U341" s="1"/>
      <c r="V341" s="1"/>
      <c r="W341" s="1"/>
      <c r="X341" s="1"/>
      <c r="Z341" s="1"/>
      <c r="AA341" s="1"/>
      <c r="AB341" s="1"/>
      <c r="AC341" s="1"/>
      <c r="AD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</row>
    <row r="342" spans="2:147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38"/>
      <c r="R342" s="1"/>
      <c r="S342" s="1"/>
      <c r="T342" s="1"/>
      <c r="U342" s="1"/>
      <c r="V342" s="1"/>
      <c r="W342" s="1"/>
      <c r="X342" s="1"/>
      <c r="Z342" s="1"/>
      <c r="AA342" s="1"/>
      <c r="AB342" s="1"/>
      <c r="AC342" s="1"/>
      <c r="AD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</row>
    <row r="343" spans="2:147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38"/>
      <c r="R343" s="1"/>
      <c r="S343" s="1"/>
      <c r="T343" s="1"/>
      <c r="U343" s="1"/>
      <c r="V343" s="1"/>
      <c r="W343" s="1"/>
      <c r="X343" s="1"/>
      <c r="Z343" s="1"/>
      <c r="AA343" s="1"/>
      <c r="AB343" s="1"/>
      <c r="AC343" s="1"/>
      <c r="AD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</row>
    <row r="344" spans="2:147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38"/>
      <c r="R344" s="1"/>
      <c r="S344" s="1"/>
      <c r="T344" s="1"/>
      <c r="U344" s="1"/>
      <c r="V344" s="1"/>
      <c r="W344" s="1"/>
      <c r="X344" s="1"/>
      <c r="Z344" s="1"/>
      <c r="AA344" s="1"/>
      <c r="AB344" s="1"/>
      <c r="AC344" s="1"/>
      <c r="AD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</row>
    <row r="345" spans="2:147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38"/>
      <c r="R345" s="1"/>
      <c r="S345" s="1"/>
      <c r="T345" s="1"/>
      <c r="U345" s="1"/>
      <c r="V345" s="1"/>
      <c r="W345" s="1"/>
      <c r="X345" s="1"/>
      <c r="Z345" s="1"/>
      <c r="AA345" s="1"/>
      <c r="AB345" s="1"/>
      <c r="AC345" s="1"/>
      <c r="AD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</row>
    <row r="346" spans="2:147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38"/>
      <c r="R346" s="1"/>
      <c r="S346" s="1"/>
      <c r="T346" s="1"/>
      <c r="U346" s="1"/>
      <c r="V346" s="1"/>
      <c r="W346" s="1"/>
      <c r="X346" s="1"/>
      <c r="Z346" s="1"/>
      <c r="AA346" s="1"/>
      <c r="AB346" s="1"/>
      <c r="AC346" s="1"/>
      <c r="AD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</row>
    <row r="347" spans="2:147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38"/>
      <c r="R347" s="1"/>
      <c r="S347" s="1"/>
      <c r="T347" s="1"/>
      <c r="U347" s="1"/>
      <c r="V347" s="1"/>
      <c r="W347" s="1"/>
      <c r="X347" s="1"/>
      <c r="Z347" s="1"/>
      <c r="AA347" s="1"/>
      <c r="AB347" s="1"/>
      <c r="AC347" s="1"/>
      <c r="AD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</row>
    <row r="348" spans="2:147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38"/>
      <c r="R348" s="1"/>
      <c r="S348" s="1"/>
      <c r="T348" s="1"/>
      <c r="U348" s="1"/>
      <c r="V348" s="1"/>
      <c r="W348" s="1"/>
      <c r="X348" s="1"/>
      <c r="Z348" s="1"/>
      <c r="AA348" s="1"/>
      <c r="AB348" s="1"/>
      <c r="AC348" s="1"/>
      <c r="AD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</row>
    <row r="349" spans="2:147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38"/>
      <c r="R349" s="1"/>
      <c r="S349" s="1"/>
      <c r="T349" s="1"/>
      <c r="U349" s="1"/>
      <c r="V349" s="1"/>
      <c r="W349" s="1"/>
      <c r="X349" s="1"/>
      <c r="Z349" s="1"/>
      <c r="AA349" s="1"/>
      <c r="AB349" s="1"/>
      <c r="AC349" s="1"/>
      <c r="AD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</row>
    <row r="350" spans="2:147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38"/>
      <c r="R350" s="1"/>
      <c r="S350" s="1"/>
      <c r="T350" s="1"/>
      <c r="U350" s="1"/>
      <c r="V350" s="1"/>
      <c r="W350" s="1"/>
      <c r="X350" s="1"/>
      <c r="Z350" s="1"/>
      <c r="AA350" s="1"/>
      <c r="AB350" s="1"/>
      <c r="AC350" s="1"/>
      <c r="AD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</row>
    <row r="351" spans="2:147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38"/>
      <c r="R351" s="1"/>
      <c r="S351" s="1"/>
      <c r="T351" s="1"/>
      <c r="U351" s="1"/>
      <c r="V351" s="1"/>
      <c r="W351" s="1"/>
      <c r="X351" s="1"/>
      <c r="Z351" s="1"/>
      <c r="AA351" s="1"/>
      <c r="AB351" s="1"/>
      <c r="AC351" s="1"/>
      <c r="AD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</row>
    <row r="352" spans="2:147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38"/>
      <c r="R352" s="1"/>
      <c r="S352" s="1"/>
      <c r="T352" s="1"/>
      <c r="U352" s="1"/>
      <c r="V352" s="1"/>
      <c r="W352" s="1"/>
      <c r="X352" s="1"/>
      <c r="Z352" s="1"/>
      <c r="AA352" s="1"/>
      <c r="AB352" s="1"/>
      <c r="AC352" s="1"/>
      <c r="AD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</row>
    <row r="353" spans="2:147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38"/>
      <c r="R353" s="1"/>
      <c r="S353" s="1"/>
      <c r="T353" s="1"/>
      <c r="U353" s="1"/>
      <c r="V353" s="1"/>
      <c r="W353" s="1"/>
      <c r="X353" s="1"/>
      <c r="Z353" s="1"/>
      <c r="AA353" s="1"/>
      <c r="AB353" s="1"/>
      <c r="AC353" s="1"/>
      <c r="AD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</row>
    <row r="354" spans="2:147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38"/>
      <c r="R354" s="1"/>
      <c r="S354" s="1"/>
      <c r="T354" s="1"/>
      <c r="U354" s="1"/>
      <c r="V354" s="1"/>
      <c r="W354" s="1"/>
      <c r="X354" s="1"/>
      <c r="Z354" s="1"/>
      <c r="AA354" s="1"/>
      <c r="AB354" s="1"/>
      <c r="AC354" s="1"/>
      <c r="AD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</row>
    <row r="355" spans="2:147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38"/>
      <c r="R355" s="1"/>
      <c r="S355" s="1"/>
      <c r="T355" s="1"/>
      <c r="U355" s="1"/>
      <c r="V355" s="1"/>
      <c r="W355" s="1"/>
      <c r="X355" s="1"/>
      <c r="Z355" s="1"/>
      <c r="AA355" s="1"/>
      <c r="AB355" s="1"/>
      <c r="AC355" s="1"/>
      <c r="AD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</row>
    <row r="356" spans="2:147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38"/>
      <c r="R356" s="1"/>
      <c r="S356" s="1"/>
      <c r="T356" s="1"/>
      <c r="U356" s="1"/>
      <c r="V356" s="1"/>
      <c r="W356" s="1"/>
      <c r="X356" s="1"/>
      <c r="Z356" s="1"/>
      <c r="AA356" s="1"/>
      <c r="AB356" s="1"/>
      <c r="AC356" s="1"/>
      <c r="AD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</row>
    <row r="357" spans="2:147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38"/>
      <c r="R357" s="1"/>
      <c r="S357" s="1"/>
      <c r="T357" s="1"/>
      <c r="U357" s="1"/>
      <c r="V357" s="1"/>
      <c r="W357" s="1"/>
      <c r="X357" s="1"/>
      <c r="Z357" s="1"/>
      <c r="AA357" s="1"/>
      <c r="AB357" s="1"/>
      <c r="AC357" s="1"/>
      <c r="AD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</row>
    <row r="358" spans="2:147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38"/>
      <c r="R358" s="1"/>
      <c r="S358" s="1"/>
      <c r="T358" s="1"/>
      <c r="U358" s="1"/>
      <c r="V358" s="1"/>
      <c r="W358" s="1"/>
      <c r="X358" s="1"/>
      <c r="Z358" s="1"/>
      <c r="AA358" s="1"/>
      <c r="AB358" s="1"/>
      <c r="AC358" s="1"/>
      <c r="AD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</row>
    <row r="359" spans="2:147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38"/>
      <c r="R359" s="1"/>
      <c r="S359" s="1"/>
      <c r="T359" s="1"/>
      <c r="U359" s="1"/>
      <c r="V359" s="1"/>
      <c r="W359" s="1"/>
      <c r="X359" s="1"/>
      <c r="Z359" s="1"/>
      <c r="AA359" s="1"/>
      <c r="AB359" s="1"/>
      <c r="AC359" s="1"/>
      <c r="AD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</row>
    <row r="360" spans="2:147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38"/>
      <c r="R360" s="1"/>
      <c r="S360" s="1"/>
      <c r="T360" s="1"/>
      <c r="U360" s="1"/>
      <c r="V360" s="1"/>
      <c r="W360" s="1"/>
      <c r="X360" s="1"/>
      <c r="Z360" s="1"/>
      <c r="AA360" s="1"/>
      <c r="AB360" s="1"/>
      <c r="AC360" s="1"/>
      <c r="AD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</row>
    <row r="361" spans="2:147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38"/>
      <c r="R361" s="1"/>
      <c r="S361" s="1"/>
      <c r="T361" s="1"/>
      <c r="U361" s="1"/>
      <c r="V361" s="1"/>
      <c r="W361" s="1"/>
      <c r="X361" s="1"/>
      <c r="Z361" s="1"/>
      <c r="AA361" s="1"/>
      <c r="AB361" s="1"/>
      <c r="AC361" s="1"/>
      <c r="AD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</row>
    <row r="362" spans="2:147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38"/>
      <c r="R362" s="1"/>
      <c r="S362" s="1"/>
      <c r="T362" s="1"/>
      <c r="U362" s="1"/>
      <c r="V362" s="1"/>
      <c r="W362" s="1"/>
      <c r="X362" s="1"/>
      <c r="Z362" s="1"/>
      <c r="AA362" s="1"/>
      <c r="AB362" s="1"/>
      <c r="AC362" s="1"/>
      <c r="AD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</row>
    <row r="363" spans="2:147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38"/>
      <c r="R363" s="1"/>
      <c r="S363" s="1"/>
      <c r="T363" s="1"/>
      <c r="U363" s="1"/>
      <c r="V363" s="1"/>
      <c r="W363" s="1"/>
      <c r="X363" s="1"/>
      <c r="Z363" s="1"/>
      <c r="AA363" s="1"/>
      <c r="AB363" s="1"/>
      <c r="AC363" s="1"/>
      <c r="AD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</row>
    <row r="364" spans="2:147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38"/>
      <c r="R364" s="1"/>
      <c r="S364" s="1"/>
      <c r="T364" s="1"/>
      <c r="U364" s="1"/>
      <c r="V364" s="1"/>
      <c r="W364" s="1"/>
      <c r="X364" s="1"/>
      <c r="Z364" s="1"/>
      <c r="AA364" s="1"/>
      <c r="AB364" s="1"/>
      <c r="AC364" s="1"/>
      <c r="AD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</row>
    <row r="365" spans="2:147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38"/>
      <c r="R365" s="1"/>
      <c r="S365" s="1"/>
      <c r="T365" s="1"/>
      <c r="U365" s="1"/>
      <c r="V365" s="1"/>
      <c r="W365" s="1"/>
      <c r="X365" s="1"/>
      <c r="Z365" s="1"/>
      <c r="AA365" s="1"/>
      <c r="AB365" s="1"/>
      <c r="AC365" s="1"/>
      <c r="AD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</row>
    <row r="366" spans="2:147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38"/>
      <c r="R366" s="1"/>
      <c r="S366" s="1"/>
      <c r="T366" s="1"/>
      <c r="U366" s="1"/>
      <c r="V366" s="1"/>
      <c r="W366" s="1"/>
      <c r="X366" s="1"/>
      <c r="Z366" s="1"/>
      <c r="AA366" s="1"/>
      <c r="AB366" s="1"/>
      <c r="AC366" s="1"/>
      <c r="AD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</row>
    <row r="367" spans="2:147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38"/>
      <c r="R367" s="1"/>
      <c r="S367" s="1"/>
      <c r="T367" s="1"/>
      <c r="U367" s="1"/>
      <c r="V367" s="1"/>
      <c r="W367" s="1"/>
      <c r="X367" s="1"/>
      <c r="Z367" s="1"/>
      <c r="AA367" s="1"/>
      <c r="AB367" s="1"/>
      <c r="AC367" s="1"/>
      <c r="AD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</row>
    <row r="368" spans="2:147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38"/>
      <c r="R368" s="1"/>
      <c r="S368" s="1"/>
      <c r="T368" s="1"/>
      <c r="U368" s="1"/>
      <c r="V368" s="1"/>
      <c r="W368" s="1"/>
      <c r="X368" s="1"/>
      <c r="Z368" s="1"/>
      <c r="AA368" s="1"/>
      <c r="AB368" s="1"/>
      <c r="AC368" s="1"/>
      <c r="AD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</row>
    <row r="369" spans="2:147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38"/>
      <c r="R369" s="1"/>
      <c r="S369" s="1"/>
      <c r="T369" s="1"/>
      <c r="U369" s="1"/>
      <c r="V369" s="1"/>
      <c r="W369" s="1"/>
      <c r="X369" s="1"/>
      <c r="Z369" s="1"/>
      <c r="AA369" s="1"/>
      <c r="AB369" s="1"/>
      <c r="AC369" s="1"/>
      <c r="AD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</row>
    <row r="370" spans="2:147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38"/>
      <c r="R370" s="1"/>
      <c r="S370" s="1"/>
      <c r="T370" s="1"/>
      <c r="U370" s="1"/>
      <c r="V370" s="1"/>
      <c r="W370" s="1"/>
      <c r="X370" s="1"/>
      <c r="Z370" s="1"/>
      <c r="AA370" s="1"/>
      <c r="AB370" s="1"/>
      <c r="AC370" s="1"/>
      <c r="AD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</row>
    <row r="371" spans="2:147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38"/>
      <c r="R371" s="1"/>
      <c r="S371" s="1"/>
      <c r="T371" s="1"/>
      <c r="U371" s="1"/>
      <c r="V371" s="1"/>
      <c r="W371" s="1"/>
      <c r="X371" s="1"/>
      <c r="Z371" s="1"/>
      <c r="AA371" s="1"/>
      <c r="AB371" s="1"/>
      <c r="AC371" s="1"/>
      <c r="AD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</row>
    <row r="372" spans="2:147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38"/>
      <c r="R372" s="1"/>
      <c r="S372" s="1"/>
      <c r="T372" s="1"/>
      <c r="U372" s="1"/>
      <c r="V372" s="1"/>
      <c r="W372" s="1"/>
      <c r="X372" s="1"/>
      <c r="Z372" s="1"/>
      <c r="AA372" s="1"/>
      <c r="AB372" s="1"/>
      <c r="AC372" s="1"/>
      <c r="AD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</row>
    <row r="373" spans="2:147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38"/>
      <c r="R373" s="1"/>
      <c r="S373" s="1"/>
      <c r="T373" s="1"/>
      <c r="U373" s="1"/>
      <c r="V373" s="1"/>
      <c r="W373" s="1"/>
      <c r="X373" s="1"/>
      <c r="Z373" s="1"/>
      <c r="AA373" s="1"/>
      <c r="AB373" s="1"/>
      <c r="AC373" s="1"/>
      <c r="AD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</row>
    <row r="374" spans="2:147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38"/>
      <c r="R374" s="1"/>
      <c r="S374" s="1"/>
      <c r="T374" s="1"/>
      <c r="U374" s="1"/>
      <c r="V374" s="1"/>
      <c r="W374" s="1"/>
      <c r="X374" s="1"/>
      <c r="Z374" s="1"/>
      <c r="AA374" s="1"/>
      <c r="AB374" s="1"/>
      <c r="AC374" s="1"/>
      <c r="AD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</row>
    <row r="375" spans="2:147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38"/>
      <c r="R375" s="1"/>
      <c r="S375" s="1"/>
      <c r="T375" s="1"/>
      <c r="U375" s="1"/>
      <c r="V375" s="1"/>
      <c r="W375" s="1"/>
      <c r="X375" s="1"/>
      <c r="Z375" s="1"/>
      <c r="AA375" s="1"/>
      <c r="AB375" s="1"/>
      <c r="AC375" s="1"/>
      <c r="AD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</row>
    <row r="376" spans="2:147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38"/>
      <c r="R376" s="1"/>
      <c r="S376" s="1"/>
      <c r="T376" s="1"/>
      <c r="U376" s="1"/>
      <c r="V376" s="1"/>
      <c r="W376" s="1"/>
      <c r="X376" s="1"/>
      <c r="Z376" s="1"/>
      <c r="AA376" s="1"/>
      <c r="AB376" s="1"/>
      <c r="AC376" s="1"/>
      <c r="AD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</row>
    <row r="377" spans="2:147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38"/>
      <c r="R377" s="1"/>
      <c r="S377" s="1"/>
      <c r="T377" s="1"/>
      <c r="U377" s="1"/>
      <c r="V377" s="1"/>
      <c r="W377" s="1"/>
      <c r="X377" s="1"/>
      <c r="Z377" s="1"/>
      <c r="AA377" s="1"/>
      <c r="AB377" s="1"/>
      <c r="AC377" s="1"/>
      <c r="AD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</row>
    <row r="378" spans="2:147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38"/>
      <c r="R378" s="1"/>
      <c r="S378" s="1"/>
      <c r="T378" s="1"/>
      <c r="U378" s="1"/>
      <c r="V378" s="1"/>
      <c r="W378" s="1"/>
      <c r="X378" s="1"/>
      <c r="Z378" s="1"/>
      <c r="AA378" s="1"/>
      <c r="AB378" s="1"/>
      <c r="AC378" s="1"/>
      <c r="AD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</row>
    <row r="379" spans="2:147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38"/>
      <c r="R379" s="1"/>
      <c r="S379" s="1"/>
      <c r="T379" s="1"/>
      <c r="U379" s="1"/>
      <c r="V379" s="1"/>
      <c r="W379" s="1"/>
      <c r="X379" s="1"/>
      <c r="Z379" s="1"/>
      <c r="AA379" s="1"/>
      <c r="AB379" s="1"/>
      <c r="AC379" s="1"/>
      <c r="AD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</row>
    <row r="380" spans="2:147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38"/>
      <c r="R380" s="1"/>
      <c r="S380" s="1"/>
      <c r="T380" s="1"/>
      <c r="U380" s="1"/>
      <c r="V380" s="1"/>
      <c r="W380" s="1"/>
      <c r="X380" s="1"/>
      <c r="Z380" s="1"/>
      <c r="AA380" s="1"/>
      <c r="AB380" s="1"/>
      <c r="AC380" s="1"/>
      <c r="AD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</row>
    <row r="381" spans="2:147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38"/>
      <c r="R381" s="1"/>
      <c r="S381" s="1"/>
      <c r="T381" s="1"/>
      <c r="U381" s="1"/>
      <c r="V381" s="1"/>
      <c r="W381" s="1"/>
      <c r="X381" s="1"/>
      <c r="Z381" s="1"/>
      <c r="AA381" s="1"/>
      <c r="AB381" s="1"/>
      <c r="AC381" s="1"/>
      <c r="AD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</row>
    <row r="382" spans="2:147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38"/>
      <c r="R382" s="1"/>
      <c r="S382" s="1"/>
      <c r="T382" s="1"/>
      <c r="U382" s="1"/>
      <c r="V382" s="1"/>
      <c r="W382" s="1"/>
      <c r="X382" s="1"/>
      <c r="Z382" s="1"/>
      <c r="AA382" s="1"/>
      <c r="AB382" s="1"/>
      <c r="AC382" s="1"/>
      <c r="AD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</row>
    <row r="383" spans="2:147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38"/>
      <c r="R383" s="1"/>
      <c r="S383" s="1"/>
      <c r="T383" s="1"/>
      <c r="U383" s="1"/>
      <c r="V383" s="1"/>
      <c r="W383" s="1"/>
      <c r="X383" s="1"/>
      <c r="Z383" s="1"/>
      <c r="AA383" s="1"/>
      <c r="AB383" s="1"/>
      <c r="AC383" s="1"/>
      <c r="AD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</row>
    <row r="384" spans="2:147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38"/>
      <c r="R384" s="1"/>
      <c r="S384" s="1"/>
      <c r="T384" s="1"/>
      <c r="U384" s="1"/>
      <c r="V384" s="1"/>
      <c r="W384" s="1"/>
      <c r="X384" s="1"/>
      <c r="Z384" s="1"/>
      <c r="AA384" s="1"/>
      <c r="AB384" s="1"/>
      <c r="AC384" s="1"/>
      <c r="AD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</row>
    <row r="385" spans="2:147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38"/>
      <c r="R385" s="1"/>
      <c r="S385" s="1"/>
      <c r="T385" s="1"/>
      <c r="U385" s="1"/>
      <c r="V385" s="1"/>
      <c r="W385" s="1"/>
      <c r="X385" s="1"/>
      <c r="Z385" s="1"/>
      <c r="AA385" s="1"/>
      <c r="AB385" s="1"/>
      <c r="AC385" s="1"/>
      <c r="AD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</row>
    <row r="386" spans="2:147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38"/>
      <c r="R386" s="1"/>
      <c r="S386" s="1"/>
      <c r="T386" s="1"/>
      <c r="U386" s="1"/>
      <c r="V386" s="1"/>
      <c r="W386" s="1"/>
      <c r="X386" s="1"/>
      <c r="Z386" s="1"/>
      <c r="AA386" s="1"/>
      <c r="AB386" s="1"/>
      <c r="AC386" s="1"/>
      <c r="AD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</row>
    <row r="387" spans="2:147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38"/>
      <c r="R387" s="1"/>
      <c r="S387" s="1"/>
      <c r="T387" s="1"/>
      <c r="U387" s="1"/>
      <c r="V387" s="1"/>
      <c r="W387" s="1"/>
      <c r="X387" s="1"/>
      <c r="Z387" s="1"/>
      <c r="AA387" s="1"/>
      <c r="AB387" s="1"/>
      <c r="AC387" s="1"/>
      <c r="AD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</row>
    <row r="388" spans="2:147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38"/>
      <c r="R388" s="1"/>
      <c r="S388" s="1"/>
      <c r="T388" s="1"/>
      <c r="U388" s="1"/>
      <c r="V388" s="1"/>
      <c r="W388" s="1"/>
      <c r="X388" s="1"/>
      <c r="Z388" s="1"/>
      <c r="AA388" s="1"/>
      <c r="AB388" s="1"/>
      <c r="AC388" s="1"/>
      <c r="AD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</row>
    <row r="389" spans="2:147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38"/>
      <c r="R389" s="1"/>
      <c r="S389" s="1"/>
      <c r="T389" s="1"/>
      <c r="U389" s="1"/>
      <c r="V389" s="1"/>
      <c r="W389" s="1"/>
      <c r="X389" s="1"/>
      <c r="Z389" s="1"/>
      <c r="AA389" s="1"/>
      <c r="AB389" s="1"/>
      <c r="AC389" s="1"/>
      <c r="AD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</row>
    <row r="390" spans="2:147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38"/>
      <c r="R390" s="1"/>
      <c r="S390" s="1"/>
      <c r="T390" s="1"/>
      <c r="U390" s="1"/>
      <c r="V390" s="1"/>
      <c r="W390" s="1"/>
      <c r="X390" s="1"/>
      <c r="Z390" s="1"/>
      <c r="AA390" s="1"/>
      <c r="AB390" s="1"/>
      <c r="AC390" s="1"/>
      <c r="AD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</row>
    <row r="391" spans="2:147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38"/>
      <c r="R391" s="1"/>
      <c r="S391" s="1"/>
      <c r="T391" s="1"/>
      <c r="U391" s="1"/>
      <c r="V391" s="1"/>
      <c r="W391" s="1"/>
      <c r="X391" s="1"/>
      <c r="Z391" s="1"/>
      <c r="AA391" s="1"/>
      <c r="AB391" s="1"/>
      <c r="AC391" s="1"/>
      <c r="AD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</row>
    <row r="392" spans="2:147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38"/>
      <c r="R392" s="1"/>
      <c r="S392" s="1"/>
      <c r="T392" s="1"/>
      <c r="U392" s="1"/>
      <c r="V392" s="1"/>
      <c r="W392" s="1"/>
      <c r="X392" s="1"/>
      <c r="Z392" s="1"/>
      <c r="AA392" s="1"/>
      <c r="AB392" s="1"/>
      <c r="AC392" s="1"/>
      <c r="AD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</row>
    <row r="393" spans="2:147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38"/>
      <c r="R393" s="1"/>
      <c r="S393" s="1"/>
      <c r="T393" s="1"/>
      <c r="U393" s="1"/>
      <c r="V393" s="1"/>
      <c r="W393" s="1"/>
      <c r="X393" s="1"/>
      <c r="Z393" s="1"/>
      <c r="AA393" s="1"/>
      <c r="AB393" s="1"/>
      <c r="AC393" s="1"/>
      <c r="AD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</row>
    <row r="394" spans="2:147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38"/>
      <c r="R394" s="1"/>
      <c r="S394" s="1"/>
      <c r="T394" s="1"/>
      <c r="U394" s="1"/>
      <c r="V394" s="1"/>
      <c r="W394" s="1"/>
      <c r="X394" s="1"/>
      <c r="Z394" s="1"/>
      <c r="AA394" s="1"/>
      <c r="AB394" s="1"/>
      <c r="AC394" s="1"/>
      <c r="AD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</row>
    <row r="395" spans="2:147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38"/>
      <c r="R395" s="1"/>
      <c r="S395" s="1"/>
      <c r="T395" s="1"/>
      <c r="U395" s="1"/>
      <c r="V395" s="1"/>
      <c r="W395" s="1"/>
      <c r="X395" s="1"/>
      <c r="Z395" s="1"/>
      <c r="AA395" s="1"/>
      <c r="AB395" s="1"/>
      <c r="AC395" s="1"/>
      <c r="AD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</row>
    <row r="396" spans="2:147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38"/>
      <c r="R396" s="1"/>
      <c r="S396" s="1"/>
      <c r="T396" s="1"/>
      <c r="U396" s="1"/>
      <c r="V396" s="1"/>
      <c r="W396" s="1"/>
      <c r="X396" s="1"/>
      <c r="Z396" s="1"/>
      <c r="AA396" s="1"/>
      <c r="AB396" s="1"/>
      <c r="AC396" s="1"/>
      <c r="AD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</row>
    <row r="397" spans="2:147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38"/>
      <c r="R397" s="1"/>
      <c r="S397" s="1"/>
      <c r="T397" s="1"/>
      <c r="U397" s="1"/>
      <c r="V397" s="1"/>
      <c r="W397" s="1"/>
      <c r="X397" s="1"/>
      <c r="Z397" s="1"/>
      <c r="AA397" s="1"/>
      <c r="AB397" s="1"/>
      <c r="AC397" s="1"/>
      <c r="AD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</row>
    <row r="398" spans="2:147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38"/>
      <c r="R398" s="1"/>
      <c r="S398" s="1"/>
      <c r="T398" s="1"/>
      <c r="U398" s="1"/>
      <c r="V398" s="1"/>
      <c r="W398" s="1"/>
      <c r="X398" s="1"/>
      <c r="Z398" s="1"/>
      <c r="AA398" s="1"/>
      <c r="AB398" s="1"/>
      <c r="AC398" s="1"/>
      <c r="AD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</row>
    <row r="399" spans="2:147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38"/>
      <c r="R399" s="1"/>
      <c r="S399" s="1"/>
      <c r="T399" s="1"/>
      <c r="U399" s="1"/>
      <c r="V399" s="1"/>
      <c r="W399" s="1"/>
      <c r="X399" s="1"/>
      <c r="Z399" s="1"/>
      <c r="AA399" s="1"/>
      <c r="AB399" s="1"/>
      <c r="AC399" s="1"/>
      <c r="AD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</row>
    <row r="400" spans="2:147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38"/>
      <c r="R400" s="1"/>
      <c r="S400" s="1"/>
      <c r="T400" s="1"/>
      <c r="U400" s="1"/>
      <c r="V400" s="1"/>
      <c r="W400" s="1"/>
      <c r="X400" s="1"/>
      <c r="Z400" s="1"/>
      <c r="AA400" s="1"/>
      <c r="AB400" s="1"/>
      <c r="AC400" s="1"/>
      <c r="AD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</row>
    <row r="401" spans="2:147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38"/>
      <c r="R401" s="1"/>
      <c r="S401" s="1"/>
      <c r="T401" s="1"/>
      <c r="U401" s="1"/>
      <c r="V401" s="1"/>
      <c r="W401" s="1"/>
      <c r="X401" s="1"/>
      <c r="Z401" s="1"/>
      <c r="AA401" s="1"/>
      <c r="AB401" s="1"/>
      <c r="AC401" s="1"/>
      <c r="AD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</row>
    <row r="402" spans="2:147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38"/>
      <c r="R402" s="1"/>
      <c r="S402" s="1"/>
      <c r="T402" s="1"/>
      <c r="U402" s="1"/>
      <c r="V402" s="1"/>
      <c r="W402" s="1"/>
      <c r="X402" s="1"/>
      <c r="Z402" s="1"/>
      <c r="AA402" s="1"/>
      <c r="AB402" s="1"/>
      <c r="AC402" s="1"/>
      <c r="AD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</row>
    <row r="403" spans="2:147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38"/>
      <c r="R403" s="1"/>
      <c r="S403" s="1"/>
      <c r="T403" s="1"/>
      <c r="U403" s="1"/>
      <c r="V403" s="1"/>
      <c r="W403" s="1"/>
      <c r="X403" s="1"/>
      <c r="Z403" s="1"/>
      <c r="AA403" s="1"/>
      <c r="AB403" s="1"/>
      <c r="AC403" s="1"/>
      <c r="AD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</row>
    <row r="404" spans="2:147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38"/>
      <c r="R404" s="1"/>
      <c r="S404" s="1"/>
      <c r="T404" s="1"/>
      <c r="U404" s="1"/>
      <c r="V404" s="1"/>
      <c r="W404" s="1"/>
      <c r="X404" s="1"/>
      <c r="Z404" s="1"/>
      <c r="AA404" s="1"/>
      <c r="AB404" s="1"/>
      <c r="AC404" s="1"/>
      <c r="AD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</row>
    <row r="405" spans="2:147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38"/>
      <c r="R405" s="1"/>
      <c r="S405" s="1"/>
      <c r="T405" s="1"/>
      <c r="U405" s="1"/>
      <c r="V405" s="1"/>
      <c r="W405" s="1"/>
      <c r="X405" s="1"/>
      <c r="Z405" s="1"/>
      <c r="AA405" s="1"/>
      <c r="AB405" s="1"/>
      <c r="AC405" s="1"/>
      <c r="AD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</row>
    <row r="406" spans="2:147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38"/>
      <c r="R406" s="1"/>
      <c r="S406" s="1"/>
      <c r="T406" s="1"/>
      <c r="U406" s="1"/>
      <c r="V406" s="1"/>
      <c r="W406" s="1"/>
      <c r="X406" s="1"/>
      <c r="Z406" s="1"/>
      <c r="AA406" s="1"/>
      <c r="AB406" s="1"/>
      <c r="AC406" s="1"/>
      <c r="AD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</row>
    <row r="407" spans="2:147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38"/>
      <c r="R407" s="1"/>
      <c r="S407" s="1"/>
      <c r="T407" s="1"/>
      <c r="U407" s="1"/>
      <c r="V407" s="1"/>
      <c r="W407" s="1"/>
      <c r="X407" s="1"/>
      <c r="Z407" s="1"/>
      <c r="AA407" s="1"/>
      <c r="AB407" s="1"/>
      <c r="AC407" s="1"/>
      <c r="AD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</row>
    <row r="408" spans="2:147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38"/>
      <c r="R408" s="1"/>
      <c r="S408" s="1"/>
      <c r="T408" s="1"/>
      <c r="U408" s="1"/>
      <c r="V408" s="1"/>
      <c r="W408" s="1"/>
      <c r="X408" s="1"/>
      <c r="Z408" s="1"/>
      <c r="AA408" s="1"/>
      <c r="AB408" s="1"/>
      <c r="AC408" s="1"/>
      <c r="AD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</row>
    <row r="409" spans="2:147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38"/>
      <c r="R409" s="1"/>
      <c r="S409" s="1"/>
      <c r="T409" s="1"/>
      <c r="U409" s="1"/>
      <c r="V409" s="1"/>
      <c r="W409" s="1"/>
      <c r="X409" s="1"/>
      <c r="Z409" s="1"/>
      <c r="AA409" s="1"/>
      <c r="AB409" s="1"/>
      <c r="AC409" s="1"/>
      <c r="AD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</row>
    <row r="410" spans="2:147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38"/>
      <c r="R410" s="1"/>
      <c r="S410" s="1"/>
      <c r="T410" s="1"/>
      <c r="U410" s="1"/>
      <c r="V410" s="1"/>
      <c r="W410" s="1"/>
      <c r="X410" s="1"/>
      <c r="Z410" s="1"/>
      <c r="AA410" s="1"/>
      <c r="AB410" s="1"/>
      <c r="AC410" s="1"/>
      <c r="AD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</row>
    <row r="411" spans="2:147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38"/>
      <c r="R411" s="1"/>
      <c r="S411" s="1"/>
      <c r="T411" s="1"/>
      <c r="U411" s="1"/>
      <c r="V411" s="1"/>
      <c r="W411" s="1"/>
      <c r="X411" s="1"/>
      <c r="Z411" s="1"/>
      <c r="AA411" s="1"/>
      <c r="AB411" s="1"/>
      <c r="AC411" s="1"/>
      <c r="AD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</row>
    <row r="412" spans="2:147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38"/>
      <c r="R412" s="1"/>
      <c r="S412" s="1"/>
      <c r="T412" s="1"/>
      <c r="U412" s="1"/>
      <c r="V412" s="1"/>
      <c r="W412" s="1"/>
      <c r="X412" s="1"/>
      <c r="Z412" s="1"/>
      <c r="AA412" s="1"/>
      <c r="AB412" s="1"/>
      <c r="AC412" s="1"/>
      <c r="AD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</row>
    <row r="413" spans="2:147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38"/>
      <c r="R413" s="1"/>
      <c r="S413" s="1"/>
      <c r="T413" s="1"/>
      <c r="U413" s="1"/>
      <c r="V413" s="1"/>
      <c r="W413" s="1"/>
      <c r="X413" s="1"/>
      <c r="Z413" s="1"/>
      <c r="AA413" s="1"/>
      <c r="AB413" s="1"/>
      <c r="AC413" s="1"/>
      <c r="AD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</row>
    <row r="414" spans="2:147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38"/>
      <c r="R414" s="1"/>
      <c r="S414" s="1"/>
      <c r="T414" s="1"/>
      <c r="U414" s="1"/>
      <c r="V414" s="1"/>
      <c r="W414" s="1"/>
      <c r="X414" s="1"/>
      <c r="Z414" s="1"/>
      <c r="AA414" s="1"/>
      <c r="AB414" s="1"/>
      <c r="AC414" s="1"/>
      <c r="AD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</row>
    <row r="415" spans="2:147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38"/>
      <c r="R415" s="1"/>
      <c r="S415" s="1"/>
      <c r="T415" s="1"/>
      <c r="U415" s="1"/>
      <c r="V415" s="1"/>
      <c r="W415" s="1"/>
      <c r="X415" s="1"/>
      <c r="Z415" s="1"/>
      <c r="AA415" s="1"/>
      <c r="AB415" s="1"/>
      <c r="AC415" s="1"/>
      <c r="AD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</row>
    <row r="416" spans="2:147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38"/>
      <c r="R416" s="1"/>
      <c r="S416" s="1"/>
      <c r="T416" s="1"/>
      <c r="U416" s="1"/>
      <c r="V416" s="1"/>
      <c r="W416" s="1"/>
      <c r="X416" s="1"/>
      <c r="Z416" s="1"/>
      <c r="AA416" s="1"/>
      <c r="AB416" s="1"/>
      <c r="AC416" s="1"/>
      <c r="AD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</row>
    <row r="417" spans="2:147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38"/>
      <c r="R417" s="1"/>
      <c r="S417" s="1"/>
      <c r="T417" s="1"/>
      <c r="U417" s="1"/>
      <c r="V417" s="1"/>
      <c r="W417" s="1"/>
      <c r="X417" s="1"/>
      <c r="Z417" s="1"/>
      <c r="AA417" s="1"/>
      <c r="AB417" s="1"/>
      <c r="AC417" s="1"/>
      <c r="AD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</row>
    <row r="418" spans="2:147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38"/>
      <c r="R418" s="1"/>
      <c r="S418" s="1"/>
      <c r="T418" s="1"/>
      <c r="U418" s="1"/>
      <c r="V418" s="1"/>
      <c r="W418" s="1"/>
      <c r="X418" s="1"/>
      <c r="Z418" s="1"/>
      <c r="AA418" s="1"/>
      <c r="AB418" s="1"/>
      <c r="AC418" s="1"/>
      <c r="AD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</row>
    <row r="419" spans="2:147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38"/>
      <c r="R419" s="1"/>
      <c r="S419" s="1"/>
      <c r="T419" s="1"/>
      <c r="U419" s="1"/>
      <c r="V419" s="1"/>
      <c r="W419" s="1"/>
      <c r="X419" s="1"/>
      <c r="Z419" s="1"/>
      <c r="AA419" s="1"/>
      <c r="AB419" s="1"/>
      <c r="AC419" s="1"/>
      <c r="AD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</row>
    <row r="420" spans="2:147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38"/>
      <c r="R420" s="1"/>
      <c r="S420" s="1"/>
      <c r="T420" s="1"/>
      <c r="U420" s="1"/>
      <c r="V420" s="1"/>
      <c r="W420" s="1"/>
      <c r="X420" s="1"/>
      <c r="Z420" s="1"/>
      <c r="AA420" s="1"/>
      <c r="AB420" s="1"/>
      <c r="AC420" s="1"/>
      <c r="AD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</row>
    <row r="421" spans="2:147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38"/>
      <c r="R421" s="1"/>
      <c r="S421" s="1"/>
      <c r="T421" s="1"/>
      <c r="U421" s="1"/>
      <c r="V421" s="1"/>
      <c r="W421" s="1"/>
      <c r="X421" s="1"/>
      <c r="Z421" s="1"/>
      <c r="AA421" s="1"/>
      <c r="AB421" s="1"/>
      <c r="AC421" s="1"/>
      <c r="AD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</row>
    <row r="422" spans="2:147"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38"/>
      <c r="R422" s="1"/>
      <c r="S422" s="1"/>
      <c r="T422" s="1"/>
      <c r="U422" s="1"/>
      <c r="V422" s="1"/>
      <c r="W422" s="1"/>
      <c r="X422" s="1"/>
      <c r="Z422" s="1"/>
      <c r="AA422" s="1"/>
      <c r="AB422" s="1"/>
      <c r="AC422" s="1"/>
      <c r="AD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</row>
    <row r="423" spans="2:147"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38"/>
      <c r="R423" s="1"/>
      <c r="S423" s="1"/>
      <c r="T423" s="1"/>
      <c r="U423" s="1"/>
      <c r="V423" s="1"/>
      <c r="W423" s="1"/>
      <c r="X423" s="1"/>
      <c r="Z423" s="1"/>
      <c r="AA423" s="1"/>
      <c r="AB423" s="1"/>
      <c r="AC423" s="1"/>
      <c r="AD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</row>
    <row r="424" spans="2:147"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38"/>
      <c r="R424" s="1"/>
      <c r="S424" s="1"/>
      <c r="T424" s="1"/>
      <c r="U424" s="1"/>
      <c r="V424" s="1"/>
      <c r="W424" s="1"/>
      <c r="X424" s="1"/>
      <c r="Z424" s="1"/>
      <c r="AA424" s="1"/>
      <c r="AB424" s="1"/>
      <c r="AC424" s="1"/>
      <c r="AD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</row>
    <row r="425" spans="2:147"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38"/>
      <c r="R425" s="1"/>
      <c r="S425" s="1"/>
      <c r="T425" s="1"/>
      <c r="U425" s="1"/>
      <c r="V425" s="1"/>
      <c r="W425" s="1"/>
      <c r="X425" s="1"/>
      <c r="Z425" s="1"/>
      <c r="AA425" s="1"/>
      <c r="AB425" s="1"/>
      <c r="AC425" s="1"/>
      <c r="AD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</row>
    <row r="426" spans="2:147"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38"/>
      <c r="R426" s="1"/>
      <c r="S426" s="1"/>
      <c r="T426" s="1"/>
      <c r="U426" s="1"/>
      <c r="V426" s="1"/>
      <c r="W426" s="1"/>
      <c r="X426" s="1"/>
      <c r="Z426" s="1"/>
      <c r="AA426" s="1"/>
      <c r="AB426" s="1"/>
      <c r="AC426" s="1"/>
      <c r="AD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</row>
    <row r="427" spans="2:147"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38"/>
      <c r="R427" s="1"/>
      <c r="S427" s="1"/>
      <c r="T427" s="1"/>
      <c r="U427" s="1"/>
      <c r="V427" s="1"/>
      <c r="W427" s="1"/>
      <c r="X427" s="1"/>
      <c r="Z427" s="1"/>
      <c r="AA427" s="1"/>
      <c r="AB427" s="1"/>
      <c r="AC427" s="1"/>
      <c r="AD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</row>
    <row r="428" spans="2:147"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38"/>
      <c r="R428" s="1"/>
      <c r="S428" s="1"/>
      <c r="T428" s="1"/>
      <c r="U428" s="1"/>
      <c r="V428" s="1"/>
      <c r="W428" s="1"/>
      <c r="X428" s="1"/>
      <c r="Z428" s="1"/>
      <c r="AA428" s="1"/>
      <c r="AB428" s="1"/>
      <c r="AC428" s="1"/>
      <c r="AD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</row>
    <row r="429" spans="2:147"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38"/>
      <c r="R429" s="1"/>
      <c r="S429" s="1"/>
      <c r="T429" s="1"/>
      <c r="U429" s="1"/>
      <c r="V429" s="1"/>
      <c r="W429" s="1"/>
      <c r="X429" s="1"/>
      <c r="Z429" s="1"/>
      <c r="AA429" s="1"/>
      <c r="AB429" s="1"/>
      <c r="AC429" s="1"/>
      <c r="AD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</row>
    <row r="430" spans="2:147"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38"/>
      <c r="R430" s="1"/>
      <c r="S430" s="1"/>
      <c r="T430" s="1"/>
      <c r="U430" s="1"/>
      <c r="V430" s="1"/>
      <c r="W430" s="1"/>
      <c r="X430" s="1"/>
      <c r="Z430" s="1"/>
      <c r="AA430" s="1"/>
      <c r="AB430" s="1"/>
      <c r="AC430" s="1"/>
      <c r="AD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</row>
    <row r="431" spans="2:147"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38"/>
      <c r="R431" s="1"/>
      <c r="S431" s="1"/>
      <c r="T431" s="1"/>
      <c r="U431" s="1"/>
      <c r="V431" s="1"/>
      <c r="W431" s="1"/>
      <c r="X431" s="1"/>
      <c r="Z431" s="1"/>
      <c r="AA431" s="1"/>
      <c r="AB431" s="1"/>
      <c r="AC431" s="1"/>
      <c r="AD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</row>
    <row r="432" spans="2:147"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38"/>
      <c r="R432" s="1"/>
      <c r="S432" s="1"/>
      <c r="T432" s="1"/>
      <c r="U432" s="1"/>
      <c r="V432" s="1"/>
      <c r="W432" s="1"/>
      <c r="X432" s="1"/>
      <c r="Z432" s="1"/>
      <c r="AA432" s="1"/>
      <c r="AB432" s="1"/>
      <c r="AC432" s="1"/>
      <c r="AD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</row>
    <row r="433" spans="2:147"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38"/>
      <c r="R433" s="1"/>
      <c r="S433" s="1"/>
      <c r="T433" s="1"/>
      <c r="U433" s="1"/>
      <c r="V433" s="1"/>
      <c r="W433" s="1"/>
      <c r="X433" s="1"/>
      <c r="Z433" s="1"/>
      <c r="AA433" s="1"/>
      <c r="AB433" s="1"/>
      <c r="AC433" s="1"/>
      <c r="AD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</row>
    <row r="434" spans="2:147"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38"/>
      <c r="R434" s="1"/>
      <c r="S434" s="1"/>
      <c r="T434" s="1"/>
      <c r="U434" s="1"/>
      <c r="V434" s="1"/>
      <c r="W434" s="1"/>
      <c r="X434" s="1"/>
      <c r="Z434" s="1"/>
      <c r="AA434" s="1"/>
      <c r="AB434" s="1"/>
      <c r="AC434" s="1"/>
      <c r="AD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</row>
    <row r="435" spans="2:147"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38"/>
      <c r="R435" s="1"/>
      <c r="S435" s="1"/>
      <c r="T435" s="1"/>
      <c r="U435" s="1"/>
      <c r="V435" s="1"/>
      <c r="W435" s="1"/>
      <c r="X435" s="1"/>
      <c r="Z435" s="1"/>
      <c r="AA435" s="1"/>
      <c r="AB435" s="1"/>
      <c r="AC435" s="1"/>
      <c r="AD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</row>
    <row r="436" spans="2:147"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38"/>
      <c r="R436" s="1"/>
      <c r="S436" s="1"/>
      <c r="T436" s="1"/>
      <c r="U436" s="1"/>
      <c r="V436" s="1"/>
      <c r="W436" s="1"/>
      <c r="X436" s="1"/>
      <c r="Z436" s="1"/>
      <c r="AA436" s="1"/>
      <c r="AB436" s="1"/>
      <c r="AC436" s="1"/>
      <c r="AD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</row>
    <row r="437" spans="2:147"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38"/>
      <c r="R437" s="1"/>
      <c r="S437" s="1"/>
      <c r="T437" s="1"/>
      <c r="U437" s="1"/>
      <c r="V437" s="1"/>
      <c r="W437" s="1"/>
      <c r="X437" s="1"/>
      <c r="Z437" s="1"/>
      <c r="AA437" s="1"/>
      <c r="AB437" s="1"/>
      <c r="AC437" s="1"/>
      <c r="AD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</row>
    <row r="438" spans="2:147"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38"/>
      <c r="R438" s="1"/>
      <c r="S438" s="1"/>
      <c r="T438" s="1"/>
      <c r="U438" s="1"/>
      <c r="V438" s="1"/>
      <c r="W438" s="1"/>
      <c r="X438" s="1"/>
      <c r="Z438" s="1"/>
      <c r="AA438" s="1"/>
      <c r="AB438" s="1"/>
      <c r="AC438" s="1"/>
      <c r="AD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</row>
    <row r="439" spans="2:147"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38"/>
      <c r="R439" s="1"/>
      <c r="S439" s="1"/>
      <c r="T439" s="1"/>
      <c r="U439" s="1"/>
      <c r="V439" s="1"/>
      <c r="W439" s="1"/>
      <c r="X439" s="1"/>
      <c r="Z439" s="1"/>
      <c r="AA439" s="1"/>
      <c r="AB439" s="1"/>
      <c r="AC439" s="1"/>
      <c r="AD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</row>
    <row r="440" spans="2:147"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38"/>
      <c r="R440" s="1"/>
      <c r="S440" s="1"/>
      <c r="T440" s="1"/>
      <c r="U440" s="1"/>
      <c r="V440" s="1"/>
      <c r="W440" s="1"/>
      <c r="X440" s="1"/>
      <c r="Z440" s="1"/>
      <c r="AA440" s="1"/>
      <c r="AB440" s="1"/>
      <c r="AC440" s="1"/>
      <c r="AD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</row>
    <row r="441" spans="2:147"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38"/>
      <c r="R441" s="1"/>
      <c r="S441" s="1"/>
      <c r="T441" s="1"/>
      <c r="U441" s="1"/>
      <c r="V441" s="1"/>
      <c r="W441" s="1"/>
      <c r="X441" s="1"/>
      <c r="Z441" s="1"/>
      <c r="AA441" s="1"/>
      <c r="AB441" s="1"/>
      <c r="AC441" s="1"/>
      <c r="AD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</row>
    <row r="442" spans="2:147"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38"/>
      <c r="R442" s="1"/>
      <c r="S442" s="1"/>
      <c r="T442" s="1"/>
      <c r="U442" s="1"/>
      <c r="V442" s="1"/>
      <c r="W442" s="1"/>
      <c r="X442" s="1"/>
      <c r="Z442" s="1"/>
      <c r="AA442" s="1"/>
      <c r="AB442" s="1"/>
      <c r="AC442" s="1"/>
      <c r="AD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</row>
    <row r="443" spans="2:147"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38"/>
      <c r="R443" s="1"/>
      <c r="S443" s="1"/>
      <c r="T443" s="1"/>
      <c r="U443" s="1"/>
      <c r="V443" s="1"/>
      <c r="W443" s="1"/>
      <c r="X443" s="1"/>
      <c r="Z443" s="1"/>
      <c r="AA443" s="1"/>
      <c r="AB443" s="1"/>
      <c r="AC443" s="1"/>
      <c r="AD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</row>
    <row r="444" spans="2:147"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38"/>
      <c r="R444" s="1"/>
      <c r="S444" s="1"/>
      <c r="T444" s="1"/>
      <c r="U444" s="1"/>
      <c r="V444" s="1"/>
      <c r="W444" s="1"/>
      <c r="X444" s="1"/>
      <c r="Z444" s="1"/>
      <c r="AA444" s="1"/>
      <c r="AB444" s="1"/>
      <c r="AC444" s="1"/>
      <c r="AD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</row>
    <row r="445" spans="2:147"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38"/>
      <c r="R445" s="1"/>
      <c r="S445" s="1"/>
      <c r="T445" s="1"/>
      <c r="U445" s="1"/>
      <c r="V445" s="1"/>
      <c r="W445" s="1"/>
      <c r="X445" s="1"/>
      <c r="Z445" s="1"/>
      <c r="AA445" s="1"/>
      <c r="AB445" s="1"/>
      <c r="AC445" s="1"/>
      <c r="AD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</row>
    <row r="446" spans="2:147"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38"/>
      <c r="R446" s="1"/>
      <c r="S446" s="1"/>
      <c r="T446" s="1"/>
      <c r="U446" s="1"/>
      <c r="V446" s="1"/>
      <c r="W446" s="1"/>
      <c r="X446" s="1"/>
      <c r="Z446" s="1"/>
      <c r="AA446" s="1"/>
      <c r="AB446" s="1"/>
      <c r="AC446" s="1"/>
      <c r="AD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</row>
    <row r="447" spans="2:147"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38"/>
      <c r="R447" s="1"/>
      <c r="S447" s="1"/>
      <c r="T447" s="1"/>
      <c r="U447" s="1"/>
      <c r="V447" s="1"/>
      <c r="W447" s="1"/>
      <c r="X447" s="1"/>
      <c r="Z447" s="1"/>
      <c r="AA447" s="1"/>
      <c r="AB447" s="1"/>
      <c r="AC447" s="1"/>
      <c r="AD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</row>
    <row r="448" spans="2:147"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38"/>
      <c r="R448" s="1"/>
      <c r="S448" s="1"/>
      <c r="T448" s="1"/>
      <c r="U448" s="1"/>
      <c r="V448" s="1"/>
      <c r="W448" s="1"/>
      <c r="X448" s="1"/>
      <c r="Z448" s="1"/>
      <c r="AA448" s="1"/>
      <c r="AB448" s="1"/>
      <c r="AC448" s="1"/>
      <c r="AD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</row>
    <row r="449" spans="2:147"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38"/>
      <c r="R449" s="1"/>
      <c r="S449" s="1"/>
      <c r="T449" s="1"/>
      <c r="U449" s="1"/>
      <c r="V449" s="1"/>
      <c r="W449" s="1"/>
      <c r="X449" s="1"/>
      <c r="Z449" s="1"/>
      <c r="AA449" s="1"/>
      <c r="AB449" s="1"/>
      <c r="AC449" s="1"/>
      <c r="AD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</row>
    <row r="450" spans="2:147"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38"/>
      <c r="R450" s="1"/>
      <c r="S450" s="1"/>
      <c r="T450" s="1"/>
      <c r="U450" s="1"/>
      <c r="V450" s="1"/>
      <c r="W450" s="1"/>
      <c r="X450" s="1"/>
      <c r="Z450" s="1"/>
      <c r="AA450" s="1"/>
      <c r="AB450" s="1"/>
      <c r="AC450" s="1"/>
      <c r="AD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</row>
    <row r="451" spans="2:147"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38"/>
      <c r="R451" s="1"/>
      <c r="S451" s="1"/>
      <c r="T451" s="1"/>
      <c r="U451" s="1"/>
      <c r="V451" s="1"/>
      <c r="W451" s="1"/>
      <c r="X451" s="1"/>
      <c r="Z451" s="1"/>
      <c r="AA451" s="1"/>
      <c r="AB451" s="1"/>
      <c r="AC451" s="1"/>
      <c r="AD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</row>
    <row r="452" spans="2:147"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38"/>
      <c r="R452" s="1"/>
      <c r="S452" s="1"/>
      <c r="T452" s="1"/>
      <c r="U452" s="1"/>
      <c r="V452" s="1"/>
      <c r="W452" s="1"/>
      <c r="X452" s="1"/>
      <c r="Z452" s="1"/>
      <c r="AA452" s="1"/>
      <c r="AB452" s="1"/>
      <c r="AC452" s="1"/>
      <c r="AD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</row>
    <row r="453" spans="2:147"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38"/>
      <c r="R453" s="1"/>
      <c r="S453" s="1"/>
      <c r="T453" s="1"/>
      <c r="U453" s="1"/>
      <c r="V453" s="1"/>
      <c r="W453" s="1"/>
      <c r="X453" s="1"/>
      <c r="Z453" s="1"/>
      <c r="AA453" s="1"/>
      <c r="AB453" s="1"/>
      <c r="AC453" s="1"/>
      <c r="AD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</row>
    <row r="454" spans="2:147"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38"/>
      <c r="R454" s="1"/>
      <c r="S454" s="1"/>
      <c r="T454" s="1"/>
      <c r="U454" s="1"/>
      <c r="V454" s="1"/>
      <c r="W454" s="1"/>
      <c r="X454" s="1"/>
      <c r="Z454" s="1"/>
      <c r="AA454" s="1"/>
      <c r="AB454" s="1"/>
      <c r="AC454" s="1"/>
      <c r="AD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</row>
    <row r="455" spans="2:147"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38"/>
      <c r="R455" s="1"/>
      <c r="S455" s="1"/>
      <c r="T455" s="1"/>
      <c r="U455" s="1"/>
      <c r="V455" s="1"/>
      <c r="W455" s="1"/>
      <c r="X455" s="1"/>
      <c r="Z455" s="1"/>
      <c r="AA455" s="1"/>
      <c r="AB455" s="1"/>
      <c r="AC455" s="1"/>
      <c r="AD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</row>
    <row r="456" spans="2:147"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38"/>
      <c r="R456" s="1"/>
      <c r="S456" s="1"/>
      <c r="T456" s="1"/>
      <c r="U456" s="1"/>
      <c r="V456" s="1"/>
      <c r="W456" s="1"/>
      <c r="X456" s="1"/>
      <c r="Z456" s="1"/>
      <c r="AA456" s="1"/>
      <c r="AB456" s="1"/>
      <c r="AC456" s="1"/>
      <c r="AD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</row>
    <row r="457" spans="2:147"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38"/>
      <c r="R457" s="1"/>
      <c r="S457" s="1"/>
      <c r="T457" s="1"/>
      <c r="U457" s="1"/>
      <c r="V457" s="1"/>
      <c r="W457" s="1"/>
      <c r="X457" s="1"/>
      <c r="Z457" s="1"/>
      <c r="AA457" s="1"/>
      <c r="AB457" s="1"/>
      <c r="AC457" s="1"/>
      <c r="AD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</row>
    <row r="458" spans="2:147"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38"/>
      <c r="R458" s="1"/>
      <c r="S458" s="1"/>
      <c r="T458" s="1"/>
      <c r="U458" s="1"/>
      <c r="V458" s="1"/>
      <c r="W458" s="1"/>
      <c r="X458" s="1"/>
      <c r="Z458" s="1"/>
      <c r="AA458" s="1"/>
      <c r="AB458" s="1"/>
      <c r="AC458" s="1"/>
      <c r="AD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</row>
    <row r="459" spans="2:147"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38"/>
      <c r="R459" s="1"/>
      <c r="S459" s="1"/>
      <c r="T459" s="1"/>
      <c r="U459" s="1"/>
      <c r="V459" s="1"/>
      <c r="W459" s="1"/>
      <c r="X459" s="1"/>
      <c r="Z459" s="1"/>
      <c r="AA459" s="1"/>
      <c r="AB459" s="1"/>
      <c r="AC459" s="1"/>
      <c r="AD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</row>
    <row r="460" spans="2:147"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38"/>
      <c r="R460" s="1"/>
      <c r="S460" s="1"/>
      <c r="T460" s="1"/>
      <c r="U460" s="1"/>
      <c r="V460" s="1"/>
      <c r="W460" s="1"/>
      <c r="X460" s="1"/>
      <c r="Z460" s="1"/>
      <c r="AA460" s="1"/>
      <c r="AB460" s="1"/>
      <c r="AC460" s="1"/>
      <c r="AD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</row>
    <row r="461" spans="2:147"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38"/>
      <c r="R461" s="1"/>
      <c r="S461" s="1"/>
      <c r="T461" s="1"/>
      <c r="U461" s="1"/>
      <c r="V461" s="1"/>
      <c r="W461" s="1"/>
      <c r="X461" s="1"/>
      <c r="Z461" s="1"/>
      <c r="AA461" s="1"/>
      <c r="AB461" s="1"/>
      <c r="AC461" s="1"/>
      <c r="AD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</row>
    <row r="462" spans="2:147"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38"/>
      <c r="R462" s="1"/>
      <c r="S462" s="1"/>
      <c r="T462" s="1"/>
      <c r="U462" s="1"/>
      <c r="V462" s="1"/>
      <c r="W462" s="1"/>
      <c r="X462" s="1"/>
      <c r="Z462" s="1"/>
      <c r="AA462" s="1"/>
      <c r="AB462" s="1"/>
      <c r="AC462" s="1"/>
      <c r="AD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</row>
    <row r="463" spans="2:147"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38"/>
      <c r="R463" s="1"/>
      <c r="S463" s="1"/>
      <c r="T463" s="1"/>
      <c r="U463" s="1"/>
      <c r="V463" s="1"/>
      <c r="W463" s="1"/>
      <c r="X463" s="1"/>
      <c r="Z463" s="1"/>
      <c r="AA463" s="1"/>
      <c r="AB463" s="1"/>
      <c r="AC463" s="1"/>
      <c r="AD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</row>
    <row r="464" spans="2:147"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38"/>
      <c r="R464" s="1"/>
      <c r="S464" s="1"/>
      <c r="T464" s="1"/>
      <c r="U464" s="1"/>
      <c r="V464" s="1"/>
      <c r="W464" s="1"/>
      <c r="X464" s="1"/>
      <c r="Z464" s="1"/>
      <c r="AA464" s="1"/>
      <c r="AB464" s="1"/>
      <c r="AC464" s="1"/>
      <c r="AD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</row>
    <row r="465" spans="2:147"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38"/>
      <c r="R465" s="1"/>
      <c r="S465" s="1"/>
      <c r="T465" s="1"/>
      <c r="U465" s="1"/>
      <c r="V465" s="1"/>
      <c r="W465" s="1"/>
      <c r="X465" s="1"/>
      <c r="Z465" s="1"/>
      <c r="AA465" s="1"/>
      <c r="AB465" s="1"/>
      <c r="AC465" s="1"/>
      <c r="AD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</row>
    <row r="466" spans="2:147"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38"/>
      <c r="R466" s="1"/>
      <c r="S466" s="1"/>
      <c r="T466" s="1"/>
      <c r="U466" s="1"/>
      <c r="V466" s="1"/>
      <c r="W466" s="1"/>
      <c r="X466" s="1"/>
      <c r="Z466" s="1"/>
      <c r="AA466" s="1"/>
      <c r="AB466" s="1"/>
      <c r="AC466" s="1"/>
      <c r="AD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</row>
    <row r="467" spans="2:147"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38"/>
      <c r="R467" s="1"/>
      <c r="S467" s="1"/>
      <c r="T467" s="1"/>
      <c r="U467" s="1"/>
      <c r="V467" s="1"/>
      <c r="W467" s="1"/>
      <c r="X467" s="1"/>
      <c r="Z467" s="1"/>
      <c r="AA467" s="1"/>
      <c r="AB467" s="1"/>
      <c r="AC467" s="1"/>
      <c r="AD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</row>
    <row r="468" spans="2:147"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38"/>
      <c r="R468" s="1"/>
      <c r="S468" s="1"/>
      <c r="T468" s="1"/>
      <c r="U468" s="1"/>
      <c r="V468" s="1"/>
      <c r="W468" s="1"/>
      <c r="X468" s="1"/>
      <c r="Z468" s="1"/>
      <c r="AA468" s="1"/>
      <c r="AB468" s="1"/>
      <c r="AC468" s="1"/>
      <c r="AD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</row>
    <row r="469" spans="2:147"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38"/>
      <c r="R469" s="1"/>
      <c r="S469" s="1"/>
      <c r="T469" s="1"/>
      <c r="U469" s="1"/>
      <c r="V469" s="1"/>
      <c r="W469" s="1"/>
      <c r="X469" s="1"/>
      <c r="Z469" s="1"/>
      <c r="AA469" s="1"/>
      <c r="AB469" s="1"/>
      <c r="AC469" s="1"/>
      <c r="AD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</row>
    <row r="470" spans="2:147"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38"/>
      <c r="R470" s="1"/>
      <c r="S470" s="1"/>
      <c r="T470" s="1"/>
      <c r="U470" s="1"/>
      <c r="V470" s="1"/>
      <c r="W470" s="1"/>
      <c r="X470" s="1"/>
      <c r="Z470" s="1"/>
      <c r="AA470" s="1"/>
      <c r="AB470" s="1"/>
      <c r="AC470" s="1"/>
      <c r="AD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</row>
    <row r="471" spans="2:147"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38"/>
      <c r="R471" s="1"/>
      <c r="S471" s="1"/>
      <c r="T471" s="1"/>
      <c r="U471" s="1"/>
      <c r="V471" s="1"/>
      <c r="W471" s="1"/>
      <c r="X471" s="1"/>
      <c r="Z471" s="1"/>
      <c r="AA471" s="1"/>
      <c r="AB471" s="1"/>
      <c r="AC471" s="1"/>
      <c r="AD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</row>
    <row r="472" spans="2:147"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38"/>
      <c r="R472" s="1"/>
      <c r="S472" s="1"/>
      <c r="T472" s="1"/>
      <c r="U472" s="1"/>
      <c r="V472" s="1"/>
      <c r="W472" s="1"/>
      <c r="X472" s="1"/>
      <c r="Z472" s="1"/>
      <c r="AA472" s="1"/>
      <c r="AB472" s="1"/>
      <c r="AC472" s="1"/>
      <c r="AD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</row>
    <row r="473" spans="2:147"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38"/>
      <c r="R473" s="1"/>
      <c r="S473" s="1"/>
      <c r="T473" s="1"/>
      <c r="U473" s="1"/>
      <c r="V473" s="1"/>
      <c r="W473" s="1"/>
      <c r="X473" s="1"/>
      <c r="Z473" s="1"/>
      <c r="AA473" s="1"/>
      <c r="AB473" s="1"/>
      <c r="AC473" s="1"/>
      <c r="AD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</row>
    <row r="474" spans="2:147"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38"/>
      <c r="R474" s="1"/>
      <c r="S474" s="1"/>
      <c r="T474" s="1"/>
      <c r="U474" s="1"/>
      <c r="V474" s="1"/>
      <c r="W474" s="1"/>
      <c r="X474" s="1"/>
      <c r="Z474" s="1"/>
      <c r="AA474" s="1"/>
      <c r="AB474" s="1"/>
      <c r="AC474" s="1"/>
      <c r="AD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</row>
    <row r="475" spans="2:147"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38"/>
      <c r="R475" s="1"/>
      <c r="S475" s="1"/>
      <c r="T475" s="1"/>
      <c r="U475" s="1"/>
      <c r="V475" s="1"/>
      <c r="W475" s="1"/>
      <c r="X475" s="1"/>
      <c r="Z475" s="1"/>
      <c r="AA475" s="1"/>
      <c r="AB475" s="1"/>
      <c r="AC475" s="1"/>
      <c r="AD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</row>
    <row r="476" spans="2:147"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38"/>
      <c r="R476" s="1"/>
      <c r="S476" s="1"/>
      <c r="T476" s="1"/>
      <c r="U476" s="1"/>
      <c r="V476" s="1"/>
      <c r="W476" s="1"/>
      <c r="X476" s="1"/>
      <c r="Z476" s="1"/>
      <c r="AA476" s="1"/>
      <c r="AB476" s="1"/>
      <c r="AC476" s="1"/>
      <c r="AD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</row>
    <row r="477" spans="2:147"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38"/>
      <c r="R477" s="1"/>
      <c r="S477" s="1"/>
      <c r="T477" s="1"/>
      <c r="U477" s="1"/>
      <c r="V477" s="1"/>
      <c r="W477" s="1"/>
      <c r="X477" s="1"/>
      <c r="Z477" s="1"/>
      <c r="AA477" s="1"/>
      <c r="AB477" s="1"/>
      <c r="AC477" s="1"/>
      <c r="AD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</row>
    <row r="478" spans="2:147"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38"/>
      <c r="R478" s="1"/>
      <c r="S478" s="1"/>
      <c r="T478" s="1"/>
      <c r="U478" s="1"/>
      <c r="V478" s="1"/>
      <c r="W478" s="1"/>
      <c r="X478" s="1"/>
      <c r="Z478" s="1"/>
      <c r="AA478" s="1"/>
      <c r="AB478" s="1"/>
      <c r="AC478" s="1"/>
      <c r="AD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</row>
    <row r="479" spans="2:147"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38"/>
      <c r="R479" s="1"/>
      <c r="S479" s="1"/>
      <c r="T479" s="1"/>
      <c r="U479" s="1"/>
      <c r="V479" s="1"/>
      <c r="W479" s="1"/>
      <c r="X479" s="1"/>
      <c r="Z479" s="1"/>
      <c r="AA479" s="1"/>
      <c r="AB479" s="1"/>
      <c r="AC479" s="1"/>
      <c r="AD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</row>
    <row r="480" spans="2:147"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38"/>
      <c r="R480" s="1"/>
      <c r="S480" s="1"/>
      <c r="T480" s="1"/>
      <c r="U480" s="1"/>
      <c r="V480" s="1"/>
      <c r="W480" s="1"/>
      <c r="X480" s="1"/>
      <c r="Z480" s="1"/>
      <c r="AA480" s="1"/>
      <c r="AB480" s="1"/>
      <c r="AC480" s="1"/>
      <c r="AD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</row>
    <row r="481" spans="2:147"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38"/>
      <c r="R481" s="1"/>
      <c r="S481" s="1"/>
      <c r="T481" s="1"/>
      <c r="U481" s="1"/>
      <c r="V481" s="1"/>
      <c r="W481" s="1"/>
      <c r="X481" s="1"/>
      <c r="Z481" s="1"/>
      <c r="AA481" s="1"/>
      <c r="AB481" s="1"/>
      <c r="AC481" s="1"/>
      <c r="AD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</row>
    <row r="482" spans="2:147"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38"/>
      <c r="R482" s="1"/>
      <c r="S482" s="1"/>
      <c r="T482" s="1"/>
      <c r="U482" s="1"/>
      <c r="V482" s="1"/>
      <c r="W482" s="1"/>
      <c r="X482" s="1"/>
      <c r="Z482" s="1"/>
      <c r="AA482" s="1"/>
      <c r="AB482" s="1"/>
      <c r="AC482" s="1"/>
      <c r="AD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</row>
    <row r="483" spans="2:147"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38"/>
      <c r="R483" s="1"/>
      <c r="S483" s="1"/>
      <c r="T483" s="1"/>
      <c r="U483" s="1"/>
      <c r="V483" s="1"/>
      <c r="W483" s="1"/>
      <c r="X483" s="1"/>
      <c r="Z483" s="1"/>
      <c r="AA483" s="1"/>
      <c r="AB483" s="1"/>
      <c r="AC483" s="1"/>
      <c r="AD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</row>
    <row r="484" spans="2:147"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38"/>
      <c r="R484" s="1"/>
      <c r="S484" s="1"/>
      <c r="T484" s="1"/>
      <c r="U484" s="1"/>
      <c r="V484" s="1"/>
      <c r="W484" s="1"/>
      <c r="X484" s="1"/>
      <c r="Z484" s="1"/>
      <c r="AA484" s="1"/>
      <c r="AB484" s="1"/>
      <c r="AC484" s="1"/>
      <c r="AD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</row>
    <row r="485" spans="2:147"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38"/>
      <c r="R485" s="1"/>
      <c r="S485" s="1"/>
      <c r="T485" s="1"/>
      <c r="U485" s="1"/>
      <c r="V485" s="1"/>
      <c r="W485" s="1"/>
      <c r="X485" s="1"/>
      <c r="Z485" s="1"/>
      <c r="AA485" s="1"/>
      <c r="AB485" s="1"/>
      <c r="AC485" s="1"/>
      <c r="AD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</row>
    <row r="486" spans="2:147"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38"/>
      <c r="R486" s="1"/>
      <c r="S486" s="1"/>
      <c r="T486" s="1"/>
      <c r="U486" s="1"/>
      <c r="V486" s="1"/>
      <c r="W486" s="1"/>
      <c r="X486" s="1"/>
      <c r="Z486" s="1"/>
      <c r="AA486" s="1"/>
      <c r="AB486" s="1"/>
      <c r="AC486" s="1"/>
      <c r="AD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</row>
    <row r="487" spans="2:147"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38"/>
      <c r="R487" s="1"/>
      <c r="S487" s="1"/>
      <c r="T487" s="1"/>
      <c r="U487" s="1"/>
      <c r="V487" s="1"/>
      <c r="W487" s="1"/>
      <c r="X487" s="1"/>
      <c r="Z487" s="1"/>
      <c r="AA487" s="1"/>
      <c r="AB487" s="1"/>
      <c r="AC487" s="1"/>
      <c r="AD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</row>
    <row r="488" spans="2:147"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38"/>
      <c r="R488" s="1"/>
      <c r="S488" s="1"/>
      <c r="T488" s="1"/>
      <c r="U488" s="1"/>
      <c r="V488" s="1"/>
      <c r="W488" s="1"/>
      <c r="X488" s="1"/>
      <c r="Z488" s="1"/>
      <c r="AA488" s="1"/>
      <c r="AB488" s="1"/>
      <c r="AC488" s="1"/>
      <c r="AD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</row>
    <row r="489" spans="2:147"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38"/>
      <c r="R489" s="1"/>
      <c r="S489" s="1"/>
      <c r="T489" s="1"/>
      <c r="U489" s="1"/>
      <c r="V489" s="1"/>
      <c r="W489" s="1"/>
      <c r="X489" s="1"/>
      <c r="Z489" s="1"/>
      <c r="AA489" s="1"/>
      <c r="AB489" s="1"/>
      <c r="AC489" s="1"/>
      <c r="AD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</row>
    <row r="490" spans="2:147"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38"/>
      <c r="R490" s="1"/>
      <c r="S490" s="1"/>
      <c r="T490" s="1"/>
      <c r="U490" s="1"/>
      <c r="V490" s="1"/>
      <c r="W490" s="1"/>
      <c r="X490" s="1"/>
      <c r="Z490" s="1"/>
      <c r="AA490" s="1"/>
      <c r="AB490" s="1"/>
      <c r="AC490" s="1"/>
      <c r="AD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</row>
    <row r="491" spans="2:147"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38"/>
      <c r="R491" s="1"/>
      <c r="S491" s="1"/>
      <c r="T491" s="1"/>
      <c r="U491" s="1"/>
      <c r="V491" s="1"/>
      <c r="W491" s="1"/>
      <c r="X491" s="1"/>
      <c r="Z491" s="1"/>
      <c r="AA491" s="1"/>
      <c r="AB491" s="1"/>
      <c r="AC491" s="1"/>
      <c r="AD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</row>
    <row r="492" spans="2:147"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38"/>
      <c r="R492" s="1"/>
      <c r="S492" s="1"/>
      <c r="T492" s="1"/>
      <c r="U492" s="1"/>
      <c r="V492" s="1"/>
      <c r="W492" s="1"/>
      <c r="X492" s="1"/>
      <c r="Z492" s="1"/>
      <c r="AA492" s="1"/>
      <c r="AB492" s="1"/>
      <c r="AC492" s="1"/>
      <c r="AD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</row>
    <row r="493" spans="2:147"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38"/>
      <c r="R493" s="1"/>
      <c r="S493" s="1"/>
      <c r="T493" s="1"/>
      <c r="U493" s="1"/>
      <c r="V493" s="1"/>
      <c r="W493" s="1"/>
      <c r="X493" s="1"/>
      <c r="Z493" s="1"/>
      <c r="AA493" s="1"/>
      <c r="AB493" s="1"/>
      <c r="AC493" s="1"/>
      <c r="AD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</row>
    <row r="494" spans="2:147"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38"/>
      <c r="R494" s="1"/>
      <c r="S494" s="1"/>
      <c r="T494" s="1"/>
      <c r="U494" s="1"/>
      <c r="V494" s="1"/>
      <c r="W494" s="1"/>
      <c r="X494" s="1"/>
      <c r="Z494" s="1"/>
      <c r="AA494" s="1"/>
      <c r="AB494" s="1"/>
      <c r="AC494" s="1"/>
      <c r="AD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</row>
    <row r="495" spans="2:147"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38"/>
      <c r="R495" s="1"/>
      <c r="S495" s="1"/>
      <c r="T495" s="1"/>
      <c r="U495" s="1"/>
      <c r="V495" s="1"/>
      <c r="W495" s="1"/>
      <c r="X495" s="1"/>
      <c r="Z495" s="1"/>
      <c r="AA495" s="1"/>
      <c r="AB495" s="1"/>
      <c r="AC495" s="1"/>
      <c r="AD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</row>
    <row r="496" spans="2:147"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38"/>
      <c r="R496" s="1"/>
      <c r="S496" s="1"/>
      <c r="T496" s="1"/>
      <c r="U496" s="1"/>
      <c r="V496" s="1"/>
      <c r="W496" s="1"/>
      <c r="X496" s="1"/>
      <c r="Z496" s="1"/>
      <c r="AA496" s="1"/>
      <c r="AB496" s="1"/>
      <c r="AC496" s="1"/>
      <c r="AD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</row>
    <row r="497" spans="2:147"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38"/>
      <c r="R497" s="1"/>
      <c r="S497" s="1"/>
      <c r="T497" s="1"/>
      <c r="U497" s="1"/>
      <c r="V497" s="1"/>
      <c r="W497" s="1"/>
      <c r="X497" s="1"/>
      <c r="Z497" s="1"/>
      <c r="AA497" s="1"/>
      <c r="AB497" s="1"/>
      <c r="AC497" s="1"/>
      <c r="AD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</row>
    <row r="498" spans="2:147"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38"/>
      <c r="R498" s="1"/>
      <c r="S498" s="1"/>
      <c r="T498" s="1"/>
      <c r="U498" s="1"/>
      <c r="V498" s="1"/>
      <c r="W498" s="1"/>
      <c r="X498" s="1"/>
      <c r="Z498" s="1"/>
      <c r="AA498" s="1"/>
      <c r="AB498" s="1"/>
      <c r="AC498" s="1"/>
      <c r="AD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</row>
    <row r="499" spans="2:147"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38"/>
      <c r="R499" s="1"/>
      <c r="S499" s="1"/>
      <c r="T499" s="1"/>
      <c r="U499" s="1"/>
      <c r="V499" s="1"/>
      <c r="W499" s="1"/>
      <c r="X499" s="1"/>
      <c r="Z499" s="1"/>
      <c r="AA499" s="1"/>
      <c r="AB499" s="1"/>
      <c r="AC499" s="1"/>
      <c r="AD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</row>
    <row r="500" spans="2:147"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38"/>
      <c r="R500" s="1"/>
      <c r="S500" s="1"/>
      <c r="T500" s="1"/>
      <c r="U500" s="1"/>
      <c r="V500" s="1"/>
      <c r="W500" s="1"/>
      <c r="X500" s="1"/>
      <c r="Z500" s="1"/>
      <c r="AA500" s="1"/>
      <c r="AB500" s="1"/>
      <c r="AC500" s="1"/>
      <c r="AD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</row>
    <row r="501" spans="2:147"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38"/>
      <c r="R501" s="1"/>
      <c r="S501" s="1"/>
      <c r="T501" s="1"/>
      <c r="U501" s="1"/>
      <c r="V501" s="1"/>
      <c r="W501" s="1"/>
      <c r="X501" s="1"/>
      <c r="Z501" s="1"/>
      <c r="AA501" s="1"/>
      <c r="AB501" s="1"/>
      <c r="AC501" s="1"/>
      <c r="AD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I501" s="1"/>
      <c r="EJ501" s="1"/>
      <c r="EK501" s="1"/>
      <c r="EL501" s="1"/>
      <c r="EM501" s="1"/>
      <c r="EN501" s="1"/>
      <c r="EO501" s="1"/>
      <c r="EP501" s="1"/>
      <c r="EQ501" s="1"/>
    </row>
    <row r="502" spans="2:147"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38"/>
      <c r="R502" s="1"/>
      <c r="S502" s="1"/>
      <c r="T502" s="1"/>
      <c r="U502" s="1"/>
      <c r="V502" s="1"/>
      <c r="W502" s="1"/>
      <c r="X502" s="1"/>
      <c r="Z502" s="1"/>
      <c r="AA502" s="1"/>
      <c r="AB502" s="1"/>
      <c r="AC502" s="1"/>
      <c r="AD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I502" s="1"/>
      <c r="EJ502" s="1"/>
      <c r="EK502" s="1"/>
      <c r="EL502" s="1"/>
      <c r="EM502" s="1"/>
      <c r="EN502" s="1"/>
      <c r="EO502" s="1"/>
      <c r="EP502" s="1"/>
      <c r="EQ502" s="1"/>
    </row>
    <row r="503" spans="2:147"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38"/>
      <c r="R503" s="1"/>
      <c r="S503" s="1"/>
      <c r="T503" s="1"/>
      <c r="U503" s="1"/>
      <c r="V503" s="1"/>
      <c r="W503" s="1"/>
      <c r="X503" s="1"/>
      <c r="Z503" s="1"/>
      <c r="AA503" s="1"/>
      <c r="AB503" s="1"/>
      <c r="AC503" s="1"/>
      <c r="AD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  <c r="EH503" s="1"/>
      <c r="EI503" s="1"/>
      <c r="EJ503" s="1"/>
      <c r="EK503" s="1"/>
      <c r="EL503" s="1"/>
      <c r="EM503" s="1"/>
      <c r="EN503" s="1"/>
      <c r="EO503" s="1"/>
      <c r="EP503" s="1"/>
      <c r="EQ503" s="1"/>
    </row>
    <row r="504" spans="2:147"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38"/>
      <c r="R504" s="1"/>
      <c r="S504" s="1"/>
      <c r="T504" s="1"/>
      <c r="U504" s="1"/>
      <c r="V504" s="1"/>
      <c r="W504" s="1"/>
      <c r="X504" s="1"/>
      <c r="Z504" s="1"/>
      <c r="AA504" s="1"/>
      <c r="AB504" s="1"/>
      <c r="AC504" s="1"/>
      <c r="AD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  <c r="EH504" s="1"/>
      <c r="EI504" s="1"/>
      <c r="EJ504" s="1"/>
      <c r="EK504" s="1"/>
      <c r="EL504" s="1"/>
      <c r="EM504" s="1"/>
      <c r="EN504" s="1"/>
      <c r="EO504" s="1"/>
      <c r="EP504" s="1"/>
      <c r="EQ504" s="1"/>
    </row>
    <row r="505" spans="2:147"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38"/>
      <c r="R505" s="1"/>
      <c r="S505" s="1"/>
      <c r="T505" s="1"/>
      <c r="U505" s="1"/>
      <c r="V505" s="1"/>
      <c r="W505" s="1"/>
      <c r="X505" s="1"/>
      <c r="Z505" s="1"/>
      <c r="AA505" s="1"/>
      <c r="AB505" s="1"/>
      <c r="AC505" s="1"/>
      <c r="AD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  <c r="EG505" s="1"/>
      <c r="EH505" s="1"/>
      <c r="EI505" s="1"/>
      <c r="EJ505" s="1"/>
      <c r="EK505" s="1"/>
      <c r="EL505" s="1"/>
      <c r="EM505" s="1"/>
      <c r="EN505" s="1"/>
      <c r="EO505" s="1"/>
      <c r="EP505" s="1"/>
      <c r="EQ505" s="1"/>
    </row>
    <row r="506" spans="2:147"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38"/>
      <c r="R506" s="1"/>
      <c r="S506" s="1"/>
      <c r="T506" s="1"/>
      <c r="U506" s="1"/>
      <c r="V506" s="1"/>
      <c r="W506" s="1"/>
      <c r="X506" s="1"/>
      <c r="Z506" s="1"/>
      <c r="AA506" s="1"/>
      <c r="AB506" s="1"/>
      <c r="AC506" s="1"/>
      <c r="AD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  <c r="EG506" s="1"/>
      <c r="EH506" s="1"/>
      <c r="EI506" s="1"/>
      <c r="EJ506" s="1"/>
      <c r="EK506" s="1"/>
      <c r="EL506" s="1"/>
      <c r="EM506" s="1"/>
      <c r="EN506" s="1"/>
      <c r="EO506" s="1"/>
      <c r="EP506" s="1"/>
      <c r="EQ506" s="1"/>
    </row>
    <row r="507" spans="2:147"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38"/>
      <c r="R507" s="1"/>
      <c r="S507" s="1"/>
      <c r="T507" s="1"/>
      <c r="U507" s="1"/>
      <c r="V507" s="1"/>
      <c r="W507" s="1"/>
      <c r="X507" s="1"/>
      <c r="Z507" s="1"/>
      <c r="AA507" s="1"/>
      <c r="AB507" s="1"/>
      <c r="AC507" s="1"/>
      <c r="AD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  <c r="EG507" s="1"/>
      <c r="EH507" s="1"/>
      <c r="EI507" s="1"/>
      <c r="EJ507" s="1"/>
      <c r="EK507" s="1"/>
      <c r="EL507" s="1"/>
      <c r="EM507" s="1"/>
      <c r="EN507" s="1"/>
      <c r="EO507" s="1"/>
      <c r="EP507" s="1"/>
      <c r="EQ507" s="1"/>
    </row>
    <row r="508" spans="2:147"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38"/>
      <c r="R508" s="1"/>
      <c r="S508" s="1"/>
      <c r="T508" s="1"/>
      <c r="U508" s="1"/>
      <c r="V508" s="1"/>
      <c r="W508" s="1"/>
      <c r="X508" s="1"/>
      <c r="Z508" s="1"/>
      <c r="AA508" s="1"/>
      <c r="AB508" s="1"/>
      <c r="AC508" s="1"/>
      <c r="AD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/>
      <c r="EB508" s="1"/>
      <c r="EC508" s="1"/>
      <c r="ED508" s="1"/>
      <c r="EE508" s="1"/>
      <c r="EF508" s="1"/>
      <c r="EG508" s="1"/>
      <c r="EH508" s="1"/>
      <c r="EI508" s="1"/>
      <c r="EJ508" s="1"/>
      <c r="EK508" s="1"/>
      <c r="EL508" s="1"/>
      <c r="EM508" s="1"/>
      <c r="EN508" s="1"/>
      <c r="EO508" s="1"/>
      <c r="EP508" s="1"/>
      <c r="EQ508" s="1"/>
    </row>
    <row r="509" spans="2:147"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38"/>
      <c r="R509" s="1"/>
      <c r="S509" s="1"/>
      <c r="T509" s="1"/>
      <c r="U509" s="1"/>
      <c r="V509" s="1"/>
      <c r="W509" s="1"/>
      <c r="X509" s="1"/>
      <c r="Z509" s="1"/>
      <c r="AA509" s="1"/>
      <c r="AB509" s="1"/>
      <c r="AC509" s="1"/>
      <c r="AD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  <c r="EH509" s="1"/>
      <c r="EI509" s="1"/>
      <c r="EJ509" s="1"/>
      <c r="EK509" s="1"/>
      <c r="EL509" s="1"/>
      <c r="EM509" s="1"/>
      <c r="EN509" s="1"/>
      <c r="EO509" s="1"/>
      <c r="EP509" s="1"/>
      <c r="EQ509" s="1"/>
    </row>
    <row r="510" spans="2:147"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38"/>
      <c r="R510" s="1"/>
      <c r="S510" s="1"/>
      <c r="T510" s="1"/>
      <c r="U510" s="1"/>
      <c r="V510" s="1"/>
      <c r="W510" s="1"/>
      <c r="X510" s="1"/>
      <c r="Z510" s="1"/>
      <c r="AA510" s="1"/>
      <c r="AB510" s="1"/>
      <c r="AC510" s="1"/>
      <c r="AD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  <c r="EH510" s="1"/>
      <c r="EI510" s="1"/>
      <c r="EJ510" s="1"/>
      <c r="EK510" s="1"/>
      <c r="EL510" s="1"/>
      <c r="EM510" s="1"/>
      <c r="EN510" s="1"/>
      <c r="EO510" s="1"/>
      <c r="EP510" s="1"/>
      <c r="EQ510" s="1"/>
    </row>
    <row r="511" spans="2:147"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38"/>
      <c r="R511" s="1"/>
      <c r="S511" s="1"/>
      <c r="T511" s="1"/>
      <c r="U511" s="1"/>
      <c r="V511" s="1"/>
      <c r="W511" s="1"/>
      <c r="X511" s="1"/>
      <c r="Z511" s="1"/>
      <c r="AA511" s="1"/>
      <c r="AB511" s="1"/>
      <c r="AC511" s="1"/>
      <c r="AD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  <c r="EG511" s="1"/>
      <c r="EH511" s="1"/>
      <c r="EI511" s="1"/>
      <c r="EJ511" s="1"/>
      <c r="EK511" s="1"/>
      <c r="EL511" s="1"/>
      <c r="EM511" s="1"/>
      <c r="EN511" s="1"/>
      <c r="EO511" s="1"/>
      <c r="EP511" s="1"/>
      <c r="EQ511" s="1"/>
    </row>
    <row r="512" spans="2:147"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38"/>
      <c r="R512" s="1"/>
      <c r="S512" s="1"/>
      <c r="T512" s="1"/>
      <c r="U512" s="1"/>
      <c r="V512" s="1"/>
      <c r="W512" s="1"/>
      <c r="X512" s="1"/>
      <c r="Z512" s="1"/>
      <c r="AA512" s="1"/>
      <c r="AB512" s="1"/>
      <c r="AC512" s="1"/>
      <c r="AD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  <c r="EG512" s="1"/>
      <c r="EH512" s="1"/>
      <c r="EI512" s="1"/>
      <c r="EJ512" s="1"/>
      <c r="EK512" s="1"/>
      <c r="EL512" s="1"/>
      <c r="EM512" s="1"/>
      <c r="EN512" s="1"/>
      <c r="EO512" s="1"/>
      <c r="EP512" s="1"/>
      <c r="EQ512" s="1"/>
    </row>
    <row r="513" spans="2:147"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38"/>
      <c r="R513" s="1"/>
      <c r="S513" s="1"/>
      <c r="T513" s="1"/>
      <c r="U513" s="1"/>
      <c r="V513" s="1"/>
      <c r="W513" s="1"/>
      <c r="X513" s="1"/>
      <c r="Z513" s="1"/>
      <c r="AA513" s="1"/>
      <c r="AB513" s="1"/>
      <c r="AC513" s="1"/>
      <c r="AD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  <c r="EH513" s="1"/>
      <c r="EI513" s="1"/>
      <c r="EJ513" s="1"/>
      <c r="EK513" s="1"/>
      <c r="EL513" s="1"/>
      <c r="EM513" s="1"/>
      <c r="EN513" s="1"/>
      <c r="EO513" s="1"/>
      <c r="EP513" s="1"/>
      <c r="EQ513" s="1"/>
    </row>
    <row r="514" spans="2:147"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38"/>
      <c r="R514" s="1"/>
      <c r="S514" s="1"/>
      <c r="T514" s="1"/>
      <c r="U514" s="1"/>
      <c r="V514" s="1"/>
      <c r="W514" s="1"/>
      <c r="X514" s="1"/>
      <c r="Z514" s="1"/>
      <c r="AA514" s="1"/>
      <c r="AB514" s="1"/>
      <c r="AC514" s="1"/>
      <c r="AD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  <c r="EH514" s="1"/>
      <c r="EI514" s="1"/>
      <c r="EJ514" s="1"/>
      <c r="EK514" s="1"/>
      <c r="EL514" s="1"/>
      <c r="EM514" s="1"/>
      <c r="EN514" s="1"/>
      <c r="EO514" s="1"/>
      <c r="EP514" s="1"/>
      <c r="EQ514" s="1"/>
    </row>
    <row r="515" spans="2:147"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38"/>
      <c r="R515" s="1"/>
      <c r="S515" s="1"/>
      <c r="T515" s="1"/>
      <c r="U515" s="1"/>
      <c r="V515" s="1"/>
      <c r="W515" s="1"/>
      <c r="X515" s="1"/>
      <c r="Z515" s="1"/>
      <c r="AA515" s="1"/>
      <c r="AB515" s="1"/>
      <c r="AC515" s="1"/>
      <c r="AD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/>
      <c r="EB515" s="1"/>
      <c r="EC515" s="1"/>
      <c r="ED515" s="1"/>
      <c r="EE515" s="1"/>
      <c r="EF515" s="1"/>
      <c r="EG515" s="1"/>
      <c r="EH515" s="1"/>
      <c r="EI515" s="1"/>
      <c r="EJ515" s="1"/>
      <c r="EK515" s="1"/>
      <c r="EL515" s="1"/>
      <c r="EM515" s="1"/>
      <c r="EN515" s="1"/>
      <c r="EO515" s="1"/>
      <c r="EP515" s="1"/>
      <c r="EQ515" s="1"/>
    </row>
    <row r="516" spans="2:147"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38"/>
      <c r="R516" s="1"/>
      <c r="S516" s="1"/>
      <c r="T516" s="1"/>
      <c r="U516" s="1"/>
      <c r="V516" s="1"/>
      <c r="W516" s="1"/>
      <c r="X516" s="1"/>
      <c r="Z516" s="1"/>
      <c r="AA516" s="1"/>
      <c r="AB516" s="1"/>
      <c r="AC516" s="1"/>
      <c r="AD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  <c r="EG516" s="1"/>
      <c r="EH516" s="1"/>
      <c r="EI516" s="1"/>
      <c r="EJ516" s="1"/>
      <c r="EK516" s="1"/>
      <c r="EL516" s="1"/>
      <c r="EM516" s="1"/>
      <c r="EN516" s="1"/>
      <c r="EO516" s="1"/>
      <c r="EP516" s="1"/>
      <c r="EQ516" s="1"/>
    </row>
    <row r="517" spans="2:147"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38"/>
      <c r="R517" s="1"/>
      <c r="S517" s="1"/>
      <c r="T517" s="1"/>
      <c r="U517" s="1"/>
      <c r="V517" s="1"/>
      <c r="W517" s="1"/>
      <c r="X517" s="1"/>
      <c r="Z517" s="1"/>
      <c r="AA517" s="1"/>
      <c r="AB517" s="1"/>
      <c r="AC517" s="1"/>
      <c r="AD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  <c r="EG517" s="1"/>
      <c r="EH517" s="1"/>
      <c r="EI517" s="1"/>
      <c r="EJ517" s="1"/>
      <c r="EK517" s="1"/>
      <c r="EL517" s="1"/>
      <c r="EM517" s="1"/>
      <c r="EN517" s="1"/>
      <c r="EO517" s="1"/>
      <c r="EP517" s="1"/>
      <c r="EQ517" s="1"/>
    </row>
    <row r="518" spans="2:147"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38"/>
      <c r="R518" s="1"/>
      <c r="S518" s="1"/>
      <c r="T518" s="1"/>
      <c r="U518" s="1"/>
      <c r="V518" s="1"/>
      <c r="W518" s="1"/>
      <c r="X518" s="1"/>
      <c r="Z518" s="1"/>
      <c r="AA518" s="1"/>
      <c r="AB518" s="1"/>
      <c r="AC518" s="1"/>
      <c r="AD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  <c r="EG518" s="1"/>
      <c r="EH518" s="1"/>
      <c r="EI518" s="1"/>
      <c r="EJ518" s="1"/>
      <c r="EK518" s="1"/>
      <c r="EL518" s="1"/>
      <c r="EM518" s="1"/>
      <c r="EN518" s="1"/>
      <c r="EO518" s="1"/>
      <c r="EP518" s="1"/>
      <c r="EQ518" s="1"/>
    </row>
    <row r="519" spans="2:147"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38"/>
      <c r="R519" s="1"/>
      <c r="S519" s="1"/>
      <c r="T519" s="1"/>
      <c r="U519" s="1"/>
      <c r="V519" s="1"/>
      <c r="W519" s="1"/>
      <c r="X519" s="1"/>
      <c r="Z519" s="1"/>
      <c r="AA519" s="1"/>
      <c r="AB519" s="1"/>
      <c r="AC519" s="1"/>
      <c r="AD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  <c r="EG519" s="1"/>
      <c r="EH519" s="1"/>
      <c r="EI519" s="1"/>
      <c r="EJ519" s="1"/>
      <c r="EK519" s="1"/>
      <c r="EL519" s="1"/>
      <c r="EM519" s="1"/>
      <c r="EN519" s="1"/>
      <c r="EO519" s="1"/>
      <c r="EP519" s="1"/>
      <c r="EQ519" s="1"/>
    </row>
    <row r="520" spans="2:147"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38"/>
      <c r="R520" s="1"/>
      <c r="S520" s="1"/>
      <c r="T520" s="1"/>
      <c r="U520" s="1"/>
      <c r="V520" s="1"/>
      <c r="W520" s="1"/>
      <c r="X520" s="1"/>
      <c r="Z520" s="1"/>
      <c r="AA520" s="1"/>
      <c r="AB520" s="1"/>
      <c r="AC520" s="1"/>
      <c r="AD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  <c r="EG520" s="1"/>
      <c r="EH520" s="1"/>
      <c r="EI520" s="1"/>
      <c r="EJ520" s="1"/>
      <c r="EK520" s="1"/>
      <c r="EL520" s="1"/>
      <c r="EM520" s="1"/>
      <c r="EN520" s="1"/>
      <c r="EO520" s="1"/>
      <c r="EP520" s="1"/>
      <c r="EQ520" s="1"/>
    </row>
    <row r="521" spans="2:147"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38"/>
      <c r="R521" s="1"/>
      <c r="S521" s="1"/>
      <c r="T521" s="1"/>
      <c r="U521" s="1"/>
      <c r="V521" s="1"/>
      <c r="W521" s="1"/>
      <c r="X521" s="1"/>
      <c r="Z521" s="1"/>
      <c r="AA521" s="1"/>
      <c r="AB521" s="1"/>
      <c r="AC521" s="1"/>
      <c r="AD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  <c r="EH521" s="1"/>
      <c r="EI521" s="1"/>
      <c r="EJ521" s="1"/>
      <c r="EK521" s="1"/>
      <c r="EL521" s="1"/>
      <c r="EM521" s="1"/>
      <c r="EN521" s="1"/>
      <c r="EO521" s="1"/>
      <c r="EP521" s="1"/>
      <c r="EQ521" s="1"/>
    </row>
    <row r="522" spans="2:147"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38"/>
      <c r="R522" s="1"/>
      <c r="S522" s="1"/>
      <c r="T522" s="1"/>
      <c r="U522" s="1"/>
      <c r="V522" s="1"/>
      <c r="W522" s="1"/>
      <c r="X522" s="1"/>
      <c r="Z522" s="1"/>
      <c r="AA522" s="1"/>
      <c r="AB522" s="1"/>
      <c r="AC522" s="1"/>
      <c r="AD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  <c r="EH522" s="1"/>
      <c r="EI522" s="1"/>
      <c r="EJ522" s="1"/>
      <c r="EK522" s="1"/>
      <c r="EL522" s="1"/>
      <c r="EM522" s="1"/>
      <c r="EN522" s="1"/>
      <c r="EO522" s="1"/>
      <c r="EP522" s="1"/>
      <c r="EQ522" s="1"/>
    </row>
    <row r="523" spans="2:147"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38"/>
      <c r="R523" s="1"/>
      <c r="S523" s="1"/>
      <c r="T523" s="1"/>
      <c r="U523" s="1"/>
      <c r="V523" s="1"/>
      <c r="W523" s="1"/>
      <c r="X523" s="1"/>
      <c r="Z523" s="1"/>
      <c r="AA523" s="1"/>
      <c r="AB523" s="1"/>
      <c r="AC523" s="1"/>
      <c r="AD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  <c r="EH523" s="1"/>
      <c r="EI523" s="1"/>
      <c r="EJ523" s="1"/>
      <c r="EK523" s="1"/>
      <c r="EL523" s="1"/>
      <c r="EM523" s="1"/>
      <c r="EN523" s="1"/>
      <c r="EO523" s="1"/>
      <c r="EP523" s="1"/>
      <c r="EQ523" s="1"/>
    </row>
    <row r="524" spans="2:147"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38"/>
      <c r="R524" s="1"/>
      <c r="S524" s="1"/>
      <c r="T524" s="1"/>
      <c r="U524" s="1"/>
      <c r="V524" s="1"/>
      <c r="W524" s="1"/>
      <c r="X524" s="1"/>
      <c r="Z524" s="1"/>
      <c r="AA524" s="1"/>
      <c r="AB524" s="1"/>
      <c r="AC524" s="1"/>
      <c r="AD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  <c r="EH524" s="1"/>
      <c r="EI524" s="1"/>
      <c r="EJ524" s="1"/>
      <c r="EK524" s="1"/>
      <c r="EL524" s="1"/>
      <c r="EM524" s="1"/>
      <c r="EN524" s="1"/>
      <c r="EO524" s="1"/>
      <c r="EP524" s="1"/>
      <c r="EQ524" s="1"/>
    </row>
    <row r="525" spans="2:147"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38"/>
      <c r="R525" s="1"/>
      <c r="S525" s="1"/>
      <c r="T525" s="1"/>
      <c r="U525" s="1"/>
      <c r="V525" s="1"/>
      <c r="W525" s="1"/>
      <c r="X525" s="1"/>
      <c r="Z525" s="1"/>
      <c r="AA525" s="1"/>
      <c r="AB525" s="1"/>
      <c r="AC525" s="1"/>
      <c r="AD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  <c r="EH525" s="1"/>
      <c r="EI525" s="1"/>
      <c r="EJ525" s="1"/>
      <c r="EK525" s="1"/>
      <c r="EL525" s="1"/>
      <c r="EM525" s="1"/>
      <c r="EN525" s="1"/>
      <c r="EO525" s="1"/>
      <c r="EP525" s="1"/>
      <c r="EQ525" s="1"/>
    </row>
    <row r="526" spans="2:147"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38"/>
      <c r="R526" s="1"/>
      <c r="S526" s="1"/>
      <c r="T526" s="1"/>
      <c r="U526" s="1"/>
      <c r="V526" s="1"/>
      <c r="W526" s="1"/>
      <c r="X526" s="1"/>
      <c r="Z526" s="1"/>
      <c r="AA526" s="1"/>
      <c r="AB526" s="1"/>
      <c r="AC526" s="1"/>
      <c r="AD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  <c r="EH526" s="1"/>
      <c r="EI526" s="1"/>
      <c r="EJ526" s="1"/>
      <c r="EK526" s="1"/>
      <c r="EL526" s="1"/>
      <c r="EM526" s="1"/>
      <c r="EN526" s="1"/>
      <c r="EO526" s="1"/>
      <c r="EP526" s="1"/>
      <c r="EQ526" s="1"/>
    </row>
    <row r="527" spans="2:147"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38"/>
      <c r="R527" s="1"/>
      <c r="S527" s="1"/>
      <c r="T527" s="1"/>
      <c r="U527" s="1"/>
      <c r="V527" s="1"/>
      <c r="W527" s="1"/>
      <c r="X527" s="1"/>
      <c r="Z527" s="1"/>
      <c r="AA527" s="1"/>
      <c r="AB527" s="1"/>
      <c r="AC527" s="1"/>
      <c r="AD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  <c r="EG527" s="1"/>
      <c r="EH527" s="1"/>
      <c r="EI527" s="1"/>
      <c r="EJ527" s="1"/>
      <c r="EK527" s="1"/>
      <c r="EL527" s="1"/>
      <c r="EM527" s="1"/>
      <c r="EN527" s="1"/>
      <c r="EO527" s="1"/>
      <c r="EP527" s="1"/>
      <c r="EQ527" s="1"/>
    </row>
    <row r="528" spans="2:147"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38"/>
      <c r="R528" s="1"/>
      <c r="S528" s="1"/>
      <c r="T528" s="1"/>
      <c r="U528" s="1"/>
      <c r="V528" s="1"/>
      <c r="W528" s="1"/>
      <c r="X528" s="1"/>
      <c r="Z528" s="1"/>
      <c r="AA528" s="1"/>
      <c r="AB528" s="1"/>
      <c r="AC528" s="1"/>
      <c r="AD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  <c r="EG528" s="1"/>
      <c r="EH528" s="1"/>
      <c r="EI528" s="1"/>
      <c r="EJ528" s="1"/>
      <c r="EK528" s="1"/>
      <c r="EL528" s="1"/>
      <c r="EM528" s="1"/>
      <c r="EN528" s="1"/>
      <c r="EO528" s="1"/>
      <c r="EP528" s="1"/>
      <c r="EQ528" s="1"/>
    </row>
    <row r="529" spans="2:147"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38"/>
      <c r="R529" s="1"/>
      <c r="S529" s="1"/>
      <c r="T529" s="1"/>
      <c r="U529" s="1"/>
      <c r="V529" s="1"/>
      <c r="W529" s="1"/>
      <c r="X529" s="1"/>
      <c r="Z529" s="1"/>
      <c r="AA529" s="1"/>
      <c r="AB529" s="1"/>
      <c r="AC529" s="1"/>
      <c r="AD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  <c r="EL529" s="1"/>
      <c r="EM529" s="1"/>
      <c r="EN529" s="1"/>
      <c r="EO529" s="1"/>
      <c r="EP529" s="1"/>
      <c r="EQ529" s="1"/>
    </row>
    <row r="530" spans="2:147"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38"/>
      <c r="R530" s="1"/>
      <c r="S530" s="1"/>
      <c r="T530" s="1"/>
      <c r="U530" s="1"/>
      <c r="V530" s="1"/>
      <c r="W530" s="1"/>
      <c r="X530" s="1"/>
      <c r="Z530" s="1"/>
      <c r="AA530" s="1"/>
      <c r="AB530" s="1"/>
      <c r="AC530" s="1"/>
      <c r="AD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/>
      <c r="EL530" s="1"/>
      <c r="EM530" s="1"/>
      <c r="EN530" s="1"/>
      <c r="EO530" s="1"/>
      <c r="EP530" s="1"/>
      <c r="EQ530" s="1"/>
    </row>
    <row r="531" spans="2:147"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38"/>
      <c r="R531" s="1"/>
      <c r="S531" s="1"/>
      <c r="T531" s="1"/>
      <c r="U531" s="1"/>
      <c r="V531" s="1"/>
      <c r="W531" s="1"/>
      <c r="X531" s="1"/>
      <c r="Z531" s="1"/>
      <c r="AA531" s="1"/>
      <c r="AB531" s="1"/>
      <c r="AC531" s="1"/>
      <c r="AD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  <c r="EL531" s="1"/>
      <c r="EM531" s="1"/>
      <c r="EN531" s="1"/>
      <c r="EO531" s="1"/>
      <c r="EP531" s="1"/>
      <c r="EQ531" s="1"/>
    </row>
    <row r="532" spans="2:147"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38"/>
      <c r="R532" s="1"/>
      <c r="S532" s="1"/>
      <c r="T532" s="1"/>
      <c r="U532" s="1"/>
      <c r="V532" s="1"/>
      <c r="W532" s="1"/>
      <c r="X532" s="1"/>
      <c r="Z532" s="1"/>
      <c r="AA532" s="1"/>
      <c r="AB532" s="1"/>
      <c r="AC532" s="1"/>
      <c r="AD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  <c r="EL532" s="1"/>
      <c r="EM532" s="1"/>
      <c r="EN532" s="1"/>
      <c r="EO532" s="1"/>
      <c r="EP532" s="1"/>
      <c r="EQ532" s="1"/>
    </row>
    <row r="533" spans="2:147"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38"/>
      <c r="R533" s="1"/>
      <c r="S533" s="1"/>
      <c r="T533" s="1"/>
      <c r="U533" s="1"/>
      <c r="V533" s="1"/>
      <c r="W533" s="1"/>
      <c r="X533" s="1"/>
      <c r="Z533" s="1"/>
      <c r="AA533" s="1"/>
      <c r="AB533" s="1"/>
      <c r="AC533" s="1"/>
      <c r="AD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  <c r="EL533" s="1"/>
      <c r="EM533" s="1"/>
      <c r="EN533" s="1"/>
      <c r="EO533" s="1"/>
      <c r="EP533" s="1"/>
      <c r="EQ533" s="1"/>
    </row>
    <row r="534" spans="2:147"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38"/>
      <c r="R534" s="1"/>
      <c r="S534" s="1"/>
      <c r="T534" s="1"/>
      <c r="U534" s="1"/>
      <c r="V534" s="1"/>
      <c r="W534" s="1"/>
      <c r="X534" s="1"/>
      <c r="Z534" s="1"/>
      <c r="AA534" s="1"/>
      <c r="AB534" s="1"/>
      <c r="AC534" s="1"/>
      <c r="AD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  <c r="EL534" s="1"/>
      <c r="EM534" s="1"/>
      <c r="EN534" s="1"/>
      <c r="EO534" s="1"/>
      <c r="EP534" s="1"/>
      <c r="EQ534" s="1"/>
    </row>
    <row r="535" spans="2:147"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38"/>
      <c r="R535" s="1"/>
      <c r="S535" s="1"/>
      <c r="T535" s="1"/>
      <c r="U535" s="1"/>
      <c r="V535" s="1"/>
      <c r="W535" s="1"/>
      <c r="X535" s="1"/>
      <c r="Z535" s="1"/>
      <c r="AA535" s="1"/>
      <c r="AB535" s="1"/>
      <c r="AC535" s="1"/>
      <c r="AD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  <c r="EL535" s="1"/>
      <c r="EM535" s="1"/>
      <c r="EN535" s="1"/>
      <c r="EO535" s="1"/>
      <c r="EP535" s="1"/>
      <c r="EQ535" s="1"/>
    </row>
    <row r="536" spans="2:147"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38"/>
      <c r="R536" s="1"/>
      <c r="S536" s="1"/>
      <c r="T536" s="1"/>
      <c r="U536" s="1"/>
      <c r="V536" s="1"/>
      <c r="W536" s="1"/>
      <c r="X536" s="1"/>
      <c r="Z536" s="1"/>
      <c r="AA536" s="1"/>
      <c r="AB536" s="1"/>
      <c r="AC536" s="1"/>
      <c r="AD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  <c r="EL536" s="1"/>
      <c r="EM536" s="1"/>
      <c r="EN536" s="1"/>
      <c r="EO536" s="1"/>
      <c r="EP536" s="1"/>
      <c r="EQ536" s="1"/>
    </row>
    <row r="537" spans="2:147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38"/>
      <c r="R537" s="1"/>
      <c r="S537" s="1"/>
      <c r="T537" s="1"/>
      <c r="U537" s="1"/>
      <c r="V537" s="1"/>
      <c r="W537" s="1"/>
      <c r="X537" s="1"/>
      <c r="Z537" s="1"/>
      <c r="AA537" s="1"/>
      <c r="AB537" s="1"/>
      <c r="AC537" s="1"/>
      <c r="AD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  <c r="EL537" s="1"/>
      <c r="EM537" s="1"/>
      <c r="EN537" s="1"/>
      <c r="EO537" s="1"/>
      <c r="EP537" s="1"/>
      <c r="EQ537" s="1"/>
    </row>
    <row r="538" spans="2:147"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38"/>
      <c r="R538" s="1"/>
      <c r="S538" s="1"/>
      <c r="T538" s="1"/>
      <c r="U538" s="1"/>
      <c r="V538" s="1"/>
      <c r="W538" s="1"/>
      <c r="X538" s="1"/>
      <c r="Z538" s="1"/>
      <c r="AA538" s="1"/>
      <c r="AB538" s="1"/>
      <c r="AC538" s="1"/>
      <c r="AD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I538" s="1"/>
      <c r="EJ538" s="1"/>
      <c r="EK538" s="1"/>
      <c r="EL538" s="1"/>
      <c r="EM538" s="1"/>
      <c r="EN538" s="1"/>
      <c r="EO538" s="1"/>
      <c r="EP538" s="1"/>
      <c r="EQ538" s="1"/>
    </row>
    <row r="539" spans="2:147"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38"/>
      <c r="R539" s="1"/>
      <c r="S539" s="1"/>
      <c r="T539" s="1"/>
      <c r="U539" s="1"/>
      <c r="V539" s="1"/>
      <c r="W539" s="1"/>
      <c r="X539" s="1"/>
      <c r="Z539" s="1"/>
      <c r="AA539" s="1"/>
      <c r="AB539" s="1"/>
      <c r="AC539" s="1"/>
      <c r="AD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I539" s="1"/>
      <c r="EJ539" s="1"/>
      <c r="EK539" s="1"/>
      <c r="EL539" s="1"/>
      <c r="EM539" s="1"/>
      <c r="EN539" s="1"/>
      <c r="EO539" s="1"/>
      <c r="EP539" s="1"/>
      <c r="EQ539" s="1"/>
    </row>
    <row r="540" spans="2:147"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38"/>
      <c r="R540" s="1"/>
      <c r="S540" s="1"/>
      <c r="T540" s="1"/>
      <c r="U540" s="1"/>
      <c r="V540" s="1"/>
      <c r="W540" s="1"/>
      <c r="X540" s="1"/>
      <c r="Z540" s="1"/>
      <c r="AA540" s="1"/>
      <c r="AB540" s="1"/>
      <c r="AC540" s="1"/>
      <c r="AD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  <c r="EL540" s="1"/>
      <c r="EM540" s="1"/>
      <c r="EN540" s="1"/>
      <c r="EO540" s="1"/>
      <c r="EP540" s="1"/>
      <c r="EQ540" s="1"/>
    </row>
  </sheetData>
  <pageMargins left="0.7" right="0.7" top="0.75" bottom="0.75" header="0.3" footer="0.3"/>
  <ignoredErrors>
    <ignoredError sqref="R5:R9 R11:S11 S5:S10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D22A0-80ED-4F16-BB8E-09B6ED7F5BC6}">
  <dimension ref="B3:L19"/>
  <sheetViews>
    <sheetView workbookViewId="0">
      <selection activeCell="D9" sqref="D9"/>
    </sheetView>
  </sheetViews>
  <sheetFormatPr baseColWidth="10" defaultRowHeight="13.8"/>
  <cols>
    <col min="2" max="2" width="15.796875" customWidth="1"/>
    <col min="3" max="3" width="11.296875" customWidth="1"/>
    <col min="4" max="4" width="15.19921875" customWidth="1"/>
    <col min="5" max="5" width="16.8984375" customWidth="1"/>
    <col min="7" max="7" width="12.69921875" customWidth="1"/>
  </cols>
  <sheetData>
    <row r="3" spans="2:12">
      <c r="B3" s="3" t="s">
        <v>74</v>
      </c>
      <c r="C3" s="36">
        <v>15</v>
      </c>
    </row>
    <row r="5" spans="2:12">
      <c r="B5" s="37"/>
      <c r="C5" s="36"/>
    </row>
    <row r="7" spans="2:12">
      <c r="B7" s="1"/>
      <c r="C7" s="32">
        <f>ref!E$42</f>
        <v>0.77083333333333337</v>
      </c>
      <c r="D7" s="1"/>
      <c r="E7" s="1"/>
      <c r="F7" s="32">
        <f>ref!E$44</f>
        <v>0.91666666666666663</v>
      </c>
      <c r="G7" s="35"/>
      <c r="H7" s="1"/>
      <c r="I7" s="33">
        <f>ref!E$46</f>
        <v>1</v>
      </c>
      <c r="J7" s="9"/>
      <c r="K7" s="1"/>
    </row>
    <row r="8" spans="2:12">
      <c r="B8" s="1"/>
      <c r="C8" s="34">
        <f>ref!E$43</f>
        <v>0.91666666666666663</v>
      </c>
      <c r="D8" s="1"/>
      <c r="E8" s="1"/>
      <c r="F8" s="33">
        <f>ref!E$45</f>
        <v>1</v>
      </c>
      <c r="G8" s="9"/>
      <c r="H8" s="1"/>
      <c r="I8" s="32">
        <f>ref!E$47</f>
        <v>0.25</v>
      </c>
      <c r="J8" s="35"/>
      <c r="K8" s="1"/>
    </row>
    <row r="9" spans="2:12">
      <c r="B9" s="14">
        <f>DATE(ref!E$4,ref!E3,ref!E2)</f>
        <v>45292</v>
      </c>
      <c r="C9" s="11">
        <f>IF(OR(planning!E5="",planning!J5=""),0,IF(planning!J5&gt;planning!E5,MEDIAN(planning!J5,C$8,C$7)-MEDIAN(planning!E5,C$8,C$7),+(planning!J5&lt;planning!E5)*(C$8-C$7)+MEDIAN(planning!J5,C$7,C$8)-MEDIAN(planning!E5,C$7,C$8)))</f>
        <v>0.14583333333333326</v>
      </c>
      <c r="D9" s="1" t="s">
        <v>19</v>
      </c>
      <c r="E9" s="11">
        <f>IF(D9="récupération",C9,IF(D9="paiement",C5*2,0))</f>
        <v>0.14583333333333326</v>
      </c>
      <c r="F9" s="11">
        <f>IF(OR(planning!E5="",planning!J5=""),0,IF(planning!J5&gt;planning!E5,MEDIAN(planning!J5,F$8,F$7)-MEDIAN(planning!E5,F$8,F$7),+(planning!J5&lt;planning!E5)*(F$8-F$7)+MEDIAN(planning!J5,F$7,F$8)-MEDIAN(planning!E5,F$7,F$8)))</f>
        <v>8.333333333333337E-2</v>
      </c>
      <c r="G9" s="1" t="s">
        <v>19</v>
      </c>
      <c r="H9" s="11">
        <f>IF(G9="récupération",F9,0)</f>
        <v>8.333333333333337E-2</v>
      </c>
      <c r="I9" s="11">
        <f>IF(OR(planning!E5="",planning!J5=""),0,IF(planning!J5&gt;planning!E5,MEDIAN(planning!J5,I$8,I$7)-MEDIAN(planning!E5,I$8,I$7),+(planning!J5&lt;planning!E5)*(I$8-I$7)+MEDIAN(planning!J5,I$7,I$8)-MEDIAN(planning!E5,I$7,I$8)))</f>
        <v>-0.875</v>
      </c>
      <c r="J9" s="1" t="s">
        <v>19</v>
      </c>
      <c r="K9" s="11">
        <f>IF(J9="récupération",I9,0)</f>
        <v>-0.875</v>
      </c>
    </row>
    <row r="10" spans="2:12">
      <c r="B10" s="14">
        <f>B9+1</f>
        <v>45293</v>
      </c>
      <c r="C10" s="11">
        <f>IF(OR(planning!E6="",planning!J6=""),0,IF(planning!J6&gt;planning!E6,MEDIAN(planning!J6,C$8,C$7)-MEDIAN(planning!E6,C$8,C$7),+(planning!J6&lt;planning!E6)*(C$8-C$7)+MEDIAN(planning!J6,C$7,C$8)-MEDIAN(planning!E6,C$7,C$8)))</f>
        <v>0.14583333333333326</v>
      </c>
      <c r="D10" s="1"/>
      <c r="E10" s="1"/>
      <c r="F10" s="11">
        <f>IF(OR(planning!E6="",planning!J6=""),0,IF(planning!J6&gt;planning!E6,MEDIAN(planning!J6,ref!E$45,ref!E$44)-MEDIAN(planning!E6,ref!E$45,ref!E$44),+(planning!J6&lt;planning!E6)*(ref!E$45-ref!E$44)+MEDIAN(planning!J6,ref!E$45,ref!E$44)-MEDIAN(planning!E6,ref!E$45,ref!E$44)))</f>
        <v>4.1666666666666741E-2</v>
      </c>
      <c r="G10" s="11"/>
      <c r="H10" s="1"/>
      <c r="I10" s="11">
        <f>IF(OR(planning!D6="",planning!K6=""),0,IF(planning!D6&gt;planning!D6,MEDIAN(planning!K6,I$8,I$7)-MEDIAN(planning!D6,I$8,I$7),+(planning!K6&lt;planning!D6)*(I$8-I$7)+MEDIAN(planning!K6,I$7,I$8)-MEDIAN(planning!D6,I$7,I$8)))</f>
        <v>0</v>
      </c>
      <c r="J10" s="11"/>
      <c r="K10" s="1"/>
    </row>
    <row r="11" spans="2:12">
      <c r="B11" s="14">
        <f t="shared" ref="B11:B15" si="0">B10+1</f>
        <v>45294</v>
      </c>
      <c r="C11" s="11">
        <f>IF(OR(planning!E7="",planning!J7=""),0,IF(planning!J7&gt;planning!E7,MEDIAN(planning!J7,C$8,C$7)-MEDIAN(planning!E7,C$8,C$7),+(planning!J7&lt;planning!E7)*(C$8-C$7)+MEDIAN(planning!J7,C$7,C$8)-MEDIAN(planning!E7,C$7,C$8)))</f>
        <v>0.14583333333333326</v>
      </c>
      <c r="D11" s="1"/>
      <c r="E11" s="1"/>
      <c r="F11" s="11">
        <f>IF(OR(planning!E7="",planning!J7=""),0,IF(planning!J7&gt;planning!E7,MEDIAN(planning!J7,ref!E$45,ref!E$44)-MEDIAN(planning!E7,ref!E$45,ref!E$44),+(planning!J7&lt;planning!E7)*(ref!E$45-ref!E$44)+MEDIAN(planning!J7,ref!E$45,ref!E$44)-MEDIAN(planning!E7,ref!E$45,ref!E$44)))</f>
        <v>4.1666666666666741E-2</v>
      </c>
      <c r="G11" s="11"/>
      <c r="H11" s="1"/>
      <c r="I11" s="11">
        <f>IF(OR(planning!D7="",planning!K7=""),0,IF(planning!D7&gt;planning!D7,MEDIAN(planning!K7,I$8,I$7)-MEDIAN(planning!D7,I$8,I$7),+(planning!K7&lt;planning!D7)*(I$8-I$7)+MEDIAN(planning!K7,I$7,I$8)-MEDIAN(planning!D7,I$7,I$8)))</f>
        <v>0</v>
      </c>
      <c r="J11" s="11"/>
      <c r="K11" s="1"/>
    </row>
    <row r="12" spans="2:12">
      <c r="B12" s="14">
        <f t="shared" si="0"/>
        <v>45295</v>
      </c>
      <c r="C12" s="11">
        <f>IF(OR(planning!E8="",planning!J8=""),0,IF(planning!J8&gt;planning!E8,MEDIAN(planning!J8,C$8,C$7)-MEDIAN(planning!E8,C$8,C$7),+(planning!J8&lt;planning!E8)*(C$8-C$7)+MEDIAN(planning!J8,C$7,C$8)-MEDIAN(planning!E8,C$7,C$8)))</f>
        <v>0.14583333333333326</v>
      </c>
      <c r="D12" s="1"/>
      <c r="E12" s="1"/>
      <c r="F12" s="11">
        <f>IF(OR(planning!E8="",planning!J8=""),0,IF(planning!J8&gt;planning!E8,MEDIAN(planning!J8,ref!E$45,ref!E$44)-MEDIAN(planning!E8,ref!E$45,ref!E$44),+(planning!J8&lt;planning!E8)*(ref!E$45-ref!E$44)+MEDIAN(planning!J8,ref!E$45,ref!E$44)-MEDIAN(planning!E8,ref!E$45,ref!E$44)))</f>
        <v>4.1666666666666741E-2</v>
      </c>
      <c r="G12" s="11"/>
      <c r="H12" s="1"/>
      <c r="I12" s="11">
        <f>IF(OR(planning!D8="",planning!K8=""),0,IF(planning!D8&gt;planning!D8,MEDIAN(planning!K8,I$8,I$7)-MEDIAN(planning!D8,I$8,I$7),+(planning!K8&lt;planning!D8)*(I$8-I$7)+MEDIAN(planning!K8,I$7,I$8)-MEDIAN(planning!D8,I$7,I$8)))</f>
        <v>0</v>
      </c>
      <c r="J12" s="11"/>
      <c r="K12" s="1"/>
      <c r="L12" s="1"/>
    </row>
    <row r="13" spans="2:12">
      <c r="B13" s="14">
        <f t="shared" si="0"/>
        <v>45296</v>
      </c>
      <c r="C13" s="11">
        <f>IF(OR(planning!E9="",planning!J9=""),0,IF(planning!J9&gt;planning!E9,MEDIAN(planning!J9,C$8,C$7)-MEDIAN(planning!E9,C$8,C$7),+(planning!J9&lt;planning!E9)*(C$8-C$7)+MEDIAN(planning!J9,C$7,C$8)-MEDIAN(planning!E9,C$7,C$8)))</f>
        <v>0.14583333333333326</v>
      </c>
      <c r="D13" s="1"/>
      <c r="E13" s="1"/>
      <c r="F13" s="11">
        <f>IF(OR(planning!E9="",planning!J9=""),0,IF(planning!J9&gt;planning!E9,MEDIAN(planning!J9,ref!E$45,ref!E$44)-MEDIAN(planning!E9,ref!E$45,ref!E$44),+(planning!J9&lt;planning!E9)*(ref!E$45-ref!E$44)+MEDIAN(planning!J9,ref!E$45,ref!E$44)-MEDIAN(planning!E9,ref!E$45,ref!E$44)))</f>
        <v>4.1666666666666741E-2</v>
      </c>
      <c r="G13" s="11"/>
      <c r="H13" s="1"/>
      <c r="I13" s="11">
        <f>IF(OR(planning!D9="",planning!K9=""),0,IF(planning!D9&gt;planning!D9,MEDIAN(planning!K9,I$8,I$7)-MEDIAN(planning!D9,I$8,I$7),+(planning!K9&lt;planning!D9)*(I$8-I$7)+MEDIAN(planning!K9,I$7,I$8)-MEDIAN(planning!D9,I$7,I$8)))</f>
        <v>0</v>
      </c>
      <c r="J13" s="11"/>
      <c r="K13" s="1"/>
      <c r="L13" s="1"/>
    </row>
    <row r="14" spans="2:12">
      <c r="B14" s="14">
        <f t="shared" si="0"/>
        <v>45297</v>
      </c>
      <c r="C14" s="11">
        <f>IF(OR(planning!E10="",planning!J10=""),0,IF(planning!J10&gt;planning!E10,MEDIAN(planning!J10,C$8,C$7)-MEDIAN(planning!E10,C$8,C$7),+(planning!J10&lt;planning!E10)*(C$8-C$7)+MEDIAN(planning!J10,C$7,C$8)-MEDIAN(planning!E10,C$7,C$8)))</f>
        <v>0.14583333333333326</v>
      </c>
      <c r="D14" s="1"/>
      <c r="E14" s="1"/>
      <c r="F14" s="11">
        <f>IF(OR(planning!E10="",planning!J10=""),0,IF(planning!J10&gt;planning!E10,MEDIAN(planning!J10,ref!E$45,ref!E$44)-MEDIAN(planning!E10,ref!E$45,ref!E$44),+(planning!J10&lt;planning!E10)*(ref!E$45-ref!E$44)+MEDIAN(planning!J10,ref!E$45,ref!E$44)-MEDIAN(planning!E10,ref!E$45,ref!E$44)))</f>
        <v>4.1666666666666741E-2</v>
      </c>
      <c r="G14" s="11"/>
      <c r="H14" s="1"/>
      <c r="I14" s="11">
        <f>IF(OR(planning!D10="",planning!K10=""),0,IF(planning!D10&gt;planning!D10,MEDIAN(planning!K10,I$8,I$7)-MEDIAN(planning!D10,I$8,I$7),+(planning!K10&lt;planning!D10)*(I$8-I$7)+MEDIAN(planning!K10,I$7,I$8)-MEDIAN(planning!D10,I$7,I$8)))</f>
        <v>0</v>
      </c>
      <c r="J14" s="11"/>
      <c r="K14" s="1"/>
      <c r="L14" s="1"/>
    </row>
    <row r="15" spans="2:12">
      <c r="B15" s="14">
        <f t="shared" si="0"/>
        <v>45298</v>
      </c>
      <c r="C15" s="11">
        <f>IF(OR(planning!E11="",planning!J11=""),0,IF(planning!J11&gt;planning!E11,MEDIAN(planning!J11,C$8,C$7)-MEDIAN(planning!E11,C$8,C$7),+(planning!J11&lt;planning!E11)*(C$8-C$7)+MEDIAN(planning!J11,C$7,C$8)-MEDIAN(planning!E11,C$7,C$8)))</f>
        <v>0.14583333333333326</v>
      </c>
      <c r="D15" s="1"/>
      <c r="E15" s="1"/>
      <c r="F15" s="11">
        <f>IF(OR(planning!E11="",planning!J11=""),0,IF(planning!J11&gt;planning!E11,MEDIAN(planning!J11,ref!E$45,ref!E$44)-MEDIAN(planning!E11,ref!E$45,ref!E$44),+(planning!J11&lt;planning!E11)*(ref!E$45-ref!E$44)+MEDIAN(planning!J11,ref!E$45,ref!E$44)-MEDIAN(planning!E11,ref!E$45,ref!E$44)))</f>
        <v>4.1666666666666741E-2</v>
      </c>
      <c r="G15" s="11"/>
      <c r="H15" s="1"/>
      <c r="I15" s="11">
        <f>IF(OR(planning!D11="",planning!K11=""),0,IF(planning!D11&gt;planning!D11,MEDIAN(planning!K11,I$8,I$7)-MEDIAN(planning!D11,I$8,I$7),+(planning!K11&lt;planning!D11)*(I$8-I$7)+MEDIAN(planning!K11,I$7,I$8)-MEDIAN(planning!D11,I$7,I$8)))</f>
        <v>0</v>
      </c>
      <c r="J15" s="11"/>
      <c r="K15" s="1"/>
      <c r="L15" s="1"/>
    </row>
    <row r="16" spans="2:12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2:12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2:12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2:12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9465BE6-5A8D-40D3-899C-AF0C210D3CCE}">
          <x14:formula1>
            <xm:f>ref!$K$4:$K$6</xm:f>
          </x14:formula1>
          <xm:sqref>D9:D15 J9 G9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0E369-3699-4BD6-A76B-5100B99E6569}">
  <dimension ref="C2:K47"/>
  <sheetViews>
    <sheetView zoomScale="75" zoomScaleNormal="75" workbookViewId="0">
      <selection activeCell="A42" sqref="A42:XFD42"/>
    </sheetView>
  </sheetViews>
  <sheetFormatPr baseColWidth="10" defaultRowHeight="13.8"/>
  <cols>
    <col min="2" max="2" width="4.69921875" customWidth="1"/>
    <col min="4" max="4" width="20.59765625" customWidth="1"/>
    <col min="11" max="11" width="12.796875" customWidth="1"/>
  </cols>
  <sheetData>
    <row r="2" spans="3:11">
      <c r="D2" s="3" t="s">
        <v>0</v>
      </c>
      <c r="E2" s="1">
        <v>1</v>
      </c>
    </row>
    <row r="3" spans="3:11">
      <c r="D3" s="3" t="s">
        <v>1</v>
      </c>
      <c r="E3" s="1">
        <v>1</v>
      </c>
      <c r="K3" s="1" t="s">
        <v>62</v>
      </c>
    </row>
    <row r="4" spans="3:11">
      <c r="C4" s="2"/>
      <c r="D4" s="3" t="s">
        <v>2</v>
      </c>
      <c r="E4" s="4">
        <v>2024</v>
      </c>
      <c r="K4" s="16"/>
    </row>
    <row r="5" spans="3:11">
      <c r="C5" s="2"/>
      <c r="D5" s="5" t="s">
        <v>3</v>
      </c>
      <c r="E5" s="6">
        <v>66.958333333333329</v>
      </c>
      <c r="K5" s="16" t="s">
        <v>19</v>
      </c>
    </row>
    <row r="6" spans="3:11">
      <c r="C6" s="2"/>
      <c r="D6" s="5" t="s">
        <v>55</v>
      </c>
      <c r="E6" s="4">
        <v>6</v>
      </c>
      <c r="K6" s="16" t="s">
        <v>63</v>
      </c>
    </row>
    <row r="7" spans="3:11">
      <c r="C7" s="2"/>
      <c r="D7" s="5" t="s">
        <v>5</v>
      </c>
      <c r="E7" s="6">
        <v>0.29166666666666669</v>
      </c>
    </row>
    <row r="8" spans="3:11">
      <c r="C8" s="2"/>
      <c r="D8" s="7" t="s">
        <v>4</v>
      </c>
      <c r="E8" s="6">
        <v>0.5</v>
      </c>
    </row>
    <row r="9" spans="3:11">
      <c r="C9" s="2"/>
      <c r="D9" s="5" t="s">
        <v>6</v>
      </c>
      <c r="E9" s="6">
        <v>0.41666666666666669</v>
      </c>
    </row>
    <row r="10" spans="3:11">
      <c r="C10" s="2"/>
      <c r="D10" s="3" t="s">
        <v>43</v>
      </c>
      <c r="E10" s="6">
        <v>3.125E-2</v>
      </c>
    </row>
    <row r="11" spans="3:11">
      <c r="C11" s="2"/>
      <c r="D11" s="5" t="s">
        <v>7</v>
      </c>
      <c r="E11" s="6">
        <v>0.45833333333333331</v>
      </c>
    </row>
    <row r="12" spans="3:11">
      <c r="C12" s="2"/>
      <c r="D12" s="5" t="s">
        <v>8</v>
      </c>
      <c r="E12" s="6">
        <v>1.4583333333333333</v>
      </c>
    </row>
    <row r="13" spans="3:11">
      <c r="C13" s="2"/>
      <c r="D13" s="5" t="s">
        <v>9</v>
      </c>
      <c r="E13" s="6">
        <v>2</v>
      </c>
    </row>
    <row r="14" spans="3:11">
      <c r="C14" s="2"/>
      <c r="D14" s="5" t="s">
        <v>10</v>
      </c>
      <c r="E14" s="6">
        <v>1.4583333333333333</v>
      </c>
    </row>
    <row r="15" spans="3:11">
      <c r="C15" s="2"/>
      <c r="D15" s="5" t="s">
        <v>11</v>
      </c>
      <c r="E15" s="6">
        <v>1.0416666666666667</v>
      </c>
    </row>
    <row r="16" spans="3:11">
      <c r="C16" s="2"/>
      <c r="D16" s="3" t="s">
        <v>49</v>
      </c>
      <c r="E16" s="4">
        <v>25</v>
      </c>
    </row>
    <row r="17" spans="3:11">
      <c r="C17" s="2"/>
      <c r="D17" s="3" t="s">
        <v>50</v>
      </c>
      <c r="E17" s="6">
        <f>E16*E7</f>
        <v>7.291666666666667</v>
      </c>
    </row>
    <row r="18" spans="3:11">
      <c r="C18" s="2"/>
      <c r="D18" s="3" t="s">
        <v>12</v>
      </c>
      <c r="E18" s="6">
        <f>E7</f>
        <v>0.29166666666666669</v>
      </c>
      <c r="K18" s="12"/>
    </row>
    <row r="19" spans="3:11">
      <c r="C19" s="2"/>
      <c r="D19" s="8" t="s">
        <v>36</v>
      </c>
      <c r="E19" s="16" t="s">
        <v>47</v>
      </c>
      <c r="K19" s="17"/>
    </row>
    <row r="20" spans="3:11">
      <c r="C20" s="2"/>
      <c r="D20" s="8" t="s">
        <v>35</v>
      </c>
      <c r="E20" s="16" t="s">
        <v>48</v>
      </c>
    </row>
    <row r="21" spans="3:11">
      <c r="C21" s="2"/>
      <c r="D21" s="5" t="s">
        <v>13</v>
      </c>
      <c r="E21" s="6">
        <v>0.875</v>
      </c>
    </row>
    <row r="22" spans="3:11">
      <c r="C22" s="2"/>
      <c r="D22" s="5" t="s">
        <v>14</v>
      </c>
      <c r="E22" s="4" t="s">
        <v>53</v>
      </c>
    </row>
    <row r="23" spans="3:11">
      <c r="C23" s="2"/>
      <c r="D23" s="5" t="s">
        <v>15</v>
      </c>
      <c r="E23" s="15" t="s">
        <v>46</v>
      </c>
    </row>
    <row r="24" spans="3:11">
      <c r="C24" s="2"/>
      <c r="D24" s="5" t="s">
        <v>19</v>
      </c>
      <c r="E24" s="13">
        <v>4.1666666666666664E-2</v>
      </c>
    </row>
    <row r="25" spans="3:11">
      <c r="C25" s="2"/>
      <c r="D25" s="5" t="s">
        <v>16</v>
      </c>
      <c r="E25" s="6"/>
    </row>
    <row r="26" spans="3:11">
      <c r="C26" s="2"/>
      <c r="D26" s="3" t="s">
        <v>40</v>
      </c>
      <c r="E26" s="6">
        <f>E7</f>
        <v>0.29166666666666669</v>
      </c>
    </row>
    <row r="27" spans="3:11">
      <c r="C27" s="2"/>
      <c r="D27" s="3" t="s">
        <v>44</v>
      </c>
      <c r="E27" s="6">
        <f>E7</f>
        <v>0.29166666666666669</v>
      </c>
    </row>
    <row r="28" spans="3:11">
      <c r="C28" s="2"/>
      <c r="D28" s="3" t="s">
        <v>45</v>
      </c>
      <c r="E28" s="6">
        <f>E7</f>
        <v>0.29166666666666669</v>
      </c>
    </row>
    <row r="29" spans="3:11">
      <c r="C29" s="2"/>
      <c r="D29" s="3" t="s">
        <v>41</v>
      </c>
      <c r="E29" s="6">
        <f>E7</f>
        <v>0.29166666666666669</v>
      </c>
    </row>
    <row r="30" spans="3:11">
      <c r="C30" s="5"/>
      <c r="D30" s="3" t="s">
        <v>17</v>
      </c>
      <c r="E30" s="6">
        <v>0</v>
      </c>
    </row>
    <row r="31" spans="3:11">
      <c r="C31" s="2"/>
      <c r="D31" s="3" t="s">
        <v>18</v>
      </c>
      <c r="E31" s="6">
        <v>0</v>
      </c>
    </row>
    <row r="32" spans="3:11">
      <c r="C32" s="2"/>
      <c r="D32" s="3" t="s">
        <v>19</v>
      </c>
      <c r="E32" s="6">
        <f>E7</f>
        <v>0.29166666666666669</v>
      </c>
    </row>
    <row r="33" spans="3:5">
      <c r="C33" s="2"/>
      <c r="D33" s="3" t="s">
        <v>20</v>
      </c>
      <c r="E33" s="6">
        <f>E7</f>
        <v>0.29166666666666669</v>
      </c>
    </row>
    <row r="34" spans="3:5">
      <c r="C34" s="2"/>
      <c r="D34" s="3" t="s">
        <v>21</v>
      </c>
      <c r="E34" s="6">
        <v>0.16388888888888889</v>
      </c>
    </row>
    <row r="35" spans="3:5">
      <c r="C35" s="2"/>
      <c r="D35" s="3" t="s">
        <v>22</v>
      </c>
      <c r="E35" s="6">
        <f>E7</f>
        <v>0.29166666666666669</v>
      </c>
    </row>
    <row r="36" spans="3:5">
      <c r="C36" s="2"/>
      <c r="D36" s="3" t="s">
        <v>23</v>
      </c>
      <c r="E36" s="6">
        <f>E7</f>
        <v>0.29166666666666669</v>
      </c>
    </row>
    <row r="37" spans="3:5">
      <c r="C37" s="2"/>
      <c r="D37" s="3" t="s">
        <v>24</v>
      </c>
      <c r="E37" s="6">
        <f>E7</f>
        <v>0.29166666666666669</v>
      </c>
    </row>
    <row r="38" spans="3:5">
      <c r="C38" s="2"/>
      <c r="D38" s="3" t="s">
        <v>25</v>
      </c>
      <c r="E38" s="6">
        <f>E7</f>
        <v>0.29166666666666669</v>
      </c>
    </row>
    <row r="39" spans="3:5">
      <c r="C39" s="2"/>
      <c r="D39" s="3" t="s">
        <v>26</v>
      </c>
      <c r="E39" s="6">
        <v>0</v>
      </c>
    </row>
    <row r="40" spans="3:5">
      <c r="C40" s="2"/>
      <c r="D40" s="3" t="s">
        <v>27</v>
      </c>
      <c r="E40" s="6">
        <f>E7</f>
        <v>0.29166666666666669</v>
      </c>
    </row>
    <row r="41" spans="3:5">
      <c r="C41" s="2"/>
      <c r="D41" s="3" t="s">
        <v>28</v>
      </c>
      <c r="E41" s="6">
        <f>E7</f>
        <v>0.29166666666666669</v>
      </c>
    </row>
    <row r="42" spans="3:5">
      <c r="C42" s="2"/>
      <c r="D42" s="3" t="s">
        <v>29</v>
      </c>
      <c r="E42" s="9">
        <v>0.77083333333333337</v>
      </c>
    </row>
    <row r="43" spans="3:5">
      <c r="C43" s="2"/>
      <c r="D43" s="3" t="s">
        <v>30</v>
      </c>
      <c r="E43" s="9">
        <v>0.91666666666666663</v>
      </c>
    </row>
    <row r="44" spans="3:5">
      <c r="C44" s="2"/>
      <c r="D44" s="3" t="s">
        <v>31</v>
      </c>
      <c r="E44" s="9">
        <v>0.91666666666666663</v>
      </c>
    </row>
    <row r="45" spans="3:5">
      <c r="C45" s="2"/>
      <c r="D45" s="10" t="s">
        <v>32</v>
      </c>
      <c r="E45" s="9">
        <v>1</v>
      </c>
    </row>
    <row r="46" spans="3:5">
      <c r="C46" s="2"/>
      <c r="D46" s="3" t="s">
        <v>33</v>
      </c>
      <c r="E46" s="9">
        <v>1</v>
      </c>
    </row>
    <row r="47" spans="3:5">
      <c r="C47" s="2"/>
      <c r="D47" s="3" t="s">
        <v>34</v>
      </c>
      <c r="E47" s="9">
        <v>0.25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bilan</vt:lpstr>
      <vt:lpstr>planning</vt:lpstr>
      <vt:lpstr>hs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 mauritius</dc:creator>
  <cp:lastModifiedBy>MAURITIUS Gérald</cp:lastModifiedBy>
  <dcterms:created xsi:type="dcterms:W3CDTF">2024-10-06T13:25:48Z</dcterms:created>
  <dcterms:modified xsi:type="dcterms:W3CDTF">2024-10-09T12:06:41Z</dcterms:modified>
</cp:coreProperties>
</file>