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ate1904="1" codeName="ThisWorkbook"/>
  <bookViews>
    <workbookView xWindow="-108" yWindow="-108" windowWidth="23256" windowHeight="13176"/>
  </bookViews>
  <sheets>
    <sheet name="planning " sheetId="1" r:id="rId1"/>
    <sheet name="ref" sheetId="3" r:id="rId2"/>
  </sheets>
  <definedNames>
    <definedName name="_xlnm._FilterDatabase" localSheetId="0" hidden="1">'planning '!$B$5:$D$11</definedName>
    <definedName name="gérald">ref!$D$22:$D$32</definedName>
    <definedName name="gérald1">ref!$D$22:$E$32</definedName>
    <definedName name="gerald2">ref!$D$22:$D$35</definedName>
    <definedName name="gerald3">ref!$D$22:$D$37</definedName>
    <definedName name="gérald4">ref!$D$21:$D$37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" i="1" l="1"/>
  <c r="G6" i="1"/>
  <c r="G7" i="1" l="1"/>
  <c r="G8" i="1"/>
  <c r="G9" i="1"/>
  <c r="G10" i="1"/>
  <c r="G11" i="1"/>
  <c r="J5" i="1"/>
  <c r="K5" i="1" s="1"/>
  <c r="P5" i="1"/>
  <c r="R6" i="1"/>
  <c r="R7" i="1"/>
  <c r="R8" i="1"/>
  <c r="R9" i="1"/>
  <c r="R10" i="1"/>
  <c r="R11" i="1"/>
  <c r="P6" i="1"/>
  <c r="P7" i="1"/>
  <c r="P8" i="1"/>
  <c r="P9" i="1"/>
  <c r="P10" i="1"/>
  <c r="P11" i="1"/>
  <c r="R5" i="1"/>
  <c r="E37" i="3" l="1"/>
  <c r="E36" i="3"/>
  <c r="E35" i="3"/>
  <c r="E33" i="3"/>
  <c r="E30" i="3"/>
  <c r="E29" i="3"/>
  <c r="E28" i="3"/>
  <c r="E25" i="3"/>
  <c r="E24" i="3"/>
  <c r="AH11" i="1"/>
  <c r="AF11" i="1"/>
  <c r="AL11" i="1" s="1"/>
  <c r="T11" i="1"/>
  <c r="L11" i="1"/>
  <c r="M11" i="1" s="1"/>
  <c r="J11" i="1"/>
  <c r="AH10" i="1"/>
  <c r="AF10" i="1"/>
  <c r="AL10" i="1" s="1"/>
  <c r="T10" i="1"/>
  <c r="S10" i="1"/>
  <c r="L10" i="1"/>
  <c r="M10" i="1" s="1"/>
  <c r="J10" i="1"/>
  <c r="AH9" i="1"/>
  <c r="AF9" i="1"/>
  <c r="AL9" i="1" s="1"/>
  <c r="T9" i="1"/>
  <c r="L9" i="1"/>
  <c r="M9" i="1" s="1"/>
  <c r="J9" i="1"/>
  <c r="AH8" i="1"/>
  <c r="AF8" i="1"/>
  <c r="AL8" i="1" s="1"/>
  <c r="T8" i="1"/>
  <c r="L8" i="1"/>
  <c r="M8" i="1" s="1"/>
  <c r="J8" i="1"/>
  <c r="AH7" i="1"/>
  <c r="AF7" i="1"/>
  <c r="AL7" i="1" s="1"/>
  <c r="T7" i="1"/>
  <c r="L7" i="1"/>
  <c r="M7" i="1" s="1"/>
  <c r="J7" i="1"/>
  <c r="AH6" i="1"/>
  <c r="AF6" i="1"/>
  <c r="AL6" i="1" s="1"/>
  <c r="T6" i="1"/>
  <c r="L6" i="1"/>
  <c r="M6" i="1" s="1"/>
  <c r="J6" i="1"/>
  <c r="AH5" i="1"/>
  <c r="AF5" i="1"/>
  <c r="AL5" i="1" s="1"/>
  <c r="T5" i="1"/>
  <c r="L5" i="1"/>
  <c r="M5" i="1" s="1"/>
  <c r="C5" i="1"/>
  <c r="C6" i="1" s="1"/>
  <c r="I6" i="1" l="1"/>
  <c r="C7" i="1"/>
  <c r="AG7" i="1" s="1"/>
  <c r="AM7" i="1" s="1"/>
  <c r="AN7" i="1" s="1"/>
  <c r="E6" i="1"/>
  <c r="I5" i="1"/>
  <c r="E5" i="1"/>
  <c r="AG6" i="1"/>
  <c r="AM6" i="1" s="1"/>
  <c r="AN6" i="1" s="1"/>
  <c r="S5" i="1"/>
  <c r="S6" i="1" s="1"/>
  <c r="K11" i="1"/>
  <c r="N5" i="1"/>
  <c r="N6" i="1" s="1"/>
  <c r="AI6" i="1" s="1"/>
  <c r="K8" i="1"/>
  <c r="AJ6" i="1"/>
  <c r="K6" i="1"/>
  <c r="K9" i="1"/>
  <c r="AG5" i="1"/>
  <c r="AM5" i="1" s="1"/>
  <c r="K7" i="1"/>
  <c r="AJ5" i="1"/>
  <c r="K10" i="1"/>
  <c r="AJ7" i="1" l="1"/>
  <c r="I7" i="1"/>
  <c r="C8" i="1"/>
  <c r="E7" i="1"/>
  <c r="N7" i="1"/>
  <c r="AI7" i="1" s="1"/>
  <c r="AO7" i="1" s="1"/>
  <c r="AO6" i="1"/>
  <c r="AP6" i="1" s="1"/>
  <c r="AN5" i="1"/>
  <c r="AO5" i="1" s="1"/>
  <c r="AP7" i="1" l="1"/>
  <c r="N8" i="1"/>
  <c r="AI8" i="1" s="1"/>
  <c r="E8" i="1"/>
  <c r="C9" i="1"/>
  <c r="I8" i="1"/>
  <c r="AG8" i="1"/>
  <c r="AM8" i="1" s="1"/>
  <c r="AJ8" i="1"/>
  <c r="AP5" i="1"/>
  <c r="N9" i="1" l="1"/>
  <c r="N10" i="1" s="1"/>
  <c r="AN8" i="1"/>
  <c r="AO8" i="1" s="1"/>
  <c r="I9" i="1"/>
  <c r="C10" i="1"/>
  <c r="E9" i="1"/>
  <c r="AJ9" i="1"/>
  <c r="AG9" i="1"/>
  <c r="AM9" i="1" s="1"/>
  <c r="AN9" i="1" s="1"/>
  <c r="E10" i="1" l="1"/>
  <c r="I10" i="1"/>
  <c r="AI9" i="1"/>
  <c r="AO9" i="1" s="1"/>
  <c r="AP9" i="1" s="1"/>
  <c r="C11" i="1"/>
  <c r="AG10" i="1"/>
  <c r="AM10" i="1" s="1"/>
  <c r="AJ10" i="1"/>
  <c r="AP8" i="1"/>
  <c r="N11" i="1"/>
  <c r="AI10" i="1" l="1"/>
  <c r="AI11" i="1" s="1"/>
  <c r="I11" i="1"/>
  <c r="E11" i="1"/>
  <c r="Y5" i="1" s="1"/>
  <c r="AG11" i="1"/>
  <c r="AM11" i="1" s="1"/>
  <c r="AN11" i="1" s="1"/>
  <c r="AJ11" i="1"/>
  <c r="AN10" i="1"/>
  <c r="S11" i="1"/>
  <c r="S8" i="1"/>
  <c r="Y7" i="1" l="1"/>
  <c r="Z7" i="1" s="1"/>
  <c r="Y10" i="1"/>
  <c r="Y9" i="1"/>
  <c r="Z9" i="1" s="1"/>
  <c r="Y8" i="1"/>
  <c r="Z8" i="1" s="1"/>
  <c r="Y6" i="1"/>
  <c r="Z6" i="1" s="1"/>
  <c r="Z5" i="1"/>
  <c r="AB10" i="1"/>
  <c r="AD10" i="1" s="1"/>
  <c r="AO10" i="1"/>
  <c r="AP10" i="1" s="1"/>
  <c r="AO11" i="1"/>
  <c r="AP11" i="1" s="1"/>
  <c r="Z10" i="1" l="1"/>
</calcChain>
</file>

<file path=xl/sharedStrings.xml><?xml version="1.0" encoding="utf-8"?>
<sst xmlns="http://schemas.openxmlformats.org/spreadsheetml/2006/main" count="98" uniqueCount="73">
  <si>
    <t>pause</t>
  </si>
  <si>
    <t>date</t>
  </si>
  <si>
    <t>jour</t>
  </si>
  <si>
    <t>durée du travail hebdomadaire max</t>
  </si>
  <si>
    <t>repos hebdomadaire</t>
  </si>
  <si>
    <t>heures sup mensuel max par mois</t>
  </si>
  <si>
    <t>amplitude du temps</t>
  </si>
  <si>
    <t>la durée de travail jour</t>
  </si>
  <si>
    <t>heures de nuit</t>
  </si>
  <si>
    <t xml:space="preserve">repos quotidien </t>
  </si>
  <si>
    <t>heures de dimanche</t>
  </si>
  <si>
    <t>durée du travail hebdomadaire</t>
  </si>
  <si>
    <t xml:space="preserve">heure jour </t>
  </si>
  <si>
    <t>congés</t>
  </si>
  <si>
    <t>Férié travaillé</t>
  </si>
  <si>
    <t xml:space="preserve">début H nuit </t>
  </si>
  <si>
    <t>Fin</t>
  </si>
  <si>
    <t>Début</t>
  </si>
  <si>
    <t>heures annueltravail</t>
  </si>
  <si>
    <t>off</t>
  </si>
  <si>
    <t>travail</t>
  </si>
  <si>
    <t>récupération</t>
  </si>
  <si>
    <t>congé 1 jour</t>
  </si>
  <si>
    <t xml:space="preserve">congé 1/2 jour </t>
  </si>
  <si>
    <t>arrêt maladie</t>
  </si>
  <si>
    <t>arrêt travail</t>
  </si>
  <si>
    <t xml:space="preserve">férié </t>
  </si>
  <si>
    <t>férié travaillé</t>
  </si>
  <si>
    <t>H dimanche</t>
  </si>
  <si>
    <t>H nuit</t>
  </si>
  <si>
    <t xml:space="preserve">H dimanche </t>
  </si>
  <si>
    <t>H Jour</t>
  </si>
  <si>
    <t>H amp</t>
  </si>
  <si>
    <t>H férié travaillé</t>
  </si>
  <si>
    <t>H semaine</t>
  </si>
  <si>
    <t>hc de</t>
  </si>
  <si>
    <t xml:space="preserve">hc de </t>
  </si>
  <si>
    <t>Heures suplémentaires réels</t>
  </si>
  <si>
    <t>hs  semaine</t>
  </si>
  <si>
    <t xml:space="preserve">j semaine </t>
  </si>
  <si>
    <t>jour semaine maximun</t>
  </si>
  <si>
    <t>H semaine hc de</t>
  </si>
  <si>
    <t>congé de naissance</t>
  </si>
  <si>
    <t>congé parentale</t>
  </si>
  <si>
    <t>congé parentale week end</t>
  </si>
  <si>
    <t>année</t>
  </si>
  <si>
    <t>mois</t>
  </si>
  <si>
    <t xml:space="preserve">jour semaine </t>
  </si>
  <si>
    <t>rtt</t>
  </si>
  <si>
    <t>heures de samedi</t>
  </si>
  <si>
    <t>heures sup  1 à 25</t>
  </si>
  <si>
    <t>congé 4H</t>
  </si>
  <si>
    <t>H sup + 37</t>
  </si>
  <si>
    <t>H sup + 37h</t>
  </si>
  <si>
    <t>H samedi</t>
  </si>
  <si>
    <t>résultat suite à la réglementation depuis 2019</t>
  </si>
  <si>
    <t>type de journée</t>
  </si>
  <si>
    <t>asa</t>
  </si>
  <si>
    <t>télétravail</t>
  </si>
  <si>
    <t>hc de - 35h</t>
  </si>
  <si>
    <t>repos hebdomadaire + 35h</t>
  </si>
  <si>
    <t xml:space="preserve">repos journalier du </t>
  </si>
  <si>
    <t>à</t>
  </si>
  <si>
    <t xml:space="preserve">heure de pause repas </t>
  </si>
  <si>
    <t xml:space="preserve">P midi </t>
  </si>
  <si>
    <t>P soir</t>
  </si>
  <si>
    <t>J1</t>
  </si>
  <si>
    <t>J2</t>
  </si>
  <si>
    <t>J3</t>
  </si>
  <si>
    <t>J4</t>
  </si>
  <si>
    <t>J5</t>
  </si>
  <si>
    <t>J6</t>
  </si>
  <si>
    <t>J7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</si>
</sst>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[h]:mm"/>
    <numFmt numFmtId="165" formatCode="[$-40C]d\-mmm;@"/>
    <numFmt numFmtId="166" formatCode="dddd\ d\ mmm"/>
    <numFmt numFmtId="167" formatCode="d\ &quot;j.&quot;dd/mm/yy\ hh:mm"/>
    <numFmt numFmtId="168" formatCode="[$-F400]h:mm:ss\ AM/PM"/>
    <numFmt numFmtId="169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rgb="FFFDB9E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/>
    <xf numFmtId="0" fontId="3" fillId="2" borderId="10" xfId="0" applyFont="1" applyFill="1" applyBorder="1"/>
    <xf numFmtId="0" fontId="3" fillId="2" borderId="7" xfId="0" applyFont="1" applyFill="1" applyBorder="1"/>
    <xf numFmtId="0" fontId="3" fillId="2" borderId="7" xfId="0" applyFont="1" applyFill="1" applyBorder="1" applyAlignment="1">
      <alignment horizontal="right"/>
    </xf>
    <xf numFmtId="0" fontId="3" fillId="2" borderId="9" xfId="0" applyFont="1" applyFill="1" applyBorder="1"/>
    <xf numFmtId="164" fontId="1" fillId="0" borderId="0" xfId="0" applyNumberFormat="1" applyFont="1"/>
    <xf numFmtId="164" fontId="2" fillId="4" borderId="1" xfId="0" applyNumberFormat="1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6" fontId="1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1" fillId="0" borderId="12" xfId="0" applyFont="1" applyBorder="1"/>
    <xf numFmtId="0" fontId="4" fillId="0" borderId="3" xfId="0" applyFont="1" applyBorder="1" applyAlignment="1">
      <alignment horizontal="left"/>
    </xf>
    <xf numFmtId="164" fontId="0" fillId="4" borderId="1" xfId="0" applyNumberFormat="1" applyFill="1" applyBorder="1" applyAlignment="1">
      <alignment horizontal="center"/>
    </xf>
    <xf numFmtId="164" fontId="0" fillId="0" borderId="0" xfId="0" applyNumberFormat="1" applyAlignment="1">
      <alignment horizontal="center"/>
    </xf>
    <xf numFmtId="164" fontId="0" fillId="8" borderId="1" xfId="0" applyNumberFormat="1" applyFill="1" applyBorder="1" applyAlignment="1">
      <alignment horizontal="center"/>
    </xf>
    <xf numFmtId="164" fontId="0" fillId="8" borderId="10" xfId="0" applyNumberFormat="1" applyFill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164" fontId="0" fillId="6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9" borderId="6" xfId="0" applyNumberFormat="1" applyFill="1" applyBorder="1" applyAlignment="1">
      <alignment horizontal="center"/>
    </xf>
    <xf numFmtId="164" fontId="0" fillId="4" borderId="3" xfId="0" applyNumberFormat="1" applyFill="1" applyBorder="1" applyAlignment="1">
      <alignment horizontal="center" vertical="center"/>
    </xf>
    <xf numFmtId="0" fontId="1" fillId="0" borderId="2" xfId="0" applyFont="1" applyBorder="1"/>
    <xf numFmtId="164" fontId="0" fillId="4" borderId="3" xfId="0" applyNumberForma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1" fontId="0" fillId="3" borderId="6" xfId="0" applyNumberForma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0" fillId="9" borderId="5" xfId="0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164" fontId="1" fillId="5" borderId="1" xfId="0" applyNumberFormat="1" applyFont="1" applyFill="1" applyBorder="1" applyAlignment="1">
      <alignment horizontal="center"/>
    </xf>
    <xf numFmtId="164" fontId="2" fillId="7" borderId="2" xfId="0" applyNumberFormat="1" applyFont="1" applyFill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1" fillId="0" borderId="0" xfId="0" applyFont="1" applyFill="1"/>
    <xf numFmtId="0" fontId="0" fillId="0" borderId="1" xfId="0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65" fontId="0" fillId="0" borderId="1" xfId="0" applyNumberFormat="1" applyBorder="1" applyAlignment="1">
      <alignment horizontal="center"/>
    </xf>
    <xf numFmtId="166" fontId="0" fillId="4" borderId="3" xfId="0" applyNumberFormat="1" applyFill="1" applyBorder="1" applyAlignment="1">
      <alignment horizontal="center"/>
    </xf>
    <xf numFmtId="46" fontId="3" fillId="0" borderId="0" xfId="0" applyNumberFormat="1" applyFont="1"/>
    <xf numFmtId="20" fontId="3" fillId="0" borderId="0" xfId="0" applyNumberFormat="1" applyFont="1"/>
    <xf numFmtId="0" fontId="3" fillId="0" borderId="2" xfId="0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20" fontId="3" fillId="0" borderId="2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" fontId="3" fillId="0" borderId="14" xfId="0" applyNumberFormat="1" applyFont="1" applyBorder="1" applyAlignment="1">
      <alignment horizontal="center"/>
    </xf>
    <xf numFmtId="164" fontId="3" fillId="0" borderId="14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0" fontId="0" fillId="2" borderId="11" xfId="0" applyFill="1" applyBorder="1" applyAlignment="1">
      <alignment horizontal="right"/>
    </xf>
    <xf numFmtId="0" fontId="3" fillId="2" borderId="8" xfId="0" applyFont="1" applyFill="1" applyBorder="1" applyAlignment="1">
      <alignment horizontal="right"/>
    </xf>
    <xf numFmtId="0" fontId="3" fillId="2" borderId="8" xfId="0" applyFont="1" applyFill="1" applyBorder="1" applyAlignment="1">
      <alignment horizontal="right" vertical="center"/>
    </xf>
    <xf numFmtId="0" fontId="0" fillId="2" borderId="8" xfId="0" applyFont="1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14" xfId="0" applyFont="1" applyFill="1" applyBorder="1" applyAlignment="1">
      <alignment horizontal="right"/>
    </xf>
    <xf numFmtId="164" fontId="0" fillId="2" borderId="8" xfId="0" applyNumberFormat="1" applyFont="1" applyFill="1" applyBorder="1" applyAlignment="1">
      <alignment horizontal="right"/>
    </xf>
    <xf numFmtId="0" fontId="0" fillId="7" borderId="6" xfId="0" applyFill="1" applyBorder="1" applyAlignment="1">
      <alignment horizontal="center" vertical="center"/>
    </xf>
    <xf numFmtId="0" fontId="0" fillId="7" borderId="9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164" fontId="0" fillId="8" borderId="4" xfId="0" applyNumberFormat="1" applyFill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20" fontId="0" fillId="0" borderId="0" xfId="0" applyNumberFormat="1" applyFont="1"/>
    <xf numFmtId="2" fontId="3" fillId="0" borderId="0" xfId="0" applyNumberFormat="1" applyFont="1"/>
    <xf numFmtId="0" fontId="0" fillId="0" borderId="0" xfId="0" applyFont="1"/>
    <xf numFmtId="167" fontId="0" fillId="11" borderId="1" xfId="0" applyNumberForma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168" fontId="3" fillId="0" borderId="0" xfId="0" applyNumberFormat="1" applyFont="1"/>
    <xf numFmtId="0" fontId="5" fillId="0" borderId="0" xfId="0" applyFont="1" applyAlignment="1">
      <alignment horizontal="right"/>
    </xf>
    <xf numFmtId="164" fontId="3" fillId="0" borderId="0" xfId="0" applyNumberFormat="1" applyFont="1"/>
    <xf numFmtId="0" fontId="0" fillId="3" borderId="1" xfId="0" applyFont="1" applyFill="1" applyBorder="1" applyAlignment="1">
      <alignment horizontal="center"/>
    </xf>
    <xf numFmtId="0" fontId="0" fillId="0" borderId="0" xfId="0"/>
    <xf numFmtId="164" fontId="0" fillId="3" borderId="1" xfId="0" applyNumberFormat="1" applyFill="1" applyBorder="1" applyAlignment="1">
      <alignment horizont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7" borderId="2" xfId="0" applyFill="1" applyBorder="1" applyAlignment="1">
      <alignment vertical="center"/>
    </xf>
    <xf numFmtId="0" fontId="0" fillId="7" borderId="12" xfId="0" applyFill="1" applyBorder="1" applyAlignment="1">
      <alignment vertical="center"/>
    </xf>
    <xf numFmtId="0" fontId="1" fillId="12" borderId="12" xfId="0" applyFont="1" applyFill="1" applyBorder="1" applyAlignment="1">
      <alignment horizontal="center" vertical="center"/>
    </xf>
    <xf numFmtId="0" fontId="0" fillId="12" borderId="2" xfId="0" applyFill="1" applyBorder="1" applyAlignment="1">
      <alignment horizontal="left" vertical="center"/>
    </xf>
    <xf numFmtId="164" fontId="2" fillId="12" borderId="1" xfId="0" applyNumberFormat="1" applyFon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right" vertical="center"/>
    </xf>
    <xf numFmtId="0" fontId="0" fillId="7" borderId="2" xfId="0" applyFill="1" applyBorder="1" applyAlignment="1">
      <alignment horizontal="center"/>
    </xf>
    <xf numFmtId="164" fontId="2" fillId="7" borderId="3" xfId="0" applyNumberFormat="1" applyFont="1" applyFill="1" applyBorder="1" applyAlignment="1">
      <alignment horizontal="left" vertical="center"/>
    </xf>
    <xf numFmtId="0" fontId="0" fillId="12" borderId="3" xfId="0" applyFont="1" applyFill="1" applyBorder="1" applyAlignment="1">
      <alignment horizontal="left" vertical="center"/>
    </xf>
    <xf numFmtId="0" fontId="1" fillId="12" borderId="2" xfId="0" applyFont="1" applyFill="1" applyBorder="1"/>
    <xf numFmtId="164" fontId="1" fillId="12" borderId="1" xfId="0" applyNumberFormat="1" applyFont="1" applyFill="1" applyBorder="1" applyAlignment="1">
      <alignment horizontal="center"/>
    </xf>
    <xf numFmtId="0" fontId="0" fillId="7" borderId="12" xfId="0" applyFill="1" applyBorder="1" applyAlignment="1">
      <alignment horizontal="center"/>
    </xf>
    <xf numFmtId="0" fontId="2" fillId="7" borderId="2" xfId="0" applyFon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 vertical="center"/>
    </xf>
    <xf numFmtId="164" fontId="0" fillId="3" borderId="3" xfId="0" applyNumberFormat="1" applyFill="1" applyBorder="1" applyAlignment="1">
      <alignment horizontal="center"/>
    </xf>
    <xf numFmtId="164" fontId="0" fillId="0" borderId="1" xfId="0" applyNumberForma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1" fillId="0" borderId="0" xfId="0" applyNumberFormat="1" applyFont="1" applyAlignment="1">
      <alignment horizontal="center"/>
    </xf>
    <xf numFmtId="0" fontId="2" fillId="6" borderId="3" xfId="0" applyFont="1" applyFill="1" applyBorder="1" applyAlignment="1">
      <alignment horizontal="center"/>
    </xf>
    <xf numFmtId="164" fontId="2" fillId="3" borderId="12" xfId="0" applyNumberFormat="1" applyFont="1" applyFill="1" applyBorder="1" applyAlignment="1">
      <alignment horizontal="center"/>
    </xf>
    <xf numFmtId="0" fontId="1" fillId="13" borderId="2" xfId="0" applyFont="1" applyFill="1" applyBorder="1"/>
    <xf numFmtId="169" fontId="0" fillId="12" borderId="3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DB9E0"/>
      <color rgb="FFA7E8F1"/>
      <color rgb="FF705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AP537"/>
  <sheetViews>
    <sheetView tabSelected="1" zoomScale="75" zoomScaleNormal="75" workbookViewId="0">
      <selection activeCell="O19" sqref="O19"/>
    </sheetView>
  </sheetViews>
  <sheetFormatPr baseColWidth="10" defaultColWidth="11.5546875" defaultRowHeight="14.4" x14ac:dyDescent="0.3"/>
  <cols>
    <col min="1" max="1" width="2.44140625" style="2" customWidth="1"/>
    <col min="2" max="2" width="4.21875" style="2" customWidth="1"/>
    <col min="3" max="3" width="19.6640625" style="2" customWidth="1"/>
    <col min="4" max="4" width="28.44140625" style="2" customWidth="1"/>
    <col min="5" max="5" width="19.44140625" style="2" customWidth="1"/>
    <col min="6" max="8" width="7.77734375" style="2" customWidth="1"/>
    <col min="9" max="9" width="21.6640625" style="2" customWidth="1"/>
    <col min="10" max="10" width="7.6640625" style="2" customWidth="1"/>
    <col min="11" max="11" width="6.88671875" style="2" customWidth="1"/>
    <col min="12" max="12" width="7.5546875" style="2" customWidth="1"/>
    <col min="13" max="13" width="6.77734375" style="2" customWidth="1"/>
    <col min="14" max="14" width="12.21875" style="2" customWidth="1"/>
    <col min="15" max="18" width="6.77734375" style="2" customWidth="1"/>
    <col min="19" max="19" width="17.109375" style="2" customWidth="1"/>
    <col min="20" max="20" width="8.5546875" style="2" customWidth="1"/>
    <col min="21" max="21" width="3.5546875" style="2" customWidth="1"/>
    <col min="22" max="22" width="9" style="2" customWidth="1"/>
    <col min="23" max="23" width="5.5546875" style="2" customWidth="1"/>
    <col min="24" max="24" width="9.33203125" style="1" customWidth="1"/>
    <col min="25" max="25" width="11.6640625" style="2" customWidth="1"/>
    <col min="26" max="26" width="7.77734375" style="2" customWidth="1"/>
    <col min="27" max="27" width="5" customWidth="1"/>
    <col min="28" max="28" width="18" style="2" customWidth="1"/>
    <col min="29" max="29" width="9.88671875" style="2" customWidth="1"/>
    <col min="30" max="30" width="8" style="2" customWidth="1"/>
    <col min="31" max="31" width="11.6640625" style="2" customWidth="1"/>
    <col min="32" max="32" width="9.88671875" customWidth="1"/>
    <col min="33" max="33" width="14" style="2" customWidth="1"/>
    <col min="34" max="34" width="14.44140625" style="2" customWidth="1"/>
    <col min="37" max="37" width="18" style="2" customWidth="1"/>
    <col min="38" max="38" width="24" style="2" customWidth="1"/>
    <col min="39" max="39" width="15.109375" style="2" customWidth="1"/>
    <col min="40" max="40" width="15.21875" style="2" customWidth="1"/>
    <col min="41" max="16384" width="11.5546875" style="2"/>
  </cols>
  <sheetData>
    <row r="2" spans="2:42" ht="15.6" x14ac:dyDescent="0.3">
      <c r="E2" s="45"/>
      <c r="AD2"/>
      <c r="AF2" s="23" t="s">
        <v>37</v>
      </c>
      <c r="AG2" s="22"/>
      <c r="AH2" s="73"/>
      <c r="AI2" s="22"/>
      <c r="AJ2" s="35"/>
      <c r="AK2"/>
      <c r="AL2" s="23" t="s">
        <v>55</v>
      </c>
      <c r="AM2" s="22"/>
      <c r="AN2" s="22"/>
      <c r="AO2" s="22"/>
      <c r="AP2" s="35"/>
    </row>
    <row r="3" spans="2:42" x14ac:dyDescent="0.3">
      <c r="C3" s="13" t="s">
        <v>2</v>
      </c>
      <c r="D3" s="14" t="s">
        <v>56</v>
      </c>
      <c r="E3" s="46"/>
      <c r="F3" s="11" t="s">
        <v>17</v>
      </c>
      <c r="G3" s="107" t="s">
        <v>0</v>
      </c>
      <c r="H3" s="12" t="s">
        <v>16</v>
      </c>
      <c r="I3" s="81"/>
      <c r="J3" s="109" t="s">
        <v>31</v>
      </c>
      <c r="K3" s="110" t="s">
        <v>35</v>
      </c>
      <c r="L3" s="12" t="s">
        <v>32</v>
      </c>
      <c r="M3" s="43" t="s">
        <v>35</v>
      </c>
      <c r="N3" s="14" t="s">
        <v>38</v>
      </c>
      <c r="O3" s="14" t="s">
        <v>64</v>
      </c>
      <c r="P3" s="102" t="s">
        <v>35</v>
      </c>
      <c r="Q3" s="14" t="s">
        <v>65</v>
      </c>
      <c r="R3" s="97" t="s">
        <v>35</v>
      </c>
      <c r="S3" s="103"/>
      <c r="T3" s="11" t="s">
        <v>39</v>
      </c>
      <c r="V3" s="98" t="s">
        <v>61</v>
      </c>
      <c r="W3" s="92"/>
      <c r="X3" s="92"/>
      <c r="Y3" s="91"/>
      <c r="Z3" s="97" t="s">
        <v>36</v>
      </c>
      <c r="AB3" s="99" t="s">
        <v>60</v>
      </c>
      <c r="AC3" s="100"/>
      <c r="AD3" s="111"/>
      <c r="AF3" s="70" t="s">
        <v>29</v>
      </c>
      <c r="AG3" s="71" t="s">
        <v>28</v>
      </c>
      <c r="AH3" s="72" t="s">
        <v>33</v>
      </c>
      <c r="AI3" s="72" t="s">
        <v>53</v>
      </c>
      <c r="AJ3" s="74" t="s">
        <v>54</v>
      </c>
      <c r="AK3"/>
      <c r="AL3" s="72" t="s">
        <v>29</v>
      </c>
      <c r="AM3" s="72" t="s">
        <v>30</v>
      </c>
      <c r="AN3" s="71" t="s">
        <v>33</v>
      </c>
      <c r="AO3" s="72" t="s">
        <v>52</v>
      </c>
      <c r="AP3" s="72" t="s">
        <v>54</v>
      </c>
    </row>
    <row r="4" spans="2:42" x14ac:dyDescent="0.3">
      <c r="B4"/>
      <c r="E4" s="45"/>
      <c r="S4" s="25"/>
      <c r="T4" s="41"/>
      <c r="U4" s="20"/>
      <c r="V4" s="89"/>
      <c r="W4" s="90"/>
      <c r="X4" s="90"/>
      <c r="Y4" s="88"/>
      <c r="Z4" s="86"/>
      <c r="AD4" s="1"/>
      <c r="AF4" s="2"/>
      <c r="AI4" s="2"/>
      <c r="AJ4" s="2"/>
      <c r="AK4"/>
    </row>
    <row r="5" spans="2:42" x14ac:dyDescent="0.3">
      <c r="B5" s="47" t="s">
        <v>1</v>
      </c>
      <c r="C5" s="52">
        <f>DATE(ref!E$2,B$9,B$7)</f>
        <v>43466</v>
      </c>
      <c r="D5" s="51" t="s">
        <v>20</v>
      </c>
      <c r="E5" s="80">
        <f t="shared" ref="E5:E11" si="0">IF(AND(H5="",F5=""),"",C5+F5)</f>
        <v>43466.375</v>
      </c>
      <c r="F5" s="44">
        <v>0.375</v>
      </c>
      <c r="G5" s="29">
        <f t="shared" ref="G5:G11" si="1">SUM(O5+Q5)</f>
        <v>0</v>
      </c>
      <c r="H5" s="44">
        <v>0.95833333333333337</v>
      </c>
      <c r="I5" s="80">
        <f t="shared" ref="I5:I11" si="2">IF(AND(F5="",H5=""),"",C5+H5+(F5&gt;H5))</f>
        <v>43466.958333333336</v>
      </c>
      <c r="J5" s="24">
        <f>IF(OR(D5="télétravail",D5="férié travaillé",D5="travail"),(H5-F5+IF(F5&gt;H5,1)-G5),INDEX(ref!$E$22:'ref'!$E$37,MATCH(D5,gerald3,0)))</f>
        <v>0.58333333333333337</v>
      </c>
      <c r="K5" s="15">
        <f>IF(SUM(J5-ref!E$8)&lt;0,0,SUM(J5-ref!E$8))</f>
        <v>0.16666666666666669</v>
      </c>
      <c r="L5" s="9">
        <f>IF(OR(D5="férié travaillé",D5="travail",D5="asa",D5="rtt"),H5-F5+IF(F5&gt;H5,1),INDEX(ref!$E$22:'ref'!$E$37,MATCH(D5,gerald2,0)))</f>
        <v>0.58333333333333337</v>
      </c>
      <c r="M5" s="16">
        <f>IF(SUM(L5-ref!E$4)&lt;0,0,SUM(L5-ref!E$4))</f>
        <v>8.333333333333337E-2</v>
      </c>
      <c r="N5" s="36">
        <f>J5</f>
        <v>0.58333333333333337</v>
      </c>
      <c r="O5" s="106"/>
      <c r="P5" s="87" t="str">
        <f>IF(O5="","",ABS(IF(SUM(O5-ref!E$38)&gt;0,0,SUM(O5-ref!E$38))))</f>
        <v/>
      </c>
      <c r="Q5" s="106"/>
      <c r="R5" s="105" t="str">
        <f>IF(Q5="","",ABS(IF(SUM(Q5-ref!E$38)&gt;0,0,SUM(Q5-ref!E$38))))</f>
        <v/>
      </c>
      <c r="S5" s="39">
        <f>SUM(T5:T11)</f>
        <v>7</v>
      </c>
      <c r="T5" s="37">
        <f t="shared" ref="T5:T11" si="3">IF(AND(F5&lt;&gt;"",H5&lt;&gt;""),1,0+OR(N(H4)&lt;N(F4),D5="récupération",D5="asa",D5="congé 1 jour",D5="congé 1/2 jour ",D5="congé 5h24",D5="arrêt maladie",D5="arrêt travail",D5="férié ",D5="congé parentale",D5="congé de naissance"))</f>
        <v>1</v>
      </c>
      <c r="U5" s="20"/>
      <c r="V5" s="112" t="s">
        <v>66</v>
      </c>
      <c r="W5" s="93" t="s">
        <v>62</v>
      </c>
      <c r="X5" s="94" t="s">
        <v>67</v>
      </c>
      <c r="Y5" s="95">
        <f>(MIN(E6:E11)-MAX(I3:I5))*(COUNT(E6:E11)&gt;0)*(COUNT(I3:I5)&gt;0)*(COUNT(F5:H5)=2)</f>
        <v>0</v>
      </c>
      <c r="Z5" s="87">
        <f>IF(SUM(Y5-ref!E$9)&gt;0,0,SUM(Y5-ref!E$9))</f>
        <v>-0.45833333333333331</v>
      </c>
      <c r="AF5" s="31">
        <f>IF(SUM(MOD(H5-F5,1)-IF(H5&gt;F5,MAX(0,MIN(H5,ref!E$17/24)-MAX('planning '!F5,7/24)),MAX(0,ref!E$17/24-MAX('planning '!F5,7/24))+MAX(0,MIN('planning '!H5,ref!E$17/24)-7/24)))&lt;0,0,SUM(MOD('planning '!H5-'planning '!F5,1)-IF('planning '!H5&gt;'planning '!F5,MAX(0,MIN('planning '!H5,ref!E$17/24)-MAX('planning '!F5,7/24)),MAX(0,ref!E$17/24-MAX('planning '!F5,7/24))+MAX(0,MIN('planning '!H5,ref!E$17/24)-7/24))))</f>
        <v>8.333333333333337E-2</v>
      </c>
      <c r="AG5" s="31">
        <f t="shared" ref="AG5:AG11" si="4">IF(AND(J5&lt;&gt;0,WEEKDAY(C5,2)=7),J5,0)</f>
        <v>0</v>
      </c>
      <c r="AH5" s="31" t="str">
        <f t="shared" ref="AH5:AH11" si="5">IF(D5&lt;&gt;"travail",IF(D5="férié travaillé",MOD(H5-F5,1)-G5,"00:00"),"00:00")</f>
        <v>00:00</v>
      </c>
      <c r="AI5" s="32"/>
      <c r="AJ5" s="42">
        <f t="shared" ref="AJ5:AJ11" si="6">IF(AND(J5&lt;&gt;0,WEEKDAY(C5,2)=6),J5,0)</f>
        <v>0</v>
      </c>
      <c r="AK5"/>
      <c r="AL5" s="26">
        <f t="shared" ref="AL5:AL11" si="7">AF5</f>
        <v>8.333333333333337E-2</v>
      </c>
      <c r="AM5" s="26">
        <f t="shared" ref="AM5:AM11" si="8">IF(SUM(AG5-AF5)&lt;0,0,SUM(AG5-AF5))</f>
        <v>0</v>
      </c>
      <c r="AN5" s="27">
        <f t="shared" ref="AN5:AN11" si="9">IF(SUM(AH5-AL5-AM5)&lt;0,0,SUM(AH5-AL5-AM5))</f>
        <v>0</v>
      </c>
      <c r="AO5" s="26">
        <f t="shared" ref="AO5:AO11" si="10">IF(SUM(AI5-AL5-AM5-AN5)&lt;0,0,SUM(AI5-AL5-AM5-AN5))</f>
        <v>0</v>
      </c>
      <c r="AP5" s="75">
        <f t="shared" ref="AP5:AP11" si="11">IF(SUM(AJ5-AM5-AL5-AN5-AO5)&lt;0,0,SUM(AJ5-AM5-AL5-AN5-AO5))</f>
        <v>0</v>
      </c>
    </row>
    <row r="6" spans="2:42" x14ac:dyDescent="0.3">
      <c r="B6" s="48" t="s">
        <v>1</v>
      </c>
      <c r="C6" s="52">
        <f t="shared" ref="C6:C11" si="12">C5+1</f>
        <v>43467</v>
      </c>
      <c r="D6" s="51" t="s">
        <v>20</v>
      </c>
      <c r="E6" s="80">
        <f t="shared" si="0"/>
        <v>43467.375</v>
      </c>
      <c r="F6" s="44">
        <v>0.375</v>
      </c>
      <c r="G6" s="29">
        <f t="shared" si="1"/>
        <v>0</v>
      </c>
      <c r="H6" s="44">
        <v>0.95833333333333337</v>
      </c>
      <c r="I6" s="80">
        <f t="shared" si="2"/>
        <v>43467.958333333336</v>
      </c>
      <c r="J6" s="24">
        <f>IF(OR(D6="télétravail",D6="férié travaillé",D6="travail"),(H6-F6+IF(F6&gt;H6,1)-G6),INDEX(ref!$E$22:'ref'!$E$37,MATCH(D6,gerald3,0)))</f>
        <v>0.58333333333333337</v>
      </c>
      <c r="K6" s="15">
        <f>IF(SUM(J6-ref!E$8)&lt;0,0,SUM(J6-ref!E$8))</f>
        <v>0.16666666666666669</v>
      </c>
      <c r="L6" s="9">
        <f>IF(OR(D6="férié travaillé",D6="travail",D6="asa",D6="rtt"),H6-F6+IF(F6&gt;H6,1),INDEX(ref!$E$22:'ref'!$E$37,MATCH(D6,gerald2,0)))</f>
        <v>0.58333333333333337</v>
      </c>
      <c r="M6" s="16">
        <f>IF(SUM(L6-ref!E$4)&lt;0,0,SUM(L6-ref!E$4))</f>
        <v>8.333333333333337E-2</v>
      </c>
      <c r="N6" s="34">
        <f t="shared" ref="N6:N11" si="13">N5+J6</f>
        <v>1.1666666666666667</v>
      </c>
      <c r="O6" s="106"/>
      <c r="P6" s="87" t="str">
        <f>IF(O6="","",ABS(IF(SUM(O6-ref!E$38)&gt;0,0,SUM(O6-ref!E$38))))</f>
        <v/>
      </c>
      <c r="Q6" s="104"/>
      <c r="R6" s="105" t="str">
        <f>IF(Q6="","",ABS(IF(SUM(Q6-ref!E$38)&gt;0,0,SUM(Q6-ref!E$38))))</f>
        <v/>
      </c>
      <c r="S6" s="38">
        <f>IF(SUM(S5-ref!E$7)&lt;0,0,SUM(S5-ref!E$7))</f>
        <v>1</v>
      </c>
      <c r="T6" s="37">
        <f t="shared" si="3"/>
        <v>1</v>
      </c>
      <c r="U6" s="20"/>
      <c r="V6" s="96" t="s">
        <v>67</v>
      </c>
      <c r="W6" s="93" t="s">
        <v>62</v>
      </c>
      <c r="X6" s="94" t="s">
        <v>68</v>
      </c>
      <c r="Y6" s="95">
        <f>(MIN(E7:E11)-MAX(I4:I6))*(COUNT(E7:E11)&gt;0)*(COUNT(I4:I6)&gt;0)*(COUNT(F6:H6)=2)</f>
        <v>0</v>
      </c>
      <c r="Z6" s="87">
        <f>IF(SUM(Y6-ref!E$9)&gt;0,0,SUM(Y6-ref!E$9))</f>
        <v>-0.45833333333333331</v>
      </c>
      <c r="AD6" s="1"/>
      <c r="AF6" s="31">
        <f>IF(SUM(MOD(H6-F6,1)-IF(H6&gt;F6,MAX(0,MIN(H6,ref!E$17/24)-MAX('planning '!F6,7/24)),MAX(0,ref!E$17/24-MAX('planning '!F6,7/24))+MAX(0,MIN('planning '!H6,ref!E$17/24)-7/24)))&lt;0,0,SUM(MOD('planning '!H6-'planning '!F6,1)-IF('planning '!H6&gt;'planning '!F6,MAX(0,MIN('planning '!H6,ref!E$17/24)-MAX('planning '!F6,7/24)),MAX(0,ref!E$17/24-MAX('planning '!F6,7/24))+MAX(0,MIN('planning '!H6,ref!E$17/24)-7/24))))</f>
        <v>8.333333333333337E-2</v>
      </c>
      <c r="AG6" s="31">
        <f t="shared" si="4"/>
        <v>0</v>
      </c>
      <c r="AH6" s="31" t="str">
        <f t="shared" si="5"/>
        <v>00:00</v>
      </c>
      <c r="AI6" s="32">
        <f>IF(SUM(IF(N6&gt;(ref!E$10*1),N6-(ref!E$10*1),0)-AI5)&lt;0,0,SUM(IF(N6&gt;(ref!E$10*1),N6-(ref!E$10*1),0)-AI5))</f>
        <v>0</v>
      </c>
      <c r="AJ6" s="42">
        <f t="shared" si="6"/>
        <v>0</v>
      </c>
      <c r="AK6"/>
      <c r="AL6" s="26">
        <f t="shared" si="7"/>
        <v>8.333333333333337E-2</v>
      </c>
      <c r="AM6" s="26">
        <f t="shared" si="8"/>
        <v>0</v>
      </c>
      <c r="AN6" s="27">
        <f t="shared" si="9"/>
        <v>0</v>
      </c>
      <c r="AO6" s="26">
        <f t="shared" si="10"/>
        <v>0</v>
      </c>
      <c r="AP6" s="75">
        <f t="shared" si="11"/>
        <v>0</v>
      </c>
    </row>
    <row r="7" spans="2:42" x14ac:dyDescent="0.3">
      <c r="B7" s="49">
        <v>2</v>
      </c>
      <c r="C7" s="52">
        <f t="shared" si="12"/>
        <v>43468</v>
      </c>
      <c r="D7" s="51" t="s">
        <v>20</v>
      </c>
      <c r="E7" s="80">
        <f t="shared" si="0"/>
        <v>43468.375</v>
      </c>
      <c r="F7" s="44">
        <v>0.375</v>
      </c>
      <c r="G7" s="29">
        <f t="shared" si="1"/>
        <v>0</v>
      </c>
      <c r="H7" s="44">
        <v>0.95833333333333337</v>
      </c>
      <c r="I7" s="80">
        <f t="shared" si="2"/>
        <v>43468.958333333336</v>
      </c>
      <c r="J7" s="24">
        <f>IF(OR(D7="télétravail",D7="férié travaillé",D7="travail"),(H7-F7+IF(F7&gt;H7,1)-G7),INDEX(ref!$E$22:'ref'!$E$37,MATCH(D7,gerald3,0)))</f>
        <v>0.58333333333333337</v>
      </c>
      <c r="K7" s="15">
        <f>IF(SUM(J7-ref!E$8)&lt;0,0,SUM(J7-ref!E$8))</f>
        <v>0.16666666666666669</v>
      </c>
      <c r="L7" s="9">
        <f>IF(OR(D7="férié travaillé",D7="travail",D7="asa",D7="rtt"),H7-F7+IF(F7&gt;H7,1),INDEX(ref!$E$22:'ref'!$E$37,MATCH(D7,gerald2,0)))</f>
        <v>0.58333333333333337</v>
      </c>
      <c r="M7" s="16">
        <f>IF(SUM(L7-ref!E$4)&lt;0,0,SUM(L7-ref!E$4))</f>
        <v>8.333333333333337E-2</v>
      </c>
      <c r="N7" s="30">
        <f t="shared" si="13"/>
        <v>1.75</v>
      </c>
      <c r="O7" s="106"/>
      <c r="P7" s="87" t="str">
        <f>IF(O7="","",ABS(IF(SUM(O7-ref!E$38)&gt;0,0,SUM(O7-ref!E$38))))</f>
        <v/>
      </c>
      <c r="Q7" s="104"/>
      <c r="R7" s="105" t="str">
        <f>IF(Q7="","",ABS(IF(SUM(Q7-ref!E$38)&gt;0,0,SUM(Q7-ref!E$38))))</f>
        <v/>
      </c>
      <c r="S7" s="40" t="s">
        <v>34</v>
      </c>
      <c r="T7" s="37">
        <f t="shared" si="3"/>
        <v>1</v>
      </c>
      <c r="U7" s="20"/>
      <c r="V7" s="96" t="s">
        <v>68</v>
      </c>
      <c r="W7" s="93" t="s">
        <v>62</v>
      </c>
      <c r="X7" s="94" t="s">
        <v>69</v>
      </c>
      <c r="Y7" s="95">
        <f>(MIN(E8:E11)-MAX(I5:I7))*(COUNT(E8:E11)&gt;0)*(COUNT(I5:I7)&gt;0)*(COUNT(F7:H7)=2)</f>
        <v>0</v>
      </c>
      <c r="Z7" s="87">
        <f>IF(SUM(Y7-ref!E$9)&gt;0,0,SUM(Y7-ref!E$9))</f>
        <v>-0.45833333333333331</v>
      </c>
      <c r="AD7" s="1"/>
      <c r="AF7" s="31">
        <f>IF(SUM(MOD(H7-F7,1)-IF(H7&gt;F7,MAX(0,MIN(H7,ref!E$17/24)-MAX('planning '!F7,7/24)),MAX(0,ref!E$17/24-MAX('planning '!F7,7/24))+MAX(0,MIN('planning '!H7,ref!E$17/24)-7/24)))&lt;0,0,SUM(MOD('planning '!H7-'planning '!F7,1)-IF('planning '!H7&gt;'planning '!F7,MAX(0,MIN('planning '!H7,ref!E$17/24)-MAX('planning '!F7,7/24)),MAX(0,ref!E$17/24-MAX('planning '!F7,7/24))+MAX(0,MIN('planning '!H7,ref!E$17/24)-7/24))))</f>
        <v>8.333333333333337E-2</v>
      </c>
      <c r="AG7" s="31">
        <f t="shared" si="4"/>
        <v>0</v>
      </c>
      <c r="AH7" s="31" t="str">
        <f t="shared" si="5"/>
        <v>00:00</v>
      </c>
      <c r="AI7" s="32">
        <f>IF(SUM(IF(N7&gt;(ref!E$10*1),N7-(ref!E$10*1),0)-AI6)&lt;0,0,SUM(IF(N7&gt;(ref!E$10*1),N7-(ref!E$10*1),0)-AI5-AI6))</f>
        <v>0.20833333333333326</v>
      </c>
      <c r="AJ7" s="42">
        <f t="shared" si="6"/>
        <v>0</v>
      </c>
      <c r="AK7"/>
      <c r="AL7" s="26">
        <f t="shared" si="7"/>
        <v>8.333333333333337E-2</v>
      </c>
      <c r="AM7" s="26">
        <f t="shared" si="8"/>
        <v>0</v>
      </c>
      <c r="AN7" s="27">
        <f t="shared" si="9"/>
        <v>0</v>
      </c>
      <c r="AO7" s="26">
        <f t="shared" si="10"/>
        <v>0.12499999999999989</v>
      </c>
      <c r="AP7" s="75">
        <f t="shared" si="11"/>
        <v>0</v>
      </c>
    </row>
    <row r="8" spans="2:42" x14ac:dyDescent="0.3">
      <c r="B8" s="48" t="s">
        <v>46</v>
      </c>
      <c r="C8" s="52">
        <f t="shared" si="12"/>
        <v>43469</v>
      </c>
      <c r="D8" s="51" t="s">
        <v>20</v>
      </c>
      <c r="E8" s="80">
        <f t="shared" si="0"/>
        <v>43469.375</v>
      </c>
      <c r="F8" s="44">
        <v>0.375</v>
      </c>
      <c r="G8" s="29">
        <f t="shared" si="1"/>
        <v>0</v>
      </c>
      <c r="H8" s="44">
        <v>0.95833333333333337</v>
      </c>
      <c r="I8" s="80">
        <f t="shared" si="2"/>
        <v>43469.958333333336</v>
      </c>
      <c r="J8" s="24">
        <f>IF(OR(D8="télétravail",D8="férié travaillé",D8="travail"),(H8-F8+IF(F8&gt;H8,1)-G8),INDEX(ref!$E$22:'ref'!$E$37,MATCH(D8,gerald3,0)))</f>
        <v>0.58333333333333337</v>
      </c>
      <c r="K8" s="15">
        <f>IF(SUM(J8-ref!E$8)&lt;0,0,SUM(J8-ref!E$8))</f>
        <v>0.16666666666666669</v>
      </c>
      <c r="L8" s="9">
        <f>IF(OR(D8="férié travaillé",D8="travail",D8="asa",D8="rtt"),H8-F8+IF(F8&gt;H8,1),INDEX(ref!$E$22:'ref'!$E$37,MATCH(D8,gerald2,0)))</f>
        <v>0.58333333333333337</v>
      </c>
      <c r="M8" s="16">
        <f>IF(SUM(L8-ref!E$4)&lt;0,0,SUM(L8-ref!E$4))</f>
        <v>8.333333333333337E-2</v>
      </c>
      <c r="N8" s="30">
        <f t="shared" si="13"/>
        <v>2.3333333333333335</v>
      </c>
      <c r="O8" s="106"/>
      <c r="P8" s="87" t="str">
        <f>IF(O8="","",ABS(IF(SUM(O8-ref!E$38)&gt;0,0,SUM(O8-ref!E$38))))</f>
        <v/>
      </c>
      <c r="Q8" s="104"/>
      <c r="R8" s="105" t="str">
        <f>IF(Q8="","",ABS(IF(SUM(Q8-ref!E$38)&gt;0,0,SUM(Q8-ref!E$38))))</f>
        <v/>
      </c>
      <c r="S8" s="33">
        <f>N11</f>
        <v>3.5000000000000004</v>
      </c>
      <c r="T8" s="37">
        <f t="shared" si="3"/>
        <v>1</v>
      </c>
      <c r="U8" s="20"/>
      <c r="V8" s="96" t="s">
        <v>69</v>
      </c>
      <c r="W8" s="93" t="s">
        <v>62</v>
      </c>
      <c r="X8" s="94" t="s">
        <v>70</v>
      </c>
      <c r="Y8" s="95">
        <f>(MIN(E9:E11)-MAX(I6:I8))*(COUNT(E9:E11)&gt;0)*(COUNT(I6:I8)&gt;0)*(COUNT(F8:H8)=2)</f>
        <v>0</v>
      </c>
      <c r="Z8" s="87">
        <f>IF(SUM(Y8-ref!E$9)&gt;0,0,SUM(Y8-ref!E$9))</f>
        <v>-0.45833333333333331</v>
      </c>
      <c r="AD8" s="1"/>
      <c r="AF8" s="31">
        <f>IF(SUM(MOD(H8-F8,1)-IF(H8&gt;F8,MAX(0,MIN(H8,ref!E$17/24)-MAX('planning '!F8,7/24)),MAX(0,ref!E$17/24-MAX('planning '!F8,7/24))+MAX(0,MIN('planning '!H8,ref!E$17/24)-7/24)))&lt;0,0,SUM(MOD('planning '!H8-'planning '!F8,1)-IF('planning '!H8&gt;'planning '!F8,MAX(0,MIN('planning '!H8,ref!E$17/24)-MAX('planning '!F8,7/24)),MAX(0,ref!E$17/24-MAX('planning '!F8,7/24))+MAX(0,MIN('planning '!H8,ref!E$17/24)-7/24))))</f>
        <v>8.333333333333337E-2</v>
      </c>
      <c r="AG8" s="31">
        <f t="shared" si="4"/>
        <v>0</v>
      </c>
      <c r="AH8" s="31" t="str">
        <f t="shared" si="5"/>
        <v>00:00</v>
      </c>
      <c r="AI8" s="32">
        <f>IF(SUM(IF(N8&gt;(ref!E$10*1),N8-(ref!E$10*1),0)-AI7)&lt;0,0,SUM(IF(N8&gt;(ref!E$10*1),N8-(ref!E$10*1),0)-AI5-AI6-AI7))</f>
        <v>0.58333333333333348</v>
      </c>
      <c r="AJ8" s="42">
        <f t="shared" si="6"/>
        <v>0</v>
      </c>
      <c r="AK8"/>
      <c r="AL8" s="26">
        <f t="shared" si="7"/>
        <v>8.333333333333337E-2</v>
      </c>
      <c r="AM8" s="26">
        <f t="shared" si="8"/>
        <v>0</v>
      </c>
      <c r="AN8" s="27">
        <f t="shared" si="9"/>
        <v>0</v>
      </c>
      <c r="AO8" s="26">
        <f t="shared" si="10"/>
        <v>0.50000000000000011</v>
      </c>
      <c r="AP8" s="75">
        <f t="shared" si="11"/>
        <v>0</v>
      </c>
    </row>
    <row r="9" spans="2:42" x14ac:dyDescent="0.3">
      <c r="B9" s="50">
        <v>1</v>
      </c>
      <c r="C9" s="52">
        <f t="shared" si="12"/>
        <v>43470</v>
      </c>
      <c r="D9" s="51" t="s">
        <v>20</v>
      </c>
      <c r="E9" s="80">
        <f t="shared" si="0"/>
        <v>43470.375</v>
      </c>
      <c r="F9" s="44">
        <v>0.375</v>
      </c>
      <c r="G9" s="29">
        <f t="shared" si="1"/>
        <v>0</v>
      </c>
      <c r="H9" s="44">
        <v>0.95833333333333337</v>
      </c>
      <c r="I9" s="80">
        <f t="shared" si="2"/>
        <v>43470.958333333336</v>
      </c>
      <c r="J9" s="24">
        <f>IF(OR(D9="télétravail",D9="férié travaillé",D9="travail"),(H9-F9+IF(F9&gt;H9,1)-G9),INDEX(ref!$E$22:'ref'!$E$37,MATCH(D9,gerald3,0)))</f>
        <v>0.58333333333333337</v>
      </c>
      <c r="K9" s="15">
        <f>IF(SUM(J9-ref!E$8)&lt;0,0,SUM(J9-ref!E$8))</f>
        <v>0.16666666666666669</v>
      </c>
      <c r="L9" s="9">
        <f>IF(OR(D9="férié travaillé",D9="travail",D9="asa",D9="rtt"),H9-F9+IF(F9&gt;H9,1),INDEX(ref!$E$22:'ref'!$E$37,MATCH(D9,gerald2,0)))</f>
        <v>0.58333333333333337</v>
      </c>
      <c r="M9" s="16">
        <f>IF(SUM(L9-ref!E$4)&lt;0,0,SUM(L9-ref!E$4))</f>
        <v>8.333333333333337E-2</v>
      </c>
      <c r="N9" s="30">
        <f t="shared" si="13"/>
        <v>2.916666666666667</v>
      </c>
      <c r="O9" s="106"/>
      <c r="P9" s="87" t="str">
        <f>IF(O9="","",ABS(IF(SUM(O9-ref!E$38)&gt;0,0,SUM(O9-ref!E$38))))</f>
        <v/>
      </c>
      <c r="Q9" s="104"/>
      <c r="R9" s="105" t="str">
        <f>IF(Q9="","",ABS(IF(SUM(Q9-ref!E$38)&gt;0,0,SUM(Q9-ref!E$38))))</f>
        <v/>
      </c>
      <c r="S9" s="10" t="s">
        <v>41</v>
      </c>
      <c r="T9" s="37">
        <f t="shared" si="3"/>
        <v>1</v>
      </c>
      <c r="U9" s="20"/>
      <c r="V9" s="96" t="s">
        <v>70</v>
      </c>
      <c r="W9" s="93" t="s">
        <v>62</v>
      </c>
      <c r="X9" s="94" t="s">
        <v>71</v>
      </c>
      <c r="Y9" s="95">
        <f>(MIN(E10:E11)-MAX(I7:I9))*(COUNT(E10:E11)&gt;0)*(COUNT(I7:I9)&gt;0)*(COUNT(F9:H9)=2)</f>
        <v>0</v>
      </c>
      <c r="Z9" s="87">
        <f>IF(SUM(Y9-ref!E$9)&gt;0,0,SUM(Y9-ref!E$9))</f>
        <v>-0.45833333333333331</v>
      </c>
      <c r="AD9" s="1"/>
      <c r="AF9" s="31">
        <f>IF(SUM(MOD(H9-F9,1)-IF(H9&gt;F9,MAX(0,MIN(H9,ref!E$17/24)-MAX('planning '!F9,7/24)),MAX(0,ref!E$17/24-MAX('planning '!F9,7/24))+MAX(0,MIN('planning '!H9,ref!E$17/24)-7/24)))&lt;0,0,SUM(MOD('planning '!H9-'planning '!F9,1)-IF('planning '!H9&gt;'planning '!F9,MAX(0,MIN('planning '!H9,ref!E$17/24)-MAX('planning '!F9,7/24)),MAX(0,ref!E$17/24-MAX('planning '!F9,7/24))+MAX(0,MIN('planning '!H9,ref!E$17/24)-7/24))))</f>
        <v>8.333333333333337E-2</v>
      </c>
      <c r="AG9" s="31">
        <f t="shared" si="4"/>
        <v>0</v>
      </c>
      <c r="AH9" s="31" t="str">
        <f t="shared" si="5"/>
        <v>00:00</v>
      </c>
      <c r="AI9" s="32">
        <f>IF(SUM(IF(N9&gt;(ref!E$10*1),N9-(ref!E$10*1),0)-AI8)&lt;0,0,SUM(IF(N9&gt;(ref!E$10*1),N9-(ref!E$10*1),0)-AI5-AI6-AI7-AI8))</f>
        <v>0.58333333333333348</v>
      </c>
      <c r="AJ9" s="42">
        <f t="shared" si="6"/>
        <v>0</v>
      </c>
      <c r="AK9"/>
      <c r="AL9" s="26">
        <f t="shared" si="7"/>
        <v>8.333333333333337E-2</v>
      </c>
      <c r="AM9" s="26">
        <f t="shared" si="8"/>
        <v>0</v>
      </c>
      <c r="AN9" s="27">
        <f t="shared" si="9"/>
        <v>0</v>
      </c>
      <c r="AO9" s="26">
        <f t="shared" si="10"/>
        <v>0.50000000000000011</v>
      </c>
      <c r="AP9" s="75">
        <f t="shared" si="11"/>
        <v>0</v>
      </c>
    </row>
    <row r="10" spans="2:42" x14ac:dyDescent="0.3">
      <c r="B10"/>
      <c r="C10" s="52">
        <f t="shared" si="12"/>
        <v>43471</v>
      </c>
      <c r="D10" s="51" t="s">
        <v>20</v>
      </c>
      <c r="E10" s="80">
        <f t="shared" si="0"/>
        <v>43471.375</v>
      </c>
      <c r="F10" s="44">
        <v>0.375</v>
      </c>
      <c r="G10" s="29">
        <f t="shared" si="1"/>
        <v>0</v>
      </c>
      <c r="H10" s="44">
        <v>0.95833333333333337</v>
      </c>
      <c r="I10" s="80">
        <f t="shared" si="2"/>
        <v>43471.958333333336</v>
      </c>
      <c r="J10" s="24">
        <f>IF(OR(D10="télétravail",D10="férié travaillé",D10="travail"),(H10-F10+IF(F10&gt;H10,1)-G10),INDEX(ref!$E$22:'ref'!$E$37,MATCH(D10,gerald3,0)))</f>
        <v>0.58333333333333337</v>
      </c>
      <c r="K10" s="15">
        <f>IF(SUM(J10-ref!E$8)&lt;0,0,SUM(J10-ref!E$8))</f>
        <v>0.16666666666666669</v>
      </c>
      <c r="L10" s="9">
        <f>IF(OR(D10="férié travaillé",D10="travail",D10="asa",D10="rtt"),H10-F10+IF(F10&gt;H10,1),INDEX(ref!$E$22:'ref'!$E$37,MATCH(D10,gerald2,0)))</f>
        <v>0.58333333333333337</v>
      </c>
      <c r="M10" s="16">
        <f>IF(SUM(L10-ref!E$4)&lt;0,0,SUM(L10-ref!E$4))</f>
        <v>8.333333333333337E-2</v>
      </c>
      <c r="N10" s="30">
        <f t="shared" si="13"/>
        <v>3.5000000000000004</v>
      </c>
      <c r="O10" s="106"/>
      <c r="P10" s="87" t="str">
        <f>IF(O10="","",ABS(IF(SUM(O10-ref!E$38)&gt;0,0,SUM(O10-ref!E$38))))</f>
        <v/>
      </c>
      <c r="Q10" s="104"/>
      <c r="R10" s="105" t="str">
        <f>IF(Q10="","",ABS(IF(SUM(Q10-ref!E$38)&gt;0,0,SUM(Q10-ref!E$38))))</f>
        <v/>
      </c>
      <c r="S10" s="28">
        <f>ref!E$11</f>
        <v>2</v>
      </c>
      <c r="T10" s="37">
        <f t="shared" si="3"/>
        <v>1</v>
      </c>
      <c r="U10" s="20"/>
      <c r="V10" s="96" t="s">
        <v>71</v>
      </c>
      <c r="W10" s="93" t="s">
        <v>62</v>
      </c>
      <c r="X10" s="94" t="s">
        <v>72</v>
      </c>
      <c r="Y10" s="95">
        <f>(MIN(E11:E11)-MAX(I8:I10))*(COUNT(E11:E11)&gt;0)*(COUNT(I8:I10)&gt;0)*(COUNT(F10:H10)=2)</f>
        <v>0</v>
      </c>
      <c r="Z10" s="87">
        <f>IF(SUM(Y10-ref!E$9)&gt;0,0,SUM(Y10-ref!E$9))</f>
        <v>-0.45833333333333331</v>
      </c>
      <c r="AB10" s="101" t="e">
        <f>MAX(MIN(#REF!)-MAX(I5:I11),0)</f>
        <v>#REF!</v>
      </c>
      <c r="AC10" s="85" t="s">
        <v>59</v>
      </c>
      <c r="AD10" s="17" t="e">
        <f>IF(SUM(#REF!)=0,"",MAX(0,ref!E$12-AB10))</f>
        <v>#REF!</v>
      </c>
      <c r="AF10" s="31">
        <f>IF(SUM(MOD(H10-F10,1)-IF(H10&gt;F10,MAX(0,MIN(H10,ref!E$17/24)-MAX('planning '!F10,7/24)),MAX(0,ref!E$17/24-MAX('planning '!F10,7/24))+MAX(0,MIN('planning '!H10,ref!E$17/24)-7/24)))&lt;0,0,SUM(MOD('planning '!H10-'planning '!F10,1)-IF('planning '!H10&gt;'planning '!F10,MAX(0,MIN('planning '!H10,ref!E$17/24)-MAX('planning '!F10,7/24)),MAX(0,ref!E$17/24-MAX('planning '!F10,7/24))+MAX(0,MIN('planning '!H10,ref!E$17/24)-7/24))))</f>
        <v>8.333333333333337E-2</v>
      </c>
      <c r="AG10" s="31">
        <f t="shared" si="4"/>
        <v>0</v>
      </c>
      <c r="AH10" s="31" t="str">
        <f t="shared" si="5"/>
        <v>00:00</v>
      </c>
      <c r="AI10" s="32">
        <f>IF(SUM(IF(N10&gt;(ref!E$10*1),N10-(ref!E$10*1),0)-AI9)&lt;0,0,SUM(IF(N10&gt;(ref!E$10*1),N10-(ref!E$10*1),0)-AI5-AI6-AI7-AI8-AI9))</f>
        <v>0.58333333333333348</v>
      </c>
      <c r="AJ10" s="42">
        <f t="shared" si="6"/>
        <v>0.58333333333333337</v>
      </c>
      <c r="AK10"/>
      <c r="AL10" s="26">
        <f t="shared" si="7"/>
        <v>8.333333333333337E-2</v>
      </c>
      <c r="AM10" s="26">
        <f t="shared" si="8"/>
        <v>0</v>
      </c>
      <c r="AN10" s="27">
        <f t="shared" si="9"/>
        <v>0</v>
      </c>
      <c r="AO10" s="26">
        <f t="shared" si="10"/>
        <v>0.50000000000000011</v>
      </c>
      <c r="AP10" s="75">
        <f t="shared" si="11"/>
        <v>0</v>
      </c>
    </row>
    <row r="11" spans="2:42" x14ac:dyDescent="0.3">
      <c r="B11"/>
      <c r="C11" s="52">
        <f t="shared" si="12"/>
        <v>43472</v>
      </c>
      <c r="D11" s="51" t="s">
        <v>19</v>
      </c>
      <c r="E11" s="80">
        <f t="shared" si="0"/>
        <v>43472.375</v>
      </c>
      <c r="F11" s="44">
        <v>0.375</v>
      </c>
      <c r="G11" s="29">
        <f t="shared" si="1"/>
        <v>0</v>
      </c>
      <c r="H11" s="44">
        <v>0.95833333333333337</v>
      </c>
      <c r="I11" s="80">
        <f t="shared" si="2"/>
        <v>43472.958333333336</v>
      </c>
      <c r="J11" s="24">
        <f>IF(OR(D11="télétravail",D11="férié travaillé",D11="travail"),(H11-F11+IF(F11&gt;H11,1)-G11),INDEX(ref!$E$22:'ref'!$E$37,MATCH(D11,gerald3,0)))</f>
        <v>0</v>
      </c>
      <c r="K11" s="15">
        <f>IF(SUM(J11-ref!E$8)&lt;0,0,SUM(J11-ref!E$8))</f>
        <v>0</v>
      </c>
      <c r="L11" s="9">
        <f>IF(OR(D11="férié travaillé",D11="travail",D11="asa",D11="rtt"),H11-F11+IF(F11&gt;H11,1),INDEX(ref!$E$22:'ref'!$E$37,MATCH(D11,gerald2,0)))</f>
        <v>0</v>
      </c>
      <c r="M11" s="16">
        <f>IF(SUM(L11-ref!E$4)&lt;0,0,SUM(L11-ref!E$4))</f>
        <v>0</v>
      </c>
      <c r="N11" s="30">
        <f t="shared" si="13"/>
        <v>3.5000000000000004</v>
      </c>
      <c r="O11" s="106"/>
      <c r="P11" s="87" t="str">
        <f>IF(O11="","",ABS(IF(SUM(O11-ref!E$38)&gt;0,0,SUM(O11-ref!E$38))))</f>
        <v/>
      </c>
      <c r="Q11" s="104"/>
      <c r="R11" s="105" t="str">
        <f>IF(Q11="","",ABS(IF(SUM(Q11-ref!E$38)&gt;0,0,SUM(Q11-ref!E$38))))</f>
        <v/>
      </c>
      <c r="S11" s="21">
        <f>IF(SUM(N11-ref!E$11)&lt;0,0,SUM(N11-ref!E$11))</f>
        <v>1.5000000000000004</v>
      </c>
      <c r="T11" s="37">
        <f t="shared" si="3"/>
        <v>1</v>
      </c>
      <c r="U11" s="20"/>
      <c r="AD11" s="1"/>
      <c r="AF11" s="31">
        <f>IF(SUM(MOD(H11-F11,1)-IF(H11&gt;F11,MAX(0,MIN(H11,ref!E$17/24)-MAX('planning '!F11,7/24)),MAX(0,ref!E$17/24-MAX('planning '!F11,7/24))+MAX(0,MIN('planning '!H11,ref!E$17/24)-7/24)))&lt;0,0,SUM(MOD('planning '!H11-'planning '!F11,1)-IF('planning '!H11&gt;'planning '!F11,MAX(0,MIN('planning '!H11,ref!E$17/24)-MAX('planning '!F11,7/24)),MAX(0,ref!E$17/24-MAX('planning '!F11,7/24))+MAX(0,MIN('planning '!H11,ref!E$17/24)-7/24))))</f>
        <v>8.333333333333337E-2</v>
      </c>
      <c r="AG11" s="31">
        <f t="shared" si="4"/>
        <v>0</v>
      </c>
      <c r="AH11" s="31" t="str">
        <f t="shared" si="5"/>
        <v>00:00</v>
      </c>
      <c r="AI11" s="32">
        <f>IF(SUM(IF(N11&gt;(ref!E$10*1),N11-(ref!E$10*1),0)-AI10)&lt;0,0,SUM(IF(N11&gt;(ref!E$10*1),N11-(ref!E$10*1),0)-AI5-AI6-AI7-AI8-AI9-AI10))</f>
        <v>0</v>
      </c>
      <c r="AJ11" s="42">
        <f t="shared" si="6"/>
        <v>0</v>
      </c>
      <c r="AK11"/>
      <c r="AL11" s="26">
        <f t="shared" si="7"/>
        <v>8.333333333333337E-2</v>
      </c>
      <c r="AM11" s="26">
        <f t="shared" si="8"/>
        <v>0</v>
      </c>
      <c r="AN11" s="26">
        <f t="shared" si="9"/>
        <v>0</v>
      </c>
      <c r="AO11" s="26">
        <f t="shared" si="10"/>
        <v>0</v>
      </c>
      <c r="AP11" s="26">
        <f t="shared" si="11"/>
        <v>0</v>
      </c>
    </row>
    <row r="12" spans="2:42" x14ac:dyDescent="0.3">
      <c r="O12" s="45"/>
      <c r="P12" s="45"/>
      <c r="Q12" s="45"/>
      <c r="AD12" s="1"/>
      <c r="AF12" s="2"/>
      <c r="AH12" s="1"/>
      <c r="AI12" s="2"/>
      <c r="AJ12" s="2"/>
      <c r="AK12"/>
      <c r="AP12"/>
    </row>
    <row r="13" spans="2:42" x14ac:dyDescent="0.3">
      <c r="G13" s="83"/>
      <c r="H13" s="108"/>
      <c r="O13" s="45"/>
      <c r="P13" s="45"/>
      <c r="Q13" s="45"/>
      <c r="AD13" s="1"/>
      <c r="AF13" s="2"/>
      <c r="AH13" s="1"/>
      <c r="AI13" s="2"/>
      <c r="AJ13" s="2"/>
      <c r="AK13"/>
      <c r="AP13"/>
    </row>
    <row r="14" spans="2:42" x14ac:dyDescent="0.3">
      <c r="O14" s="45"/>
      <c r="P14" s="45"/>
      <c r="Q14" s="45"/>
      <c r="AD14" s="1"/>
      <c r="AF14" s="1"/>
      <c r="AH14" s="1"/>
      <c r="AI14" s="2"/>
      <c r="AJ14" s="2"/>
      <c r="AK14"/>
      <c r="AP14"/>
    </row>
    <row r="15" spans="2:42" x14ac:dyDescent="0.3">
      <c r="X15" s="2"/>
      <c r="AA15" s="2"/>
      <c r="AF15" s="2"/>
      <c r="AI15" s="2"/>
      <c r="AJ15" s="2"/>
    </row>
    <row r="16" spans="2:42" x14ac:dyDescent="0.3">
      <c r="X16" s="2"/>
      <c r="AA16" s="2"/>
      <c r="AF16" s="2"/>
      <c r="AI16" s="2"/>
      <c r="AJ16" s="2"/>
    </row>
    <row r="17" spans="24:36" x14ac:dyDescent="0.3">
      <c r="X17" s="2"/>
      <c r="AA17" s="2"/>
      <c r="AF17" s="2"/>
      <c r="AI17" s="2"/>
      <c r="AJ17" s="2"/>
    </row>
    <row r="18" spans="24:36" x14ac:dyDescent="0.3">
      <c r="X18" s="2"/>
      <c r="AA18" s="2"/>
      <c r="AF18" s="2"/>
      <c r="AI18" s="2"/>
      <c r="AJ18" s="2"/>
    </row>
    <row r="19" spans="24:36" x14ac:dyDescent="0.3">
      <c r="X19" s="2"/>
      <c r="AA19" s="2"/>
      <c r="AF19" s="2"/>
      <c r="AI19" s="2"/>
      <c r="AJ19" s="2"/>
    </row>
    <row r="20" spans="24:36" x14ac:dyDescent="0.3">
      <c r="X20" s="2"/>
      <c r="AA20" s="2"/>
      <c r="AF20" s="2"/>
      <c r="AI20" s="2"/>
      <c r="AJ20" s="2"/>
    </row>
    <row r="21" spans="24:36" x14ac:dyDescent="0.3">
      <c r="X21" s="2"/>
      <c r="AA21" s="2"/>
      <c r="AF21" s="2"/>
      <c r="AI21" s="2"/>
      <c r="AJ21" s="2"/>
    </row>
    <row r="22" spans="24:36" x14ac:dyDescent="0.3">
      <c r="X22" s="2"/>
      <c r="AA22" s="2"/>
      <c r="AF22" s="2"/>
      <c r="AI22" s="2"/>
      <c r="AJ22" s="2"/>
    </row>
    <row r="23" spans="24:36" x14ac:dyDescent="0.3">
      <c r="X23" s="2"/>
      <c r="AA23" s="2"/>
      <c r="AF23" s="2"/>
      <c r="AI23" s="2"/>
      <c r="AJ23" s="2"/>
    </row>
    <row r="24" spans="24:36" x14ac:dyDescent="0.3">
      <c r="X24" s="2"/>
      <c r="AA24" s="2"/>
      <c r="AF24" s="2"/>
      <c r="AI24" s="2"/>
      <c r="AJ24" s="2"/>
    </row>
    <row r="25" spans="24:36" x14ac:dyDescent="0.3">
      <c r="X25" s="2"/>
      <c r="AA25" s="2"/>
      <c r="AF25" s="2"/>
      <c r="AI25" s="2"/>
      <c r="AJ25" s="2"/>
    </row>
    <row r="26" spans="24:36" x14ac:dyDescent="0.3">
      <c r="X26" s="2"/>
      <c r="AA26" s="2"/>
      <c r="AF26" s="2"/>
      <c r="AI26" s="2"/>
      <c r="AJ26" s="2"/>
    </row>
    <row r="27" spans="24:36" x14ac:dyDescent="0.3">
      <c r="X27" s="2"/>
      <c r="AA27" s="2"/>
      <c r="AF27" s="2"/>
      <c r="AI27" s="2"/>
      <c r="AJ27" s="2"/>
    </row>
    <row r="28" spans="24:36" x14ac:dyDescent="0.3">
      <c r="X28" s="2"/>
      <c r="AA28" s="2"/>
      <c r="AF28" s="2"/>
      <c r="AI28" s="2"/>
      <c r="AJ28" s="2"/>
    </row>
    <row r="29" spans="24:36" x14ac:dyDescent="0.3">
      <c r="X29" s="2"/>
      <c r="AA29" s="2"/>
      <c r="AF29" s="2"/>
      <c r="AI29" s="2"/>
      <c r="AJ29" s="2"/>
    </row>
    <row r="30" spans="24:36" x14ac:dyDescent="0.3">
      <c r="X30" s="2"/>
      <c r="AA30" s="2"/>
      <c r="AF30" s="2"/>
      <c r="AI30" s="2"/>
      <c r="AJ30" s="2"/>
    </row>
    <row r="31" spans="24:36" x14ac:dyDescent="0.3">
      <c r="X31" s="2"/>
      <c r="AA31" s="2"/>
      <c r="AF31" s="2"/>
      <c r="AI31" s="2"/>
      <c r="AJ31" s="2"/>
    </row>
    <row r="32" spans="24:36" x14ac:dyDescent="0.3">
      <c r="X32" s="2"/>
      <c r="AA32" s="2"/>
      <c r="AF32" s="2"/>
      <c r="AI32" s="2"/>
      <c r="AJ32" s="2"/>
    </row>
    <row r="33" spans="24:36" x14ac:dyDescent="0.3">
      <c r="X33" s="2"/>
      <c r="AA33" s="2"/>
      <c r="AF33" s="2"/>
      <c r="AI33" s="2"/>
      <c r="AJ33" s="2"/>
    </row>
    <row r="34" spans="24:36" x14ac:dyDescent="0.3">
      <c r="X34" s="2"/>
      <c r="AA34" s="2"/>
      <c r="AF34" s="2"/>
      <c r="AI34" s="2"/>
      <c r="AJ34" s="2"/>
    </row>
    <row r="35" spans="24:36" x14ac:dyDescent="0.3">
      <c r="X35" s="2"/>
      <c r="AA35" s="2"/>
      <c r="AF35" s="2"/>
      <c r="AI35" s="2"/>
      <c r="AJ35" s="2"/>
    </row>
    <row r="36" spans="24:36" x14ac:dyDescent="0.3">
      <c r="X36" s="2"/>
      <c r="AA36" s="2"/>
      <c r="AF36" s="2"/>
      <c r="AI36" s="2"/>
      <c r="AJ36" s="2"/>
    </row>
    <row r="37" spans="24:36" x14ac:dyDescent="0.3">
      <c r="X37" s="2"/>
      <c r="AA37" s="2"/>
      <c r="AF37" s="2"/>
      <c r="AI37" s="2"/>
      <c r="AJ37" s="2"/>
    </row>
    <row r="38" spans="24:36" x14ac:dyDescent="0.3">
      <c r="X38" s="2"/>
      <c r="AA38" s="2"/>
      <c r="AF38" s="2"/>
      <c r="AI38" s="2"/>
      <c r="AJ38" s="2"/>
    </row>
    <row r="39" spans="24:36" x14ac:dyDescent="0.3">
      <c r="X39" s="2"/>
      <c r="AA39" s="2"/>
      <c r="AF39" s="2"/>
      <c r="AI39" s="2"/>
      <c r="AJ39" s="2"/>
    </row>
    <row r="40" spans="24:36" x14ac:dyDescent="0.3">
      <c r="X40" s="2"/>
      <c r="AA40" s="2"/>
      <c r="AF40" s="2"/>
      <c r="AI40" s="2"/>
      <c r="AJ40" s="2"/>
    </row>
    <row r="41" spans="24:36" x14ac:dyDescent="0.3">
      <c r="X41" s="2"/>
      <c r="AA41" s="2"/>
      <c r="AF41" s="2"/>
      <c r="AI41" s="2"/>
      <c r="AJ41" s="2"/>
    </row>
    <row r="42" spans="24:36" x14ac:dyDescent="0.3">
      <c r="X42" s="2"/>
      <c r="AA42" s="2"/>
      <c r="AF42" s="2"/>
      <c r="AI42" s="2"/>
      <c r="AJ42" s="2"/>
    </row>
    <row r="43" spans="24:36" x14ac:dyDescent="0.3">
      <c r="X43" s="2"/>
      <c r="AA43" s="2"/>
      <c r="AF43" s="2"/>
      <c r="AI43" s="2"/>
      <c r="AJ43" s="2"/>
    </row>
    <row r="44" spans="24:36" x14ac:dyDescent="0.3">
      <c r="X44" s="2"/>
      <c r="AA44" s="2"/>
      <c r="AF44" s="2"/>
      <c r="AI44" s="2"/>
      <c r="AJ44" s="2"/>
    </row>
    <row r="45" spans="24:36" x14ac:dyDescent="0.3">
      <c r="X45" s="2"/>
      <c r="AA45" s="2"/>
      <c r="AF45" s="2"/>
      <c r="AI45" s="2"/>
      <c r="AJ45" s="2"/>
    </row>
    <row r="46" spans="24:36" x14ac:dyDescent="0.3">
      <c r="X46" s="2"/>
      <c r="AA46" s="2"/>
      <c r="AF46" s="2"/>
      <c r="AI46" s="2"/>
      <c r="AJ46" s="2"/>
    </row>
    <row r="47" spans="24:36" x14ac:dyDescent="0.3">
      <c r="X47" s="2"/>
      <c r="AA47" s="2"/>
      <c r="AF47" s="2"/>
      <c r="AI47" s="2"/>
      <c r="AJ47" s="2"/>
    </row>
    <row r="48" spans="24:36" x14ac:dyDescent="0.3">
      <c r="X48" s="2"/>
      <c r="AA48" s="2"/>
      <c r="AF48" s="2"/>
      <c r="AI48" s="2"/>
      <c r="AJ48" s="2"/>
    </row>
    <row r="49" spans="24:36" x14ac:dyDescent="0.3">
      <c r="X49" s="2"/>
      <c r="AA49" s="2"/>
      <c r="AF49" s="2"/>
      <c r="AI49" s="2"/>
      <c r="AJ49" s="2"/>
    </row>
    <row r="50" spans="24:36" x14ac:dyDescent="0.3">
      <c r="X50" s="2"/>
      <c r="AA50" s="2"/>
      <c r="AF50" s="2"/>
      <c r="AI50" s="2"/>
      <c r="AJ50" s="2"/>
    </row>
    <row r="51" spans="24:36" x14ac:dyDescent="0.3">
      <c r="X51" s="2"/>
      <c r="AA51" s="2"/>
      <c r="AF51" s="2"/>
      <c r="AI51" s="2"/>
      <c r="AJ51" s="2"/>
    </row>
    <row r="52" spans="24:36" x14ac:dyDescent="0.3">
      <c r="X52" s="2"/>
      <c r="AA52" s="2"/>
      <c r="AF52" s="2"/>
      <c r="AI52" s="2"/>
      <c r="AJ52" s="2"/>
    </row>
    <row r="53" spans="24:36" x14ac:dyDescent="0.3">
      <c r="X53" s="2"/>
      <c r="AA53" s="2"/>
      <c r="AF53" s="2"/>
      <c r="AI53" s="2"/>
      <c r="AJ53" s="2"/>
    </row>
    <row r="54" spans="24:36" x14ac:dyDescent="0.3">
      <c r="X54" s="2"/>
      <c r="AA54" s="2"/>
      <c r="AF54" s="2"/>
      <c r="AI54" s="2"/>
      <c r="AJ54" s="2"/>
    </row>
    <row r="55" spans="24:36" x14ac:dyDescent="0.3">
      <c r="X55" s="2"/>
      <c r="AA55" s="2"/>
      <c r="AF55" s="2"/>
      <c r="AI55" s="2"/>
      <c r="AJ55" s="2"/>
    </row>
    <row r="56" spans="24:36" x14ac:dyDescent="0.3">
      <c r="X56" s="2"/>
      <c r="AA56" s="2"/>
      <c r="AF56" s="2"/>
      <c r="AI56" s="2"/>
      <c r="AJ56" s="2"/>
    </row>
    <row r="57" spans="24:36" x14ac:dyDescent="0.3">
      <c r="X57" s="2"/>
      <c r="AA57" s="2"/>
      <c r="AF57" s="2"/>
      <c r="AI57" s="2"/>
      <c r="AJ57" s="2"/>
    </row>
    <row r="58" spans="24:36" x14ac:dyDescent="0.3">
      <c r="X58" s="2"/>
      <c r="AA58" s="2"/>
      <c r="AF58" s="2"/>
      <c r="AI58" s="2"/>
      <c r="AJ58" s="2"/>
    </row>
    <row r="59" spans="24:36" x14ac:dyDescent="0.3">
      <c r="X59" s="2"/>
      <c r="AA59" s="2"/>
      <c r="AF59" s="2"/>
      <c r="AI59" s="2"/>
      <c r="AJ59" s="2"/>
    </row>
    <row r="60" spans="24:36" x14ac:dyDescent="0.3">
      <c r="X60" s="2"/>
      <c r="AA60" s="2"/>
      <c r="AF60" s="2"/>
      <c r="AI60" s="2"/>
      <c r="AJ60" s="2"/>
    </row>
    <row r="61" spans="24:36" x14ac:dyDescent="0.3">
      <c r="X61" s="2"/>
      <c r="AA61" s="2"/>
      <c r="AF61" s="2"/>
      <c r="AI61" s="2"/>
      <c r="AJ61" s="2"/>
    </row>
    <row r="62" spans="24:36" x14ac:dyDescent="0.3">
      <c r="X62" s="2"/>
      <c r="AA62" s="2"/>
      <c r="AF62" s="2"/>
      <c r="AI62" s="2"/>
      <c r="AJ62" s="2"/>
    </row>
    <row r="63" spans="24:36" x14ac:dyDescent="0.3">
      <c r="X63" s="2"/>
      <c r="AA63" s="2"/>
      <c r="AF63" s="2"/>
      <c r="AI63" s="2"/>
      <c r="AJ63" s="2"/>
    </row>
    <row r="64" spans="24:36" x14ac:dyDescent="0.3">
      <c r="X64" s="2"/>
      <c r="AA64" s="2"/>
      <c r="AF64" s="2"/>
      <c r="AI64" s="2"/>
      <c r="AJ64" s="2"/>
    </row>
    <row r="65" spans="24:36" x14ac:dyDescent="0.3">
      <c r="X65" s="2"/>
      <c r="AA65" s="2"/>
      <c r="AF65" s="2"/>
      <c r="AI65" s="2"/>
      <c r="AJ65" s="2"/>
    </row>
    <row r="66" spans="24:36" x14ac:dyDescent="0.3">
      <c r="X66" s="2"/>
      <c r="AA66" s="2"/>
      <c r="AF66" s="2"/>
      <c r="AI66" s="2"/>
      <c r="AJ66" s="2"/>
    </row>
    <row r="67" spans="24:36" x14ac:dyDescent="0.3">
      <c r="X67" s="2"/>
      <c r="AA67" s="2"/>
      <c r="AF67" s="2"/>
      <c r="AI67" s="2"/>
      <c r="AJ67" s="2"/>
    </row>
    <row r="68" spans="24:36" x14ac:dyDescent="0.3">
      <c r="X68" s="2"/>
      <c r="AA68" s="2"/>
      <c r="AF68" s="2"/>
      <c r="AI68" s="2"/>
      <c r="AJ68" s="2"/>
    </row>
    <row r="69" spans="24:36" x14ac:dyDescent="0.3">
      <c r="X69" s="2"/>
      <c r="AA69" s="2"/>
      <c r="AF69" s="2"/>
      <c r="AI69" s="2"/>
      <c r="AJ69" s="2"/>
    </row>
    <row r="70" spans="24:36" x14ac:dyDescent="0.3">
      <c r="X70" s="2"/>
      <c r="AA70" s="2"/>
      <c r="AF70" s="2"/>
      <c r="AI70" s="2"/>
      <c r="AJ70" s="2"/>
    </row>
    <row r="71" spans="24:36" x14ac:dyDescent="0.3">
      <c r="X71" s="2"/>
      <c r="AA71" s="2"/>
      <c r="AF71" s="2"/>
      <c r="AI71" s="2"/>
      <c r="AJ71" s="2"/>
    </row>
    <row r="72" spans="24:36" x14ac:dyDescent="0.3">
      <c r="X72" s="2"/>
      <c r="AA72" s="2"/>
      <c r="AF72" s="2"/>
      <c r="AI72" s="2"/>
      <c r="AJ72" s="2"/>
    </row>
    <row r="73" spans="24:36" x14ac:dyDescent="0.3">
      <c r="X73" s="2"/>
      <c r="AA73" s="2"/>
      <c r="AF73" s="2"/>
      <c r="AI73" s="2"/>
      <c r="AJ73" s="2"/>
    </row>
    <row r="74" spans="24:36" x14ac:dyDescent="0.3">
      <c r="X74" s="2"/>
      <c r="AA74" s="2"/>
      <c r="AF74" s="2"/>
      <c r="AI74" s="2"/>
      <c r="AJ74" s="2"/>
    </row>
    <row r="75" spans="24:36" x14ac:dyDescent="0.3">
      <c r="X75" s="2"/>
      <c r="AA75" s="2"/>
      <c r="AF75" s="2"/>
      <c r="AI75" s="2"/>
      <c r="AJ75" s="2"/>
    </row>
    <row r="76" spans="24:36" x14ac:dyDescent="0.3">
      <c r="X76" s="2"/>
      <c r="AA76" s="2"/>
      <c r="AF76" s="2"/>
      <c r="AI76" s="2"/>
      <c r="AJ76" s="2"/>
    </row>
    <row r="77" spans="24:36" x14ac:dyDescent="0.3">
      <c r="X77" s="2"/>
      <c r="AA77" s="2"/>
      <c r="AF77" s="2"/>
      <c r="AI77" s="2"/>
      <c r="AJ77" s="2"/>
    </row>
    <row r="78" spans="24:36" x14ac:dyDescent="0.3">
      <c r="X78" s="2"/>
      <c r="AA78" s="2"/>
      <c r="AF78" s="2"/>
      <c r="AI78" s="2"/>
      <c r="AJ78" s="2"/>
    </row>
    <row r="79" spans="24:36" x14ac:dyDescent="0.3">
      <c r="X79" s="2"/>
      <c r="AA79" s="2"/>
      <c r="AF79" s="2"/>
      <c r="AI79" s="2"/>
      <c r="AJ79" s="2"/>
    </row>
    <row r="80" spans="24:36" x14ac:dyDescent="0.3">
      <c r="X80" s="2"/>
      <c r="AA80" s="2"/>
      <c r="AF80" s="2"/>
      <c r="AI80" s="2"/>
      <c r="AJ80" s="2"/>
    </row>
    <row r="81" spans="24:36" x14ac:dyDescent="0.3">
      <c r="X81" s="2"/>
      <c r="AA81" s="2"/>
      <c r="AF81" s="2"/>
      <c r="AI81" s="2"/>
      <c r="AJ81" s="2"/>
    </row>
    <row r="82" spans="24:36" x14ac:dyDescent="0.3">
      <c r="X82" s="2"/>
      <c r="AA82" s="2"/>
      <c r="AF82" s="2"/>
      <c r="AI82" s="2"/>
      <c r="AJ82" s="2"/>
    </row>
    <row r="83" spans="24:36" x14ac:dyDescent="0.3">
      <c r="X83" s="2"/>
      <c r="AA83" s="2"/>
      <c r="AF83" s="2"/>
      <c r="AI83" s="2"/>
      <c r="AJ83" s="2"/>
    </row>
    <row r="84" spans="24:36" x14ac:dyDescent="0.3">
      <c r="X84" s="2"/>
      <c r="AA84" s="2"/>
      <c r="AF84" s="2"/>
      <c r="AI84" s="2"/>
      <c r="AJ84" s="2"/>
    </row>
    <row r="85" spans="24:36" x14ac:dyDescent="0.3">
      <c r="X85" s="2"/>
      <c r="AA85" s="2"/>
      <c r="AF85" s="2"/>
      <c r="AI85" s="2"/>
      <c r="AJ85" s="2"/>
    </row>
    <row r="86" spans="24:36" x14ac:dyDescent="0.3">
      <c r="X86" s="2"/>
      <c r="AA86" s="2"/>
      <c r="AF86" s="2"/>
      <c r="AI86" s="2"/>
      <c r="AJ86" s="2"/>
    </row>
    <row r="87" spans="24:36" x14ac:dyDescent="0.3">
      <c r="X87" s="2"/>
      <c r="AA87" s="2"/>
      <c r="AF87" s="2"/>
      <c r="AI87" s="2"/>
      <c r="AJ87" s="2"/>
    </row>
    <row r="88" spans="24:36" x14ac:dyDescent="0.3">
      <c r="X88" s="2"/>
      <c r="AA88" s="2"/>
      <c r="AF88" s="2"/>
      <c r="AI88" s="2"/>
      <c r="AJ88" s="2"/>
    </row>
    <row r="89" spans="24:36" x14ac:dyDescent="0.3">
      <c r="X89" s="2"/>
      <c r="AA89" s="2"/>
      <c r="AF89" s="2"/>
      <c r="AI89" s="2"/>
      <c r="AJ89" s="2"/>
    </row>
    <row r="90" spans="24:36" x14ac:dyDescent="0.3">
      <c r="X90" s="2"/>
      <c r="AA90" s="2"/>
      <c r="AF90" s="2"/>
      <c r="AI90" s="2"/>
      <c r="AJ90" s="2"/>
    </row>
    <row r="91" spans="24:36" x14ac:dyDescent="0.3">
      <c r="X91" s="2"/>
      <c r="AA91" s="2"/>
      <c r="AF91" s="2"/>
      <c r="AI91" s="2"/>
      <c r="AJ91" s="2"/>
    </row>
    <row r="92" spans="24:36" x14ac:dyDescent="0.3">
      <c r="X92" s="2"/>
      <c r="AA92" s="2"/>
      <c r="AF92" s="2"/>
      <c r="AI92" s="2"/>
      <c r="AJ92" s="2"/>
    </row>
    <row r="93" spans="24:36" x14ac:dyDescent="0.3">
      <c r="X93" s="2"/>
      <c r="AA93" s="2"/>
      <c r="AF93" s="2"/>
      <c r="AI93" s="2"/>
      <c r="AJ93" s="2"/>
    </row>
    <row r="94" spans="24:36" x14ac:dyDescent="0.3">
      <c r="X94" s="2"/>
      <c r="AA94" s="2"/>
      <c r="AF94" s="2"/>
      <c r="AI94" s="2"/>
      <c r="AJ94" s="2"/>
    </row>
    <row r="95" spans="24:36" x14ac:dyDescent="0.3">
      <c r="X95" s="2"/>
      <c r="AA95" s="2"/>
      <c r="AF95" s="2"/>
      <c r="AI95" s="2"/>
      <c r="AJ95" s="2"/>
    </row>
    <row r="96" spans="24:36" x14ac:dyDescent="0.3">
      <c r="X96" s="2"/>
      <c r="AA96" s="2"/>
      <c r="AF96" s="2"/>
      <c r="AI96" s="2"/>
      <c r="AJ96" s="2"/>
    </row>
    <row r="97" spans="24:36" x14ac:dyDescent="0.3">
      <c r="X97" s="2"/>
      <c r="AA97" s="2"/>
      <c r="AF97" s="2"/>
      <c r="AI97" s="2"/>
      <c r="AJ97" s="2"/>
    </row>
    <row r="98" spans="24:36" x14ac:dyDescent="0.3">
      <c r="X98" s="2"/>
      <c r="AA98" s="2"/>
      <c r="AF98" s="2"/>
      <c r="AI98" s="2"/>
      <c r="AJ98" s="2"/>
    </row>
    <row r="99" spans="24:36" x14ac:dyDescent="0.3">
      <c r="X99" s="2"/>
      <c r="AA99" s="2"/>
      <c r="AF99" s="2"/>
      <c r="AI99" s="2"/>
      <c r="AJ99" s="2"/>
    </row>
    <row r="100" spans="24:36" x14ac:dyDescent="0.3">
      <c r="X100" s="2"/>
      <c r="AA100" s="2"/>
      <c r="AF100" s="2"/>
      <c r="AI100" s="2"/>
      <c r="AJ100" s="2"/>
    </row>
    <row r="101" spans="24:36" x14ac:dyDescent="0.3">
      <c r="X101" s="2"/>
      <c r="AA101" s="2"/>
      <c r="AF101" s="2"/>
      <c r="AI101" s="2"/>
      <c r="AJ101" s="2"/>
    </row>
    <row r="102" spans="24:36" x14ac:dyDescent="0.3">
      <c r="X102" s="2"/>
      <c r="AA102" s="2"/>
      <c r="AF102" s="2"/>
      <c r="AI102" s="2"/>
      <c r="AJ102" s="2"/>
    </row>
    <row r="103" spans="24:36" x14ac:dyDescent="0.3">
      <c r="X103" s="2"/>
      <c r="AA103" s="2"/>
      <c r="AF103" s="2"/>
      <c r="AI103" s="2"/>
      <c r="AJ103" s="2"/>
    </row>
    <row r="104" spans="24:36" x14ac:dyDescent="0.3">
      <c r="X104" s="2"/>
      <c r="AA104" s="2"/>
      <c r="AF104" s="2"/>
      <c r="AI104" s="2"/>
      <c r="AJ104" s="2"/>
    </row>
    <row r="105" spans="24:36" x14ac:dyDescent="0.3">
      <c r="X105" s="2"/>
      <c r="AA105" s="2"/>
      <c r="AF105" s="2"/>
      <c r="AI105" s="2"/>
      <c r="AJ105" s="2"/>
    </row>
    <row r="106" spans="24:36" x14ac:dyDescent="0.3">
      <c r="X106" s="2"/>
      <c r="AA106" s="2"/>
      <c r="AF106" s="2"/>
      <c r="AI106" s="2"/>
      <c r="AJ106" s="2"/>
    </row>
    <row r="107" spans="24:36" x14ac:dyDescent="0.3">
      <c r="X107" s="2"/>
      <c r="AA107" s="2"/>
      <c r="AF107" s="2"/>
      <c r="AI107" s="2"/>
      <c r="AJ107" s="2"/>
    </row>
    <row r="108" spans="24:36" x14ac:dyDescent="0.3">
      <c r="X108" s="2"/>
      <c r="AA108" s="2"/>
      <c r="AF108" s="2"/>
      <c r="AI108" s="2"/>
      <c r="AJ108" s="2"/>
    </row>
    <row r="109" spans="24:36" x14ac:dyDescent="0.3">
      <c r="X109" s="2"/>
      <c r="AA109" s="2"/>
      <c r="AF109" s="2"/>
      <c r="AI109" s="2"/>
      <c r="AJ109" s="2"/>
    </row>
    <row r="110" spans="24:36" x14ac:dyDescent="0.3">
      <c r="X110" s="2"/>
      <c r="AA110" s="2"/>
      <c r="AF110" s="2"/>
      <c r="AI110" s="2"/>
      <c r="AJ110" s="2"/>
    </row>
    <row r="111" spans="24:36" x14ac:dyDescent="0.3">
      <c r="X111" s="2"/>
      <c r="AA111" s="2"/>
      <c r="AF111" s="2"/>
      <c r="AI111" s="2"/>
      <c r="AJ111" s="2"/>
    </row>
    <row r="112" spans="24:36" x14ac:dyDescent="0.3">
      <c r="X112" s="2"/>
      <c r="AA112" s="2"/>
      <c r="AF112" s="2"/>
      <c r="AI112" s="2"/>
      <c r="AJ112" s="2"/>
    </row>
    <row r="113" spans="24:36" x14ac:dyDescent="0.3">
      <c r="X113" s="2"/>
      <c r="AA113" s="2"/>
      <c r="AF113" s="2"/>
      <c r="AI113" s="2"/>
      <c r="AJ113" s="2"/>
    </row>
    <row r="114" spans="24:36" x14ac:dyDescent="0.3">
      <c r="X114" s="2"/>
      <c r="AA114" s="2"/>
      <c r="AF114" s="2"/>
      <c r="AI114" s="2"/>
      <c r="AJ114" s="2"/>
    </row>
    <row r="115" spans="24:36" x14ac:dyDescent="0.3">
      <c r="X115" s="2"/>
      <c r="AA115" s="2"/>
      <c r="AF115" s="2"/>
      <c r="AI115" s="2"/>
      <c r="AJ115" s="2"/>
    </row>
    <row r="116" spans="24:36" x14ac:dyDescent="0.3">
      <c r="X116" s="2"/>
      <c r="AA116" s="2"/>
      <c r="AF116" s="2"/>
      <c r="AI116" s="2"/>
      <c r="AJ116" s="2"/>
    </row>
    <row r="117" spans="24:36" x14ac:dyDescent="0.3">
      <c r="X117" s="2"/>
      <c r="AA117" s="2"/>
      <c r="AF117" s="2"/>
      <c r="AI117" s="2"/>
      <c r="AJ117" s="2"/>
    </row>
    <row r="118" spans="24:36" x14ac:dyDescent="0.3">
      <c r="X118" s="2"/>
      <c r="AA118" s="2"/>
      <c r="AF118" s="2"/>
      <c r="AI118" s="2"/>
      <c r="AJ118" s="2"/>
    </row>
    <row r="119" spans="24:36" x14ac:dyDescent="0.3">
      <c r="X119" s="2"/>
      <c r="AA119" s="2"/>
      <c r="AF119" s="2"/>
      <c r="AI119" s="2"/>
      <c r="AJ119" s="2"/>
    </row>
    <row r="120" spans="24:36" x14ac:dyDescent="0.3">
      <c r="X120" s="2"/>
      <c r="AA120" s="2"/>
      <c r="AF120" s="2"/>
      <c r="AI120" s="2"/>
      <c r="AJ120" s="2"/>
    </row>
    <row r="121" spans="24:36" x14ac:dyDescent="0.3">
      <c r="X121" s="2"/>
      <c r="AA121" s="2"/>
      <c r="AF121" s="2"/>
      <c r="AI121" s="2"/>
      <c r="AJ121" s="2"/>
    </row>
    <row r="122" spans="24:36" x14ac:dyDescent="0.3">
      <c r="X122" s="2"/>
      <c r="AA122" s="2"/>
      <c r="AF122" s="2"/>
      <c r="AI122" s="2"/>
      <c r="AJ122" s="2"/>
    </row>
    <row r="123" spans="24:36" x14ac:dyDescent="0.3">
      <c r="X123" s="2"/>
      <c r="AA123" s="2"/>
      <c r="AF123" s="2"/>
      <c r="AI123" s="2"/>
      <c r="AJ123" s="2"/>
    </row>
    <row r="124" spans="24:36" x14ac:dyDescent="0.3">
      <c r="X124" s="2"/>
      <c r="AA124" s="2"/>
      <c r="AF124" s="2"/>
      <c r="AI124" s="2"/>
      <c r="AJ124" s="2"/>
    </row>
    <row r="125" spans="24:36" x14ac:dyDescent="0.3">
      <c r="X125" s="2"/>
      <c r="AA125" s="2"/>
      <c r="AF125" s="2"/>
      <c r="AI125" s="2"/>
      <c r="AJ125" s="2"/>
    </row>
    <row r="126" spans="24:36" x14ac:dyDescent="0.3">
      <c r="X126" s="2"/>
      <c r="AA126" s="2"/>
      <c r="AF126" s="2"/>
      <c r="AI126" s="2"/>
      <c r="AJ126" s="2"/>
    </row>
    <row r="127" spans="24:36" x14ac:dyDescent="0.3">
      <c r="X127" s="2"/>
      <c r="AA127" s="2"/>
      <c r="AF127" s="2"/>
      <c r="AI127" s="2"/>
      <c r="AJ127" s="2"/>
    </row>
    <row r="128" spans="24:36" x14ac:dyDescent="0.3">
      <c r="X128" s="2"/>
      <c r="AA128" s="2"/>
      <c r="AF128" s="2"/>
      <c r="AI128" s="2"/>
      <c r="AJ128" s="2"/>
    </row>
    <row r="129" spans="24:36" x14ac:dyDescent="0.3">
      <c r="X129" s="2"/>
      <c r="AA129" s="2"/>
      <c r="AF129" s="2"/>
      <c r="AI129" s="2"/>
      <c r="AJ129" s="2"/>
    </row>
    <row r="130" spans="24:36" x14ac:dyDescent="0.3">
      <c r="X130" s="2"/>
      <c r="AA130" s="2"/>
      <c r="AF130" s="2"/>
      <c r="AI130" s="2"/>
      <c r="AJ130" s="2"/>
    </row>
    <row r="131" spans="24:36" x14ac:dyDescent="0.3">
      <c r="X131" s="2"/>
      <c r="AA131" s="2"/>
      <c r="AF131" s="2"/>
      <c r="AI131" s="2"/>
      <c r="AJ131" s="2"/>
    </row>
    <row r="132" spans="24:36" x14ac:dyDescent="0.3">
      <c r="X132" s="2"/>
      <c r="AA132" s="2"/>
      <c r="AF132" s="2"/>
      <c r="AI132" s="2"/>
      <c r="AJ132" s="2"/>
    </row>
    <row r="133" spans="24:36" x14ac:dyDescent="0.3">
      <c r="X133" s="2"/>
      <c r="AA133" s="2"/>
      <c r="AF133" s="2"/>
      <c r="AI133" s="2"/>
      <c r="AJ133" s="2"/>
    </row>
    <row r="134" spans="24:36" x14ac:dyDescent="0.3">
      <c r="X134" s="2"/>
      <c r="AA134" s="2"/>
      <c r="AF134" s="2"/>
      <c r="AI134" s="2"/>
      <c r="AJ134" s="2"/>
    </row>
    <row r="135" spans="24:36" x14ac:dyDescent="0.3">
      <c r="X135" s="2"/>
      <c r="AA135" s="2"/>
      <c r="AF135" s="2"/>
      <c r="AI135" s="2"/>
      <c r="AJ135" s="2"/>
    </row>
    <row r="136" spans="24:36" x14ac:dyDescent="0.3">
      <c r="X136" s="2"/>
      <c r="AA136" s="2"/>
      <c r="AF136" s="2"/>
      <c r="AI136" s="2"/>
      <c r="AJ136" s="2"/>
    </row>
    <row r="137" spans="24:36" x14ac:dyDescent="0.3">
      <c r="X137" s="2"/>
      <c r="AA137" s="2"/>
      <c r="AF137" s="2"/>
      <c r="AI137" s="2"/>
      <c r="AJ137" s="2"/>
    </row>
    <row r="138" spans="24:36" x14ac:dyDescent="0.3">
      <c r="X138" s="2"/>
      <c r="AA138" s="2"/>
      <c r="AF138" s="2"/>
      <c r="AI138" s="2"/>
      <c r="AJ138" s="2"/>
    </row>
    <row r="139" spans="24:36" x14ac:dyDescent="0.3">
      <c r="X139" s="2"/>
      <c r="AA139" s="2"/>
      <c r="AF139" s="2"/>
      <c r="AI139" s="2"/>
      <c r="AJ139" s="2"/>
    </row>
    <row r="140" spans="24:36" x14ac:dyDescent="0.3">
      <c r="X140" s="2"/>
      <c r="AA140" s="2"/>
      <c r="AF140" s="2"/>
      <c r="AI140" s="2"/>
      <c r="AJ140" s="2"/>
    </row>
    <row r="141" spans="24:36" x14ac:dyDescent="0.3">
      <c r="X141" s="2"/>
      <c r="AA141" s="2"/>
      <c r="AF141" s="2"/>
      <c r="AI141" s="2"/>
      <c r="AJ141" s="2"/>
    </row>
    <row r="142" spans="24:36" x14ac:dyDescent="0.3">
      <c r="X142" s="2"/>
      <c r="AA142" s="2"/>
      <c r="AF142" s="2"/>
      <c r="AI142" s="2"/>
      <c r="AJ142" s="2"/>
    </row>
    <row r="143" spans="24:36" x14ac:dyDescent="0.3">
      <c r="X143" s="2"/>
      <c r="AA143" s="2"/>
      <c r="AF143" s="2"/>
      <c r="AI143" s="2"/>
      <c r="AJ143" s="2"/>
    </row>
    <row r="144" spans="24:36" x14ac:dyDescent="0.3">
      <c r="X144" s="2"/>
      <c r="AA144" s="2"/>
      <c r="AF144" s="2"/>
      <c r="AI144" s="2"/>
      <c r="AJ144" s="2"/>
    </row>
    <row r="145" spans="24:36" x14ac:dyDescent="0.3">
      <c r="X145" s="2"/>
      <c r="AA145" s="2"/>
      <c r="AF145" s="2"/>
      <c r="AI145" s="2"/>
      <c r="AJ145" s="2"/>
    </row>
    <row r="146" spans="24:36" x14ac:dyDescent="0.3">
      <c r="X146" s="2"/>
      <c r="AA146" s="2"/>
      <c r="AF146" s="2"/>
      <c r="AI146" s="2"/>
      <c r="AJ146" s="2"/>
    </row>
    <row r="147" spans="24:36" x14ac:dyDescent="0.3">
      <c r="X147" s="2"/>
      <c r="AA147" s="2"/>
      <c r="AF147" s="2"/>
      <c r="AI147" s="2"/>
      <c r="AJ147" s="2"/>
    </row>
    <row r="148" spans="24:36" x14ac:dyDescent="0.3">
      <c r="X148" s="2"/>
      <c r="AA148" s="2"/>
      <c r="AF148" s="2"/>
      <c r="AI148" s="2"/>
      <c r="AJ148" s="2"/>
    </row>
    <row r="149" spans="24:36" x14ac:dyDescent="0.3">
      <c r="X149" s="2"/>
      <c r="AA149" s="2"/>
      <c r="AF149" s="2"/>
      <c r="AI149" s="2"/>
      <c r="AJ149" s="2"/>
    </row>
    <row r="150" spans="24:36" x14ac:dyDescent="0.3">
      <c r="X150" s="2"/>
      <c r="AA150" s="2"/>
      <c r="AF150" s="2"/>
      <c r="AI150" s="2"/>
      <c r="AJ150" s="2"/>
    </row>
    <row r="151" spans="24:36" x14ac:dyDescent="0.3">
      <c r="X151" s="2"/>
      <c r="AA151" s="2"/>
      <c r="AF151" s="2"/>
      <c r="AI151" s="2"/>
      <c r="AJ151" s="2"/>
    </row>
    <row r="152" spans="24:36" x14ac:dyDescent="0.3">
      <c r="X152" s="2"/>
      <c r="AA152" s="2"/>
      <c r="AF152" s="2"/>
      <c r="AI152" s="2"/>
      <c r="AJ152" s="2"/>
    </row>
    <row r="153" spans="24:36" x14ac:dyDescent="0.3">
      <c r="X153" s="2"/>
      <c r="AA153" s="2"/>
      <c r="AF153" s="2"/>
      <c r="AI153" s="2"/>
      <c r="AJ153" s="2"/>
    </row>
    <row r="154" spans="24:36" x14ac:dyDescent="0.3">
      <c r="X154" s="2"/>
      <c r="AA154" s="2"/>
      <c r="AF154" s="2"/>
      <c r="AI154" s="2"/>
      <c r="AJ154" s="2"/>
    </row>
    <row r="155" spans="24:36" x14ac:dyDescent="0.3">
      <c r="X155" s="2"/>
      <c r="AA155" s="2"/>
      <c r="AF155" s="2"/>
      <c r="AI155" s="2"/>
      <c r="AJ155" s="2"/>
    </row>
    <row r="156" spans="24:36" x14ac:dyDescent="0.3">
      <c r="X156" s="2"/>
      <c r="AA156" s="2"/>
      <c r="AF156" s="2"/>
      <c r="AI156" s="2"/>
      <c r="AJ156" s="2"/>
    </row>
    <row r="157" spans="24:36" x14ac:dyDescent="0.3">
      <c r="X157" s="2"/>
      <c r="AA157" s="2"/>
      <c r="AF157" s="2"/>
      <c r="AI157" s="2"/>
      <c r="AJ157" s="2"/>
    </row>
    <row r="158" spans="24:36" x14ac:dyDescent="0.3">
      <c r="X158" s="2"/>
      <c r="AA158" s="2"/>
      <c r="AF158" s="2"/>
      <c r="AI158" s="2"/>
      <c r="AJ158" s="2"/>
    </row>
    <row r="159" spans="24:36" x14ac:dyDescent="0.3">
      <c r="X159" s="2"/>
      <c r="AA159" s="2"/>
      <c r="AF159" s="2"/>
      <c r="AI159" s="2"/>
      <c r="AJ159" s="2"/>
    </row>
    <row r="160" spans="24:36" x14ac:dyDescent="0.3">
      <c r="X160" s="2"/>
      <c r="AA160" s="2"/>
      <c r="AF160" s="2"/>
      <c r="AI160" s="2"/>
      <c r="AJ160" s="2"/>
    </row>
    <row r="161" spans="24:36" x14ac:dyDescent="0.3">
      <c r="X161" s="2"/>
      <c r="AA161" s="2"/>
      <c r="AF161" s="2"/>
      <c r="AI161" s="2"/>
      <c r="AJ161" s="2"/>
    </row>
    <row r="162" spans="24:36" x14ac:dyDescent="0.3">
      <c r="X162" s="2"/>
      <c r="AA162" s="2"/>
      <c r="AF162" s="2"/>
      <c r="AI162" s="2"/>
      <c r="AJ162" s="2"/>
    </row>
    <row r="163" spans="24:36" x14ac:dyDescent="0.3">
      <c r="X163" s="2"/>
      <c r="AA163" s="2"/>
      <c r="AF163" s="2"/>
      <c r="AI163" s="2"/>
      <c r="AJ163" s="2"/>
    </row>
    <row r="164" spans="24:36" x14ac:dyDescent="0.3">
      <c r="X164" s="2"/>
      <c r="AA164" s="2"/>
      <c r="AF164" s="2"/>
      <c r="AI164" s="2"/>
      <c r="AJ164" s="2"/>
    </row>
    <row r="165" spans="24:36" x14ac:dyDescent="0.3">
      <c r="X165" s="2"/>
      <c r="AA165" s="2"/>
      <c r="AF165" s="2"/>
      <c r="AI165" s="2"/>
      <c r="AJ165" s="2"/>
    </row>
    <row r="166" spans="24:36" x14ac:dyDescent="0.3">
      <c r="X166" s="2"/>
      <c r="AA166" s="2"/>
      <c r="AF166" s="2"/>
      <c r="AI166" s="2"/>
      <c r="AJ166" s="2"/>
    </row>
    <row r="167" spans="24:36" x14ac:dyDescent="0.3">
      <c r="X167" s="2"/>
      <c r="AA167" s="2"/>
      <c r="AF167" s="2"/>
      <c r="AI167" s="2"/>
      <c r="AJ167" s="2"/>
    </row>
    <row r="168" spans="24:36" x14ac:dyDescent="0.3">
      <c r="X168" s="2"/>
      <c r="AA168" s="2"/>
      <c r="AF168" s="2"/>
      <c r="AI168" s="2"/>
      <c r="AJ168" s="2"/>
    </row>
    <row r="169" spans="24:36" x14ac:dyDescent="0.3">
      <c r="X169" s="2"/>
      <c r="AA169" s="2"/>
      <c r="AF169" s="2"/>
      <c r="AI169" s="2"/>
      <c r="AJ169" s="2"/>
    </row>
    <row r="170" spans="24:36" x14ac:dyDescent="0.3">
      <c r="X170" s="2"/>
      <c r="AA170" s="2"/>
      <c r="AF170" s="2"/>
      <c r="AI170" s="2"/>
      <c r="AJ170" s="2"/>
    </row>
    <row r="171" spans="24:36" x14ac:dyDescent="0.3">
      <c r="X171" s="2"/>
      <c r="AA171" s="2"/>
      <c r="AF171" s="2"/>
      <c r="AI171" s="2"/>
      <c r="AJ171" s="2"/>
    </row>
    <row r="172" spans="24:36" x14ac:dyDescent="0.3">
      <c r="X172" s="2"/>
      <c r="AA172" s="2"/>
      <c r="AF172" s="2"/>
      <c r="AI172" s="2"/>
      <c r="AJ172" s="2"/>
    </row>
    <row r="173" spans="24:36" x14ac:dyDescent="0.3">
      <c r="X173" s="2"/>
      <c r="AA173" s="2"/>
      <c r="AF173" s="2"/>
      <c r="AI173" s="2"/>
      <c r="AJ173" s="2"/>
    </row>
    <row r="174" spans="24:36" x14ac:dyDescent="0.3">
      <c r="X174" s="2"/>
      <c r="AA174" s="2"/>
      <c r="AF174" s="2"/>
      <c r="AI174" s="2"/>
      <c r="AJ174" s="2"/>
    </row>
    <row r="175" spans="24:36" x14ac:dyDescent="0.3">
      <c r="X175" s="2"/>
      <c r="AA175" s="2"/>
      <c r="AF175" s="2"/>
      <c r="AI175" s="2"/>
      <c r="AJ175" s="2"/>
    </row>
    <row r="176" spans="24:36" x14ac:dyDescent="0.3">
      <c r="X176" s="2"/>
      <c r="AA176" s="2"/>
      <c r="AF176" s="2"/>
      <c r="AI176" s="2"/>
      <c r="AJ176" s="2"/>
    </row>
    <row r="177" spans="24:36" x14ac:dyDescent="0.3">
      <c r="X177" s="2"/>
      <c r="AA177" s="2"/>
      <c r="AF177" s="2"/>
      <c r="AI177" s="2"/>
      <c r="AJ177" s="2"/>
    </row>
    <row r="178" spans="24:36" x14ac:dyDescent="0.3">
      <c r="X178" s="2"/>
      <c r="AA178" s="2"/>
      <c r="AF178" s="2"/>
      <c r="AI178" s="2"/>
      <c r="AJ178" s="2"/>
    </row>
    <row r="179" spans="24:36" x14ac:dyDescent="0.3">
      <c r="X179" s="2"/>
      <c r="AA179" s="2"/>
      <c r="AF179" s="2"/>
      <c r="AI179" s="2"/>
      <c r="AJ179" s="2"/>
    </row>
    <row r="180" spans="24:36" x14ac:dyDescent="0.3">
      <c r="X180" s="2"/>
      <c r="AA180" s="2"/>
      <c r="AF180" s="2"/>
      <c r="AI180" s="2"/>
      <c r="AJ180" s="2"/>
    </row>
    <row r="181" spans="24:36" x14ac:dyDescent="0.3">
      <c r="X181" s="2"/>
      <c r="AA181" s="2"/>
      <c r="AF181" s="2"/>
      <c r="AI181" s="2"/>
      <c r="AJ181" s="2"/>
    </row>
    <row r="182" spans="24:36" x14ac:dyDescent="0.3">
      <c r="X182" s="2"/>
      <c r="AA182" s="2"/>
      <c r="AF182" s="2"/>
      <c r="AI182" s="2"/>
      <c r="AJ182" s="2"/>
    </row>
    <row r="183" spans="24:36" x14ac:dyDescent="0.3">
      <c r="X183" s="2"/>
      <c r="AA183" s="2"/>
      <c r="AF183" s="2"/>
      <c r="AI183" s="2"/>
      <c r="AJ183" s="2"/>
    </row>
    <row r="184" spans="24:36" x14ac:dyDescent="0.3">
      <c r="X184" s="2"/>
      <c r="AA184" s="2"/>
      <c r="AF184" s="2"/>
      <c r="AI184" s="2"/>
      <c r="AJ184" s="2"/>
    </row>
    <row r="185" spans="24:36" x14ac:dyDescent="0.3">
      <c r="X185" s="2"/>
      <c r="AA185" s="2"/>
      <c r="AF185" s="2"/>
      <c r="AI185" s="2"/>
      <c r="AJ185" s="2"/>
    </row>
    <row r="186" spans="24:36" x14ac:dyDescent="0.3">
      <c r="X186" s="2"/>
      <c r="AA186" s="2"/>
      <c r="AF186" s="2"/>
      <c r="AI186" s="2"/>
      <c r="AJ186" s="2"/>
    </row>
    <row r="187" spans="24:36" x14ac:dyDescent="0.3">
      <c r="X187" s="2"/>
      <c r="AA187" s="2"/>
      <c r="AF187" s="2"/>
      <c r="AI187" s="2"/>
      <c r="AJ187" s="2"/>
    </row>
    <row r="188" spans="24:36" x14ac:dyDescent="0.3">
      <c r="X188" s="2"/>
      <c r="AA188" s="2"/>
      <c r="AF188" s="2"/>
      <c r="AI188" s="2"/>
      <c r="AJ188" s="2"/>
    </row>
    <row r="189" spans="24:36" x14ac:dyDescent="0.3">
      <c r="X189" s="2"/>
      <c r="AA189" s="2"/>
      <c r="AF189" s="2"/>
      <c r="AI189" s="2"/>
      <c r="AJ189" s="2"/>
    </row>
    <row r="190" spans="24:36" x14ac:dyDescent="0.3">
      <c r="X190" s="2"/>
      <c r="AA190" s="2"/>
      <c r="AF190" s="2"/>
      <c r="AI190" s="2"/>
      <c r="AJ190" s="2"/>
    </row>
    <row r="191" spans="24:36" x14ac:dyDescent="0.3">
      <c r="X191" s="2"/>
      <c r="AA191" s="2"/>
      <c r="AF191" s="2"/>
      <c r="AI191" s="2"/>
      <c r="AJ191" s="2"/>
    </row>
    <row r="192" spans="24:36" x14ac:dyDescent="0.3">
      <c r="X192" s="2"/>
      <c r="AA192" s="2"/>
      <c r="AF192" s="2"/>
      <c r="AI192" s="2"/>
      <c r="AJ192" s="2"/>
    </row>
    <row r="193" spans="24:36" x14ac:dyDescent="0.3">
      <c r="X193" s="2"/>
      <c r="AA193" s="2"/>
      <c r="AF193" s="2"/>
      <c r="AI193" s="2"/>
      <c r="AJ193" s="2"/>
    </row>
    <row r="194" spans="24:36" x14ac:dyDescent="0.3">
      <c r="X194" s="2"/>
      <c r="AA194" s="2"/>
      <c r="AF194" s="2"/>
      <c r="AI194" s="2"/>
      <c r="AJ194" s="2"/>
    </row>
    <row r="195" spans="24:36" x14ac:dyDescent="0.3">
      <c r="X195" s="2"/>
      <c r="AA195" s="2"/>
      <c r="AF195" s="2"/>
      <c r="AI195" s="2"/>
      <c r="AJ195" s="2"/>
    </row>
    <row r="196" spans="24:36" x14ac:dyDescent="0.3">
      <c r="X196" s="2"/>
      <c r="AA196" s="2"/>
      <c r="AF196" s="2"/>
      <c r="AI196" s="2"/>
      <c r="AJ196" s="2"/>
    </row>
    <row r="197" spans="24:36" x14ac:dyDescent="0.3">
      <c r="X197" s="2"/>
      <c r="AA197" s="2"/>
      <c r="AF197" s="2"/>
      <c r="AI197" s="2"/>
      <c r="AJ197" s="2"/>
    </row>
    <row r="198" spans="24:36" x14ac:dyDescent="0.3">
      <c r="X198" s="2"/>
      <c r="AA198" s="2"/>
      <c r="AF198" s="2"/>
      <c r="AI198" s="2"/>
      <c r="AJ198" s="2"/>
    </row>
    <row r="199" spans="24:36" x14ac:dyDescent="0.3">
      <c r="X199" s="2"/>
      <c r="AA199" s="2"/>
      <c r="AF199" s="2"/>
      <c r="AI199" s="2"/>
      <c r="AJ199" s="2"/>
    </row>
    <row r="200" spans="24:36" x14ac:dyDescent="0.3">
      <c r="X200" s="2"/>
      <c r="AA200" s="2"/>
      <c r="AF200" s="2"/>
      <c r="AI200" s="2"/>
      <c r="AJ200" s="2"/>
    </row>
    <row r="201" spans="24:36" x14ac:dyDescent="0.3">
      <c r="X201" s="2"/>
      <c r="AA201" s="2"/>
      <c r="AF201" s="2"/>
      <c r="AI201" s="2"/>
      <c r="AJ201" s="2"/>
    </row>
    <row r="202" spans="24:36" x14ac:dyDescent="0.3">
      <c r="X202" s="2"/>
      <c r="AA202" s="2"/>
      <c r="AF202" s="2"/>
      <c r="AI202" s="2"/>
      <c r="AJ202" s="2"/>
    </row>
    <row r="203" spans="24:36" x14ac:dyDescent="0.3">
      <c r="X203" s="2"/>
      <c r="AA203" s="2"/>
      <c r="AF203" s="2"/>
      <c r="AI203" s="2"/>
      <c r="AJ203" s="2"/>
    </row>
    <row r="204" spans="24:36" x14ac:dyDescent="0.3">
      <c r="X204" s="2"/>
      <c r="AA204" s="2"/>
      <c r="AF204" s="2"/>
      <c r="AI204" s="2"/>
      <c r="AJ204" s="2"/>
    </row>
    <row r="205" spans="24:36" x14ac:dyDescent="0.3">
      <c r="X205" s="2"/>
      <c r="AA205" s="2"/>
      <c r="AF205" s="2"/>
      <c r="AI205" s="2"/>
      <c r="AJ205" s="2"/>
    </row>
    <row r="206" spans="24:36" x14ac:dyDescent="0.3">
      <c r="X206" s="2"/>
      <c r="AA206" s="2"/>
      <c r="AF206" s="2"/>
      <c r="AI206" s="2"/>
      <c r="AJ206" s="2"/>
    </row>
    <row r="207" spans="24:36" x14ac:dyDescent="0.3">
      <c r="X207" s="2"/>
      <c r="AA207" s="2"/>
      <c r="AF207" s="2"/>
      <c r="AI207" s="2"/>
      <c r="AJ207" s="2"/>
    </row>
    <row r="208" spans="24:36" x14ac:dyDescent="0.3">
      <c r="X208" s="2"/>
      <c r="AA208" s="2"/>
      <c r="AF208" s="2"/>
      <c r="AI208" s="2"/>
      <c r="AJ208" s="2"/>
    </row>
    <row r="209" spans="24:36" x14ac:dyDescent="0.3">
      <c r="X209" s="2"/>
      <c r="AA209" s="2"/>
      <c r="AF209" s="2"/>
      <c r="AI209" s="2"/>
      <c r="AJ209" s="2"/>
    </row>
    <row r="210" spans="24:36" x14ac:dyDescent="0.3">
      <c r="X210" s="2"/>
      <c r="AA210" s="2"/>
      <c r="AF210" s="2"/>
      <c r="AI210" s="2"/>
      <c r="AJ210" s="2"/>
    </row>
    <row r="211" spans="24:36" x14ac:dyDescent="0.3">
      <c r="X211" s="2"/>
      <c r="AA211" s="2"/>
      <c r="AF211" s="2"/>
      <c r="AI211" s="2"/>
      <c r="AJ211" s="2"/>
    </row>
    <row r="212" spans="24:36" x14ac:dyDescent="0.3">
      <c r="X212" s="2"/>
      <c r="AA212" s="2"/>
      <c r="AF212" s="2"/>
      <c r="AI212" s="2"/>
      <c r="AJ212" s="2"/>
    </row>
    <row r="213" spans="24:36" x14ac:dyDescent="0.3">
      <c r="X213" s="2"/>
      <c r="AA213" s="2"/>
      <c r="AF213" s="2"/>
      <c r="AI213" s="2"/>
      <c r="AJ213" s="2"/>
    </row>
    <row r="214" spans="24:36" x14ac:dyDescent="0.3">
      <c r="X214" s="2"/>
      <c r="AA214" s="2"/>
      <c r="AF214" s="2"/>
      <c r="AI214" s="2"/>
      <c r="AJ214" s="2"/>
    </row>
    <row r="215" spans="24:36" x14ac:dyDescent="0.3">
      <c r="X215" s="2"/>
      <c r="AA215" s="2"/>
      <c r="AF215" s="2"/>
      <c r="AI215" s="2"/>
      <c r="AJ215" s="2"/>
    </row>
    <row r="216" spans="24:36" x14ac:dyDescent="0.3">
      <c r="X216" s="2"/>
      <c r="AA216" s="2"/>
      <c r="AF216" s="2"/>
      <c r="AI216" s="2"/>
      <c r="AJ216" s="2"/>
    </row>
    <row r="217" spans="24:36" x14ac:dyDescent="0.3">
      <c r="X217" s="2"/>
      <c r="AA217" s="2"/>
      <c r="AF217" s="2"/>
      <c r="AI217" s="2"/>
      <c r="AJ217" s="2"/>
    </row>
    <row r="218" spans="24:36" x14ac:dyDescent="0.3">
      <c r="X218" s="2"/>
      <c r="AA218" s="2"/>
      <c r="AF218" s="2"/>
      <c r="AI218" s="2"/>
      <c r="AJ218" s="2"/>
    </row>
    <row r="219" spans="24:36" x14ac:dyDescent="0.3">
      <c r="X219" s="2"/>
      <c r="AA219" s="2"/>
      <c r="AF219" s="2"/>
      <c r="AI219" s="2"/>
      <c r="AJ219" s="2"/>
    </row>
    <row r="220" spans="24:36" x14ac:dyDescent="0.3">
      <c r="X220" s="2"/>
      <c r="AA220" s="2"/>
      <c r="AF220" s="2"/>
      <c r="AI220" s="2"/>
      <c r="AJ220" s="2"/>
    </row>
    <row r="221" spans="24:36" x14ac:dyDescent="0.3">
      <c r="X221" s="2"/>
      <c r="AA221" s="2"/>
      <c r="AF221" s="2"/>
      <c r="AI221" s="2"/>
      <c r="AJ221" s="2"/>
    </row>
    <row r="222" spans="24:36" x14ac:dyDescent="0.3">
      <c r="X222" s="2"/>
      <c r="AA222" s="2"/>
      <c r="AF222" s="2"/>
      <c r="AI222" s="2"/>
      <c r="AJ222" s="2"/>
    </row>
    <row r="223" spans="24:36" x14ac:dyDescent="0.3">
      <c r="X223" s="2"/>
      <c r="AA223" s="2"/>
      <c r="AF223" s="2"/>
      <c r="AI223" s="2"/>
      <c r="AJ223" s="2"/>
    </row>
    <row r="224" spans="24:36" x14ac:dyDescent="0.3">
      <c r="X224" s="2"/>
      <c r="AA224" s="2"/>
      <c r="AF224" s="2"/>
      <c r="AI224" s="2"/>
      <c r="AJ224" s="2"/>
    </row>
    <row r="225" spans="24:36" x14ac:dyDescent="0.3">
      <c r="X225" s="2"/>
      <c r="AA225" s="2"/>
      <c r="AF225" s="2"/>
      <c r="AI225" s="2"/>
      <c r="AJ225" s="2"/>
    </row>
    <row r="226" spans="24:36" x14ac:dyDescent="0.3">
      <c r="X226" s="2"/>
      <c r="AA226" s="2"/>
      <c r="AF226" s="2"/>
      <c r="AI226" s="2"/>
      <c r="AJ226" s="2"/>
    </row>
    <row r="227" spans="24:36" x14ac:dyDescent="0.3">
      <c r="X227" s="2"/>
      <c r="AA227" s="2"/>
      <c r="AF227" s="2"/>
      <c r="AI227" s="2"/>
      <c r="AJ227" s="2"/>
    </row>
    <row r="228" spans="24:36" x14ac:dyDescent="0.3">
      <c r="X228" s="2"/>
      <c r="AA228" s="2"/>
      <c r="AF228" s="2"/>
      <c r="AI228" s="2"/>
      <c r="AJ228" s="2"/>
    </row>
    <row r="229" spans="24:36" x14ac:dyDescent="0.3">
      <c r="X229" s="2"/>
      <c r="AA229" s="2"/>
      <c r="AF229" s="2"/>
      <c r="AI229" s="2"/>
      <c r="AJ229" s="2"/>
    </row>
    <row r="230" spans="24:36" x14ac:dyDescent="0.3">
      <c r="X230" s="2"/>
      <c r="AA230" s="2"/>
      <c r="AF230" s="2"/>
      <c r="AI230" s="2"/>
      <c r="AJ230" s="2"/>
    </row>
    <row r="231" spans="24:36" x14ac:dyDescent="0.3">
      <c r="X231" s="2"/>
      <c r="AA231" s="2"/>
      <c r="AF231" s="2"/>
      <c r="AI231" s="2"/>
      <c r="AJ231" s="2"/>
    </row>
    <row r="232" spans="24:36" x14ac:dyDescent="0.3">
      <c r="X232" s="2"/>
      <c r="AA232" s="2"/>
      <c r="AF232" s="2"/>
      <c r="AI232" s="2"/>
      <c r="AJ232" s="2"/>
    </row>
    <row r="233" spans="24:36" x14ac:dyDescent="0.3">
      <c r="X233" s="2"/>
      <c r="AA233" s="2"/>
      <c r="AF233" s="2"/>
      <c r="AI233" s="2"/>
      <c r="AJ233" s="2"/>
    </row>
    <row r="234" spans="24:36" x14ac:dyDescent="0.3">
      <c r="X234" s="2"/>
      <c r="AA234" s="2"/>
      <c r="AF234" s="2"/>
      <c r="AI234" s="2"/>
      <c r="AJ234" s="2"/>
    </row>
    <row r="235" spans="24:36" x14ac:dyDescent="0.3">
      <c r="X235" s="2"/>
      <c r="AA235" s="2"/>
      <c r="AF235" s="2"/>
      <c r="AI235" s="2"/>
      <c r="AJ235" s="2"/>
    </row>
    <row r="236" spans="24:36" x14ac:dyDescent="0.3">
      <c r="X236" s="2"/>
      <c r="AA236" s="2"/>
      <c r="AF236" s="2"/>
      <c r="AI236" s="2"/>
      <c r="AJ236" s="2"/>
    </row>
    <row r="237" spans="24:36" x14ac:dyDescent="0.3">
      <c r="X237" s="2"/>
      <c r="AA237" s="2"/>
      <c r="AF237" s="2"/>
      <c r="AI237" s="2"/>
      <c r="AJ237" s="2"/>
    </row>
    <row r="238" spans="24:36" x14ac:dyDescent="0.3">
      <c r="X238" s="2"/>
      <c r="AA238" s="2"/>
      <c r="AF238" s="2"/>
      <c r="AI238" s="2"/>
      <c r="AJ238" s="2"/>
    </row>
    <row r="239" spans="24:36" x14ac:dyDescent="0.3">
      <c r="X239" s="2"/>
      <c r="AA239" s="2"/>
      <c r="AF239" s="2"/>
      <c r="AI239" s="2"/>
      <c r="AJ239" s="2"/>
    </row>
    <row r="240" spans="24:36" x14ac:dyDescent="0.3">
      <c r="X240" s="2"/>
      <c r="AA240" s="2"/>
      <c r="AF240" s="2"/>
      <c r="AI240" s="2"/>
      <c r="AJ240" s="2"/>
    </row>
    <row r="241" spans="24:36" x14ac:dyDescent="0.3">
      <c r="X241" s="2"/>
      <c r="AA241" s="2"/>
      <c r="AF241" s="2"/>
      <c r="AI241" s="2"/>
      <c r="AJ241" s="2"/>
    </row>
    <row r="242" spans="24:36" x14ac:dyDescent="0.3">
      <c r="X242" s="2"/>
      <c r="AA242" s="2"/>
      <c r="AF242" s="2"/>
      <c r="AI242" s="2"/>
      <c r="AJ242" s="2"/>
    </row>
    <row r="243" spans="24:36" x14ac:dyDescent="0.3">
      <c r="X243" s="2"/>
      <c r="AA243" s="2"/>
      <c r="AF243" s="2"/>
      <c r="AI243" s="2"/>
      <c r="AJ243" s="2"/>
    </row>
    <row r="244" spans="24:36" x14ac:dyDescent="0.3">
      <c r="X244" s="2"/>
      <c r="AA244" s="2"/>
      <c r="AF244" s="2"/>
      <c r="AI244" s="2"/>
      <c r="AJ244" s="2"/>
    </row>
    <row r="245" spans="24:36" x14ac:dyDescent="0.3">
      <c r="X245" s="2"/>
      <c r="AA245" s="2"/>
      <c r="AF245" s="2"/>
      <c r="AI245" s="2"/>
      <c r="AJ245" s="2"/>
    </row>
    <row r="246" spans="24:36" x14ac:dyDescent="0.3">
      <c r="X246" s="2"/>
      <c r="AA246" s="2"/>
      <c r="AF246" s="2"/>
      <c r="AI246" s="2"/>
      <c r="AJ246" s="2"/>
    </row>
    <row r="247" spans="24:36" x14ac:dyDescent="0.3">
      <c r="X247" s="2"/>
      <c r="AA247" s="2"/>
      <c r="AF247" s="2"/>
      <c r="AI247" s="2"/>
      <c r="AJ247" s="2"/>
    </row>
    <row r="248" spans="24:36" x14ac:dyDescent="0.3">
      <c r="X248" s="2"/>
      <c r="AA248" s="2"/>
      <c r="AF248" s="2"/>
      <c r="AI248" s="2"/>
      <c r="AJ248" s="2"/>
    </row>
    <row r="249" spans="24:36" x14ac:dyDescent="0.3">
      <c r="X249" s="2"/>
      <c r="AA249" s="2"/>
      <c r="AF249" s="2"/>
      <c r="AI249" s="2"/>
      <c r="AJ249" s="2"/>
    </row>
    <row r="250" spans="24:36" x14ac:dyDescent="0.3">
      <c r="X250" s="2"/>
      <c r="AA250" s="2"/>
      <c r="AF250" s="2"/>
      <c r="AI250" s="2"/>
      <c r="AJ250" s="2"/>
    </row>
    <row r="251" spans="24:36" x14ac:dyDescent="0.3">
      <c r="X251" s="2"/>
      <c r="AA251" s="2"/>
      <c r="AF251" s="2"/>
      <c r="AI251" s="2"/>
      <c r="AJ251" s="2"/>
    </row>
    <row r="252" spans="24:36" x14ac:dyDescent="0.3">
      <c r="X252" s="2"/>
      <c r="AA252" s="2"/>
      <c r="AF252" s="2"/>
      <c r="AI252" s="2"/>
      <c r="AJ252" s="2"/>
    </row>
    <row r="253" spans="24:36" x14ac:dyDescent="0.3">
      <c r="X253" s="2"/>
      <c r="AA253" s="2"/>
      <c r="AF253" s="2"/>
      <c r="AI253" s="2"/>
      <c r="AJ253" s="2"/>
    </row>
    <row r="254" spans="24:36" x14ac:dyDescent="0.3">
      <c r="X254" s="2"/>
      <c r="AA254" s="2"/>
      <c r="AF254" s="2"/>
      <c r="AI254" s="2"/>
      <c r="AJ254" s="2"/>
    </row>
    <row r="255" spans="24:36" x14ac:dyDescent="0.3">
      <c r="X255" s="2"/>
      <c r="AA255" s="2"/>
      <c r="AF255" s="2"/>
      <c r="AI255" s="2"/>
      <c r="AJ255" s="2"/>
    </row>
    <row r="256" spans="24:36" x14ac:dyDescent="0.3">
      <c r="X256" s="2"/>
      <c r="AA256" s="2"/>
      <c r="AF256" s="2"/>
      <c r="AI256" s="2"/>
      <c r="AJ256" s="2"/>
    </row>
    <row r="257" spans="24:36" x14ac:dyDescent="0.3">
      <c r="X257" s="2"/>
      <c r="AA257" s="2"/>
      <c r="AF257" s="2"/>
      <c r="AI257" s="2"/>
      <c r="AJ257" s="2"/>
    </row>
    <row r="258" spans="24:36" x14ac:dyDescent="0.3">
      <c r="X258" s="2"/>
      <c r="AA258" s="2"/>
      <c r="AF258" s="2"/>
      <c r="AI258" s="2"/>
      <c r="AJ258" s="2"/>
    </row>
    <row r="259" spans="24:36" x14ac:dyDescent="0.3">
      <c r="X259" s="2"/>
      <c r="AA259" s="2"/>
      <c r="AF259" s="2"/>
      <c r="AI259" s="2"/>
      <c r="AJ259" s="2"/>
    </row>
    <row r="260" spans="24:36" x14ac:dyDescent="0.3">
      <c r="X260" s="2"/>
      <c r="AA260" s="2"/>
      <c r="AF260" s="2"/>
      <c r="AI260" s="2"/>
      <c r="AJ260" s="2"/>
    </row>
    <row r="261" spans="24:36" x14ac:dyDescent="0.3">
      <c r="X261" s="2"/>
      <c r="AA261" s="2"/>
      <c r="AF261" s="2"/>
      <c r="AI261" s="2"/>
      <c r="AJ261" s="2"/>
    </row>
    <row r="262" spans="24:36" x14ac:dyDescent="0.3">
      <c r="X262" s="2"/>
      <c r="AA262" s="2"/>
      <c r="AF262" s="2"/>
      <c r="AI262" s="2"/>
      <c r="AJ262" s="2"/>
    </row>
    <row r="263" spans="24:36" x14ac:dyDescent="0.3">
      <c r="X263" s="2"/>
      <c r="AA263" s="2"/>
      <c r="AF263" s="2"/>
      <c r="AI263" s="2"/>
      <c r="AJ263" s="2"/>
    </row>
    <row r="264" spans="24:36" x14ac:dyDescent="0.3">
      <c r="X264" s="2"/>
      <c r="AA264" s="2"/>
      <c r="AF264" s="2"/>
      <c r="AI264" s="2"/>
      <c r="AJ264" s="2"/>
    </row>
    <row r="265" spans="24:36" x14ac:dyDescent="0.3">
      <c r="X265" s="2"/>
      <c r="AA265" s="2"/>
      <c r="AF265" s="2"/>
      <c r="AI265" s="2"/>
      <c r="AJ265" s="2"/>
    </row>
    <row r="266" spans="24:36" x14ac:dyDescent="0.3">
      <c r="X266" s="2"/>
      <c r="AA266" s="2"/>
      <c r="AF266" s="2"/>
      <c r="AI266" s="2"/>
      <c r="AJ266" s="2"/>
    </row>
    <row r="267" spans="24:36" x14ac:dyDescent="0.3">
      <c r="X267" s="2"/>
      <c r="AA267" s="2"/>
      <c r="AF267" s="2"/>
      <c r="AI267" s="2"/>
      <c r="AJ267" s="2"/>
    </row>
    <row r="268" spans="24:36" x14ac:dyDescent="0.3">
      <c r="X268" s="2"/>
      <c r="AA268" s="2"/>
      <c r="AF268" s="2"/>
      <c r="AI268" s="2"/>
      <c r="AJ268" s="2"/>
    </row>
    <row r="269" spans="24:36" x14ac:dyDescent="0.3">
      <c r="X269" s="2"/>
      <c r="AA269" s="2"/>
      <c r="AF269" s="2"/>
      <c r="AI269" s="2"/>
      <c r="AJ269" s="2"/>
    </row>
    <row r="270" spans="24:36" x14ac:dyDescent="0.3">
      <c r="X270" s="2"/>
      <c r="AA270" s="2"/>
      <c r="AF270" s="2"/>
      <c r="AI270" s="2"/>
      <c r="AJ270" s="2"/>
    </row>
    <row r="271" spans="24:36" x14ac:dyDescent="0.3">
      <c r="X271" s="2"/>
      <c r="AA271" s="2"/>
      <c r="AF271" s="2"/>
      <c r="AI271" s="2"/>
      <c r="AJ271" s="2"/>
    </row>
    <row r="272" spans="24:36" x14ac:dyDescent="0.3">
      <c r="X272" s="2"/>
      <c r="AA272" s="2"/>
      <c r="AF272" s="2"/>
      <c r="AI272" s="2"/>
      <c r="AJ272" s="2"/>
    </row>
    <row r="273" spans="24:36" x14ac:dyDescent="0.3">
      <c r="X273" s="2"/>
      <c r="AA273" s="2"/>
      <c r="AF273" s="2"/>
      <c r="AI273" s="2"/>
      <c r="AJ273" s="2"/>
    </row>
    <row r="274" spans="24:36" x14ac:dyDescent="0.3">
      <c r="X274" s="2"/>
      <c r="AA274" s="2"/>
      <c r="AF274" s="2"/>
      <c r="AI274" s="2"/>
      <c r="AJ274" s="2"/>
    </row>
    <row r="275" spans="24:36" x14ac:dyDescent="0.3">
      <c r="X275" s="2"/>
      <c r="AA275" s="2"/>
      <c r="AF275" s="2"/>
      <c r="AI275" s="2"/>
      <c r="AJ275" s="2"/>
    </row>
    <row r="276" spans="24:36" x14ac:dyDescent="0.3">
      <c r="X276" s="2"/>
      <c r="AA276" s="2"/>
      <c r="AF276" s="2"/>
      <c r="AI276" s="2"/>
      <c r="AJ276" s="2"/>
    </row>
    <row r="277" spans="24:36" x14ac:dyDescent="0.3">
      <c r="X277" s="2"/>
      <c r="AA277" s="2"/>
      <c r="AF277" s="2"/>
      <c r="AI277" s="2"/>
      <c r="AJ277" s="2"/>
    </row>
    <row r="278" spans="24:36" x14ac:dyDescent="0.3">
      <c r="X278" s="2"/>
      <c r="AA278" s="2"/>
      <c r="AF278" s="2"/>
      <c r="AI278" s="2"/>
      <c r="AJ278" s="2"/>
    </row>
    <row r="279" spans="24:36" x14ac:dyDescent="0.3">
      <c r="X279" s="2"/>
      <c r="AA279" s="2"/>
      <c r="AF279" s="2"/>
      <c r="AI279" s="2"/>
      <c r="AJ279" s="2"/>
    </row>
    <row r="280" spans="24:36" x14ac:dyDescent="0.3">
      <c r="X280" s="2"/>
      <c r="AA280" s="2"/>
      <c r="AF280" s="2"/>
      <c r="AI280" s="2"/>
      <c r="AJ280" s="2"/>
    </row>
    <row r="281" spans="24:36" x14ac:dyDescent="0.3">
      <c r="X281" s="2"/>
      <c r="AA281" s="2"/>
      <c r="AF281" s="2"/>
      <c r="AI281" s="2"/>
      <c r="AJ281" s="2"/>
    </row>
    <row r="282" spans="24:36" x14ac:dyDescent="0.3">
      <c r="X282" s="2"/>
      <c r="AA282" s="2"/>
      <c r="AF282" s="2"/>
      <c r="AI282" s="2"/>
      <c r="AJ282" s="2"/>
    </row>
    <row r="283" spans="24:36" x14ac:dyDescent="0.3">
      <c r="X283" s="2"/>
      <c r="AA283" s="2"/>
      <c r="AF283" s="2"/>
      <c r="AI283" s="2"/>
      <c r="AJ283" s="2"/>
    </row>
    <row r="284" spans="24:36" x14ac:dyDescent="0.3">
      <c r="X284" s="2"/>
      <c r="AA284" s="2"/>
      <c r="AF284" s="2"/>
      <c r="AI284" s="2"/>
      <c r="AJ284" s="2"/>
    </row>
    <row r="285" spans="24:36" x14ac:dyDescent="0.3">
      <c r="X285" s="2"/>
      <c r="AA285" s="2"/>
      <c r="AF285" s="2"/>
      <c r="AI285" s="2"/>
      <c r="AJ285" s="2"/>
    </row>
    <row r="286" spans="24:36" x14ac:dyDescent="0.3">
      <c r="X286" s="2"/>
      <c r="AA286" s="2"/>
      <c r="AF286" s="2"/>
      <c r="AI286" s="2"/>
      <c r="AJ286" s="2"/>
    </row>
    <row r="287" spans="24:36" x14ac:dyDescent="0.3">
      <c r="X287" s="2"/>
      <c r="AA287" s="2"/>
      <c r="AF287" s="2"/>
      <c r="AI287" s="2"/>
      <c r="AJ287" s="2"/>
    </row>
    <row r="288" spans="24:36" x14ac:dyDescent="0.3">
      <c r="X288" s="2"/>
      <c r="AA288" s="2"/>
      <c r="AF288" s="2"/>
      <c r="AI288" s="2"/>
      <c r="AJ288" s="2"/>
    </row>
    <row r="289" spans="24:36" x14ac:dyDescent="0.3">
      <c r="X289" s="2"/>
      <c r="AA289" s="2"/>
      <c r="AF289" s="2"/>
      <c r="AI289" s="2"/>
      <c r="AJ289" s="2"/>
    </row>
    <row r="290" spans="24:36" x14ac:dyDescent="0.3">
      <c r="X290" s="2"/>
      <c r="AA290" s="2"/>
      <c r="AF290" s="2"/>
      <c r="AI290" s="2"/>
      <c r="AJ290" s="2"/>
    </row>
    <row r="291" spans="24:36" x14ac:dyDescent="0.3">
      <c r="X291" s="2"/>
      <c r="AA291" s="2"/>
      <c r="AF291" s="2"/>
      <c r="AI291" s="2"/>
      <c r="AJ291" s="2"/>
    </row>
    <row r="292" spans="24:36" x14ac:dyDescent="0.3">
      <c r="X292" s="2"/>
      <c r="AA292" s="2"/>
      <c r="AF292" s="2"/>
      <c r="AI292" s="2"/>
      <c r="AJ292" s="2"/>
    </row>
    <row r="293" spans="24:36" x14ac:dyDescent="0.3">
      <c r="X293" s="2"/>
      <c r="AA293" s="2"/>
      <c r="AF293" s="2"/>
      <c r="AI293" s="2"/>
      <c r="AJ293" s="2"/>
    </row>
    <row r="294" spans="24:36" x14ac:dyDescent="0.3">
      <c r="X294" s="2"/>
      <c r="AA294" s="2"/>
      <c r="AF294" s="2"/>
      <c r="AI294" s="2"/>
      <c r="AJ294" s="2"/>
    </row>
    <row r="295" spans="24:36" x14ac:dyDescent="0.3">
      <c r="X295" s="2"/>
      <c r="AA295" s="2"/>
      <c r="AF295" s="2"/>
      <c r="AI295" s="2"/>
      <c r="AJ295" s="2"/>
    </row>
    <row r="296" spans="24:36" x14ac:dyDescent="0.3">
      <c r="X296" s="2"/>
      <c r="AA296" s="2"/>
      <c r="AF296" s="2"/>
      <c r="AI296" s="2"/>
      <c r="AJ296" s="2"/>
    </row>
    <row r="297" spans="24:36" x14ac:dyDescent="0.3">
      <c r="X297" s="2"/>
      <c r="AA297" s="2"/>
      <c r="AF297" s="2"/>
      <c r="AI297" s="2"/>
      <c r="AJ297" s="2"/>
    </row>
    <row r="298" spans="24:36" x14ac:dyDescent="0.3">
      <c r="X298" s="2"/>
      <c r="AA298" s="2"/>
      <c r="AF298" s="2"/>
      <c r="AI298" s="2"/>
      <c r="AJ298" s="2"/>
    </row>
    <row r="299" spans="24:36" x14ac:dyDescent="0.3">
      <c r="X299" s="2"/>
      <c r="AA299" s="2"/>
      <c r="AF299" s="2"/>
      <c r="AI299" s="2"/>
      <c r="AJ299" s="2"/>
    </row>
    <row r="300" spans="24:36" x14ac:dyDescent="0.3">
      <c r="X300" s="2"/>
      <c r="AA300" s="2"/>
      <c r="AF300" s="2"/>
      <c r="AI300" s="2"/>
      <c r="AJ300" s="2"/>
    </row>
    <row r="301" spans="24:36" x14ac:dyDescent="0.3">
      <c r="X301" s="2"/>
      <c r="AA301" s="2"/>
      <c r="AF301" s="2"/>
      <c r="AI301" s="2"/>
      <c r="AJ301" s="2"/>
    </row>
    <row r="302" spans="24:36" x14ac:dyDescent="0.3">
      <c r="X302" s="2"/>
      <c r="AA302" s="2"/>
      <c r="AF302" s="2"/>
      <c r="AI302" s="2"/>
      <c r="AJ302" s="2"/>
    </row>
    <row r="303" spans="24:36" x14ac:dyDescent="0.3">
      <c r="X303" s="2"/>
      <c r="AA303" s="2"/>
      <c r="AF303" s="2"/>
      <c r="AI303" s="2"/>
      <c r="AJ303" s="2"/>
    </row>
    <row r="304" spans="24:36" x14ac:dyDescent="0.3">
      <c r="X304" s="2"/>
      <c r="AA304" s="2"/>
      <c r="AF304" s="2"/>
      <c r="AI304" s="2"/>
      <c r="AJ304" s="2"/>
    </row>
    <row r="305" spans="24:36" x14ac:dyDescent="0.3">
      <c r="X305" s="2"/>
      <c r="AA305" s="2"/>
      <c r="AF305" s="2"/>
      <c r="AI305" s="2"/>
      <c r="AJ305" s="2"/>
    </row>
    <row r="306" spans="24:36" x14ac:dyDescent="0.3">
      <c r="X306" s="2"/>
      <c r="AA306" s="2"/>
      <c r="AF306" s="2"/>
      <c r="AI306" s="2"/>
      <c r="AJ306" s="2"/>
    </row>
    <row r="307" spans="24:36" x14ac:dyDescent="0.3">
      <c r="X307" s="2"/>
      <c r="AA307" s="2"/>
      <c r="AF307" s="2"/>
      <c r="AI307" s="2"/>
      <c r="AJ307" s="2"/>
    </row>
    <row r="308" spans="24:36" x14ac:dyDescent="0.3">
      <c r="X308" s="2"/>
      <c r="AA308" s="2"/>
      <c r="AF308" s="2"/>
      <c r="AI308" s="2"/>
      <c r="AJ308" s="2"/>
    </row>
    <row r="309" spans="24:36" x14ac:dyDescent="0.3">
      <c r="X309" s="2"/>
      <c r="AA309" s="2"/>
      <c r="AF309" s="2"/>
      <c r="AI309" s="2"/>
      <c r="AJ309" s="2"/>
    </row>
    <row r="310" spans="24:36" x14ac:dyDescent="0.3">
      <c r="X310" s="2"/>
      <c r="AA310" s="2"/>
      <c r="AF310" s="2"/>
      <c r="AI310" s="2"/>
      <c r="AJ310" s="2"/>
    </row>
    <row r="311" spans="24:36" x14ac:dyDescent="0.3">
      <c r="X311" s="2"/>
      <c r="AA311" s="2"/>
      <c r="AF311" s="2"/>
      <c r="AI311" s="2"/>
      <c r="AJ311" s="2"/>
    </row>
    <row r="312" spans="24:36" x14ac:dyDescent="0.3">
      <c r="X312" s="2"/>
      <c r="AA312" s="2"/>
      <c r="AF312" s="2"/>
      <c r="AI312" s="2"/>
      <c r="AJ312" s="2"/>
    </row>
    <row r="313" spans="24:36" x14ac:dyDescent="0.3">
      <c r="X313" s="2"/>
      <c r="AA313" s="2"/>
      <c r="AF313" s="2"/>
      <c r="AI313" s="2"/>
      <c r="AJ313" s="2"/>
    </row>
    <row r="314" spans="24:36" x14ac:dyDescent="0.3">
      <c r="X314" s="2"/>
      <c r="AA314" s="2"/>
      <c r="AF314" s="2"/>
      <c r="AI314" s="2"/>
      <c r="AJ314" s="2"/>
    </row>
    <row r="315" spans="24:36" x14ac:dyDescent="0.3">
      <c r="X315" s="2"/>
      <c r="AA315" s="2"/>
      <c r="AF315" s="2"/>
      <c r="AI315" s="2"/>
      <c r="AJ315" s="2"/>
    </row>
    <row r="316" spans="24:36" x14ac:dyDescent="0.3">
      <c r="X316" s="2"/>
      <c r="AA316" s="2"/>
      <c r="AF316" s="2"/>
      <c r="AI316" s="2"/>
      <c r="AJ316" s="2"/>
    </row>
    <row r="317" spans="24:36" x14ac:dyDescent="0.3">
      <c r="X317" s="2"/>
      <c r="AA317" s="2"/>
      <c r="AF317" s="2"/>
      <c r="AI317" s="2"/>
      <c r="AJ317" s="2"/>
    </row>
    <row r="318" spans="24:36" x14ac:dyDescent="0.3">
      <c r="X318" s="2"/>
      <c r="AA318" s="2"/>
      <c r="AF318" s="2"/>
      <c r="AI318" s="2"/>
      <c r="AJ318" s="2"/>
    </row>
    <row r="319" spans="24:36" x14ac:dyDescent="0.3">
      <c r="X319" s="2"/>
      <c r="AA319" s="2"/>
      <c r="AF319" s="2"/>
      <c r="AI319" s="2"/>
      <c r="AJ319" s="2"/>
    </row>
    <row r="320" spans="24:36" x14ac:dyDescent="0.3">
      <c r="X320" s="2"/>
      <c r="AA320" s="2"/>
      <c r="AF320" s="2"/>
      <c r="AI320" s="2"/>
      <c r="AJ320" s="2"/>
    </row>
    <row r="321" spans="24:36" x14ac:dyDescent="0.3">
      <c r="X321" s="2"/>
      <c r="AA321" s="2"/>
      <c r="AF321" s="2"/>
      <c r="AI321" s="2"/>
      <c r="AJ321" s="2"/>
    </row>
    <row r="322" spans="24:36" x14ac:dyDescent="0.3">
      <c r="X322" s="2"/>
      <c r="AA322" s="2"/>
      <c r="AF322" s="2"/>
      <c r="AI322" s="2"/>
      <c r="AJ322" s="2"/>
    </row>
    <row r="323" spans="24:36" x14ac:dyDescent="0.3">
      <c r="X323" s="2"/>
      <c r="AA323" s="2"/>
      <c r="AF323" s="2"/>
      <c r="AI323" s="2"/>
      <c r="AJ323" s="2"/>
    </row>
    <row r="324" spans="24:36" x14ac:dyDescent="0.3">
      <c r="X324" s="2"/>
      <c r="AA324" s="2"/>
      <c r="AF324" s="2"/>
      <c r="AI324" s="2"/>
      <c r="AJ324" s="2"/>
    </row>
    <row r="325" spans="24:36" x14ac:dyDescent="0.3">
      <c r="X325" s="2"/>
      <c r="AA325" s="2"/>
      <c r="AF325" s="2"/>
      <c r="AI325" s="2"/>
      <c r="AJ325" s="2"/>
    </row>
    <row r="326" spans="24:36" x14ac:dyDescent="0.3">
      <c r="X326" s="2"/>
      <c r="AA326" s="2"/>
      <c r="AF326" s="2"/>
      <c r="AI326" s="2"/>
      <c r="AJ326" s="2"/>
    </row>
    <row r="327" spans="24:36" x14ac:dyDescent="0.3">
      <c r="X327" s="2"/>
      <c r="AA327" s="2"/>
      <c r="AF327" s="2"/>
      <c r="AI327" s="2"/>
      <c r="AJ327" s="2"/>
    </row>
    <row r="328" spans="24:36" x14ac:dyDescent="0.3">
      <c r="X328" s="2"/>
      <c r="AA328" s="2"/>
      <c r="AF328" s="2"/>
      <c r="AI328" s="2"/>
      <c r="AJ328" s="2"/>
    </row>
    <row r="329" spans="24:36" x14ac:dyDescent="0.3">
      <c r="X329" s="2"/>
      <c r="AA329" s="2"/>
      <c r="AF329" s="2"/>
      <c r="AI329" s="2"/>
      <c r="AJ329" s="2"/>
    </row>
    <row r="330" spans="24:36" x14ac:dyDescent="0.3">
      <c r="X330" s="2"/>
      <c r="AA330" s="2"/>
      <c r="AF330" s="2"/>
      <c r="AI330" s="2"/>
      <c r="AJ330" s="2"/>
    </row>
    <row r="331" spans="24:36" x14ac:dyDescent="0.3">
      <c r="X331" s="2"/>
      <c r="AA331" s="2"/>
      <c r="AF331" s="2"/>
      <c r="AI331" s="2"/>
      <c r="AJ331" s="2"/>
    </row>
    <row r="332" spans="24:36" x14ac:dyDescent="0.3">
      <c r="X332" s="2"/>
      <c r="AA332" s="2"/>
      <c r="AF332" s="2"/>
      <c r="AI332" s="2"/>
      <c r="AJ332" s="2"/>
    </row>
    <row r="333" spans="24:36" x14ac:dyDescent="0.3">
      <c r="X333" s="2"/>
      <c r="AA333" s="2"/>
      <c r="AF333" s="2"/>
      <c r="AI333" s="2"/>
      <c r="AJ333" s="2"/>
    </row>
    <row r="334" spans="24:36" x14ac:dyDescent="0.3">
      <c r="X334" s="2"/>
      <c r="AA334" s="2"/>
      <c r="AF334" s="2"/>
      <c r="AI334" s="2"/>
      <c r="AJ334" s="2"/>
    </row>
    <row r="335" spans="24:36" x14ac:dyDescent="0.3">
      <c r="X335" s="2"/>
      <c r="AA335" s="2"/>
      <c r="AF335" s="2"/>
      <c r="AI335" s="2"/>
      <c r="AJ335" s="2"/>
    </row>
    <row r="336" spans="24:36" x14ac:dyDescent="0.3">
      <c r="X336" s="2"/>
      <c r="AA336" s="2"/>
      <c r="AF336" s="2"/>
      <c r="AI336" s="2"/>
      <c r="AJ336" s="2"/>
    </row>
    <row r="337" spans="24:36" x14ac:dyDescent="0.3">
      <c r="X337" s="2"/>
      <c r="AA337" s="2"/>
      <c r="AF337" s="2"/>
      <c r="AI337" s="2"/>
      <c r="AJ337" s="2"/>
    </row>
    <row r="338" spans="24:36" x14ac:dyDescent="0.3">
      <c r="X338" s="2"/>
      <c r="AA338" s="2"/>
      <c r="AF338" s="2"/>
      <c r="AI338" s="2"/>
      <c r="AJ338" s="2"/>
    </row>
    <row r="339" spans="24:36" x14ac:dyDescent="0.3">
      <c r="X339" s="2"/>
      <c r="AA339" s="2"/>
      <c r="AF339" s="2"/>
      <c r="AI339" s="2"/>
      <c r="AJ339" s="2"/>
    </row>
    <row r="340" spans="24:36" x14ac:dyDescent="0.3">
      <c r="X340" s="2"/>
      <c r="AA340" s="2"/>
      <c r="AF340" s="2"/>
      <c r="AI340" s="2"/>
      <c r="AJ340" s="2"/>
    </row>
    <row r="341" spans="24:36" x14ac:dyDescent="0.3">
      <c r="X341" s="2"/>
      <c r="AA341" s="2"/>
      <c r="AF341" s="2"/>
      <c r="AI341" s="2"/>
      <c r="AJ341" s="2"/>
    </row>
    <row r="342" spans="24:36" x14ac:dyDescent="0.3">
      <c r="X342" s="2"/>
      <c r="AA342" s="2"/>
      <c r="AF342" s="2"/>
      <c r="AI342" s="2"/>
      <c r="AJ342" s="2"/>
    </row>
    <row r="343" spans="24:36" x14ac:dyDescent="0.3">
      <c r="X343" s="2"/>
      <c r="AA343" s="2"/>
      <c r="AF343" s="2"/>
      <c r="AI343" s="2"/>
      <c r="AJ343" s="2"/>
    </row>
    <row r="344" spans="24:36" x14ac:dyDescent="0.3">
      <c r="X344" s="2"/>
      <c r="AA344" s="2"/>
      <c r="AF344" s="2"/>
      <c r="AI344" s="2"/>
      <c r="AJ344" s="2"/>
    </row>
    <row r="345" spans="24:36" x14ac:dyDescent="0.3">
      <c r="X345" s="2"/>
      <c r="AA345" s="2"/>
      <c r="AF345" s="2"/>
      <c r="AI345" s="2"/>
      <c r="AJ345" s="2"/>
    </row>
    <row r="346" spans="24:36" x14ac:dyDescent="0.3">
      <c r="X346" s="2"/>
      <c r="AA346" s="2"/>
      <c r="AF346" s="2"/>
      <c r="AI346" s="2"/>
      <c r="AJ346" s="2"/>
    </row>
    <row r="347" spans="24:36" x14ac:dyDescent="0.3">
      <c r="X347" s="2"/>
      <c r="AA347" s="2"/>
      <c r="AF347" s="2"/>
      <c r="AI347" s="2"/>
      <c r="AJ347" s="2"/>
    </row>
    <row r="348" spans="24:36" x14ac:dyDescent="0.3">
      <c r="X348" s="2"/>
      <c r="AA348" s="2"/>
      <c r="AF348" s="2"/>
      <c r="AI348" s="2"/>
      <c r="AJ348" s="2"/>
    </row>
    <row r="349" spans="24:36" x14ac:dyDescent="0.3">
      <c r="X349" s="2"/>
      <c r="AA349" s="2"/>
      <c r="AF349" s="2"/>
      <c r="AI349" s="2"/>
      <c r="AJ349" s="2"/>
    </row>
    <row r="350" spans="24:36" x14ac:dyDescent="0.3">
      <c r="X350" s="2"/>
      <c r="AA350" s="2"/>
      <c r="AF350" s="2"/>
      <c r="AI350" s="2"/>
      <c r="AJ350" s="2"/>
    </row>
    <row r="351" spans="24:36" x14ac:dyDescent="0.3">
      <c r="X351" s="2"/>
      <c r="AA351" s="2"/>
      <c r="AF351" s="2"/>
      <c r="AI351" s="2"/>
      <c r="AJ351" s="2"/>
    </row>
    <row r="352" spans="24:36" x14ac:dyDescent="0.3">
      <c r="X352" s="2"/>
      <c r="AA352" s="2"/>
      <c r="AF352" s="2"/>
      <c r="AI352" s="2"/>
      <c r="AJ352" s="2"/>
    </row>
    <row r="353" spans="24:36" x14ac:dyDescent="0.3">
      <c r="X353" s="2"/>
      <c r="AA353" s="2"/>
      <c r="AF353" s="2"/>
      <c r="AI353" s="2"/>
      <c r="AJ353" s="2"/>
    </row>
    <row r="354" spans="24:36" x14ac:dyDescent="0.3">
      <c r="X354" s="2"/>
      <c r="AA354" s="2"/>
      <c r="AF354" s="2"/>
      <c r="AI354" s="2"/>
      <c r="AJ354" s="2"/>
    </row>
    <row r="355" spans="24:36" x14ac:dyDescent="0.3">
      <c r="X355" s="2"/>
      <c r="AA355" s="2"/>
      <c r="AF355" s="2"/>
      <c r="AI355" s="2"/>
      <c r="AJ355" s="2"/>
    </row>
    <row r="356" spans="24:36" x14ac:dyDescent="0.3">
      <c r="X356" s="2"/>
      <c r="AA356" s="2"/>
      <c r="AF356" s="2"/>
      <c r="AI356" s="2"/>
      <c r="AJ356" s="2"/>
    </row>
    <row r="357" spans="24:36" x14ac:dyDescent="0.3">
      <c r="X357" s="2"/>
      <c r="AA357" s="2"/>
      <c r="AF357" s="2"/>
      <c r="AI357" s="2"/>
      <c r="AJ357" s="2"/>
    </row>
    <row r="358" spans="24:36" x14ac:dyDescent="0.3">
      <c r="X358" s="2"/>
      <c r="AA358" s="2"/>
      <c r="AF358" s="2"/>
      <c r="AI358" s="2"/>
      <c r="AJ358" s="2"/>
    </row>
    <row r="359" spans="24:36" x14ac:dyDescent="0.3">
      <c r="X359" s="2"/>
      <c r="AA359" s="2"/>
      <c r="AF359" s="2"/>
      <c r="AI359" s="2"/>
      <c r="AJ359" s="2"/>
    </row>
    <row r="360" spans="24:36" x14ac:dyDescent="0.3">
      <c r="X360" s="2"/>
      <c r="AA360" s="2"/>
      <c r="AF360" s="2"/>
      <c r="AI360" s="2"/>
      <c r="AJ360" s="2"/>
    </row>
    <row r="361" spans="24:36" x14ac:dyDescent="0.3">
      <c r="X361" s="2"/>
      <c r="AA361" s="2"/>
      <c r="AF361" s="2"/>
      <c r="AI361" s="2"/>
      <c r="AJ361" s="2"/>
    </row>
    <row r="362" spans="24:36" x14ac:dyDescent="0.3">
      <c r="X362" s="2"/>
      <c r="AA362" s="2"/>
      <c r="AF362" s="2"/>
      <c r="AI362" s="2"/>
      <c r="AJ362" s="2"/>
    </row>
    <row r="363" spans="24:36" x14ac:dyDescent="0.3">
      <c r="X363" s="2"/>
      <c r="AA363" s="2"/>
      <c r="AF363" s="2"/>
      <c r="AI363" s="2"/>
      <c r="AJ363" s="2"/>
    </row>
    <row r="364" spans="24:36" x14ac:dyDescent="0.3">
      <c r="X364" s="2"/>
      <c r="AA364" s="2"/>
      <c r="AF364" s="2"/>
      <c r="AI364" s="2"/>
      <c r="AJ364" s="2"/>
    </row>
    <row r="365" spans="24:36" x14ac:dyDescent="0.3">
      <c r="X365" s="2"/>
      <c r="AA365" s="2"/>
      <c r="AF365" s="2"/>
      <c r="AI365" s="2"/>
      <c r="AJ365" s="2"/>
    </row>
    <row r="366" spans="24:36" x14ac:dyDescent="0.3">
      <c r="X366" s="2"/>
      <c r="AA366" s="2"/>
      <c r="AF366" s="2"/>
      <c r="AI366" s="2"/>
      <c r="AJ366" s="2"/>
    </row>
    <row r="367" spans="24:36" x14ac:dyDescent="0.3">
      <c r="X367" s="2"/>
      <c r="AA367" s="2"/>
      <c r="AF367" s="2"/>
      <c r="AI367" s="2"/>
      <c r="AJ367" s="2"/>
    </row>
    <row r="368" spans="24:36" x14ac:dyDescent="0.3">
      <c r="X368" s="2"/>
      <c r="AA368" s="2"/>
      <c r="AF368" s="2"/>
      <c r="AI368" s="2"/>
      <c r="AJ368" s="2"/>
    </row>
    <row r="369" spans="24:36" x14ac:dyDescent="0.3">
      <c r="X369" s="2"/>
      <c r="AA369" s="2"/>
      <c r="AF369" s="2"/>
      <c r="AI369" s="2"/>
      <c r="AJ369" s="2"/>
    </row>
    <row r="370" spans="24:36" x14ac:dyDescent="0.3">
      <c r="X370" s="2"/>
      <c r="AA370" s="2"/>
      <c r="AF370" s="2"/>
      <c r="AI370" s="2"/>
      <c r="AJ370" s="2"/>
    </row>
    <row r="371" spans="24:36" x14ac:dyDescent="0.3">
      <c r="X371" s="2"/>
      <c r="AA371" s="2"/>
      <c r="AF371" s="2"/>
      <c r="AI371" s="2"/>
      <c r="AJ371" s="2"/>
    </row>
    <row r="372" spans="24:36" x14ac:dyDescent="0.3">
      <c r="X372" s="2"/>
      <c r="AA372" s="2"/>
      <c r="AF372" s="2"/>
      <c r="AI372" s="2"/>
      <c r="AJ372" s="2"/>
    </row>
    <row r="373" spans="24:36" x14ac:dyDescent="0.3">
      <c r="X373" s="2"/>
      <c r="AA373" s="2"/>
      <c r="AF373" s="2"/>
      <c r="AI373" s="2"/>
      <c r="AJ373" s="2"/>
    </row>
    <row r="374" spans="24:36" x14ac:dyDescent="0.3">
      <c r="X374" s="2"/>
      <c r="AA374" s="2"/>
      <c r="AF374" s="2"/>
      <c r="AI374" s="2"/>
      <c r="AJ374" s="2"/>
    </row>
    <row r="375" spans="24:36" x14ac:dyDescent="0.3">
      <c r="X375" s="2"/>
      <c r="AA375" s="2"/>
      <c r="AF375" s="2"/>
      <c r="AI375" s="2"/>
      <c r="AJ375" s="2"/>
    </row>
    <row r="376" spans="24:36" x14ac:dyDescent="0.3">
      <c r="X376" s="2"/>
      <c r="AA376" s="2"/>
      <c r="AF376" s="2"/>
      <c r="AI376" s="2"/>
      <c r="AJ376" s="2"/>
    </row>
    <row r="377" spans="24:36" x14ac:dyDescent="0.3">
      <c r="X377" s="2"/>
      <c r="AA377" s="2"/>
      <c r="AF377" s="2"/>
      <c r="AI377" s="2"/>
      <c r="AJ377" s="2"/>
    </row>
    <row r="378" spans="24:36" x14ac:dyDescent="0.3">
      <c r="X378" s="2"/>
      <c r="AA378" s="2"/>
      <c r="AF378" s="2"/>
      <c r="AI378" s="2"/>
      <c r="AJ378" s="2"/>
    </row>
    <row r="379" spans="24:36" x14ac:dyDescent="0.3">
      <c r="X379" s="2"/>
      <c r="AA379" s="2"/>
      <c r="AF379" s="2"/>
      <c r="AI379" s="2"/>
      <c r="AJ379" s="2"/>
    </row>
    <row r="380" spans="24:36" x14ac:dyDescent="0.3">
      <c r="X380" s="2"/>
      <c r="AA380" s="2"/>
      <c r="AF380" s="2"/>
      <c r="AI380" s="2"/>
      <c r="AJ380" s="2"/>
    </row>
    <row r="381" spans="24:36" x14ac:dyDescent="0.3">
      <c r="X381" s="2"/>
      <c r="AA381" s="2"/>
      <c r="AF381" s="2"/>
      <c r="AI381" s="2"/>
      <c r="AJ381" s="2"/>
    </row>
    <row r="382" spans="24:36" x14ac:dyDescent="0.3">
      <c r="X382" s="2"/>
      <c r="AA382" s="2"/>
      <c r="AF382" s="2"/>
      <c r="AI382" s="2"/>
      <c r="AJ382" s="2"/>
    </row>
    <row r="383" spans="24:36" x14ac:dyDescent="0.3">
      <c r="X383" s="2"/>
      <c r="AA383" s="2"/>
      <c r="AF383" s="2"/>
      <c r="AI383" s="2"/>
      <c r="AJ383" s="2"/>
    </row>
    <row r="384" spans="24:36" x14ac:dyDescent="0.3">
      <c r="X384" s="2"/>
      <c r="AA384" s="2"/>
      <c r="AF384" s="2"/>
      <c r="AI384" s="2"/>
      <c r="AJ384" s="2"/>
    </row>
    <row r="385" spans="24:36" x14ac:dyDescent="0.3">
      <c r="X385" s="2"/>
      <c r="AA385" s="2"/>
      <c r="AF385" s="2"/>
      <c r="AI385" s="2"/>
      <c r="AJ385" s="2"/>
    </row>
    <row r="386" spans="24:36" x14ac:dyDescent="0.3">
      <c r="X386" s="2"/>
      <c r="AA386" s="2"/>
      <c r="AF386" s="2"/>
      <c r="AI386" s="2"/>
      <c r="AJ386" s="2"/>
    </row>
    <row r="387" spans="24:36" x14ac:dyDescent="0.3">
      <c r="X387" s="2"/>
      <c r="AA387" s="2"/>
      <c r="AF387" s="2"/>
      <c r="AI387" s="2"/>
      <c r="AJ387" s="2"/>
    </row>
    <row r="388" spans="24:36" x14ac:dyDescent="0.3">
      <c r="X388" s="2"/>
      <c r="AA388" s="2"/>
      <c r="AF388" s="2"/>
      <c r="AI388" s="2"/>
      <c r="AJ388" s="2"/>
    </row>
    <row r="389" spans="24:36" x14ac:dyDescent="0.3">
      <c r="X389" s="2"/>
      <c r="AA389" s="2"/>
      <c r="AF389" s="2"/>
      <c r="AI389" s="2"/>
      <c r="AJ389" s="2"/>
    </row>
    <row r="390" spans="24:36" x14ac:dyDescent="0.3">
      <c r="X390" s="2"/>
      <c r="AA390" s="2"/>
      <c r="AF390" s="2"/>
      <c r="AI390" s="2"/>
      <c r="AJ390" s="2"/>
    </row>
    <row r="391" spans="24:36" x14ac:dyDescent="0.3">
      <c r="X391" s="2"/>
      <c r="AA391" s="2"/>
      <c r="AF391" s="2"/>
      <c r="AI391" s="2"/>
      <c r="AJ391" s="2"/>
    </row>
    <row r="392" spans="24:36" x14ac:dyDescent="0.3">
      <c r="X392" s="2"/>
      <c r="AA392" s="2"/>
      <c r="AF392" s="2"/>
      <c r="AI392" s="2"/>
      <c r="AJ392" s="2"/>
    </row>
    <row r="393" spans="24:36" x14ac:dyDescent="0.3">
      <c r="X393" s="2"/>
      <c r="AA393" s="2"/>
      <c r="AF393" s="2"/>
      <c r="AI393" s="2"/>
      <c r="AJ393" s="2"/>
    </row>
    <row r="394" spans="24:36" x14ac:dyDescent="0.3">
      <c r="X394" s="2"/>
      <c r="AA394" s="2"/>
      <c r="AF394" s="2"/>
      <c r="AI394" s="2"/>
      <c r="AJ394" s="2"/>
    </row>
    <row r="395" spans="24:36" x14ac:dyDescent="0.3">
      <c r="X395" s="2"/>
      <c r="AA395" s="2"/>
      <c r="AF395" s="2"/>
      <c r="AI395" s="2"/>
      <c r="AJ395" s="2"/>
    </row>
    <row r="396" spans="24:36" x14ac:dyDescent="0.3">
      <c r="X396" s="2"/>
      <c r="AA396" s="2"/>
      <c r="AF396" s="2"/>
      <c r="AI396" s="2"/>
      <c r="AJ396" s="2"/>
    </row>
    <row r="397" spans="24:36" x14ac:dyDescent="0.3">
      <c r="X397" s="2"/>
      <c r="AA397" s="2"/>
      <c r="AF397" s="2"/>
      <c r="AI397" s="2"/>
      <c r="AJ397" s="2"/>
    </row>
    <row r="398" spans="24:36" x14ac:dyDescent="0.3">
      <c r="X398" s="2"/>
      <c r="AA398" s="2"/>
      <c r="AF398" s="2"/>
      <c r="AI398" s="2"/>
      <c r="AJ398" s="2"/>
    </row>
    <row r="399" spans="24:36" x14ac:dyDescent="0.3">
      <c r="X399" s="2"/>
      <c r="AA399" s="2"/>
      <c r="AF399" s="2"/>
      <c r="AI399" s="2"/>
      <c r="AJ399" s="2"/>
    </row>
    <row r="400" spans="24:36" x14ac:dyDescent="0.3">
      <c r="X400" s="2"/>
      <c r="AA400" s="2"/>
      <c r="AF400" s="2"/>
      <c r="AI400" s="2"/>
      <c r="AJ400" s="2"/>
    </row>
    <row r="401" spans="24:36" x14ac:dyDescent="0.3">
      <c r="X401" s="2"/>
      <c r="AA401" s="2"/>
      <c r="AF401" s="2"/>
      <c r="AI401" s="2"/>
      <c r="AJ401" s="2"/>
    </row>
    <row r="402" spans="24:36" x14ac:dyDescent="0.3">
      <c r="X402" s="2"/>
      <c r="AA402" s="2"/>
      <c r="AF402" s="2"/>
      <c r="AI402" s="2"/>
      <c r="AJ402" s="2"/>
    </row>
    <row r="403" spans="24:36" x14ac:dyDescent="0.3">
      <c r="X403" s="2"/>
      <c r="AA403" s="2"/>
      <c r="AF403" s="2"/>
      <c r="AI403" s="2"/>
      <c r="AJ403" s="2"/>
    </row>
    <row r="404" spans="24:36" x14ac:dyDescent="0.3">
      <c r="X404" s="2"/>
      <c r="AA404" s="2"/>
      <c r="AF404" s="2"/>
      <c r="AI404" s="2"/>
      <c r="AJ404" s="2"/>
    </row>
    <row r="405" spans="24:36" x14ac:dyDescent="0.3">
      <c r="X405" s="2"/>
      <c r="AA405" s="2"/>
      <c r="AF405" s="2"/>
      <c r="AI405" s="2"/>
      <c r="AJ405" s="2"/>
    </row>
    <row r="406" spans="24:36" x14ac:dyDescent="0.3">
      <c r="X406" s="2"/>
      <c r="AA406" s="2"/>
      <c r="AF406" s="2"/>
      <c r="AI406" s="2"/>
      <c r="AJ406" s="2"/>
    </row>
    <row r="407" spans="24:36" x14ac:dyDescent="0.3">
      <c r="X407" s="2"/>
      <c r="AA407" s="2"/>
      <c r="AF407" s="2"/>
      <c r="AI407" s="2"/>
      <c r="AJ407" s="2"/>
    </row>
    <row r="408" spans="24:36" x14ac:dyDescent="0.3">
      <c r="X408" s="2"/>
      <c r="AA408" s="2"/>
      <c r="AF408" s="2"/>
      <c r="AI408" s="2"/>
      <c r="AJ408" s="2"/>
    </row>
    <row r="409" spans="24:36" x14ac:dyDescent="0.3">
      <c r="X409" s="2"/>
      <c r="AA409" s="2"/>
      <c r="AF409" s="2"/>
      <c r="AI409" s="2"/>
      <c r="AJ409" s="2"/>
    </row>
    <row r="410" spans="24:36" x14ac:dyDescent="0.3">
      <c r="X410" s="2"/>
      <c r="AA410" s="2"/>
      <c r="AF410" s="2"/>
      <c r="AI410" s="2"/>
      <c r="AJ410" s="2"/>
    </row>
    <row r="411" spans="24:36" x14ac:dyDescent="0.3">
      <c r="X411" s="2"/>
      <c r="AA411" s="2"/>
      <c r="AF411" s="2"/>
      <c r="AI411" s="2"/>
      <c r="AJ411" s="2"/>
    </row>
    <row r="412" spans="24:36" x14ac:dyDescent="0.3">
      <c r="X412" s="2"/>
      <c r="AA412" s="2"/>
      <c r="AF412" s="2"/>
      <c r="AI412" s="2"/>
      <c r="AJ412" s="2"/>
    </row>
    <row r="413" spans="24:36" x14ac:dyDescent="0.3">
      <c r="X413" s="2"/>
      <c r="AA413" s="2"/>
      <c r="AF413" s="2"/>
      <c r="AI413" s="2"/>
      <c r="AJ413" s="2"/>
    </row>
    <row r="414" spans="24:36" x14ac:dyDescent="0.3">
      <c r="X414" s="2"/>
      <c r="AA414" s="2"/>
      <c r="AF414" s="2"/>
      <c r="AI414" s="2"/>
      <c r="AJ414" s="2"/>
    </row>
    <row r="415" spans="24:36" x14ac:dyDescent="0.3">
      <c r="X415" s="2"/>
      <c r="AA415" s="2"/>
      <c r="AF415" s="2"/>
      <c r="AI415" s="2"/>
      <c r="AJ415" s="2"/>
    </row>
    <row r="416" spans="24:36" x14ac:dyDescent="0.3">
      <c r="X416" s="2"/>
      <c r="AA416" s="2"/>
      <c r="AF416" s="2"/>
      <c r="AI416" s="2"/>
      <c r="AJ416" s="2"/>
    </row>
    <row r="417" spans="24:36" x14ac:dyDescent="0.3">
      <c r="X417" s="2"/>
      <c r="AA417" s="2"/>
      <c r="AF417" s="2"/>
      <c r="AI417" s="2"/>
      <c r="AJ417" s="2"/>
    </row>
    <row r="418" spans="24:36" x14ac:dyDescent="0.3">
      <c r="X418" s="2"/>
      <c r="AA418" s="2"/>
      <c r="AF418" s="2"/>
      <c r="AI418" s="2"/>
      <c r="AJ418" s="2"/>
    </row>
    <row r="419" spans="24:36" x14ac:dyDescent="0.3">
      <c r="X419" s="2"/>
      <c r="AA419" s="2"/>
      <c r="AF419" s="2"/>
      <c r="AI419" s="2"/>
      <c r="AJ419" s="2"/>
    </row>
    <row r="420" spans="24:36" x14ac:dyDescent="0.3">
      <c r="X420" s="2"/>
      <c r="AA420" s="2"/>
      <c r="AF420" s="2"/>
      <c r="AI420" s="2"/>
      <c r="AJ420" s="2"/>
    </row>
    <row r="421" spans="24:36" x14ac:dyDescent="0.3">
      <c r="X421" s="2"/>
      <c r="AA421" s="2"/>
      <c r="AF421" s="2"/>
      <c r="AI421" s="2"/>
      <c r="AJ421" s="2"/>
    </row>
    <row r="422" spans="24:36" x14ac:dyDescent="0.3">
      <c r="X422" s="2"/>
      <c r="AA422" s="2"/>
      <c r="AF422" s="2"/>
      <c r="AI422" s="2"/>
      <c r="AJ422" s="2"/>
    </row>
    <row r="423" spans="24:36" x14ac:dyDescent="0.3">
      <c r="X423" s="2"/>
      <c r="AA423" s="2"/>
      <c r="AF423" s="2"/>
      <c r="AI423" s="2"/>
      <c r="AJ423" s="2"/>
    </row>
    <row r="424" spans="24:36" x14ac:dyDescent="0.3">
      <c r="X424" s="2"/>
      <c r="AA424" s="2"/>
      <c r="AF424" s="2"/>
      <c r="AI424" s="2"/>
      <c r="AJ424" s="2"/>
    </row>
    <row r="425" spans="24:36" x14ac:dyDescent="0.3">
      <c r="X425" s="2"/>
      <c r="AA425" s="2"/>
      <c r="AF425" s="2"/>
      <c r="AI425" s="2"/>
      <c r="AJ425" s="2"/>
    </row>
    <row r="426" spans="24:36" x14ac:dyDescent="0.3">
      <c r="X426" s="2"/>
      <c r="AA426" s="2"/>
      <c r="AF426" s="2"/>
      <c r="AI426" s="2"/>
      <c r="AJ426" s="2"/>
    </row>
    <row r="427" spans="24:36" x14ac:dyDescent="0.3">
      <c r="X427" s="2"/>
      <c r="AA427" s="2"/>
      <c r="AF427" s="2"/>
      <c r="AI427" s="2"/>
      <c r="AJ427" s="2"/>
    </row>
    <row r="428" spans="24:36" x14ac:dyDescent="0.3">
      <c r="X428" s="2"/>
      <c r="AA428" s="2"/>
      <c r="AF428" s="2"/>
      <c r="AI428" s="2"/>
      <c r="AJ428" s="2"/>
    </row>
    <row r="429" spans="24:36" x14ac:dyDescent="0.3">
      <c r="X429" s="2"/>
      <c r="AA429" s="2"/>
      <c r="AF429" s="2"/>
      <c r="AI429" s="2"/>
      <c r="AJ429" s="2"/>
    </row>
    <row r="430" spans="24:36" x14ac:dyDescent="0.3">
      <c r="X430" s="2"/>
      <c r="AA430" s="2"/>
      <c r="AF430" s="2"/>
      <c r="AI430" s="2"/>
      <c r="AJ430" s="2"/>
    </row>
    <row r="431" spans="24:36" x14ac:dyDescent="0.3">
      <c r="X431" s="2"/>
      <c r="AA431" s="2"/>
      <c r="AF431" s="2"/>
      <c r="AI431" s="2"/>
      <c r="AJ431" s="2"/>
    </row>
    <row r="432" spans="24:36" x14ac:dyDescent="0.3">
      <c r="X432" s="2"/>
      <c r="AA432" s="2"/>
      <c r="AF432" s="2"/>
      <c r="AI432" s="2"/>
      <c r="AJ432" s="2"/>
    </row>
    <row r="433" spans="24:36" x14ac:dyDescent="0.3">
      <c r="X433" s="2"/>
      <c r="AA433" s="2"/>
      <c r="AF433" s="2"/>
      <c r="AI433" s="2"/>
      <c r="AJ433" s="2"/>
    </row>
    <row r="434" spans="24:36" x14ac:dyDescent="0.3">
      <c r="X434" s="2"/>
      <c r="AA434" s="2"/>
      <c r="AF434" s="2"/>
      <c r="AI434" s="2"/>
      <c r="AJ434" s="2"/>
    </row>
    <row r="435" spans="24:36" x14ac:dyDescent="0.3">
      <c r="X435" s="2"/>
      <c r="AA435" s="2"/>
      <c r="AF435" s="2"/>
      <c r="AI435" s="2"/>
      <c r="AJ435" s="2"/>
    </row>
    <row r="436" spans="24:36" x14ac:dyDescent="0.3">
      <c r="X436" s="2"/>
      <c r="AA436" s="2"/>
      <c r="AF436" s="2"/>
      <c r="AI436" s="2"/>
      <c r="AJ436" s="2"/>
    </row>
    <row r="437" spans="24:36" x14ac:dyDescent="0.3">
      <c r="X437" s="2"/>
      <c r="AA437" s="2"/>
      <c r="AF437" s="2"/>
      <c r="AI437" s="2"/>
      <c r="AJ437" s="2"/>
    </row>
    <row r="438" spans="24:36" x14ac:dyDescent="0.3">
      <c r="X438" s="2"/>
      <c r="AA438" s="2"/>
      <c r="AF438" s="2"/>
      <c r="AI438" s="2"/>
      <c r="AJ438" s="2"/>
    </row>
    <row r="439" spans="24:36" x14ac:dyDescent="0.3">
      <c r="X439" s="2"/>
      <c r="AA439" s="2"/>
      <c r="AF439" s="2"/>
      <c r="AI439" s="2"/>
      <c r="AJ439" s="2"/>
    </row>
    <row r="440" spans="24:36" x14ac:dyDescent="0.3">
      <c r="X440" s="2"/>
      <c r="AA440" s="2"/>
      <c r="AF440" s="2"/>
      <c r="AI440" s="2"/>
      <c r="AJ440" s="2"/>
    </row>
    <row r="441" spans="24:36" x14ac:dyDescent="0.3">
      <c r="X441" s="2"/>
      <c r="AA441" s="2"/>
      <c r="AF441" s="2"/>
      <c r="AI441" s="2"/>
      <c r="AJ441" s="2"/>
    </row>
    <row r="442" spans="24:36" x14ac:dyDescent="0.3">
      <c r="X442" s="2"/>
      <c r="AA442" s="2"/>
      <c r="AF442" s="2"/>
      <c r="AI442" s="2"/>
      <c r="AJ442" s="2"/>
    </row>
    <row r="443" spans="24:36" x14ac:dyDescent="0.3">
      <c r="X443" s="2"/>
      <c r="AA443" s="2"/>
      <c r="AF443" s="2"/>
      <c r="AI443" s="2"/>
      <c r="AJ443" s="2"/>
    </row>
    <row r="444" spans="24:36" x14ac:dyDescent="0.3">
      <c r="X444" s="2"/>
      <c r="AA444" s="2"/>
      <c r="AF444" s="2"/>
      <c r="AI444" s="2"/>
      <c r="AJ444" s="2"/>
    </row>
    <row r="445" spans="24:36" x14ac:dyDescent="0.3">
      <c r="X445" s="2"/>
      <c r="AA445" s="2"/>
      <c r="AF445" s="2"/>
      <c r="AI445" s="2"/>
      <c r="AJ445" s="2"/>
    </row>
    <row r="446" spans="24:36" x14ac:dyDescent="0.3">
      <c r="X446" s="2"/>
      <c r="AA446" s="2"/>
      <c r="AF446" s="2"/>
      <c r="AI446" s="2"/>
      <c r="AJ446" s="2"/>
    </row>
    <row r="447" spans="24:36" x14ac:dyDescent="0.3">
      <c r="X447" s="2"/>
      <c r="AA447" s="2"/>
      <c r="AF447" s="2"/>
      <c r="AI447" s="2"/>
      <c r="AJ447" s="2"/>
    </row>
    <row r="448" spans="24:36" x14ac:dyDescent="0.3">
      <c r="X448" s="2"/>
      <c r="AA448" s="2"/>
      <c r="AF448" s="2"/>
      <c r="AI448" s="2"/>
      <c r="AJ448" s="2"/>
    </row>
    <row r="449" spans="24:36" x14ac:dyDescent="0.3">
      <c r="X449" s="2"/>
      <c r="AA449" s="2"/>
      <c r="AF449" s="2"/>
      <c r="AI449" s="2"/>
      <c r="AJ449" s="2"/>
    </row>
    <row r="450" spans="24:36" x14ac:dyDescent="0.3">
      <c r="X450" s="2"/>
      <c r="AA450" s="2"/>
      <c r="AF450" s="2"/>
      <c r="AI450" s="2"/>
      <c r="AJ450" s="2"/>
    </row>
    <row r="451" spans="24:36" x14ac:dyDescent="0.3">
      <c r="X451" s="2"/>
      <c r="AA451" s="2"/>
      <c r="AF451" s="2"/>
      <c r="AI451" s="2"/>
      <c r="AJ451" s="2"/>
    </row>
    <row r="452" spans="24:36" x14ac:dyDescent="0.3">
      <c r="X452" s="2"/>
      <c r="AA452" s="2"/>
      <c r="AF452" s="2"/>
      <c r="AI452" s="2"/>
      <c r="AJ452" s="2"/>
    </row>
    <row r="453" spans="24:36" x14ac:dyDescent="0.3">
      <c r="X453" s="2"/>
      <c r="AA453" s="2"/>
      <c r="AF453" s="2"/>
      <c r="AI453" s="2"/>
      <c r="AJ453" s="2"/>
    </row>
    <row r="454" spans="24:36" x14ac:dyDescent="0.3">
      <c r="X454" s="2"/>
      <c r="AA454" s="2"/>
      <c r="AF454" s="2"/>
      <c r="AI454" s="2"/>
      <c r="AJ454" s="2"/>
    </row>
    <row r="455" spans="24:36" x14ac:dyDescent="0.3">
      <c r="X455" s="2"/>
      <c r="AA455" s="2"/>
      <c r="AF455" s="2"/>
      <c r="AI455" s="2"/>
      <c r="AJ455" s="2"/>
    </row>
    <row r="456" spans="24:36" x14ac:dyDescent="0.3">
      <c r="X456" s="2"/>
      <c r="AA456" s="2"/>
      <c r="AF456" s="2"/>
      <c r="AI456" s="2"/>
      <c r="AJ456" s="2"/>
    </row>
    <row r="457" spans="24:36" x14ac:dyDescent="0.3">
      <c r="X457" s="2"/>
      <c r="AA457" s="2"/>
      <c r="AF457" s="2"/>
      <c r="AI457" s="2"/>
      <c r="AJ457" s="2"/>
    </row>
    <row r="458" spans="24:36" x14ac:dyDescent="0.3">
      <c r="X458" s="2"/>
      <c r="AA458" s="2"/>
      <c r="AF458" s="2"/>
      <c r="AI458" s="2"/>
      <c r="AJ458" s="2"/>
    </row>
    <row r="459" spans="24:36" x14ac:dyDescent="0.3">
      <c r="X459" s="2"/>
      <c r="AA459" s="2"/>
      <c r="AF459" s="2"/>
      <c r="AI459" s="2"/>
      <c r="AJ459" s="2"/>
    </row>
    <row r="460" spans="24:36" x14ac:dyDescent="0.3">
      <c r="X460" s="2"/>
      <c r="AA460" s="2"/>
      <c r="AF460" s="2"/>
      <c r="AI460" s="2"/>
      <c r="AJ460" s="2"/>
    </row>
    <row r="461" spans="24:36" x14ac:dyDescent="0.3">
      <c r="X461" s="2"/>
      <c r="AA461" s="2"/>
      <c r="AF461" s="2"/>
      <c r="AI461" s="2"/>
      <c r="AJ461" s="2"/>
    </row>
    <row r="462" spans="24:36" x14ac:dyDescent="0.3">
      <c r="X462" s="2"/>
      <c r="AA462" s="2"/>
      <c r="AF462" s="2"/>
      <c r="AI462" s="2"/>
      <c r="AJ462" s="2"/>
    </row>
    <row r="463" spans="24:36" x14ac:dyDescent="0.3">
      <c r="X463" s="2"/>
      <c r="AA463" s="2"/>
      <c r="AF463" s="2"/>
      <c r="AI463" s="2"/>
      <c r="AJ463" s="2"/>
    </row>
    <row r="464" spans="24:36" x14ac:dyDescent="0.3">
      <c r="X464" s="2"/>
      <c r="AA464" s="2"/>
      <c r="AF464" s="2"/>
      <c r="AI464" s="2"/>
      <c r="AJ464" s="2"/>
    </row>
    <row r="465" spans="24:36" x14ac:dyDescent="0.3">
      <c r="X465" s="2"/>
      <c r="AA465" s="2"/>
      <c r="AF465" s="2"/>
      <c r="AI465" s="2"/>
      <c r="AJ465" s="2"/>
    </row>
    <row r="466" spans="24:36" x14ac:dyDescent="0.3">
      <c r="X466" s="2"/>
      <c r="AA466" s="2"/>
      <c r="AF466" s="2"/>
      <c r="AI466" s="2"/>
      <c r="AJ466" s="2"/>
    </row>
    <row r="467" spans="24:36" x14ac:dyDescent="0.3">
      <c r="X467" s="2"/>
      <c r="AA467" s="2"/>
      <c r="AF467" s="2"/>
      <c r="AI467" s="2"/>
      <c r="AJ467" s="2"/>
    </row>
    <row r="468" spans="24:36" x14ac:dyDescent="0.3">
      <c r="X468" s="2"/>
      <c r="AA468" s="2"/>
      <c r="AF468" s="2"/>
      <c r="AI468" s="2"/>
      <c r="AJ468" s="2"/>
    </row>
    <row r="469" spans="24:36" x14ac:dyDescent="0.3">
      <c r="X469" s="2"/>
      <c r="AA469" s="2"/>
      <c r="AF469" s="2"/>
      <c r="AI469" s="2"/>
      <c r="AJ469" s="2"/>
    </row>
    <row r="470" spans="24:36" x14ac:dyDescent="0.3">
      <c r="X470" s="2"/>
      <c r="AA470" s="2"/>
      <c r="AF470" s="2"/>
      <c r="AI470" s="2"/>
      <c r="AJ470" s="2"/>
    </row>
    <row r="471" spans="24:36" x14ac:dyDescent="0.3">
      <c r="X471" s="2"/>
      <c r="AA471" s="2"/>
      <c r="AF471" s="2"/>
      <c r="AI471" s="2"/>
      <c r="AJ471" s="2"/>
    </row>
    <row r="472" spans="24:36" x14ac:dyDescent="0.3">
      <c r="X472" s="2"/>
      <c r="AA472" s="2"/>
      <c r="AF472" s="2"/>
      <c r="AI472" s="2"/>
      <c r="AJ472" s="2"/>
    </row>
    <row r="473" spans="24:36" x14ac:dyDescent="0.3">
      <c r="X473" s="2"/>
      <c r="AA473" s="2"/>
      <c r="AF473" s="2"/>
      <c r="AI473" s="2"/>
      <c r="AJ473" s="2"/>
    </row>
    <row r="474" spans="24:36" x14ac:dyDescent="0.3">
      <c r="X474" s="2"/>
      <c r="AA474" s="2"/>
      <c r="AF474" s="2"/>
      <c r="AI474" s="2"/>
      <c r="AJ474" s="2"/>
    </row>
    <row r="475" spans="24:36" x14ac:dyDescent="0.3">
      <c r="X475" s="2"/>
      <c r="AA475" s="2"/>
      <c r="AF475" s="2"/>
      <c r="AI475" s="2"/>
      <c r="AJ475" s="2"/>
    </row>
    <row r="476" spans="24:36" x14ac:dyDescent="0.3">
      <c r="X476" s="2"/>
      <c r="AA476" s="2"/>
      <c r="AF476" s="2"/>
      <c r="AI476" s="2"/>
      <c r="AJ476" s="2"/>
    </row>
    <row r="477" spans="24:36" x14ac:dyDescent="0.3">
      <c r="X477" s="2"/>
      <c r="AA477" s="2"/>
      <c r="AF477" s="2"/>
      <c r="AI477" s="2"/>
      <c r="AJ477" s="2"/>
    </row>
    <row r="478" spans="24:36" x14ac:dyDescent="0.3">
      <c r="X478" s="2"/>
      <c r="AA478" s="2"/>
      <c r="AF478" s="2"/>
      <c r="AI478" s="2"/>
      <c r="AJ478" s="2"/>
    </row>
    <row r="479" spans="24:36" x14ac:dyDescent="0.3">
      <c r="X479" s="2"/>
      <c r="AA479" s="2"/>
      <c r="AF479" s="2"/>
      <c r="AI479" s="2"/>
      <c r="AJ479" s="2"/>
    </row>
    <row r="480" spans="24:36" x14ac:dyDescent="0.3">
      <c r="X480" s="2"/>
      <c r="AA480" s="2"/>
      <c r="AF480" s="2"/>
      <c r="AI480" s="2"/>
      <c r="AJ480" s="2"/>
    </row>
    <row r="481" spans="24:36" x14ac:dyDescent="0.3">
      <c r="X481" s="2"/>
      <c r="AA481" s="2"/>
      <c r="AF481" s="2"/>
      <c r="AI481" s="2"/>
      <c r="AJ481" s="2"/>
    </row>
    <row r="482" spans="24:36" x14ac:dyDescent="0.3">
      <c r="X482" s="2"/>
      <c r="AA482" s="2"/>
      <c r="AF482" s="2"/>
      <c r="AI482" s="2"/>
      <c r="AJ482" s="2"/>
    </row>
    <row r="483" spans="24:36" x14ac:dyDescent="0.3">
      <c r="X483" s="2"/>
      <c r="AA483" s="2"/>
      <c r="AF483" s="2"/>
      <c r="AI483" s="2"/>
      <c r="AJ483" s="2"/>
    </row>
    <row r="484" spans="24:36" x14ac:dyDescent="0.3">
      <c r="X484" s="2"/>
      <c r="AA484" s="2"/>
      <c r="AF484" s="2"/>
      <c r="AI484" s="2"/>
      <c r="AJ484" s="2"/>
    </row>
    <row r="485" spans="24:36" x14ac:dyDescent="0.3">
      <c r="X485" s="2"/>
      <c r="AA485" s="2"/>
      <c r="AF485" s="2"/>
      <c r="AI485" s="2"/>
      <c r="AJ485" s="2"/>
    </row>
    <row r="486" spans="24:36" x14ac:dyDescent="0.3">
      <c r="X486" s="2"/>
      <c r="AA486" s="2"/>
      <c r="AF486" s="2"/>
      <c r="AI486" s="2"/>
      <c r="AJ486" s="2"/>
    </row>
    <row r="487" spans="24:36" x14ac:dyDescent="0.3">
      <c r="X487" s="2"/>
      <c r="AA487" s="2"/>
      <c r="AF487" s="2"/>
      <c r="AI487" s="2"/>
      <c r="AJ487" s="2"/>
    </row>
    <row r="488" spans="24:36" x14ac:dyDescent="0.3">
      <c r="X488" s="2"/>
      <c r="AA488" s="2"/>
      <c r="AF488" s="2"/>
      <c r="AI488" s="2"/>
      <c r="AJ488" s="2"/>
    </row>
    <row r="489" spans="24:36" x14ac:dyDescent="0.3">
      <c r="X489" s="2"/>
      <c r="AA489" s="2"/>
      <c r="AF489" s="2"/>
      <c r="AI489" s="2"/>
      <c r="AJ489" s="2"/>
    </row>
    <row r="490" spans="24:36" x14ac:dyDescent="0.3">
      <c r="X490" s="2"/>
      <c r="AA490" s="2"/>
      <c r="AF490" s="2"/>
      <c r="AI490" s="2"/>
      <c r="AJ490" s="2"/>
    </row>
    <row r="491" spans="24:36" x14ac:dyDescent="0.3">
      <c r="X491" s="2"/>
      <c r="AA491" s="2"/>
      <c r="AF491" s="2"/>
      <c r="AI491" s="2"/>
      <c r="AJ491" s="2"/>
    </row>
    <row r="492" spans="24:36" x14ac:dyDescent="0.3">
      <c r="X492" s="2"/>
      <c r="AA492" s="2"/>
      <c r="AF492" s="2"/>
      <c r="AI492" s="2"/>
      <c r="AJ492" s="2"/>
    </row>
    <row r="493" spans="24:36" x14ac:dyDescent="0.3">
      <c r="X493" s="2"/>
      <c r="AA493" s="2"/>
      <c r="AF493" s="2"/>
      <c r="AI493" s="2"/>
      <c r="AJ493" s="2"/>
    </row>
    <row r="494" spans="24:36" x14ac:dyDescent="0.3">
      <c r="X494" s="2"/>
      <c r="AA494" s="2"/>
      <c r="AF494" s="2"/>
      <c r="AI494" s="2"/>
      <c r="AJ494" s="2"/>
    </row>
    <row r="495" spans="24:36" x14ac:dyDescent="0.3">
      <c r="X495" s="2"/>
      <c r="AA495" s="2"/>
      <c r="AF495" s="2"/>
      <c r="AI495" s="2"/>
      <c r="AJ495" s="2"/>
    </row>
    <row r="496" spans="24:36" x14ac:dyDescent="0.3">
      <c r="X496" s="2"/>
      <c r="AA496" s="2"/>
      <c r="AF496" s="2"/>
      <c r="AI496" s="2"/>
      <c r="AJ496" s="2"/>
    </row>
    <row r="497" spans="24:36" x14ac:dyDescent="0.3">
      <c r="X497" s="2"/>
      <c r="AA497" s="2"/>
      <c r="AF497" s="2"/>
      <c r="AI497" s="2"/>
      <c r="AJ497" s="2"/>
    </row>
    <row r="498" spans="24:36" x14ac:dyDescent="0.3">
      <c r="X498" s="2"/>
      <c r="AA498" s="2"/>
      <c r="AF498" s="2"/>
      <c r="AI498" s="2"/>
      <c r="AJ498" s="2"/>
    </row>
    <row r="499" spans="24:36" x14ac:dyDescent="0.3">
      <c r="X499" s="2"/>
      <c r="AA499" s="2"/>
      <c r="AF499" s="2"/>
      <c r="AI499" s="2"/>
      <c r="AJ499" s="2"/>
    </row>
    <row r="500" spans="24:36" x14ac:dyDescent="0.3">
      <c r="X500" s="2"/>
      <c r="AA500" s="2"/>
      <c r="AF500" s="2"/>
      <c r="AI500" s="2"/>
      <c r="AJ500" s="2"/>
    </row>
    <row r="501" spans="24:36" x14ac:dyDescent="0.3">
      <c r="X501" s="2"/>
      <c r="AA501" s="2"/>
      <c r="AF501" s="2"/>
      <c r="AI501" s="2"/>
      <c r="AJ501" s="2"/>
    </row>
    <row r="502" spans="24:36" x14ac:dyDescent="0.3">
      <c r="X502" s="2"/>
      <c r="AA502" s="2"/>
      <c r="AF502" s="2"/>
      <c r="AI502" s="2"/>
      <c r="AJ502" s="2"/>
    </row>
    <row r="503" spans="24:36" x14ac:dyDescent="0.3">
      <c r="X503" s="2"/>
      <c r="AA503" s="2"/>
      <c r="AF503" s="2"/>
      <c r="AI503" s="2"/>
      <c r="AJ503" s="2"/>
    </row>
    <row r="504" spans="24:36" x14ac:dyDescent="0.3">
      <c r="X504" s="2"/>
      <c r="AA504" s="2"/>
      <c r="AF504" s="2"/>
      <c r="AI504" s="2"/>
      <c r="AJ504" s="2"/>
    </row>
    <row r="505" spans="24:36" x14ac:dyDescent="0.3">
      <c r="X505" s="2"/>
      <c r="AA505" s="2"/>
      <c r="AF505" s="2"/>
      <c r="AI505" s="2"/>
      <c r="AJ505" s="2"/>
    </row>
    <row r="506" spans="24:36" x14ac:dyDescent="0.3">
      <c r="X506" s="2"/>
      <c r="AA506" s="2"/>
      <c r="AF506" s="2"/>
      <c r="AI506" s="2"/>
      <c r="AJ506" s="2"/>
    </row>
    <row r="507" spans="24:36" x14ac:dyDescent="0.3">
      <c r="X507" s="2"/>
      <c r="AA507" s="2"/>
      <c r="AF507" s="2"/>
      <c r="AI507" s="2"/>
      <c r="AJ507" s="2"/>
    </row>
    <row r="508" spans="24:36" x14ac:dyDescent="0.3">
      <c r="X508" s="2"/>
      <c r="AA508" s="2"/>
      <c r="AF508" s="2"/>
      <c r="AI508" s="2"/>
      <c r="AJ508" s="2"/>
    </row>
    <row r="509" spans="24:36" x14ac:dyDescent="0.3">
      <c r="X509" s="2"/>
      <c r="AA509" s="2"/>
      <c r="AF509" s="2"/>
      <c r="AI509" s="2"/>
      <c r="AJ509" s="2"/>
    </row>
    <row r="510" spans="24:36" x14ac:dyDescent="0.3">
      <c r="X510" s="2"/>
      <c r="AA510" s="2"/>
      <c r="AF510" s="2"/>
      <c r="AI510" s="2"/>
      <c r="AJ510" s="2"/>
    </row>
    <row r="511" spans="24:36" x14ac:dyDescent="0.3">
      <c r="X511" s="2"/>
      <c r="AA511" s="2"/>
      <c r="AF511" s="2"/>
      <c r="AI511" s="2"/>
      <c r="AJ511" s="2"/>
    </row>
    <row r="512" spans="24:36" x14ac:dyDescent="0.3">
      <c r="X512" s="2"/>
      <c r="AA512" s="2"/>
      <c r="AF512" s="2"/>
      <c r="AI512" s="2"/>
      <c r="AJ512" s="2"/>
    </row>
    <row r="513" spans="24:36" x14ac:dyDescent="0.3">
      <c r="X513" s="2"/>
      <c r="AA513" s="2"/>
      <c r="AF513" s="2"/>
      <c r="AI513" s="2"/>
      <c r="AJ513" s="2"/>
    </row>
    <row r="514" spans="24:36" x14ac:dyDescent="0.3">
      <c r="X514" s="2"/>
      <c r="AA514" s="2"/>
      <c r="AF514" s="2"/>
      <c r="AI514" s="2"/>
      <c r="AJ514" s="2"/>
    </row>
    <row r="515" spans="24:36" x14ac:dyDescent="0.3">
      <c r="X515" s="2"/>
      <c r="AA515" s="2"/>
      <c r="AF515" s="2"/>
      <c r="AI515" s="2"/>
      <c r="AJ515" s="2"/>
    </row>
    <row r="516" spans="24:36" x14ac:dyDescent="0.3">
      <c r="X516" s="2"/>
      <c r="AA516" s="2"/>
      <c r="AF516" s="2"/>
      <c r="AI516" s="2"/>
      <c r="AJ516" s="2"/>
    </row>
    <row r="517" spans="24:36" x14ac:dyDescent="0.3">
      <c r="X517" s="2"/>
      <c r="AA517" s="2"/>
      <c r="AF517" s="2"/>
      <c r="AI517" s="2"/>
      <c r="AJ517" s="2"/>
    </row>
    <row r="518" spans="24:36" x14ac:dyDescent="0.3">
      <c r="X518" s="2"/>
      <c r="AA518" s="2"/>
      <c r="AF518" s="2"/>
      <c r="AI518" s="2"/>
      <c r="AJ518" s="2"/>
    </row>
    <row r="519" spans="24:36" x14ac:dyDescent="0.3">
      <c r="X519" s="2"/>
      <c r="AA519" s="2"/>
      <c r="AF519" s="2"/>
      <c r="AI519" s="2"/>
      <c r="AJ519" s="2"/>
    </row>
    <row r="520" spans="24:36" x14ac:dyDescent="0.3">
      <c r="X520" s="2"/>
      <c r="AA520" s="2"/>
      <c r="AF520" s="2"/>
      <c r="AI520" s="2"/>
      <c r="AJ520" s="2"/>
    </row>
    <row r="521" spans="24:36" x14ac:dyDescent="0.3">
      <c r="X521" s="2"/>
      <c r="AA521" s="2"/>
      <c r="AF521" s="2"/>
      <c r="AI521" s="2"/>
      <c r="AJ521" s="2"/>
    </row>
    <row r="522" spans="24:36" x14ac:dyDescent="0.3">
      <c r="X522" s="2"/>
      <c r="AA522" s="2"/>
      <c r="AF522" s="2"/>
      <c r="AI522" s="2"/>
      <c r="AJ522" s="2"/>
    </row>
    <row r="523" spans="24:36" x14ac:dyDescent="0.3">
      <c r="X523" s="2"/>
      <c r="AA523" s="2"/>
      <c r="AF523" s="2"/>
      <c r="AI523" s="2"/>
      <c r="AJ523" s="2"/>
    </row>
    <row r="524" spans="24:36" x14ac:dyDescent="0.3">
      <c r="X524" s="2"/>
      <c r="AA524" s="2"/>
      <c r="AF524" s="2"/>
      <c r="AI524" s="2"/>
      <c r="AJ524" s="2"/>
    </row>
    <row r="525" spans="24:36" x14ac:dyDescent="0.3">
      <c r="X525" s="2"/>
      <c r="AA525" s="2"/>
      <c r="AF525" s="2"/>
      <c r="AI525" s="2"/>
      <c r="AJ525" s="2"/>
    </row>
    <row r="526" spans="24:36" x14ac:dyDescent="0.3">
      <c r="X526" s="2"/>
      <c r="AA526" s="2"/>
      <c r="AF526" s="2"/>
      <c r="AI526" s="2"/>
      <c r="AJ526" s="2"/>
    </row>
    <row r="527" spans="24:36" x14ac:dyDescent="0.3">
      <c r="X527" s="2"/>
      <c r="AA527" s="2"/>
      <c r="AF527" s="2"/>
      <c r="AI527" s="2"/>
      <c r="AJ527" s="2"/>
    </row>
    <row r="528" spans="24:36" x14ac:dyDescent="0.3">
      <c r="X528" s="2"/>
      <c r="AA528" s="2"/>
      <c r="AF528" s="2"/>
      <c r="AI528" s="2"/>
      <c r="AJ528" s="2"/>
    </row>
    <row r="529" spans="24:39" x14ac:dyDescent="0.3">
      <c r="X529" s="2"/>
      <c r="AA529" s="2"/>
      <c r="AF529" s="2"/>
      <c r="AI529" s="2"/>
      <c r="AJ529" s="2"/>
    </row>
    <row r="530" spans="24:39" x14ac:dyDescent="0.3">
      <c r="X530" s="2"/>
      <c r="AA530" s="2"/>
      <c r="AF530" s="2"/>
      <c r="AI530" s="2"/>
      <c r="AJ530" s="2"/>
    </row>
    <row r="531" spans="24:39" x14ac:dyDescent="0.3">
      <c r="X531" s="2"/>
      <c r="AA531" s="2"/>
      <c r="AF531" s="2"/>
      <c r="AI531" s="2"/>
      <c r="AJ531" s="2"/>
    </row>
    <row r="532" spans="24:39" x14ac:dyDescent="0.3">
      <c r="X532" s="2"/>
      <c r="AA532" s="2"/>
      <c r="AF532" s="2"/>
      <c r="AI532" s="2"/>
      <c r="AJ532" s="2"/>
    </row>
    <row r="533" spans="24:39" x14ac:dyDescent="0.3">
      <c r="AF533" s="2"/>
      <c r="AJ533" s="2"/>
      <c r="AL533"/>
      <c r="AM533"/>
    </row>
    <row r="534" spans="24:39" x14ac:dyDescent="0.3">
      <c r="X534" s="2"/>
      <c r="AF534" s="2"/>
      <c r="AI534" s="2"/>
      <c r="AJ534" s="2"/>
    </row>
    <row r="535" spans="24:39" x14ac:dyDescent="0.3">
      <c r="X535" s="2"/>
      <c r="AF535" s="2"/>
      <c r="AI535" s="2"/>
      <c r="AJ535" s="2"/>
    </row>
    <row r="536" spans="24:39" x14ac:dyDescent="0.3">
      <c r="X536" s="2"/>
      <c r="AA536" s="2"/>
      <c r="AF536" s="2"/>
      <c r="AI536" s="2"/>
      <c r="AJ536" s="2"/>
    </row>
    <row r="537" spans="24:39" x14ac:dyDescent="0.3">
      <c r="X537" s="2"/>
      <c r="AA537" s="2"/>
      <c r="AF537" s="2"/>
      <c r="AI537" s="2"/>
      <c r="AJ537" s="2"/>
    </row>
  </sheetData>
  <sheetProtection formatCells="0" formatColumns="0" formatRows="0" insertColumns="0" insertRows="0" insertHyperlinks="0" deleteColumns="0" deleteRows="0" sort="0" autoFilter="0" pivotTables="0"/>
  <dataValidations count="1">
    <dataValidation type="list" allowBlank="1" showInputMessage="1" showErrorMessage="1" promptTitle="gerald2" sqref="D5:D11">
      <formula1>gerald3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2:V38"/>
  <sheetViews>
    <sheetView zoomScale="75" zoomScaleNormal="75" workbookViewId="0">
      <selection activeCell="E3" sqref="E3"/>
    </sheetView>
  </sheetViews>
  <sheetFormatPr baseColWidth="10" defaultColWidth="11.44140625" defaultRowHeight="14.4" x14ac:dyDescent="0.3"/>
  <cols>
    <col min="1" max="1" width="6.33203125" style="3" customWidth="1"/>
    <col min="2" max="2" width="8.5546875" style="3" customWidth="1"/>
    <col min="3" max="3" width="14.5546875" style="3" customWidth="1"/>
    <col min="4" max="4" width="21.6640625" style="3" customWidth="1"/>
    <col min="5" max="5" width="13.6640625" style="3" customWidth="1"/>
    <col min="6" max="6" width="9.109375" style="3" customWidth="1"/>
    <col min="7" max="7" width="3.88671875" style="3" customWidth="1"/>
    <col min="8" max="8" width="18.33203125" style="3" customWidth="1"/>
    <col min="9" max="9" width="10.6640625" style="3" customWidth="1"/>
    <col min="10" max="11" width="11.44140625" style="3"/>
    <col min="12" max="12" width="13.33203125" style="3" customWidth="1"/>
    <col min="13" max="13" width="15" style="3" customWidth="1"/>
    <col min="14" max="15" width="11.44140625" style="3"/>
    <col min="16" max="16" width="25.77734375" style="3" customWidth="1"/>
    <col min="17" max="17" width="14.5546875" style="3" customWidth="1"/>
    <col min="18" max="16384" width="11.44140625" style="3"/>
  </cols>
  <sheetData>
    <row r="2" spans="3:18" x14ac:dyDescent="0.3">
      <c r="C2" s="4"/>
      <c r="D2" s="63" t="s">
        <v>45</v>
      </c>
      <c r="E2" s="55">
        <v>2023</v>
      </c>
    </row>
    <row r="3" spans="3:18" x14ac:dyDescent="0.3">
      <c r="C3" s="5"/>
      <c r="D3" s="64" t="s">
        <v>18</v>
      </c>
      <c r="E3" s="56">
        <v>66.958333333333329</v>
      </c>
    </row>
    <row r="4" spans="3:18" x14ac:dyDescent="0.3">
      <c r="C4" s="5"/>
      <c r="D4" s="65" t="s">
        <v>6</v>
      </c>
      <c r="E4" s="57">
        <v>0.5</v>
      </c>
    </row>
    <row r="5" spans="3:18" x14ac:dyDescent="0.3">
      <c r="C5" s="5"/>
      <c r="D5" s="64" t="s">
        <v>12</v>
      </c>
      <c r="E5" s="58">
        <v>0.30833333333333335</v>
      </c>
    </row>
    <row r="6" spans="3:18" x14ac:dyDescent="0.3">
      <c r="C6" s="5"/>
      <c r="D6" s="66" t="s">
        <v>47</v>
      </c>
      <c r="E6" s="55">
        <v>5</v>
      </c>
    </row>
    <row r="7" spans="3:18" x14ac:dyDescent="0.3">
      <c r="C7" s="5"/>
      <c r="D7" s="67" t="s">
        <v>40</v>
      </c>
      <c r="E7" s="59">
        <v>6</v>
      </c>
    </row>
    <row r="8" spans="3:18" x14ac:dyDescent="0.3">
      <c r="C8" s="5"/>
      <c r="D8" s="64" t="s">
        <v>7</v>
      </c>
      <c r="E8" s="57">
        <v>0.41666666666666669</v>
      </c>
    </row>
    <row r="9" spans="3:18" x14ac:dyDescent="0.3">
      <c r="C9" s="5"/>
      <c r="D9" s="64" t="s">
        <v>9</v>
      </c>
      <c r="E9" s="57">
        <v>0.45833333333333331</v>
      </c>
      <c r="N9" s="53"/>
      <c r="R9" s="53"/>
    </row>
    <row r="10" spans="3:18" x14ac:dyDescent="0.3">
      <c r="C10" s="5"/>
      <c r="D10" s="64" t="s">
        <v>11</v>
      </c>
      <c r="E10" s="56">
        <v>1.5416666666666667</v>
      </c>
      <c r="N10" s="54"/>
      <c r="R10" s="54"/>
    </row>
    <row r="11" spans="3:18" x14ac:dyDescent="0.3">
      <c r="C11" s="5"/>
      <c r="D11" s="64" t="s">
        <v>3</v>
      </c>
      <c r="E11" s="56">
        <v>2</v>
      </c>
      <c r="N11" s="78"/>
      <c r="R11" s="78"/>
    </row>
    <row r="12" spans="3:18" x14ac:dyDescent="0.3">
      <c r="C12" s="5"/>
      <c r="D12" s="64" t="s">
        <v>4</v>
      </c>
      <c r="E12" s="56">
        <v>1.4583333333333333</v>
      </c>
      <c r="N12" s="54"/>
    </row>
    <row r="13" spans="3:18" x14ac:dyDescent="0.3">
      <c r="C13" s="5"/>
      <c r="D13" s="64" t="s">
        <v>5</v>
      </c>
      <c r="E13" s="56">
        <v>1.0416666666666667</v>
      </c>
      <c r="R13" s="78"/>
    </row>
    <row r="14" spans="3:18" x14ac:dyDescent="0.3">
      <c r="C14" s="5"/>
      <c r="D14" s="64" t="s">
        <v>13</v>
      </c>
      <c r="E14" s="58">
        <v>7.708333333333333</v>
      </c>
    </row>
    <row r="15" spans="3:18" x14ac:dyDescent="0.3">
      <c r="C15" s="5"/>
      <c r="D15" s="66" t="s">
        <v>48</v>
      </c>
      <c r="E15" s="56">
        <v>3.4166666666666665</v>
      </c>
      <c r="M15" s="54"/>
      <c r="N15" s="53"/>
    </row>
    <row r="16" spans="3:18" x14ac:dyDescent="0.3">
      <c r="C16" s="5"/>
      <c r="D16" s="69" t="s">
        <v>50</v>
      </c>
      <c r="E16" s="60">
        <v>5.2083333333333336E-2</v>
      </c>
      <c r="N16" s="82"/>
      <c r="P16" s="53"/>
    </row>
    <row r="17" spans="3:20" x14ac:dyDescent="0.3">
      <c r="C17" s="5"/>
      <c r="D17" s="64" t="s">
        <v>15</v>
      </c>
      <c r="E17" s="61">
        <v>21</v>
      </c>
      <c r="M17" s="53"/>
      <c r="N17" s="79"/>
      <c r="P17" s="53"/>
    </row>
    <row r="18" spans="3:20" x14ac:dyDescent="0.3">
      <c r="C18" s="5"/>
      <c r="D18" s="64" t="s">
        <v>8</v>
      </c>
      <c r="E18" s="56">
        <v>0.10416666666666667</v>
      </c>
      <c r="P18" s="54"/>
    </row>
    <row r="19" spans="3:20" x14ac:dyDescent="0.3">
      <c r="C19" s="5"/>
      <c r="D19" s="64" t="s">
        <v>10</v>
      </c>
      <c r="E19" s="56">
        <v>8.3333333333333329E-2</v>
      </c>
      <c r="P19" s="53"/>
    </row>
    <row r="20" spans="3:20" x14ac:dyDescent="0.3">
      <c r="C20" s="5"/>
      <c r="D20" s="66" t="s">
        <v>49</v>
      </c>
      <c r="E20" s="57">
        <v>5.2083333333333336E-2</v>
      </c>
      <c r="P20" s="84"/>
    </row>
    <row r="21" spans="3:20" x14ac:dyDescent="0.3">
      <c r="C21" s="5"/>
      <c r="D21" s="64" t="s">
        <v>14</v>
      </c>
      <c r="E21" s="56">
        <v>6.9444444444444434E-2</v>
      </c>
      <c r="N21" s="54"/>
    </row>
    <row r="22" spans="3:20" x14ac:dyDescent="0.3">
      <c r="C22" s="6"/>
      <c r="D22" s="67" t="s">
        <v>19</v>
      </c>
      <c r="E22" s="62">
        <v>0</v>
      </c>
      <c r="N22" s="78"/>
    </row>
    <row r="23" spans="3:20" x14ac:dyDescent="0.3">
      <c r="C23" s="5"/>
      <c r="D23" s="67" t="s">
        <v>20</v>
      </c>
      <c r="E23" s="62">
        <v>0</v>
      </c>
      <c r="L23" s="54"/>
    </row>
    <row r="24" spans="3:20" x14ac:dyDescent="0.3">
      <c r="C24" s="5"/>
      <c r="D24" s="67" t="s">
        <v>21</v>
      </c>
      <c r="E24" s="62">
        <f>E5</f>
        <v>0.30833333333333335</v>
      </c>
      <c r="M24" s="54"/>
    </row>
    <row r="25" spans="3:20" x14ac:dyDescent="0.3">
      <c r="C25" s="5"/>
      <c r="D25" s="67" t="s">
        <v>22</v>
      </c>
      <c r="E25" s="62">
        <f>E5</f>
        <v>0.30833333333333335</v>
      </c>
      <c r="L25" s="77"/>
    </row>
    <row r="26" spans="3:20" x14ac:dyDescent="0.3">
      <c r="C26" s="5"/>
      <c r="D26" s="67" t="s">
        <v>23</v>
      </c>
      <c r="E26" s="62">
        <v>0.16388888888888889</v>
      </c>
    </row>
    <row r="27" spans="3:20" x14ac:dyDescent="0.3">
      <c r="C27" s="5"/>
      <c r="D27" s="67" t="s">
        <v>51</v>
      </c>
      <c r="E27" s="62">
        <v>0.16666666666666666</v>
      </c>
    </row>
    <row r="28" spans="3:20" x14ac:dyDescent="0.3">
      <c r="C28" s="5"/>
      <c r="D28" s="67" t="s">
        <v>24</v>
      </c>
      <c r="E28" s="62">
        <f>E5</f>
        <v>0.30833333333333335</v>
      </c>
    </row>
    <row r="29" spans="3:20" x14ac:dyDescent="0.3">
      <c r="C29" s="5"/>
      <c r="D29" s="67" t="s">
        <v>25</v>
      </c>
      <c r="E29" s="62">
        <f>E5</f>
        <v>0.30833333333333335</v>
      </c>
      <c r="I29" s="2"/>
      <c r="J29" s="2"/>
      <c r="Q29" s="19"/>
      <c r="R29" s="18"/>
      <c r="S29" s="1"/>
      <c r="T29" s="2"/>
    </row>
    <row r="30" spans="3:20" x14ac:dyDescent="0.3">
      <c r="C30" s="5"/>
      <c r="D30" s="67" t="s">
        <v>26</v>
      </c>
      <c r="E30" s="62">
        <f>E5</f>
        <v>0.30833333333333335</v>
      </c>
      <c r="I30" s="2"/>
      <c r="J30" s="2"/>
      <c r="K30" s="2"/>
      <c r="L30" s="2"/>
      <c r="M30" s="2"/>
      <c r="N30" s="2"/>
      <c r="O30" s="2"/>
      <c r="Q30" s="19"/>
      <c r="R30" s="18"/>
      <c r="S30" s="1"/>
      <c r="T30" s="2"/>
    </row>
    <row r="31" spans="3:20" x14ac:dyDescent="0.3">
      <c r="C31" s="5"/>
      <c r="D31" s="66" t="s">
        <v>58</v>
      </c>
      <c r="E31" s="57">
        <v>0</v>
      </c>
      <c r="I31" s="2"/>
      <c r="J31" s="2"/>
      <c r="K31" s="2"/>
      <c r="L31" s="2"/>
      <c r="M31" s="2"/>
      <c r="N31" s="2"/>
      <c r="O31" s="2"/>
      <c r="Q31" s="19"/>
      <c r="R31" s="18"/>
      <c r="S31" s="1"/>
      <c r="T31" s="2"/>
    </row>
    <row r="32" spans="3:20" x14ac:dyDescent="0.3">
      <c r="C32" s="5"/>
      <c r="D32" s="67" t="s">
        <v>27</v>
      </c>
      <c r="E32" s="62">
        <v>0</v>
      </c>
      <c r="I32" s="8"/>
      <c r="J32" s="2"/>
      <c r="K32" s="2"/>
      <c r="L32" s="2"/>
      <c r="M32" s="2"/>
      <c r="N32" s="2"/>
      <c r="O32" s="2"/>
      <c r="Q32" s="19"/>
      <c r="R32" s="18"/>
      <c r="S32" s="1"/>
      <c r="T32" s="2"/>
    </row>
    <row r="33" spans="3:22" x14ac:dyDescent="0.3">
      <c r="C33" s="5"/>
      <c r="D33" s="67" t="s">
        <v>43</v>
      </c>
      <c r="E33" s="56">
        <f>E5</f>
        <v>0.30833333333333335</v>
      </c>
      <c r="I33" s="8"/>
      <c r="J33" s="8"/>
      <c r="K33" s="8"/>
      <c r="L33" s="2"/>
      <c r="M33" s="2"/>
      <c r="N33" s="2"/>
      <c r="O33" s="2"/>
      <c r="Q33" s="19"/>
      <c r="R33" s="18"/>
      <c r="S33" s="1"/>
      <c r="T33" s="2"/>
      <c r="U33" s="2"/>
      <c r="V33" s="2"/>
    </row>
    <row r="34" spans="3:22" x14ac:dyDescent="0.3">
      <c r="C34" s="5"/>
      <c r="D34" s="67" t="s">
        <v>44</v>
      </c>
      <c r="E34" s="56">
        <v>0</v>
      </c>
      <c r="I34" s="2"/>
      <c r="J34" s="2"/>
      <c r="K34" s="2"/>
      <c r="L34" s="2"/>
      <c r="M34" s="2"/>
      <c r="N34" s="2"/>
      <c r="O34" s="2"/>
      <c r="Q34" s="19"/>
      <c r="R34" s="18"/>
      <c r="S34" s="1"/>
      <c r="T34" s="2"/>
      <c r="U34" s="2"/>
      <c r="V34" s="2"/>
    </row>
    <row r="35" spans="3:22" x14ac:dyDescent="0.3">
      <c r="C35" s="5"/>
      <c r="D35" s="67" t="s">
        <v>42</v>
      </c>
      <c r="E35" s="56">
        <f>E5</f>
        <v>0.30833333333333335</v>
      </c>
      <c r="Q35" s="19"/>
    </row>
    <row r="36" spans="3:22" x14ac:dyDescent="0.3">
      <c r="C36" s="5"/>
      <c r="D36" s="66" t="s">
        <v>57</v>
      </c>
      <c r="E36" s="56">
        <f>E5</f>
        <v>0.30833333333333335</v>
      </c>
    </row>
    <row r="37" spans="3:22" x14ac:dyDescent="0.3">
      <c r="C37" s="5"/>
      <c r="D37" s="66" t="s">
        <v>48</v>
      </c>
      <c r="E37" s="56">
        <f>E5</f>
        <v>0.30833333333333335</v>
      </c>
    </row>
    <row r="38" spans="3:22" x14ac:dyDescent="0.3">
      <c r="C38" s="7"/>
      <c r="D38" s="68" t="s">
        <v>63</v>
      </c>
      <c r="E38" s="76">
        <v>3.125E-2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planning </vt:lpstr>
      <vt:lpstr>ref</vt:lpstr>
      <vt:lpstr>gérald</vt:lpstr>
      <vt:lpstr>gérald1</vt:lpstr>
      <vt:lpstr>gerald2</vt:lpstr>
      <vt:lpstr>gerald3</vt:lpstr>
      <vt:lpstr>gérald4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</dc:creator>
  <cp:lastModifiedBy>Gerald Mauritius</cp:lastModifiedBy>
  <dcterms:created xsi:type="dcterms:W3CDTF">2016-10-24T13:04:51Z</dcterms:created>
  <dcterms:modified xsi:type="dcterms:W3CDTF">2023-01-09T11:27:54Z</dcterms:modified>
</cp:coreProperties>
</file>