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prunier\Desktop\"/>
    </mc:Choice>
  </mc:AlternateContent>
  <bookViews>
    <workbookView xWindow="0" yWindow="0" windowWidth="24000" windowHeight="9735" activeTab="3"/>
  </bookViews>
  <sheets>
    <sheet name="STAFF LIST" sheetId="2" r:id="rId1"/>
    <sheet name="DIESEL DATA" sheetId="3" r:id="rId2"/>
    <sheet name="EQUIPMENT &amp; INDUSTRY" sheetId="4" r:id="rId3"/>
    <sheet name="MI 001" sheetId="6" r:id="rId4"/>
  </sheets>
  <definedNames>
    <definedName name="Devise" localSheetId="3">#REF!</definedName>
    <definedName name="Devis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D4" i="4"/>
  <c r="E4" i="4"/>
  <c r="F4" i="4"/>
  <c r="G4" i="4"/>
  <c r="H4" i="4"/>
  <c r="I4" i="4"/>
  <c r="J4" i="4"/>
  <c r="K4" i="4"/>
  <c r="L4" i="4"/>
  <c r="M4" i="4"/>
  <c r="B4" i="4"/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3" i="2"/>
  <c r="C4" i="6"/>
  <c r="D4" i="6"/>
  <c r="E4" i="6"/>
  <c r="F4" i="6"/>
  <c r="G4" i="6"/>
  <c r="H4" i="6"/>
  <c r="I4" i="6"/>
  <c r="J4" i="6"/>
  <c r="K4" i="6"/>
  <c r="L4" i="6"/>
  <c r="M4" i="6"/>
  <c r="B4" i="6"/>
  <c r="N4" i="6" l="1"/>
  <c r="N4" i="4" l="1"/>
  <c r="G11" i="3" l="1"/>
  <c r="G10" i="3"/>
  <c r="G9" i="3"/>
  <c r="H8" i="3"/>
  <c r="G8" i="3"/>
  <c r="H7" i="3"/>
  <c r="G7" i="3"/>
  <c r="H6" i="3"/>
  <c r="G6" i="3"/>
  <c r="H5" i="3"/>
  <c r="H4" i="3"/>
  <c r="H3" i="3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<sst xmlns="http://schemas.openxmlformats.org/spreadsheetml/2006/main" count="60" uniqueCount="34">
  <si>
    <t>SERVICE MATERIAL STAFF LIST</t>
  </si>
  <si>
    <t>Family Name</t>
  </si>
  <si>
    <t>Surname</t>
  </si>
  <si>
    <t>Location</t>
  </si>
  <si>
    <t>Date start</t>
  </si>
  <si>
    <t>Monthly salary</t>
  </si>
  <si>
    <t>Workshop</t>
  </si>
  <si>
    <t>Pontoon</t>
  </si>
  <si>
    <t>DIESEL DATA</t>
  </si>
  <si>
    <t>Date</t>
  </si>
  <si>
    <t>Reference</t>
  </si>
  <si>
    <t>Km / Hrs</t>
  </si>
  <si>
    <t>In</t>
  </si>
  <si>
    <t>Out</t>
  </si>
  <si>
    <t>Park No or PO N°</t>
  </si>
  <si>
    <t>JANUARY</t>
  </si>
  <si>
    <t>FEBRUARY</t>
  </si>
  <si>
    <t>MARCH</t>
  </si>
  <si>
    <t>APRIL</t>
  </si>
  <si>
    <t>MAY</t>
  </si>
  <si>
    <t>JUN</t>
  </si>
  <si>
    <t>JULY</t>
  </si>
  <si>
    <t>AUGUST</t>
  </si>
  <si>
    <t>SEPTEMBER</t>
  </si>
  <si>
    <t>OCTOBER</t>
  </si>
  <si>
    <t>NOVEMBER</t>
  </si>
  <si>
    <t>DECEMBER</t>
  </si>
  <si>
    <t>TOTAL ANNUEL</t>
  </si>
  <si>
    <t>STAFF SALARY</t>
  </si>
  <si>
    <t>MI 001</t>
  </si>
  <si>
    <t>WORKSHOP</t>
  </si>
  <si>
    <t>Date stop</t>
  </si>
  <si>
    <t>OPERATOR SALARY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</si>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</sst>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_(* #,##0_);_(* \(#,##0\);_(* &quot;-&quot;_);_(@_)"/>
    <numFmt numFmtId="166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Times New Roman"/>
      <family val="2"/>
    </font>
    <font>
      <b/>
      <i/>
      <u/>
      <sz val="12"/>
      <color theme="0"/>
      <name val="Calibri"/>
      <family val="2"/>
    </font>
    <font>
      <i/>
      <sz val="10"/>
      <name val="Calibri"/>
      <family val="2"/>
    </font>
    <font>
      <b/>
      <i/>
      <u/>
      <sz val="10"/>
      <name val="Calibri"/>
      <family val="2"/>
    </font>
    <font>
      <b/>
      <i/>
      <sz val="10"/>
      <name val="Calibri"/>
      <family val="2"/>
    </font>
    <font>
      <b/>
      <i/>
      <u/>
      <sz val="14"/>
      <color theme="0"/>
      <name val="Calibri"/>
      <family val="2"/>
    </font>
    <font>
      <sz val="10"/>
      <name val="Calibri"/>
      <family val="2"/>
    </font>
    <font>
      <b/>
      <i/>
      <sz val="12"/>
      <color theme="0"/>
      <name val="Calibri"/>
      <family val="2"/>
    </font>
    <font>
      <b/>
      <i/>
      <sz val="10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1" applyFont="1" applyAlignment="1" applyProtection="1">
      <alignment vertical="center"/>
    </xf>
    <xf numFmtId="0" fontId="5" fillId="0" borderId="3" xfId="1" applyFont="1" applyBorder="1" applyAlignment="1" applyProtection="1">
      <alignment horizontal="center" vertical="center"/>
    </xf>
    <xf numFmtId="0" fontId="5" fillId="0" borderId="4" xfId="1" applyFont="1" applyBorder="1" applyAlignment="1" applyProtection="1">
      <alignment horizontal="center" vertical="center"/>
    </xf>
    <xf numFmtId="0" fontId="5" fillId="0" borderId="13" xfId="1" applyFont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left" vertical="center"/>
    </xf>
    <xf numFmtId="0" fontId="4" fillId="0" borderId="6" xfId="1" applyFont="1" applyBorder="1" applyAlignment="1" applyProtection="1">
      <alignment horizontal="left" vertical="center"/>
    </xf>
    <xf numFmtId="0" fontId="4" fillId="0" borderId="6" xfId="1" applyFont="1" applyBorder="1" applyAlignment="1" applyProtection="1">
      <alignment horizontal="center" vertical="center"/>
    </xf>
    <xf numFmtId="164" fontId="4" fillId="0" borderId="14" xfId="1" applyNumberFormat="1" applyFont="1" applyBorder="1" applyAlignment="1" applyProtection="1">
      <alignment horizontal="center" vertical="center"/>
    </xf>
    <xf numFmtId="0" fontId="4" fillId="0" borderId="15" xfId="1" applyFont="1" applyBorder="1" applyAlignment="1" applyProtection="1">
      <alignment horizontal="left" vertical="center"/>
    </xf>
    <xf numFmtId="0" fontId="4" fillId="0" borderId="7" xfId="1" applyFont="1" applyBorder="1" applyAlignment="1" applyProtection="1">
      <alignment horizontal="left" vertical="center"/>
    </xf>
    <xf numFmtId="0" fontId="4" fillId="0" borderId="7" xfId="1" applyFont="1" applyBorder="1" applyAlignment="1" applyProtection="1">
      <alignment horizontal="center" vertical="center"/>
    </xf>
    <xf numFmtId="0" fontId="4" fillId="0" borderId="16" xfId="1" applyFont="1" applyBorder="1" applyAlignment="1" applyProtection="1">
      <alignment horizontal="left" vertical="center"/>
    </xf>
    <xf numFmtId="0" fontId="4" fillId="0" borderId="17" xfId="1" applyFont="1" applyBorder="1" applyAlignment="1" applyProtection="1">
      <alignment horizontal="left" vertical="center"/>
    </xf>
    <xf numFmtId="0" fontId="4" fillId="0" borderId="17" xfId="1" applyFont="1" applyBorder="1" applyAlignment="1" applyProtection="1">
      <alignment horizontal="center" vertical="center"/>
    </xf>
    <xf numFmtId="0" fontId="4" fillId="3" borderId="15" xfId="1" applyFont="1" applyFill="1" applyBorder="1" applyAlignment="1" applyProtection="1">
      <alignment horizontal="left" vertical="center"/>
    </xf>
    <xf numFmtId="0" fontId="4" fillId="3" borderId="7" xfId="1" applyFont="1" applyFill="1" applyBorder="1" applyAlignment="1" applyProtection="1">
      <alignment horizontal="left" vertical="center"/>
    </xf>
    <xf numFmtId="0" fontId="4" fillId="3" borderId="7" xfId="1" applyFont="1" applyFill="1" applyBorder="1" applyAlignment="1" applyProtection="1">
      <alignment horizontal="center" vertical="center"/>
    </xf>
    <xf numFmtId="0" fontId="4" fillId="0" borderId="18" xfId="1" applyFont="1" applyBorder="1" applyAlignment="1" applyProtection="1">
      <alignment horizontal="left" vertical="center"/>
    </xf>
    <xf numFmtId="0" fontId="4" fillId="0" borderId="19" xfId="1" applyFont="1" applyBorder="1" applyAlignment="1" applyProtection="1">
      <alignment horizontal="left" vertical="center"/>
    </xf>
    <xf numFmtId="0" fontId="4" fillId="0" borderId="20" xfId="1" applyFont="1" applyBorder="1" applyAlignment="1" applyProtection="1">
      <alignment horizontal="center" vertical="center"/>
    </xf>
    <xf numFmtId="164" fontId="4" fillId="0" borderId="21" xfId="1" applyNumberFormat="1" applyFont="1" applyBorder="1" applyAlignment="1" applyProtection="1">
      <alignment horizontal="center" vertical="center"/>
    </xf>
    <xf numFmtId="0" fontId="4" fillId="0" borderId="22" xfId="1" applyFont="1" applyBorder="1" applyAlignment="1" applyProtection="1">
      <alignment horizontal="left" vertical="center"/>
    </xf>
    <xf numFmtId="0" fontId="4" fillId="0" borderId="9" xfId="1" applyFont="1" applyBorder="1" applyAlignment="1" applyProtection="1">
      <alignment horizontal="left" vertical="center"/>
    </xf>
    <xf numFmtId="0" fontId="4" fillId="0" borderId="9" xfId="1" applyFont="1" applyBorder="1" applyAlignment="1" applyProtection="1">
      <alignment horizontal="center" vertical="center"/>
    </xf>
    <xf numFmtId="164" fontId="4" fillId="0" borderId="9" xfId="1" applyNumberFormat="1" applyFont="1" applyBorder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8" fillId="0" borderId="0" xfId="1" applyFont="1" applyProtection="1"/>
    <xf numFmtId="164" fontId="6" fillId="0" borderId="3" xfId="1" applyNumberFormat="1" applyFont="1" applyBorder="1" applyAlignment="1" applyProtection="1">
      <alignment horizontal="center"/>
    </xf>
    <xf numFmtId="1" fontId="6" fillId="0" borderId="4" xfId="1" applyNumberFormat="1" applyFont="1" applyBorder="1" applyAlignment="1" applyProtection="1">
      <alignment horizontal="center"/>
    </xf>
    <xf numFmtId="3" fontId="6" fillId="0" borderId="4" xfId="1" applyNumberFormat="1" applyFont="1" applyBorder="1" applyAlignment="1" applyProtection="1">
      <alignment horizontal="center"/>
    </xf>
    <xf numFmtId="0" fontId="6" fillId="0" borderId="4" xfId="1" applyFont="1" applyBorder="1" applyAlignment="1" applyProtection="1">
      <alignment horizontal="center"/>
    </xf>
    <xf numFmtId="164" fontId="8" fillId="4" borderId="5" xfId="1" applyNumberFormat="1" applyFont="1" applyFill="1" applyBorder="1" applyAlignment="1" applyProtection="1">
      <alignment horizontal="center"/>
      <protection locked="0"/>
    </xf>
    <xf numFmtId="1" fontId="8" fillId="4" borderId="6" xfId="1" applyNumberFormat="1" applyFont="1" applyFill="1" applyBorder="1" applyAlignment="1" applyProtection="1">
      <alignment horizontal="center"/>
      <protection locked="0"/>
    </xf>
    <xf numFmtId="3" fontId="8" fillId="4" borderId="6" xfId="1" applyNumberFormat="1" applyFont="1" applyFill="1" applyBorder="1" applyAlignment="1" applyProtection="1">
      <alignment horizontal="center"/>
      <protection locked="0"/>
    </xf>
    <xf numFmtId="0" fontId="8" fillId="4" borderId="6" xfId="1" applyFont="1" applyFill="1" applyBorder="1" applyAlignment="1" applyProtection="1">
      <alignment horizontal="center"/>
      <protection locked="0"/>
    </xf>
    <xf numFmtId="164" fontId="8" fillId="4" borderId="15" xfId="1" applyNumberFormat="1" applyFont="1" applyFill="1" applyBorder="1" applyAlignment="1" applyProtection="1">
      <alignment horizontal="center"/>
      <protection locked="0"/>
    </xf>
    <xf numFmtId="1" fontId="8" fillId="4" borderId="7" xfId="1" applyNumberFormat="1" applyFont="1" applyFill="1" applyBorder="1" applyAlignment="1" applyProtection="1">
      <alignment horizontal="center"/>
      <protection locked="0"/>
    </xf>
    <xf numFmtId="3" fontId="8" fillId="4" borderId="7" xfId="1" applyNumberFormat="1" applyFont="1" applyFill="1" applyBorder="1" applyAlignment="1" applyProtection="1">
      <alignment horizontal="center"/>
      <protection locked="0"/>
    </xf>
    <xf numFmtId="0" fontId="8" fillId="4" borderId="7" xfId="1" applyFont="1" applyFill="1" applyBorder="1" applyAlignment="1" applyProtection="1">
      <alignment horizontal="center"/>
      <protection locked="0"/>
    </xf>
    <xf numFmtId="0" fontId="4" fillId="0" borderId="0" xfId="1" applyFont="1" applyProtection="1"/>
    <xf numFmtId="0" fontId="4" fillId="0" borderId="0" xfId="1" applyFont="1" applyAlignment="1" applyProtection="1">
      <alignment horizontal="right"/>
    </xf>
    <xf numFmtId="0" fontId="9" fillId="2" borderId="10" xfId="1" applyFont="1" applyFill="1" applyBorder="1" applyAlignment="1" applyProtection="1">
      <alignment horizontal="center"/>
    </xf>
    <xf numFmtId="0" fontId="4" fillId="0" borderId="25" xfId="1" applyFont="1" applyBorder="1" applyProtection="1"/>
    <xf numFmtId="0" fontId="4" fillId="0" borderId="26" xfId="1" applyFont="1" applyBorder="1" applyAlignment="1" applyProtection="1">
      <alignment horizontal="center"/>
    </xf>
    <xf numFmtId="0" fontId="4" fillId="0" borderId="27" xfId="1" applyFont="1" applyBorder="1" applyAlignment="1" applyProtection="1">
      <alignment horizontal="center"/>
    </xf>
    <xf numFmtId="165" fontId="6" fillId="0" borderId="8" xfId="1" applyNumberFormat="1" applyFont="1" applyBorder="1" applyAlignment="1" applyProtection="1">
      <alignment horizontal="right"/>
    </xf>
    <xf numFmtId="0" fontId="4" fillId="5" borderId="15" xfId="1" applyFont="1" applyFill="1" applyBorder="1" applyProtection="1"/>
    <xf numFmtId="165" fontId="6" fillId="5" borderId="7" xfId="1" applyNumberFormat="1" applyFont="1" applyFill="1" applyBorder="1" applyAlignment="1" applyProtection="1">
      <alignment horizontal="right"/>
    </xf>
    <xf numFmtId="0" fontId="4" fillId="0" borderId="28" xfId="1" applyFont="1" applyBorder="1" applyProtection="1"/>
    <xf numFmtId="0" fontId="4" fillId="0" borderId="23" xfId="1" applyFont="1" applyBorder="1" applyProtection="1"/>
    <xf numFmtId="0" fontId="4" fillId="0" borderId="24" xfId="1" applyFont="1" applyBorder="1" applyAlignment="1" applyProtection="1">
      <alignment horizontal="right"/>
    </xf>
    <xf numFmtId="3" fontId="6" fillId="0" borderId="30" xfId="1" applyNumberFormat="1" applyFont="1" applyFill="1" applyBorder="1" applyAlignment="1" applyProtection="1">
      <alignment horizontal="center"/>
    </xf>
    <xf numFmtId="165" fontId="8" fillId="0" borderId="31" xfId="1" applyNumberFormat="1" applyFont="1" applyBorder="1" applyAlignment="1" applyProtection="1">
      <alignment horizontal="center"/>
    </xf>
    <xf numFmtId="165" fontId="8" fillId="0" borderId="8" xfId="1" applyNumberFormat="1" applyFont="1" applyBorder="1" applyAlignment="1" applyProtection="1">
      <alignment horizontal="center"/>
    </xf>
    <xf numFmtId="164" fontId="8" fillId="4" borderId="22" xfId="1" applyNumberFormat="1" applyFont="1" applyFill="1" applyBorder="1" applyAlignment="1" applyProtection="1">
      <alignment horizontal="center"/>
      <protection locked="0"/>
    </xf>
    <xf numFmtId="1" fontId="8" fillId="4" borderId="9" xfId="1" applyNumberFormat="1" applyFont="1" applyFill="1" applyBorder="1" applyAlignment="1" applyProtection="1">
      <alignment horizontal="center"/>
      <protection locked="0"/>
    </xf>
    <xf numFmtId="3" fontId="8" fillId="4" borderId="9" xfId="1" applyNumberFormat="1" applyFont="1" applyFill="1" applyBorder="1" applyAlignment="1" applyProtection="1">
      <alignment horizontal="center"/>
      <protection locked="0"/>
    </xf>
    <xf numFmtId="0" fontId="8" fillId="4" borderId="9" xfId="1" applyFont="1" applyFill="1" applyBorder="1" applyAlignment="1" applyProtection="1">
      <alignment horizontal="center"/>
      <protection locked="0"/>
    </xf>
    <xf numFmtId="165" fontId="8" fillId="0" borderId="32" xfId="1" applyNumberFormat="1" applyFont="1" applyBorder="1" applyAlignment="1" applyProtection="1">
      <alignment horizontal="center"/>
    </xf>
    <xf numFmtId="0" fontId="5" fillId="0" borderId="30" xfId="1" applyFont="1" applyBorder="1" applyAlignment="1" applyProtection="1">
      <alignment horizontal="center" vertical="center"/>
    </xf>
    <xf numFmtId="165" fontId="4" fillId="4" borderId="31" xfId="1" applyNumberFormat="1" applyFont="1" applyFill="1" applyBorder="1" applyAlignment="1" applyProtection="1">
      <alignment horizontal="center" vertical="center"/>
    </xf>
    <xf numFmtId="165" fontId="4" fillId="4" borderId="32" xfId="1" applyNumberFormat="1" applyFont="1" applyFill="1" applyBorder="1" applyAlignment="1" applyProtection="1">
      <alignment horizontal="center" vertical="center"/>
    </xf>
    <xf numFmtId="0" fontId="3" fillId="2" borderId="10" xfId="1" applyFont="1" applyFill="1" applyBorder="1" applyAlignment="1" applyProtection="1">
      <alignment horizontal="center" vertical="center"/>
    </xf>
    <xf numFmtId="0" fontId="3" fillId="2" borderId="11" xfId="1" applyFont="1" applyFill="1" applyBorder="1" applyAlignment="1" applyProtection="1">
      <alignment horizontal="center" vertical="center"/>
    </xf>
    <xf numFmtId="0" fontId="3" fillId="2" borderId="12" xfId="1" applyFont="1" applyFill="1" applyBorder="1" applyAlignment="1" applyProtection="1">
      <alignment horizontal="center" vertical="center"/>
    </xf>
    <xf numFmtId="164" fontId="7" fillId="2" borderId="1" xfId="1" applyNumberFormat="1" applyFont="1" applyFill="1" applyBorder="1" applyAlignment="1" applyProtection="1">
      <alignment horizontal="center" vertical="center"/>
    </xf>
    <xf numFmtId="164" fontId="7" fillId="2" borderId="2" xfId="1" applyNumberFormat="1" applyFont="1" applyFill="1" applyBorder="1" applyAlignment="1" applyProtection="1">
      <alignment horizontal="center" vertical="center"/>
    </xf>
    <xf numFmtId="164" fontId="7" fillId="2" borderId="29" xfId="1" applyNumberFormat="1" applyFont="1" applyFill="1" applyBorder="1" applyAlignment="1" applyProtection="1">
      <alignment horizontal="center" vertical="center"/>
    </xf>
    <xf numFmtId="0" fontId="10" fillId="3" borderId="10" xfId="1" applyFont="1" applyFill="1" applyBorder="1" applyAlignment="1" applyProtection="1">
      <alignment horizontal="center"/>
    </xf>
    <xf numFmtId="0" fontId="10" fillId="3" borderId="11" xfId="1" applyFont="1" applyFill="1" applyBorder="1" applyAlignment="1" applyProtection="1">
      <alignment horizontal="center"/>
    </xf>
    <xf numFmtId="0" fontId="10" fillId="3" borderId="12" xfId="1" applyFont="1" applyFill="1" applyBorder="1" applyAlignment="1" applyProtection="1">
      <alignment horizontal="center"/>
    </xf>
  </cellXfs>
  <cellStyles count="5">
    <cellStyle name="Milliers 2 2" xfId="4"/>
    <cellStyle name="Normal" xfId="0" builtinId="0"/>
    <cellStyle name="Normal 2" xfId="1"/>
    <cellStyle name="Normal 2 2 2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H3" sqref="H3"/>
    </sheetView>
  </sheetViews>
  <sheetFormatPr baseColWidth="10" defaultRowHeight="15" x14ac:dyDescent="0.25"/>
  <cols>
    <col min="2" max="2" width="13.7109375" bestFit="1" customWidth="1"/>
    <col min="6" max="6" width="13.28515625" bestFit="1" customWidth="1"/>
  </cols>
  <sheetData>
    <row r="1" spans="1:8" ht="16.5" thickBot="1" x14ac:dyDescent="0.3">
      <c r="A1" s="63" t="s">
        <v>0</v>
      </c>
      <c r="B1" s="64"/>
      <c r="C1" s="64"/>
      <c r="D1" s="64"/>
      <c r="E1" s="64"/>
      <c r="F1" s="65"/>
      <c r="G1" s="1"/>
    </row>
    <row r="2" spans="1:8" ht="15.75" thickBot="1" x14ac:dyDescent="0.3">
      <c r="A2" s="2" t="s">
        <v>1</v>
      </c>
      <c r="B2" s="3" t="s">
        <v>2</v>
      </c>
      <c r="C2" s="3" t="s">
        <v>3</v>
      </c>
      <c r="D2" s="4" t="s">
        <v>4</v>
      </c>
      <c r="E2" s="4" t="s">
        <v>31</v>
      </c>
      <c r="F2" s="60" t="s">
        <v>5</v>
      </c>
      <c r="G2" s="1"/>
    </row>
    <row r="3" spans="1:8" x14ac:dyDescent="0.25">
      <c r="A3" s="5"/>
      <c r="B3" s="6"/>
      <c r="C3" s="7" t="s">
        <v>6</v>
      </c>
      <c r="D3" s="8">
        <v>42796</v>
      </c>
      <c r="E3" s="8">
        <v>42891</v>
      </c>
      <c r="F3" s="61">
        <v>1200</v>
      </c>
      <c r="G3" s="1">
        <f>IF(D3="","",MONTH(D3))</f>
        <v>3</v>
      </c>
      <c r="H3">
        <f>IF(E3="","",MONTH(E3))</f>
        <v>6</v>
      </c>
    </row>
    <row r="4" spans="1:8" x14ac:dyDescent="0.25">
      <c r="A4" s="9"/>
      <c r="B4" s="10"/>
      <c r="C4" s="11" t="s">
        <v>6</v>
      </c>
      <c r="D4" s="8">
        <v>42797</v>
      </c>
      <c r="E4" s="8"/>
      <c r="F4" s="61">
        <v>1500</v>
      </c>
      <c r="G4" s="1">
        <f t="shared" ref="G4:G18" si="0">IF(D4="","",MONTH(D4))</f>
        <v>3</v>
      </c>
      <c r="H4" t="str">
        <f t="shared" ref="H4:H18" si="1">IF(E4="","",MONTH(E4))</f>
        <v/>
      </c>
    </row>
    <row r="5" spans="1:8" x14ac:dyDescent="0.25">
      <c r="A5" s="9"/>
      <c r="B5" s="10"/>
      <c r="C5" s="11" t="s">
        <v>6</v>
      </c>
      <c r="D5" s="8">
        <v>42798</v>
      </c>
      <c r="E5" s="8"/>
      <c r="F5" s="61">
        <v>1800</v>
      </c>
      <c r="G5" s="1">
        <f t="shared" si="0"/>
        <v>3</v>
      </c>
      <c r="H5" t="str">
        <f t="shared" si="1"/>
        <v/>
      </c>
    </row>
    <row r="6" spans="1:8" x14ac:dyDescent="0.25">
      <c r="A6" s="9"/>
      <c r="B6" s="10"/>
      <c r="C6" s="11" t="s">
        <v>6</v>
      </c>
      <c r="D6" s="8">
        <v>42799</v>
      </c>
      <c r="E6" s="8"/>
      <c r="F6" s="61">
        <v>1100</v>
      </c>
      <c r="G6" s="1">
        <f t="shared" si="0"/>
        <v>3</v>
      </c>
      <c r="H6" t="str">
        <f t="shared" si="1"/>
        <v/>
      </c>
    </row>
    <row r="7" spans="1:8" x14ac:dyDescent="0.25">
      <c r="A7" s="9"/>
      <c r="B7" s="10"/>
      <c r="C7" s="11" t="s">
        <v>6</v>
      </c>
      <c r="D7" s="8">
        <v>42860</v>
      </c>
      <c r="E7" s="8"/>
      <c r="F7" s="61">
        <v>1500</v>
      </c>
      <c r="G7" s="1">
        <f t="shared" si="0"/>
        <v>5</v>
      </c>
      <c r="H7" t="str">
        <f t="shared" si="1"/>
        <v/>
      </c>
    </row>
    <row r="8" spans="1:8" x14ac:dyDescent="0.25">
      <c r="A8" s="9"/>
      <c r="B8" s="10"/>
      <c r="C8" s="11" t="s">
        <v>29</v>
      </c>
      <c r="D8" s="8">
        <v>42801</v>
      </c>
      <c r="E8" s="8">
        <v>42948</v>
      </c>
      <c r="F8" s="61">
        <v>1300</v>
      </c>
      <c r="G8" s="1">
        <f t="shared" si="0"/>
        <v>3</v>
      </c>
      <c r="H8">
        <f t="shared" si="1"/>
        <v>8</v>
      </c>
    </row>
    <row r="9" spans="1:8" x14ac:dyDescent="0.25">
      <c r="A9" s="12"/>
      <c r="B9" s="13"/>
      <c r="C9" s="14" t="s">
        <v>6</v>
      </c>
      <c r="D9" s="8">
        <v>42802</v>
      </c>
      <c r="E9" s="8"/>
      <c r="F9" s="61">
        <v>1300</v>
      </c>
      <c r="G9" s="1">
        <f t="shared" si="0"/>
        <v>3</v>
      </c>
      <c r="H9" t="str">
        <f t="shared" si="1"/>
        <v/>
      </c>
    </row>
    <row r="10" spans="1:8" x14ac:dyDescent="0.25">
      <c r="A10" s="9"/>
      <c r="B10" s="10"/>
      <c r="C10" s="11" t="s">
        <v>6</v>
      </c>
      <c r="D10" s="8">
        <v>42803</v>
      </c>
      <c r="E10" s="8"/>
      <c r="F10" s="61">
        <v>1300</v>
      </c>
      <c r="G10" s="1">
        <f t="shared" si="0"/>
        <v>3</v>
      </c>
      <c r="H10" t="str">
        <f t="shared" si="1"/>
        <v/>
      </c>
    </row>
    <row r="11" spans="1:8" x14ac:dyDescent="0.25">
      <c r="A11" s="9"/>
      <c r="B11" s="10"/>
      <c r="C11" s="11" t="s">
        <v>6</v>
      </c>
      <c r="D11" s="8">
        <v>42804</v>
      </c>
      <c r="E11" s="8"/>
      <c r="F11" s="61">
        <v>1300</v>
      </c>
      <c r="G11" s="1">
        <f t="shared" si="0"/>
        <v>3</v>
      </c>
      <c r="H11" t="str">
        <f t="shared" si="1"/>
        <v/>
      </c>
    </row>
    <row r="12" spans="1:8" x14ac:dyDescent="0.25">
      <c r="A12" s="15"/>
      <c r="B12" s="16"/>
      <c r="C12" s="17" t="s">
        <v>6</v>
      </c>
      <c r="D12" s="8">
        <v>42805</v>
      </c>
      <c r="E12" s="8"/>
      <c r="F12" s="61">
        <v>1300</v>
      </c>
      <c r="G12" s="1">
        <f t="shared" si="0"/>
        <v>3</v>
      </c>
      <c r="H12" t="str">
        <f t="shared" si="1"/>
        <v/>
      </c>
    </row>
    <row r="13" spans="1:8" x14ac:dyDescent="0.25">
      <c r="A13" s="9"/>
      <c r="B13" s="10"/>
      <c r="C13" s="11" t="s">
        <v>6</v>
      </c>
      <c r="D13" s="8">
        <v>42806</v>
      </c>
      <c r="E13" s="8"/>
      <c r="F13" s="61">
        <v>1300</v>
      </c>
      <c r="G13" s="1">
        <f t="shared" si="0"/>
        <v>3</v>
      </c>
      <c r="H13" t="str">
        <f t="shared" si="1"/>
        <v/>
      </c>
    </row>
    <row r="14" spans="1:8" x14ac:dyDescent="0.25">
      <c r="A14" s="9"/>
      <c r="B14" s="10"/>
      <c r="C14" s="11" t="s">
        <v>6</v>
      </c>
      <c r="D14" s="8">
        <v>42807</v>
      </c>
      <c r="E14" s="8"/>
      <c r="F14" s="61">
        <v>1300</v>
      </c>
      <c r="G14" s="1">
        <f t="shared" si="0"/>
        <v>3</v>
      </c>
      <c r="H14" t="str">
        <f t="shared" si="1"/>
        <v/>
      </c>
    </row>
    <row r="15" spans="1:8" x14ac:dyDescent="0.25">
      <c r="A15" s="9"/>
      <c r="B15" s="10"/>
      <c r="C15" s="11" t="s">
        <v>7</v>
      </c>
      <c r="D15" s="8">
        <v>42808</v>
      </c>
      <c r="E15" s="8"/>
      <c r="F15" s="61">
        <v>1300</v>
      </c>
      <c r="G15" s="1">
        <f t="shared" si="0"/>
        <v>3</v>
      </c>
      <c r="H15" t="str">
        <f t="shared" si="1"/>
        <v/>
      </c>
    </row>
    <row r="16" spans="1:8" x14ac:dyDescent="0.25">
      <c r="A16" s="15"/>
      <c r="B16" s="16"/>
      <c r="C16" s="17" t="s">
        <v>7</v>
      </c>
      <c r="D16" s="8">
        <v>42809</v>
      </c>
      <c r="E16" s="8"/>
      <c r="F16" s="61">
        <v>1300</v>
      </c>
      <c r="G16" s="1">
        <f t="shared" si="0"/>
        <v>3</v>
      </c>
      <c r="H16" t="str">
        <f t="shared" si="1"/>
        <v/>
      </c>
    </row>
    <row r="17" spans="1:8" x14ac:dyDescent="0.25">
      <c r="A17" s="18"/>
      <c r="B17" s="19"/>
      <c r="C17" s="20" t="s">
        <v>7</v>
      </c>
      <c r="D17" s="21">
        <v>42810</v>
      </c>
      <c r="E17" s="21"/>
      <c r="F17" s="61">
        <v>1300</v>
      </c>
      <c r="G17" s="1">
        <f t="shared" si="0"/>
        <v>3</v>
      </c>
      <c r="H17" t="str">
        <f t="shared" si="1"/>
        <v/>
      </c>
    </row>
    <row r="18" spans="1:8" ht="15.75" thickBot="1" x14ac:dyDescent="0.3">
      <c r="A18" s="22"/>
      <c r="B18" s="23"/>
      <c r="C18" s="24"/>
      <c r="D18" s="25"/>
      <c r="E18" s="25"/>
      <c r="F18" s="62"/>
      <c r="G18" s="1" t="str">
        <f t="shared" si="0"/>
        <v/>
      </c>
      <c r="H18" t="str">
        <f t="shared" si="1"/>
        <v/>
      </c>
    </row>
    <row r="19" spans="1:8" x14ac:dyDescent="0.25">
      <c r="A19" s="26"/>
      <c r="B19" s="26"/>
      <c r="C19" s="26"/>
      <c r="G19" s="1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H17" sqref="H17"/>
    </sheetView>
  </sheetViews>
  <sheetFormatPr baseColWidth="10" defaultRowHeight="15" x14ac:dyDescent="0.25"/>
  <cols>
    <col min="6" max="6" width="15" bestFit="1" customWidth="1"/>
  </cols>
  <sheetData>
    <row r="1" spans="1:8" ht="19.5" thickBot="1" x14ac:dyDescent="0.3">
      <c r="A1" s="66" t="s">
        <v>8</v>
      </c>
      <c r="B1" s="67"/>
      <c r="C1" s="67"/>
      <c r="D1" s="67"/>
      <c r="E1" s="67"/>
      <c r="F1" s="67"/>
      <c r="G1" s="68"/>
      <c r="H1" s="27"/>
    </row>
    <row r="2" spans="1:8" ht="15.75" thickBot="1" x14ac:dyDescent="0.3">
      <c r="A2" s="28" t="s">
        <v>9</v>
      </c>
      <c r="B2" s="29" t="s">
        <v>10</v>
      </c>
      <c r="C2" s="30" t="s">
        <v>11</v>
      </c>
      <c r="D2" s="31" t="s">
        <v>12</v>
      </c>
      <c r="E2" s="31" t="s">
        <v>13</v>
      </c>
      <c r="F2" s="31" t="s">
        <v>14</v>
      </c>
      <c r="G2" s="52" t="s">
        <v>33</v>
      </c>
      <c r="H2" s="27"/>
    </row>
    <row r="3" spans="1:8" x14ac:dyDescent="0.25">
      <c r="A3" s="32">
        <v>42796</v>
      </c>
      <c r="B3" s="33"/>
      <c r="C3" s="34"/>
      <c r="D3" s="35"/>
      <c r="E3" s="35"/>
      <c r="F3" s="35"/>
      <c r="G3" s="53">
        <v>1000000</v>
      </c>
      <c r="H3" s="27">
        <f t="shared" ref="H3:H8" si="0">MONTH(A3)</f>
        <v>3</v>
      </c>
    </row>
    <row r="4" spans="1:8" x14ac:dyDescent="0.25">
      <c r="A4" s="36">
        <v>42827</v>
      </c>
      <c r="B4" s="37"/>
      <c r="C4" s="38"/>
      <c r="D4" s="39"/>
      <c r="E4" s="39"/>
      <c r="F4" s="39"/>
      <c r="G4" s="54">
        <v>200000</v>
      </c>
      <c r="H4" s="27">
        <f t="shared" si="0"/>
        <v>4</v>
      </c>
    </row>
    <row r="5" spans="1:8" x14ac:dyDescent="0.25">
      <c r="A5" s="36">
        <v>42857</v>
      </c>
      <c r="B5" s="37"/>
      <c r="C5" s="38"/>
      <c r="D5" s="39"/>
      <c r="E5" s="39"/>
      <c r="F5" s="39"/>
      <c r="G5" s="54">
        <v>300000</v>
      </c>
      <c r="H5" s="27">
        <f t="shared" si="0"/>
        <v>5</v>
      </c>
    </row>
    <row r="6" spans="1:8" x14ac:dyDescent="0.25">
      <c r="A6" s="36">
        <v>42888</v>
      </c>
      <c r="B6" s="37"/>
      <c r="C6" s="38"/>
      <c r="D6" s="39"/>
      <c r="E6" s="39"/>
      <c r="F6" s="39"/>
      <c r="G6" s="54" t="str">
        <f>IF(B6="","0",VLOOKUP(B6,#REF!,7,0))</f>
        <v>0</v>
      </c>
      <c r="H6" s="27">
        <f t="shared" si="0"/>
        <v>6</v>
      </c>
    </row>
    <row r="7" spans="1:8" x14ac:dyDescent="0.25">
      <c r="A7" s="36">
        <v>42949</v>
      </c>
      <c r="B7" s="37"/>
      <c r="C7" s="38"/>
      <c r="D7" s="39"/>
      <c r="E7" s="39"/>
      <c r="F7" s="39"/>
      <c r="G7" s="54" t="str">
        <f>IF(B7="","0",VLOOKUP(B7,#REF!,7,0))</f>
        <v>0</v>
      </c>
      <c r="H7" s="27">
        <f t="shared" si="0"/>
        <v>8</v>
      </c>
    </row>
    <row r="8" spans="1:8" x14ac:dyDescent="0.25">
      <c r="A8" s="36">
        <v>42980</v>
      </c>
      <c r="B8" s="37"/>
      <c r="C8" s="38"/>
      <c r="D8" s="39"/>
      <c r="E8" s="39"/>
      <c r="F8" s="39"/>
      <c r="G8" s="54" t="str">
        <f>IF(B8="","0",VLOOKUP(B8,#REF!,7,0))</f>
        <v>0</v>
      </c>
      <c r="H8" s="27">
        <f t="shared" si="0"/>
        <v>9</v>
      </c>
    </row>
    <row r="9" spans="1:8" x14ac:dyDescent="0.25">
      <c r="A9" s="36"/>
      <c r="B9" s="37"/>
      <c r="C9" s="38"/>
      <c r="D9" s="39"/>
      <c r="E9" s="39"/>
      <c r="F9" s="39"/>
      <c r="G9" s="54" t="str">
        <f>IF(B9="","0",VLOOKUP(B9,#REF!,7,0))</f>
        <v>0</v>
      </c>
      <c r="H9" s="27"/>
    </row>
    <row r="10" spans="1:8" x14ac:dyDescent="0.25">
      <c r="A10" s="36"/>
      <c r="B10" s="37"/>
      <c r="C10" s="38"/>
      <c r="D10" s="39"/>
      <c r="E10" s="39"/>
      <c r="F10" s="39"/>
      <c r="G10" s="54" t="str">
        <f>IF(B10="","0",VLOOKUP(B10,#REF!,7,0))</f>
        <v>0</v>
      </c>
      <c r="H10" s="27"/>
    </row>
    <row r="11" spans="1:8" ht="15.75" thickBot="1" x14ac:dyDescent="0.3">
      <c r="A11" s="55"/>
      <c r="B11" s="56"/>
      <c r="C11" s="57"/>
      <c r="D11" s="58"/>
      <c r="E11" s="58"/>
      <c r="F11" s="58"/>
      <c r="G11" s="59" t="str">
        <f>IF(B11="","0",VLOOKUP(B11,#REF!,7,0))</f>
        <v>0</v>
      </c>
      <c r="H11" s="27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G15" sqref="G15"/>
    </sheetView>
  </sheetViews>
  <sheetFormatPr baseColWidth="10" defaultRowHeight="15" x14ac:dyDescent="0.25"/>
  <cols>
    <col min="1" max="1" width="61.7109375" bestFit="1" customWidth="1"/>
    <col min="14" max="14" width="13" bestFit="1" customWidth="1"/>
  </cols>
  <sheetData>
    <row r="1" spans="1:14" ht="15.75" thickBo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</row>
    <row r="2" spans="1:14" ht="16.5" thickBot="1" x14ac:dyDescent="0.3">
      <c r="A2" s="42" t="s">
        <v>30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/>
    </row>
    <row r="3" spans="1:14" x14ac:dyDescent="0.25">
      <c r="A3" s="43"/>
      <c r="B3" s="44" t="s">
        <v>15</v>
      </c>
      <c r="C3" s="44" t="s">
        <v>16</v>
      </c>
      <c r="D3" s="44" t="s">
        <v>17</v>
      </c>
      <c r="E3" s="44" t="s">
        <v>18</v>
      </c>
      <c r="F3" s="44" t="s">
        <v>19</v>
      </c>
      <c r="G3" s="44" t="s">
        <v>20</v>
      </c>
      <c r="H3" s="44" t="s">
        <v>21</v>
      </c>
      <c r="I3" s="44" t="s">
        <v>22</v>
      </c>
      <c r="J3" s="44" t="s">
        <v>23</v>
      </c>
      <c r="K3" s="44" t="s">
        <v>24</v>
      </c>
      <c r="L3" s="44" t="s">
        <v>25</v>
      </c>
      <c r="M3" s="44" t="s">
        <v>26</v>
      </c>
      <c r="N3" s="45" t="s">
        <v>27</v>
      </c>
    </row>
    <row r="4" spans="1:14" x14ac:dyDescent="0.25">
      <c r="A4" s="47" t="s">
        <v>28</v>
      </c>
      <c r="B4" s="48">
        <f>IF(COLUMNS($A:A)&lt;=MAX('DIESEL DATA'!$H$3:$H$162),SUMIFS('STAFF LIST'!$F$3:$F$18,'STAFF LIST'!$C$3:$C$18,$A$2),"-")</f>
        <v>14900</v>
      </c>
      <c r="C4" s="48">
        <f>IF(COLUMNS($A:B)&lt;=MAX('DIESEL DATA'!$H$3:$H$162),SUMIFS('STAFF LIST'!$F$3:$F$18,'STAFF LIST'!$C$3:$C$18,$A$2),"-")</f>
        <v>14900</v>
      </c>
      <c r="D4" s="48">
        <f>IF(COLUMNS($A:C)&lt;=MAX('DIESEL DATA'!$H$3:$H$162),SUMIFS('STAFF LIST'!$F$3:$F$18,'STAFF LIST'!$C$3:$C$18,$A$2),"-")</f>
        <v>14900</v>
      </c>
      <c r="E4" s="48">
        <f>IF(COLUMNS($A:D)&lt;=MAX('DIESEL DATA'!$H$3:$H$162),SUMIFS('STAFF LIST'!$F$3:$F$18,'STAFF LIST'!$C$3:$C$18,$A$2),"-")</f>
        <v>14900</v>
      </c>
      <c r="F4" s="48">
        <f>IF(COLUMNS($A:E)&lt;=MAX('DIESEL DATA'!$H$3:$H$162),SUMIFS('STAFF LIST'!$F$3:$F$18,'STAFF LIST'!$C$3:$C$18,$A$2),"-")</f>
        <v>14900</v>
      </c>
      <c r="G4" s="48">
        <f>IF(COLUMNS($A:F)&lt;=MAX('DIESEL DATA'!$H$3:$H$162),SUMIFS('STAFF LIST'!$F$3:$F$18,'STAFF LIST'!$C$3:$C$18,$A$2),"-")</f>
        <v>14900</v>
      </c>
      <c r="H4" s="48">
        <f>IF(COLUMNS($A:G)&lt;=MAX('DIESEL DATA'!$H$3:$H$162),SUMIFS('STAFF LIST'!$F$3:$F$18,'STAFF LIST'!$C$3:$C$18,$A$2),"-")</f>
        <v>14900</v>
      </c>
      <c r="I4" s="48">
        <f>IF(COLUMNS($A:H)&lt;=MAX('DIESEL DATA'!$H$3:$H$162),SUMIFS('STAFF LIST'!$F$3:$F$18,'STAFF LIST'!$C$3:$C$18,$A$2),"-")</f>
        <v>14900</v>
      </c>
      <c r="J4" s="48">
        <f>IF(COLUMNS($A:I)&lt;=MAX('DIESEL DATA'!$H$3:$H$162),SUMIFS('STAFF LIST'!$F$3:$F$18,'STAFF LIST'!$C$3:$C$18,$A$2),"-")</f>
        <v>14900</v>
      </c>
      <c r="K4" s="48" t="str">
        <f>IF(COLUMNS($A:J)&lt;=MAX('DIESEL DATA'!$H$3:$H$162),SUMIFS('STAFF LIST'!$F$3:$F$18,'STAFF LIST'!$C$3:$C$18,$A$2),"-")</f>
        <v>-</v>
      </c>
      <c r="L4" s="48" t="str">
        <f>IF(COLUMNS($A:K)&lt;=MAX('DIESEL DATA'!$H$3:$H$162),SUMIFS('STAFF LIST'!$F$3:$F$18,'STAFF LIST'!$C$3:$C$18,$A$2),"-")</f>
        <v>-</v>
      </c>
      <c r="M4" s="48" t="str">
        <f>IF(COLUMNS($A:L)&lt;=MAX('DIESEL DATA'!$H$3:$H$162),SUMIFS('STAFF LIST'!$F$3:$F$18,'STAFF LIST'!$C$3:$C$18,$A$2),"-")</f>
        <v>-</v>
      </c>
      <c r="N4" s="46">
        <f t="shared" ref="N4" si="0">SUM(B4:M4)</f>
        <v>134100</v>
      </c>
    </row>
    <row r="5" spans="1:14" ht="15.75" thickBo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1"/>
    </row>
    <row r="6" spans="1:14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1"/>
    </row>
    <row r="7" spans="1:14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</row>
    <row r="8" spans="1:14" x14ac:dyDescent="0.25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14" x14ac:dyDescent="0.25">
      <c r="A9" s="40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</row>
  </sheetData>
  <mergeCells count="1">
    <mergeCell ref="B2:N2"/>
  </mergeCells>
  <dataValidations count="1">
    <dataValidation type="decimal" allowBlank="1" showInputMessage="1" showErrorMessage="1" errorTitle="Incorrect data entered" error="Only dollar amounts can be entered in this cell" sqref="B4:M4">
      <formula1>0</formula1>
      <formula2>10000000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B7" sqref="B7"/>
    </sheetView>
  </sheetViews>
  <sheetFormatPr baseColWidth="10" defaultRowHeight="15" x14ac:dyDescent="0.25"/>
  <cols>
    <col min="1" max="1" width="61.7109375" bestFit="1" customWidth="1"/>
    <col min="14" max="14" width="13" bestFit="1" customWidth="1"/>
  </cols>
  <sheetData>
    <row r="1" spans="1:14" ht="15.75" thickBot="1" x14ac:dyDescent="0.3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</row>
    <row r="2" spans="1:14" ht="16.5" thickBot="1" x14ac:dyDescent="0.3">
      <c r="A2" s="42" t="s">
        <v>29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1"/>
    </row>
    <row r="3" spans="1:14" x14ac:dyDescent="0.25">
      <c r="A3" s="43"/>
      <c r="B3" s="44" t="s">
        <v>15</v>
      </c>
      <c r="C3" s="44" t="s">
        <v>16</v>
      </c>
      <c r="D3" s="44" t="s">
        <v>17</v>
      </c>
      <c r="E3" s="44" t="s">
        <v>18</v>
      </c>
      <c r="F3" s="44" t="s">
        <v>19</v>
      </c>
      <c r="G3" s="44" t="s">
        <v>20</v>
      </c>
      <c r="H3" s="44" t="s">
        <v>21</v>
      </c>
      <c r="I3" s="44" t="s">
        <v>22</v>
      </c>
      <c r="J3" s="44" t="s">
        <v>23</v>
      </c>
      <c r="K3" s="44" t="s">
        <v>24</v>
      </c>
      <c r="L3" s="44" t="s">
        <v>25</v>
      </c>
      <c r="M3" s="44" t="s">
        <v>26</v>
      </c>
      <c r="N3" s="45" t="s">
        <v>27</v>
      </c>
    </row>
    <row r="4" spans="1:14" x14ac:dyDescent="0.25">
      <c r="A4" s="47" t="s">
        <v>32</v>
      </c>
      <c r="B4" s="48">
        <f>IF(COLUMNS($A:A)&lt;=MAX('DIESEL DATA'!$H$3:$H$162),SUMIFS('STAFF LIST'!$F$3:$F$18,'STAFF LIST'!$C$3:$C$18,$A$2),"-")</f>
        <v>1300</v>
      </c>
      <c r="C4" s="48">
        <f>IF(COLUMNS($A:B)&lt;=MAX('DIESEL DATA'!$H$3:$H$162),SUMIFS('STAFF LIST'!$F$3:$F$18,'STAFF LIST'!$C$3:$C$18,$A$2),"-")</f>
        <v>1300</v>
      </c>
      <c r="D4" s="48">
        <f>IF(COLUMNS($A:C)&lt;=MAX('DIESEL DATA'!$H$3:$H$162),SUMIFS('STAFF LIST'!$F$3:$F$18,'STAFF LIST'!$C$3:$C$18,$A$2),"-")</f>
        <v>1300</v>
      </c>
      <c r="E4" s="48">
        <f>IF(COLUMNS($A:D)&lt;=MAX('DIESEL DATA'!$H$3:$H$162),SUMIFS('STAFF LIST'!$F$3:$F$18,'STAFF LIST'!$C$3:$C$18,$A$2),"-")</f>
        <v>1300</v>
      </c>
      <c r="F4" s="48">
        <f>IF(COLUMNS($A:E)&lt;=MAX('DIESEL DATA'!$H$3:$H$162),SUMIFS('STAFF LIST'!$F$3:$F$18,'STAFF LIST'!$C$3:$C$18,$A$2),"-")</f>
        <v>1300</v>
      </c>
      <c r="G4" s="48">
        <f>IF(COLUMNS($A:F)&lt;=MAX('DIESEL DATA'!$H$3:$H$162),SUMIFS('STAFF LIST'!$F$3:$F$18,'STAFF LIST'!$C$3:$C$18,$A$2),"-")</f>
        <v>1300</v>
      </c>
      <c r="H4" s="48">
        <f>IF(COLUMNS($A:G)&lt;=MAX('DIESEL DATA'!$H$3:$H$162),SUMIFS('STAFF LIST'!$F$3:$F$18,'STAFF LIST'!$C$3:$C$18,$A$2),"-")</f>
        <v>1300</v>
      </c>
      <c r="I4" s="48">
        <f>IF(COLUMNS($A:H)&lt;=MAX('DIESEL DATA'!$H$3:$H$162),SUMIFS('STAFF LIST'!$F$3:$F$18,'STAFF LIST'!$C$3:$C$18,$A$2),"-")</f>
        <v>1300</v>
      </c>
      <c r="J4" s="48">
        <f>IF(COLUMNS($A:I)&lt;=MAX('DIESEL DATA'!$H$3:$H$162),SUMIFS('STAFF LIST'!$F$3:$F$18,'STAFF LIST'!$C$3:$C$18,$A$2),"-")</f>
        <v>1300</v>
      </c>
      <c r="K4" s="48" t="str">
        <f>IF(COLUMNS($A:J)&lt;=MAX('DIESEL DATA'!$H$3:$H$162),SUMIFS('STAFF LIST'!$F$3:$F$18,'STAFF LIST'!$C$3:$C$18,$A$2),"-")</f>
        <v>-</v>
      </c>
      <c r="L4" s="48" t="str">
        <f>IF(COLUMNS($A:K)&lt;=MAX('DIESEL DATA'!$H$3:$H$162),SUMIFS('STAFF LIST'!$F$3:$F$18,'STAFF LIST'!$C$3:$C$18,$A$2),"-")</f>
        <v>-</v>
      </c>
      <c r="M4" s="48" t="str">
        <f>IF(COLUMNS($A:L)&lt;=MAX('DIESEL DATA'!$H$3:$H$162),SUMIFS('STAFF LIST'!$F$3:$F$18,'STAFF LIST'!$C$3:$C$18,$A$2),"-")</f>
        <v>-</v>
      </c>
      <c r="N4" s="46">
        <f t="shared" ref="N4" si="0">SUM(B4:M4)</f>
        <v>11700</v>
      </c>
    </row>
    <row r="5" spans="1:14" ht="15.75" thickBot="1" x14ac:dyDescent="0.3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1"/>
    </row>
    <row r="6" spans="1:14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1"/>
    </row>
    <row r="7" spans="1:14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1"/>
    </row>
    <row r="8" spans="1:14" x14ac:dyDescent="0.25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14" x14ac:dyDescent="0.25">
      <c r="A9" s="40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</row>
  </sheetData>
  <mergeCells count="1">
    <mergeCell ref="B2:N2"/>
  </mergeCells>
  <dataValidations count="1">
    <dataValidation type="decimal" allowBlank="1" showInputMessage="1" showErrorMessage="1" errorTitle="Incorrect data entered" error="Only dollar amounts can be entered in this cell" sqref="B4:M4">
      <formula1>0</formula1>
      <formula2>10000000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STAFF LIST</vt:lpstr>
      <vt:lpstr>DIESEL DATA</vt:lpstr>
      <vt:lpstr>EQUIPMENT &amp; INDUSTRY</vt:lpstr>
      <vt:lpstr>MI 001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2017-09-22T16:18:53Z</dcterms:created>
  <dcterms:modified xsi:type="dcterms:W3CDTF">2017-09-26T09:01:16Z</dcterms:modified>
</cp:coreProperties>
</file>