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UROMONETIC\Desktop\Fichier caisse\"/>
    </mc:Choice>
  </mc:AlternateContent>
  <bookViews>
    <workbookView xWindow="0" yWindow="0" windowWidth="28800" windowHeight="12210" activeTab="1"/>
  </bookViews>
  <sheets>
    <sheet name="Caisse" sheetId="1" r:id="rId1"/>
    <sheet name="Base" sheetId="2" r:id="rId2"/>
  </sheets>
  <externalReferences>
    <externalReference r:id="rId3"/>
  </externalReferences>
  <definedNames>
    <definedName name="_xlnm._FilterDatabase" localSheetId="0" hidden="1">Caisse!$A$8:$E$464</definedName>
    <definedName name="Annee">[1]TabTDB!$B$3</definedName>
    <definedName name="Année">Base!$B$1</definedName>
    <definedName name="Février_10">Caisse!$I$41:$I$68</definedName>
    <definedName name="Février_20">Caisse!$J$41:$J$68</definedName>
    <definedName name="Février_CA">Caisse!$K$41:$K$68</definedName>
    <definedName name="Février_CB">Caisse!$N$41:$N$68</definedName>
    <definedName name="Février_Chqvac">Caisse!$M$41:$M$68</definedName>
    <definedName name="Février_Décaissement">Caisse!$T$41:$T$68</definedName>
    <definedName name="Février_DPbq">Caisse!$Q$41:$Q$68</definedName>
    <definedName name="Février_DptTR">Caisse!$W$41:$W$68</definedName>
    <definedName name="Février_pdivers">Caisse!$R$41:$R$68</definedName>
    <definedName name="Février_Perso">Caisse!$S$41:$S$68</definedName>
    <definedName name="Février_SC">Caisse!$O$41:$O$68</definedName>
    <definedName name="Février_Solde">Caisse!$U$41:$U$68</definedName>
    <definedName name="Février_T_ESP">Caisse!$P$41:$P$68</definedName>
    <definedName name="Février_TR">Caisse!$L$41:$L$68</definedName>
    <definedName name="Janvier_10">Caisse!$I$10:$I$40</definedName>
    <definedName name="Janvier_20">Caisse!$J$10:$J$40</definedName>
    <definedName name="Janvier_CA">Caisse!$K$10:$K$40</definedName>
    <definedName name="Janvier_CB">Caisse!$N$10:$N$40</definedName>
    <definedName name="Janvier_Chqvac">Caisse!$M$10:$M$40</definedName>
    <definedName name="Janvier_Décaissement">Caisse!$T$10:$T$40</definedName>
    <definedName name="Janvier_DPbq">Caisse!$Q$10:$Q$40</definedName>
    <definedName name="Janvier_DptTR">Caisse!$W$10:$W$40</definedName>
    <definedName name="Janvier_pdivers">Caisse!$R$10:$R$40</definedName>
    <definedName name="Janvier_Perso">Caisse!$S$10:$S$40</definedName>
    <definedName name="Janvier_SC">Caisse!$O$10:$O$40</definedName>
    <definedName name="Janvier_Solde">Caisse!$U$10:$U$40</definedName>
    <definedName name="Janvier_T_ESP">Caisse!$P$10:$P$40</definedName>
    <definedName name="Janvier_TR">Caisse!$L$10:$L$40</definedName>
    <definedName name="Jours_Fériés">Base!$C$2:$C$14</definedName>
    <definedName name="JrsCHT">[1]Calendrier!$Y$2:$Y$27</definedName>
    <definedName name="JrsCP">[1]Calendrier!$X$2:$X$27</definedName>
    <definedName name="JRSFERIES">[1]Calendrier!$A$2:$A$27</definedName>
    <definedName name="LibCible">[1]TabMS!$1:$1</definedName>
    <definedName name="LibMatMois">[1]TabMS!$U:$U</definedName>
    <definedName name="Mars_10">Caisse!$I$69:$I$99</definedName>
    <definedName name="Mars_20">Caisse!$J$69:$J$99</definedName>
    <definedName name="Mars_CA">Caisse!$K$69:$K$99</definedName>
    <definedName name="Mars_CB">Caisse!$N$69:$N$99</definedName>
    <definedName name="Mars_Chqvac">Caisse!$M$69:$M$99</definedName>
    <definedName name="Mars_Décaissement">Caisse!$T$69:$T$99</definedName>
    <definedName name="Mars_DPbq">Caisse!$Q$69:$Q$99</definedName>
    <definedName name="Mars_DptTR">Caisse!$W$69:$W$99</definedName>
    <definedName name="Mars_pdivers">Caisse!$R$69:$R$99</definedName>
    <definedName name="Mars_Perso">Caisse!$S$69:$S$99</definedName>
    <definedName name="Mars_SC">Caisse!$O$69:$O$99</definedName>
    <definedName name="Mars_T_ESP">Caisse!$P$69:$P$99</definedName>
    <definedName name="Mars_TR">Caisse!$L$69:$L$99</definedName>
    <definedName name="MedVet">[1]TabTDB!$O$2</definedName>
    <definedName name="paques">Base!$C$3</definedName>
    <definedName name="repas">Caisse!$B$5</definedName>
    <definedName name="report_à_nouveau">Caisse!$B$6</definedName>
    <definedName name="SMIC">[1]TabTDB!$I$2</definedName>
    <definedName name="TabIncidents">[1]TabTDB!$D:$E</definedName>
    <definedName name="TabRefMS">[1]TabMS!$1:$1048576</definedName>
    <definedName name="TxChCE">[1]TabTDB!$M$2</definedName>
    <definedName name="TxChFisc">[1]TabTDB!$L$2</definedName>
    <definedName name="TxChSoc">[1]TabTDB!$K$2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92" i="1" l="1"/>
  <c r="AE10" i="1" l="1"/>
  <c r="Z10" i="1" l="1"/>
  <c r="Y10" i="1"/>
  <c r="Z11" i="1" l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Y11" i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C462" i="1"/>
  <c r="C463" i="1"/>
  <c r="D461" i="1"/>
  <c r="D462" i="1"/>
  <c r="D463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C459" i="1"/>
  <c r="C460" i="1"/>
  <c r="C461" i="1"/>
  <c r="C454" i="1"/>
  <c r="C455" i="1"/>
  <c r="C456" i="1"/>
  <c r="C457" i="1"/>
  <c r="C458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392" i="1"/>
  <c r="I2" i="2"/>
  <c r="G26" i="2"/>
  <c r="G27" i="2" s="1"/>
  <c r="G28" i="2" s="1"/>
  <c r="G29" i="2" s="1"/>
  <c r="G30" i="2" s="1"/>
  <c r="G31" i="2" s="1"/>
  <c r="H31" i="2" s="1"/>
  <c r="G32" i="2"/>
  <c r="G33" i="2" s="1"/>
  <c r="H33" i="2" s="1"/>
  <c r="G8" i="2"/>
  <c r="G9" i="2" s="1"/>
  <c r="G10" i="2" s="1"/>
  <c r="G11" i="2" s="1"/>
  <c r="G12" i="2" s="1"/>
  <c r="G13" i="2" s="1"/>
  <c r="G14" i="2"/>
  <c r="G20" i="2"/>
  <c r="G21" i="2" s="1"/>
  <c r="G22" i="2" s="1"/>
  <c r="G23" i="2" s="1"/>
  <c r="H23" i="2" s="1"/>
  <c r="G38" i="2"/>
  <c r="G44" i="2"/>
  <c r="G45" i="2" s="1"/>
  <c r="G46" i="2" s="1"/>
  <c r="G47" i="2" s="1"/>
  <c r="G48" i="2" s="1"/>
  <c r="G49" i="2" s="1"/>
  <c r="H49" i="2" s="1"/>
  <c r="G50" i="2"/>
  <c r="G51" i="2" s="1"/>
  <c r="G52" i="2" s="1"/>
  <c r="G53" i="2" s="1"/>
  <c r="G54" i="2" s="1"/>
  <c r="G55" i="2" s="1"/>
  <c r="H55" i="2" s="1"/>
  <c r="G56" i="2"/>
  <c r="G57" i="2" s="1"/>
  <c r="G58" i="2" s="1"/>
  <c r="G59" i="2" s="1"/>
  <c r="G60" i="2" s="1"/>
  <c r="G61" i="2" s="1"/>
  <c r="H61" i="2" s="1"/>
  <c r="G62" i="2"/>
  <c r="G63" i="2" s="1"/>
  <c r="G64" i="2" s="1"/>
  <c r="G65" i="2" s="1"/>
  <c r="G66" i="2" s="1"/>
  <c r="G67" i="2" s="1"/>
  <c r="H67" i="2" s="1"/>
  <c r="G68" i="2"/>
  <c r="G69" i="2" s="1"/>
  <c r="G70" i="2" s="1"/>
  <c r="G71" i="2" s="1"/>
  <c r="G72" i="2" s="1"/>
  <c r="G73" i="2" s="1"/>
  <c r="H73" i="2" s="1"/>
  <c r="F14" i="2"/>
  <c r="F8" i="2"/>
  <c r="G3" i="2"/>
  <c r="H3" i="2" s="1"/>
  <c r="H2" i="2"/>
  <c r="E19" i="2"/>
  <c r="E18" i="2"/>
  <c r="E13" i="2"/>
  <c r="E12" i="2"/>
  <c r="E11" i="2"/>
  <c r="E17" i="2" s="1"/>
  <c r="E10" i="2"/>
  <c r="E9" i="2"/>
  <c r="E15" i="2" s="1"/>
  <c r="E8" i="2"/>
  <c r="F2" i="2"/>
  <c r="Z69" i="1" l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H27" i="2"/>
  <c r="G24" i="2"/>
  <c r="G25" i="2" s="1"/>
  <c r="H25" i="2" s="1"/>
  <c r="H14" i="2"/>
  <c r="H21" i="2"/>
  <c r="H29" i="2"/>
  <c r="H32" i="2"/>
  <c r="H28" i="2"/>
  <c r="H24" i="2"/>
  <c r="H30" i="2"/>
  <c r="H26" i="2"/>
  <c r="H22" i="2"/>
  <c r="G34" i="2"/>
  <c r="H34" i="2" s="1"/>
  <c r="H50" i="2"/>
  <c r="H62" i="2"/>
  <c r="H70" i="2"/>
  <c r="H66" i="2"/>
  <c r="H58" i="2"/>
  <c r="H54" i="2"/>
  <c r="H46" i="2"/>
  <c r="H12" i="2"/>
  <c r="G39" i="2"/>
  <c r="H69" i="2"/>
  <c r="H65" i="2"/>
  <c r="H57" i="2"/>
  <c r="H53" i="2"/>
  <c r="H45" i="2"/>
  <c r="H11" i="2"/>
  <c r="G4" i="2"/>
  <c r="J3" i="2" s="1"/>
  <c r="H72" i="2"/>
  <c r="H68" i="2"/>
  <c r="H64" i="2"/>
  <c r="H60" i="2"/>
  <c r="H56" i="2"/>
  <c r="H52" i="2"/>
  <c r="H48" i="2"/>
  <c r="H10" i="2"/>
  <c r="G15" i="2"/>
  <c r="H71" i="2"/>
  <c r="H63" i="2"/>
  <c r="H59" i="2"/>
  <c r="H51" i="2"/>
  <c r="H47" i="2"/>
  <c r="H9" i="2"/>
  <c r="F9" i="2"/>
  <c r="J9" i="2"/>
  <c r="J8" i="2"/>
  <c r="F3" i="2"/>
  <c r="J2" i="2"/>
  <c r="E25" i="2"/>
  <c r="E23" i="2"/>
  <c r="E24" i="2"/>
  <c r="E21" i="2"/>
  <c r="F15" i="2"/>
  <c r="E14" i="2"/>
  <c r="E16" i="2"/>
  <c r="J14" i="2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10" i="1"/>
  <c r="K11" i="1"/>
  <c r="P11" i="1" s="1"/>
  <c r="K12" i="1"/>
  <c r="P12" i="1" s="1"/>
  <c r="K13" i="1"/>
  <c r="P13" i="1" s="1"/>
  <c r="K14" i="1"/>
  <c r="P14" i="1" s="1"/>
  <c r="K15" i="1"/>
  <c r="P15" i="1" s="1"/>
  <c r="K16" i="1"/>
  <c r="P16" i="1" s="1"/>
  <c r="K17" i="1"/>
  <c r="P17" i="1" s="1"/>
  <c r="K18" i="1"/>
  <c r="P18" i="1" s="1"/>
  <c r="K19" i="1"/>
  <c r="P19" i="1" s="1"/>
  <c r="K20" i="1"/>
  <c r="P20" i="1" s="1"/>
  <c r="K21" i="1"/>
  <c r="P21" i="1" s="1"/>
  <c r="K22" i="1"/>
  <c r="P22" i="1" s="1"/>
  <c r="K23" i="1"/>
  <c r="P23" i="1" s="1"/>
  <c r="K24" i="1"/>
  <c r="P24" i="1" s="1"/>
  <c r="K25" i="1"/>
  <c r="P25" i="1" s="1"/>
  <c r="K26" i="1"/>
  <c r="P26" i="1" s="1"/>
  <c r="K27" i="1"/>
  <c r="P27" i="1" s="1"/>
  <c r="K28" i="1"/>
  <c r="P28" i="1" s="1"/>
  <c r="K29" i="1"/>
  <c r="P29" i="1" s="1"/>
  <c r="K30" i="1"/>
  <c r="P30" i="1" s="1"/>
  <c r="K31" i="1"/>
  <c r="P31" i="1" s="1"/>
  <c r="K32" i="1"/>
  <c r="P32" i="1" s="1"/>
  <c r="K33" i="1"/>
  <c r="P33" i="1" s="1"/>
  <c r="K34" i="1"/>
  <c r="P34" i="1" s="1"/>
  <c r="K35" i="1"/>
  <c r="P35" i="1" s="1"/>
  <c r="K36" i="1"/>
  <c r="P36" i="1" s="1"/>
  <c r="K37" i="1"/>
  <c r="P37" i="1" s="1"/>
  <c r="K38" i="1"/>
  <c r="P38" i="1" s="1"/>
  <c r="K39" i="1"/>
  <c r="P39" i="1" s="1"/>
  <c r="K40" i="1"/>
  <c r="P40" i="1" s="1"/>
  <c r="K41" i="1"/>
  <c r="K42" i="1"/>
  <c r="P42" i="1" s="1"/>
  <c r="K43" i="1"/>
  <c r="P43" i="1" s="1"/>
  <c r="K44" i="1"/>
  <c r="P44" i="1" s="1"/>
  <c r="K45" i="1"/>
  <c r="P45" i="1" s="1"/>
  <c r="K46" i="1"/>
  <c r="P46" i="1" s="1"/>
  <c r="K47" i="1"/>
  <c r="P47" i="1" s="1"/>
  <c r="K48" i="1"/>
  <c r="P48" i="1" s="1"/>
  <c r="K49" i="1"/>
  <c r="P49" i="1" s="1"/>
  <c r="K50" i="1"/>
  <c r="P50" i="1" s="1"/>
  <c r="K51" i="1"/>
  <c r="P51" i="1" s="1"/>
  <c r="K52" i="1"/>
  <c r="P52" i="1" s="1"/>
  <c r="K53" i="1"/>
  <c r="P53" i="1" s="1"/>
  <c r="K54" i="1"/>
  <c r="P54" i="1" s="1"/>
  <c r="K55" i="1"/>
  <c r="P55" i="1" s="1"/>
  <c r="K56" i="1"/>
  <c r="P56" i="1" s="1"/>
  <c r="K57" i="1"/>
  <c r="P57" i="1" s="1"/>
  <c r="K58" i="1"/>
  <c r="P58" i="1" s="1"/>
  <c r="K59" i="1"/>
  <c r="P59" i="1" s="1"/>
  <c r="K60" i="1"/>
  <c r="P60" i="1" s="1"/>
  <c r="K61" i="1"/>
  <c r="P61" i="1" s="1"/>
  <c r="K62" i="1"/>
  <c r="P62" i="1" s="1"/>
  <c r="K63" i="1"/>
  <c r="P63" i="1" s="1"/>
  <c r="K64" i="1"/>
  <c r="P64" i="1" s="1"/>
  <c r="K65" i="1"/>
  <c r="P65" i="1" s="1"/>
  <c r="K66" i="1"/>
  <c r="P66" i="1" s="1"/>
  <c r="K67" i="1"/>
  <c r="P67" i="1" s="1"/>
  <c r="K68" i="1"/>
  <c r="P68" i="1" s="1"/>
  <c r="K69" i="1"/>
  <c r="K70" i="1"/>
  <c r="P70" i="1" s="1"/>
  <c r="K71" i="1"/>
  <c r="P71" i="1" s="1"/>
  <c r="K72" i="1"/>
  <c r="P72" i="1" s="1"/>
  <c r="K73" i="1"/>
  <c r="P73" i="1" s="1"/>
  <c r="K74" i="1"/>
  <c r="P74" i="1" s="1"/>
  <c r="K75" i="1"/>
  <c r="P75" i="1" s="1"/>
  <c r="K76" i="1"/>
  <c r="P76" i="1" s="1"/>
  <c r="K77" i="1"/>
  <c r="P77" i="1" s="1"/>
  <c r="K78" i="1"/>
  <c r="P78" i="1" s="1"/>
  <c r="K79" i="1"/>
  <c r="P79" i="1" s="1"/>
  <c r="K80" i="1"/>
  <c r="P80" i="1" s="1"/>
  <c r="K81" i="1"/>
  <c r="P81" i="1" s="1"/>
  <c r="K82" i="1"/>
  <c r="P82" i="1" s="1"/>
  <c r="K83" i="1"/>
  <c r="P83" i="1" s="1"/>
  <c r="K84" i="1"/>
  <c r="P84" i="1" s="1"/>
  <c r="K85" i="1"/>
  <c r="P85" i="1" s="1"/>
  <c r="K86" i="1"/>
  <c r="P86" i="1" s="1"/>
  <c r="K87" i="1"/>
  <c r="P87" i="1" s="1"/>
  <c r="K88" i="1"/>
  <c r="P88" i="1" s="1"/>
  <c r="K89" i="1"/>
  <c r="P89" i="1" s="1"/>
  <c r="K90" i="1"/>
  <c r="P90" i="1" s="1"/>
  <c r="K91" i="1"/>
  <c r="P91" i="1" s="1"/>
  <c r="K92" i="1"/>
  <c r="P92" i="1" s="1"/>
  <c r="K93" i="1"/>
  <c r="P93" i="1" s="1"/>
  <c r="K94" i="1"/>
  <c r="P94" i="1" s="1"/>
  <c r="K95" i="1"/>
  <c r="P95" i="1" s="1"/>
  <c r="K96" i="1"/>
  <c r="P96" i="1" s="1"/>
  <c r="K97" i="1"/>
  <c r="P97" i="1" s="1"/>
  <c r="K98" i="1"/>
  <c r="P98" i="1" s="1"/>
  <c r="K99" i="1"/>
  <c r="P99" i="1" s="1"/>
  <c r="K100" i="1"/>
  <c r="P100" i="1" s="1"/>
  <c r="K101" i="1"/>
  <c r="P101" i="1" s="1"/>
  <c r="K102" i="1"/>
  <c r="P102" i="1" s="1"/>
  <c r="K103" i="1"/>
  <c r="P103" i="1" s="1"/>
  <c r="K104" i="1"/>
  <c r="P104" i="1" s="1"/>
  <c r="K105" i="1"/>
  <c r="P105" i="1" s="1"/>
  <c r="K106" i="1"/>
  <c r="P106" i="1" s="1"/>
  <c r="K107" i="1"/>
  <c r="P107" i="1" s="1"/>
  <c r="K108" i="1"/>
  <c r="P108" i="1" s="1"/>
  <c r="K109" i="1"/>
  <c r="P109" i="1" s="1"/>
  <c r="K110" i="1"/>
  <c r="P110" i="1" s="1"/>
  <c r="K111" i="1"/>
  <c r="P111" i="1" s="1"/>
  <c r="K112" i="1"/>
  <c r="P112" i="1" s="1"/>
  <c r="K113" i="1"/>
  <c r="P113" i="1" s="1"/>
  <c r="K114" i="1"/>
  <c r="P114" i="1" s="1"/>
  <c r="K115" i="1"/>
  <c r="P115" i="1" s="1"/>
  <c r="K116" i="1"/>
  <c r="P116" i="1" s="1"/>
  <c r="K117" i="1"/>
  <c r="P117" i="1" s="1"/>
  <c r="K118" i="1"/>
  <c r="P118" i="1" s="1"/>
  <c r="K119" i="1"/>
  <c r="P119" i="1" s="1"/>
  <c r="K120" i="1"/>
  <c r="P120" i="1" s="1"/>
  <c r="K121" i="1"/>
  <c r="P121" i="1" s="1"/>
  <c r="K122" i="1"/>
  <c r="P122" i="1" s="1"/>
  <c r="K123" i="1"/>
  <c r="P123" i="1" s="1"/>
  <c r="K124" i="1"/>
  <c r="P124" i="1" s="1"/>
  <c r="K125" i="1"/>
  <c r="P125" i="1" s="1"/>
  <c r="K126" i="1"/>
  <c r="P126" i="1" s="1"/>
  <c r="K127" i="1"/>
  <c r="P127" i="1" s="1"/>
  <c r="K128" i="1"/>
  <c r="P128" i="1" s="1"/>
  <c r="K129" i="1"/>
  <c r="P129" i="1" s="1"/>
  <c r="K130" i="1"/>
  <c r="P130" i="1" s="1"/>
  <c r="K131" i="1"/>
  <c r="P131" i="1" s="1"/>
  <c r="K132" i="1"/>
  <c r="P132" i="1" s="1"/>
  <c r="K133" i="1"/>
  <c r="P133" i="1" s="1"/>
  <c r="K134" i="1"/>
  <c r="P134" i="1" s="1"/>
  <c r="K135" i="1"/>
  <c r="P135" i="1" s="1"/>
  <c r="K136" i="1"/>
  <c r="P136" i="1" s="1"/>
  <c r="K137" i="1"/>
  <c r="P137" i="1" s="1"/>
  <c r="K138" i="1"/>
  <c r="P138" i="1" s="1"/>
  <c r="K139" i="1"/>
  <c r="P139" i="1" s="1"/>
  <c r="K140" i="1"/>
  <c r="P140" i="1" s="1"/>
  <c r="K141" i="1"/>
  <c r="P141" i="1" s="1"/>
  <c r="K142" i="1"/>
  <c r="P142" i="1" s="1"/>
  <c r="K143" i="1"/>
  <c r="P143" i="1" s="1"/>
  <c r="K144" i="1"/>
  <c r="P144" i="1" s="1"/>
  <c r="K145" i="1"/>
  <c r="P145" i="1" s="1"/>
  <c r="K146" i="1"/>
  <c r="P146" i="1" s="1"/>
  <c r="K147" i="1"/>
  <c r="P147" i="1" s="1"/>
  <c r="K148" i="1"/>
  <c r="P148" i="1" s="1"/>
  <c r="K149" i="1"/>
  <c r="P149" i="1" s="1"/>
  <c r="K150" i="1"/>
  <c r="P150" i="1" s="1"/>
  <c r="K151" i="1"/>
  <c r="P151" i="1" s="1"/>
  <c r="K152" i="1"/>
  <c r="P152" i="1" s="1"/>
  <c r="K153" i="1"/>
  <c r="P153" i="1" s="1"/>
  <c r="K154" i="1"/>
  <c r="P154" i="1" s="1"/>
  <c r="K155" i="1"/>
  <c r="P155" i="1" s="1"/>
  <c r="K156" i="1"/>
  <c r="P156" i="1" s="1"/>
  <c r="K157" i="1"/>
  <c r="P157" i="1" s="1"/>
  <c r="K158" i="1"/>
  <c r="P158" i="1" s="1"/>
  <c r="K159" i="1"/>
  <c r="P159" i="1" s="1"/>
  <c r="K160" i="1"/>
  <c r="P160" i="1" s="1"/>
  <c r="K161" i="1"/>
  <c r="P161" i="1" s="1"/>
  <c r="K162" i="1"/>
  <c r="P162" i="1" s="1"/>
  <c r="K163" i="1"/>
  <c r="P163" i="1" s="1"/>
  <c r="K164" i="1"/>
  <c r="P164" i="1" s="1"/>
  <c r="K165" i="1"/>
  <c r="P165" i="1" s="1"/>
  <c r="K166" i="1"/>
  <c r="P166" i="1" s="1"/>
  <c r="K167" i="1"/>
  <c r="P167" i="1" s="1"/>
  <c r="K168" i="1"/>
  <c r="P168" i="1" s="1"/>
  <c r="K169" i="1"/>
  <c r="P169" i="1" s="1"/>
  <c r="K170" i="1"/>
  <c r="P170" i="1" s="1"/>
  <c r="K171" i="1"/>
  <c r="P171" i="1" s="1"/>
  <c r="K172" i="1"/>
  <c r="P172" i="1" s="1"/>
  <c r="K173" i="1"/>
  <c r="P173" i="1" s="1"/>
  <c r="K174" i="1"/>
  <c r="P174" i="1" s="1"/>
  <c r="K175" i="1"/>
  <c r="P175" i="1" s="1"/>
  <c r="K176" i="1"/>
  <c r="P176" i="1" s="1"/>
  <c r="K177" i="1"/>
  <c r="P177" i="1" s="1"/>
  <c r="K178" i="1"/>
  <c r="P178" i="1" s="1"/>
  <c r="K179" i="1"/>
  <c r="P179" i="1" s="1"/>
  <c r="K180" i="1"/>
  <c r="P180" i="1" s="1"/>
  <c r="K181" i="1"/>
  <c r="P181" i="1" s="1"/>
  <c r="K182" i="1"/>
  <c r="P182" i="1" s="1"/>
  <c r="K183" i="1"/>
  <c r="P183" i="1" s="1"/>
  <c r="K184" i="1"/>
  <c r="P184" i="1" s="1"/>
  <c r="K185" i="1"/>
  <c r="P185" i="1" s="1"/>
  <c r="K186" i="1"/>
  <c r="P186" i="1" s="1"/>
  <c r="K187" i="1"/>
  <c r="P187" i="1" s="1"/>
  <c r="K188" i="1"/>
  <c r="P188" i="1" s="1"/>
  <c r="K189" i="1"/>
  <c r="P189" i="1" s="1"/>
  <c r="K190" i="1"/>
  <c r="P190" i="1" s="1"/>
  <c r="K191" i="1"/>
  <c r="P191" i="1" s="1"/>
  <c r="K192" i="1"/>
  <c r="P192" i="1" s="1"/>
  <c r="K193" i="1"/>
  <c r="P193" i="1" s="1"/>
  <c r="K194" i="1"/>
  <c r="P194" i="1" s="1"/>
  <c r="K195" i="1"/>
  <c r="P195" i="1" s="1"/>
  <c r="K196" i="1"/>
  <c r="P196" i="1" s="1"/>
  <c r="K197" i="1"/>
  <c r="P197" i="1" s="1"/>
  <c r="K198" i="1"/>
  <c r="P198" i="1" s="1"/>
  <c r="K199" i="1"/>
  <c r="P199" i="1" s="1"/>
  <c r="K200" i="1"/>
  <c r="P200" i="1" s="1"/>
  <c r="K201" i="1"/>
  <c r="P201" i="1" s="1"/>
  <c r="K202" i="1"/>
  <c r="P202" i="1" s="1"/>
  <c r="K203" i="1"/>
  <c r="P203" i="1" s="1"/>
  <c r="K204" i="1"/>
  <c r="P204" i="1" s="1"/>
  <c r="K205" i="1"/>
  <c r="P205" i="1" s="1"/>
  <c r="K206" i="1"/>
  <c r="P206" i="1" s="1"/>
  <c r="K207" i="1"/>
  <c r="P207" i="1" s="1"/>
  <c r="K208" i="1"/>
  <c r="P208" i="1" s="1"/>
  <c r="K209" i="1"/>
  <c r="P209" i="1" s="1"/>
  <c r="K210" i="1"/>
  <c r="P210" i="1" s="1"/>
  <c r="K211" i="1"/>
  <c r="P211" i="1" s="1"/>
  <c r="K212" i="1"/>
  <c r="P212" i="1" s="1"/>
  <c r="K213" i="1"/>
  <c r="P213" i="1" s="1"/>
  <c r="K214" i="1"/>
  <c r="P214" i="1" s="1"/>
  <c r="K215" i="1"/>
  <c r="P215" i="1" s="1"/>
  <c r="K216" i="1"/>
  <c r="P216" i="1" s="1"/>
  <c r="K217" i="1"/>
  <c r="P217" i="1" s="1"/>
  <c r="K218" i="1"/>
  <c r="P218" i="1" s="1"/>
  <c r="K219" i="1"/>
  <c r="P219" i="1" s="1"/>
  <c r="K220" i="1"/>
  <c r="P220" i="1" s="1"/>
  <c r="K221" i="1"/>
  <c r="P221" i="1" s="1"/>
  <c r="K222" i="1"/>
  <c r="P222" i="1" s="1"/>
  <c r="K223" i="1"/>
  <c r="P223" i="1" s="1"/>
  <c r="K224" i="1"/>
  <c r="P224" i="1" s="1"/>
  <c r="K225" i="1"/>
  <c r="P225" i="1" s="1"/>
  <c r="K226" i="1"/>
  <c r="P226" i="1" s="1"/>
  <c r="K227" i="1"/>
  <c r="P227" i="1" s="1"/>
  <c r="K228" i="1"/>
  <c r="P228" i="1" s="1"/>
  <c r="K229" i="1"/>
  <c r="P229" i="1" s="1"/>
  <c r="K230" i="1"/>
  <c r="P230" i="1" s="1"/>
  <c r="K231" i="1"/>
  <c r="P231" i="1" s="1"/>
  <c r="K232" i="1"/>
  <c r="P232" i="1" s="1"/>
  <c r="K233" i="1"/>
  <c r="P233" i="1" s="1"/>
  <c r="K234" i="1"/>
  <c r="P234" i="1" s="1"/>
  <c r="K235" i="1"/>
  <c r="P235" i="1" s="1"/>
  <c r="K236" i="1"/>
  <c r="P236" i="1" s="1"/>
  <c r="K237" i="1"/>
  <c r="P237" i="1" s="1"/>
  <c r="K238" i="1"/>
  <c r="P238" i="1" s="1"/>
  <c r="K239" i="1"/>
  <c r="P239" i="1" s="1"/>
  <c r="K240" i="1"/>
  <c r="P240" i="1" s="1"/>
  <c r="K241" i="1"/>
  <c r="P241" i="1" s="1"/>
  <c r="K242" i="1"/>
  <c r="P242" i="1" s="1"/>
  <c r="K243" i="1"/>
  <c r="P243" i="1" s="1"/>
  <c r="K244" i="1"/>
  <c r="P244" i="1" s="1"/>
  <c r="K245" i="1"/>
  <c r="P245" i="1" s="1"/>
  <c r="K246" i="1"/>
  <c r="P246" i="1" s="1"/>
  <c r="K247" i="1"/>
  <c r="P247" i="1" s="1"/>
  <c r="K248" i="1"/>
  <c r="P248" i="1" s="1"/>
  <c r="K249" i="1"/>
  <c r="P249" i="1" s="1"/>
  <c r="K250" i="1"/>
  <c r="P250" i="1" s="1"/>
  <c r="K251" i="1"/>
  <c r="P251" i="1" s="1"/>
  <c r="K252" i="1"/>
  <c r="P252" i="1" s="1"/>
  <c r="K253" i="1"/>
  <c r="P253" i="1" s="1"/>
  <c r="K254" i="1"/>
  <c r="P254" i="1" s="1"/>
  <c r="K255" i="1"/>
  <c r="P255" i="1" s="1"/>
  <c r="K256" i="1"/>
  <c r="P256" i="1" s="1"/>
  <c r="K257" i="1"/>
  <c r="P257" i="1" s="1"/>
  <c r="K258" i="1"/>
  <c r="P258" i="1" s="1"/>
  <c r="K259" i="1"/>
  <c r="P259" i="1" s="1"/>
  <c r="K260" i="1"/>
  <c r="P260" i="1" s="1"/>
  <c r="K261" i="1"/>
  <c r="P261" i="1" s="1"/>
  <c r="K262" i="1"/>
  <c r="P262" i="1" s="1"/>
  <c r="K263" i="1"/>
  <c r="P263" i="1" s="1"/>
  <c r="K264" i="1"/>
  <c r="P264" i="1" s="1"/>
  <c r="K265" i="1"/>
  <c r="P265" i="1" s="1"/>
  <c r="K266" i="1"/>
  <c r="P266" i="1" s="1"/>
  <c r="K267" i="1"/>
  <c r="P267" i="1" s="1"/>
  <c r="K268" i="1"/>
  <c r="P268" i="1" s="1"/>
  <c r="K269" i="1"/>
  <c r="P269" i="1" s="1"/>
  <c r="K270" i="1"/>
  <c r="P270" i="1" s="1"/>
  <c r="K271" i="1"/>
  <c r="P271" i="1" s="1"/>
  <c r="K272" i="1"/>
  <c r="P272" i="1" s="1"/>
  <c r="K273" i="1"/>
  <c r="P273" i="1" s="1"/>
  <c r="K274" i="1"/>
  <c r="P274" i="1" s="1"/>
  <c r="K275" i="1"/>
  <c r="P275" i="1" s="1"/>
  <c r="K276" i="1"/>
  <c r="P276" i="1" s="1"/>
  <c r="K277" i="1"/>
  <c r="P277" i="1" s="1"/>
  <c r="K278" i="1"/>
  <c r="P278" i="1" s="1"/>
  <c r="K279" i="1"/>
  <c r="P279" i="1" s="1"/>
  <c r="K280" i="1"/>
  <c r="P280" i="1" s="1"/>
  <c r="K281" i="1"/>
  <c r="P281" i="1" s="1"/>
  <c r="K282" i="1"/>
  <c r="P282" i="1" s="1"/>
  <c r="K283" i="1"/>
  <c r="P283" i="1" s="1"/>
  <c r="K284" i="1"/>
  <c r="P284" i="1" s="1"/>
  <c r="K285" i="1"/>
  <c r="P285" i="1" s="1"/>
  <c r="K286" i="1"/>
  <c r="P286" i="1" s="1"/>
  <c r="K287" i="1"/>
  <c r="P287" i="1" s="1"/>
  <c r="K288" i="1"/>
  <c r="P288" i="1" s="1"/>
  <c r="K289" i="1"/>
  <c r="P289" i="1" s="1"/>
  <c r="K290" i="1"/>
  <c r="P290" i="1" s="1"/>
  <c r="K291" i="1"/>
  <c r="P291" i="1" s="1"/>
  <c r="K292" i="1"/>
  <c r="P292" i="1" s="1"/>
  <c r="K293" i="1"/>
  <c r="P293" i="1" s="1"/>
  <c r="K294" i="1"/>
  <c r="P294" i="1" s="1"/>
  <c r="K295" i="1"/>
  <c r="P295" i="1" s="1"/>
  <c r="K296" i="1"/>
  <c r="P296" i="1" s="1"/>
  <c r="K297" i="1"/>
  <c r="P297" i="1" s="1"/>
  <c r="K298" i="1"/>
  <c r="P298" i="1" s="1"/>
  <c r="K299" i="1"/>
  <c r="P299" i="1" s="1"/>
  <c r="K300" i="1"/>
  <c r="P300" i="1" s="1"/>
  <c r="K301" i="1"/>
  <c r="P301" i="1" s="1"/>
  <c r="K302" i="1"/>
  <c r="P302" i="1" s="1"/>
  <c r="K303" i="1"/>
  <c r="P303" i="1" s="1"/>
  <c r="K304" i="1"/>
  <c r="P304" i="1" s="1"/>
  <c r="K305" i="1"/>
  <c r="P305" i="1" s="1"/>
  <c r="K306" i="1"/>
  <c r="P306" i="1" s="1"/>
  <c r="K307" i="1"/>
  <c r="P307" i="1" s="1"/>
  <c r="K308" i="1"/>
  <c r="P308" i="1" s="1"/>
  <c r="K309" i="1"/>
  <c r="P309" i="1" s="1"/>
  <c r="K310" i="1"/>
  <c r="P310" i="1" s="1"/>
  <c r="K311" i="1"/>
  <c r="P311" i="1" s="1"/>
  <c r="K312" i="1"/>
  <c r="P312" i="1" s="1"/>
  <c r="K313" i="1"/>
  <c r="P313" i="1" s="1"/>
  <c r="K314" i="1"/>
  <c r="P314" i="1" s="1"/>
  <c r="K315" i="1"/>
  <c r="P315" i="1" s="1"/>
  <c r="K316" i="1"/>
  <c r="P316" i="1" s="1"/>
  <c r="K317" i="1"/>
  <c r="P317" i="1" s="1"/>
  <c r="K318" i="1"/>
  <c r="P318" i="1" s="1"/>
  <c r="K319" i="1"/>
  <c r="P319" i="1" s="1"/>
  <c r="K320" i="1"/>
  <c r="P320" i="1" s="1"/>
  <c r="K321" i="1"/>
  <c r="P321" i="1" s="1"/>
  <c r="K322" i="1"/>
  <c r="P322" i="1" s="1"/>
  <c r="K323" i="1"/>
  <c r="P323" i="1" s="1"/>
  <c r="K324" i="1"/>
  <c r="P324" i="1" s="1"/>
  <c r="K325" i="1"/>
  <c r="P325" i="1" s="1"/>
  <c r="K326" i="1"/>
  <c r="P326" i="1" s="1"/>
  <c r="K327" i="1"/>
  <c r="P327" i="1" s="1"/>
  <c r="K328" i="1"/>
  <c r="P328" i="1" s="1"/>
  <c r="K329" i="1"/>
  <c r="P329" i="1" s="1"/>
  <c r="K330" i="1"/>
  <c r="P330" i="1" s="1"/>
  <c r="K331" i="1"/>
  <c r="P331" i="1" s="1"/>
  <c r="K332" i="1"/>
  <c r="P332" i="1" s="1"/>
  <c r="K333" i="1"/>
  <c r="P333" i="1" s="1"/>
  <c r="K334" i="1"/>
  <c r="P334" i="1" s="1"/>
  <c r="K335" i="1"/>
  <c r="P335" i="1" s="1"/>
  <c r="K336" i="1"/>
  <c r="P336" i="1" s="1"/>
  <c r="K337" i="1"/>
  <c r="P337" i="1" s="1"/>
  <c r="K338" i="1"/>
  <c r="P338" i="1" s="1"/>
  <c r="K339" i="1"/>
  <c r="P339" i="1" s="1"/>
  <c r="K340" i="1"/>
  <c r="P340" i="1" s="1"/>
  <c r="K341" i="1"/>
  <c r="P341" i="1" s="1"/>
  <c r="K342" i="1"/>
  <c r="P342" i="1" s="1"/>
  <c r="K343" i="1"/>
  <c r="P343" i="1" s="1"/>
  <c r="K344" i="1"/>
  <c r="P344" i="1" s="1"/>
  <c r="K345" i="1"/>
  <c r="P345" i="1" s="1"/>
  <c r="K346" i="1"/>
  <c r="P346" i="1" s="1"/>
  <c r="K347" i="1"/>
  <c r="P347" i="1" s="1"/>
  <c r="K348" i="1"/>
  <c r="P348" i="1" s="1"/>
  <c r="K349" i="1"/>
  <c r="P349" i="1" s="1"/>
  <c r="K350" i="1"/>
  <c r="P350" i="1" s="1"/>
  <c r="K351" i="1"/>
  <c r="P351" i="1" s="1"/>
  <c r="K352" i="1"/>
  <c r="P352" i="1" s="1"/>
  <c r="K353" i="1"/>
  <c r="P353" i="1" s="1"/>
  <c r="K354" i="1"/>
  <c r="P354" i="1" s="1"/>
  <c r="K355" i="1"/>
  <c r="P355" i="1" s="1"/>
  <c r="K356" i="1"/>
  <c r="P356" i="1" s="1"/>
  <c r="K357" i="1"/>
  <c r="P357" i="1" s="1"/>
  <c r="K358" i="1"/>
  <c r="P358" i="1" s="1"/>
  <c r="K359" i="1"/>
  <c r="P359" i="1" s="1"/>
  <c r="K360" i="1"/>
  <c r="P360" i="1" s="1"/>
  <c r="K361" i="1"/>
  <c r="P361" i="1" s="1"/>
  <c r="K362" i="1"/>
  <c r="P362" i="1" s="1"/>
  <c r="K363" i="1"/>
  <c r="P363" i="1" s="1"/>
  <c r="K364" i="1"/>
  <c r="P364" i="1" s="1"/>
  <c r="K365" i="1"/>
  <c r="P365" i="1" s="1"/>
  <c r="K366" i="1"/>
  <c r="P366" i="1" s="1"/>
  <c r="K367" i="1"/>
  <c r="P367" i="1" s="1"/>
  <c r="K368" i="1"/>
  <c r="P368" i="1" s="1"/>
  <c r="K369" i="1"/>
  <c r="P369" i="1" s="1"/>
  <c r="K370" i="1"/>
  <c r="P370" i="1" s="1"/>
  <c r="K371" i="1"/>
  <c r="P371" i="1" s="1"/>
  <c r="K372" i="1"/>
  <c r="P372" i="1" s="1"/>
  <c r="K373" i="1"/>
  <c r="P373" i="1" s="1"/>
  <c r="K374" i="1"/>
  <c r="P374" i="1" s="1"/>
  <c r="K10" i="1"/>
  <c r="P10" i="1" s="1"/>
  <c r="AF10" i="1" l="1"/>
  <c r="AG10" i="1" s="1"/>
  <c r="Z100" i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G35" i="2"/>
  <c r="G16" i="2"/>
  <c r="H15" i="2"/>
  <c r="G40" i="2"/>
  <c r="H39" i="2"/>
  <c r="G5" i="2"/>
  <c r="H4" i="2"/>
  <c r="I3" i="2" s="1"/>
  <c r="F4" i="2"/>
  <c r="J10" i="2"/>
  <c r="F10" i="2"/>
  <c r="E20" i="2"/>
  <c r="E29" i="2"/>
  <c r="J15" i="2"/>
  <c r="F24" i="2"/>
  <c r="E30" i="2"/>
  <c r="J20" i="2"/>
  <c r="E22" i="2"/>
  <c r="F16" i="2"/>
  <c r="E27" i="2"/>
  <c r="E31" i="2"/>
  <c r="F25" i="2"/>
  <c r="P69" i="1"/>
  <c r="P41" i="1"/>
  <c r="U10" i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Z130" i="1" l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Z258" i="1" s="1"/>
  <c r="Z259" i="1" s="1"/>
  <c r="Z260" i="1" s="1"/>
  <c r="Z261" i="1" s="1"/>
  <c r="Z262" i="1" s="1"/>
  <c r="Z263" i="1" s="1"/>
  <c r="Z264" i="1" s="1"/>
  <c r="Z265" i="1" s="1"/>
  <c r="Z266" i="1" s="1"/>
  <c r="Z267" i="1" s="1"/>
  <c r="Z268" i="1" s="1"/>
  <c r="Z269" i="1" s="1"/>
  <c r="Z270" i="1" s="1"/>
  <c r="Z271" i="1" s="1"/>
  <c r="Z272" i="1" s="1"/>
  <c r="Z273" i="1" s="1"/>
  <c r="Z274" i="1" s="1"/>
  <c r="Z275" i="1" s="1"/>
  <c r="Z276" i="1" s="1"/>
  <c r="Z277" i="1" s="1"/>
  <c r="Z278" i="1" s="1"/>
  <c r="Z279" i="1" s="1"/>
  <c r="Z280" i="1" s="1"/>
  <c r="Z281" i="1" s="1"/>
  <c r="Z282" i="1" s="1"/>
  <c r="Z283" i="1" s="1"/>
  <c r="Z284" i="1" s="1"/>
  <c r="Z285" i="1" s="1"/>
  <c r="Z286" i="1" s="1"/>
  <c r="Z287" i="1" s="1"/>
  <c r="Z288" i="1" s="1"/>
  <c r="Z289" i="1" s="1"/>
  <c r="Z290" i="1" s="1"/>
  <c r="Z291" i="1" s="1"/>
  <c r="Z292" i="1" s="1"/>
  <c r="Z293" i="1" s="1"/>
  <c r="Z294" i="1" s="1"/>
  <c r="Z295" i="1" s="1"/>
  <c r="Z296" i="1" s="1"/>
  <c r="Z297" i="1" s="1"/>
  <c r="Z298" i="1" s="1"/>
  <c r="Z299" i="1" s="1"/>
  <c r="Z300" i="1" s="1"/>
  <c r="Z301" i="1" s="1"/>
  <c r="Z302" i="1" s="1"/>
  <c r="Z303" i="1" s="1"/>
  <c r="Z304" i="1" s="1"/>
  <c r="Z305" i="1" s="1"/>
  <c r="Z306" i="1" s="1"/>
  <c r="Z307" i="1" s="1"/>
  <c r="Z308" i="1" s="1"/>
  <c r="Z309" i="1" s="1"/>
  <c r="Z310" i="1" s="1"/>
  <c r="Z311" i="1" s="1"/>
  <c r="Z312" i="1" s="1"/>
  <c r="Z313" i="1" s="1"/>
  <c r="Z314" i="1" s="1"/>
  <c r="Z315" i="1" s="1"/>
  <c r="Z316" i="1" s="1"/>
  <c r="Z317" i="1" s="1"/>
  <c r="Z318" i="1" s="1"/>
  <c r="Z319" i="1" s="1"/>
  <c r="Z320" i="1" s="1"/>
  <c r="Z321" i="1" s="1"/>
  <c r="Z322" i="1" s="1"/>
  <c r="Z323" i="1" s="1"/>
  <c r="Z324" i="1" s="1"/>
  <c r="Z325" i="1" s="1"/>
  <c r="Z326" i="1" s="1"/>
  <c r="Z327" i="1" s="1"/>
  <c r="Z328" i="1" s="1"/>
  <c r="Z329" i="1" s="1"/>
  <c r="Z330" i="1" s="1"/>
  <c r="Z331" i="1" s="1"/>
  <c r="Z332" i="1" s="1"/>
  <c r="Z333" i="1" s="1"/>
  <c r="Z334" i="1" s="1"/>
  <c r="Z335" i="1" s="1"/>
  <c r="Z336" i="1" s="1"/>
  <c r="Z337" i="1" s="1"/>
  <c r="Z338" i="1" s="1"/>
  <c r="Z339" i="1" s="1"/>
  <c r="Z340" i="1" s="1"/>
  <c r="Z341" i="1" s="1"/>
  <c r="Z342" i="1" s="1"/>
  <c r="Z343" i="1" s="1"/>
  <c r="Z344" i="1" s="1"/>
  <c r="Z345" i="1" s="1"/>
  <c r="Z346" i="1" s="1"/>
  <c r="Z347" i="1" s="1"/>
  <c r="Z348" i="1" s="1"/>
  <c r="Z349" i="1" s="1"/>
  <c r="Z350" i="1" s="1"/>
  <c r="Z351" i="1" s="1"/>
  <c r="Z352" i="1" s="1"/>
  <c r="Z353" i="1" s="1"/>
  <c r="Z354" i="1" s="1"/>
  <c r="Z355" i="1" s="1"/>
  <c r="Z356" i="1" s="1"/>
  <c r="Z357" i="1" s="1"/>
  <c r="Z358" i="1" s="1"/>
  <c r="Z359" i="1" s="1"/>
  <c r="Z360" i="1" s="1"/>
  <c r="Z361" i="1" s="1"/>
  <c r="Z362" i="1" s="1"/>
  <c r="Z363" i="1" s="1"/>
  <c r="Z364" i="1" s="1"/>
  <c r="Z365" i="1" s="1"/>
  <c r="Z366" i="1" s="1"/>
  <c r="Z367" i="1" s="1"/>
  <c r="Z368" i="1" s="1"/>
  <c r="Z369" i="1" s="1"/>
  <c r="Z370" i="1" s="1"/>
  <c r="Z371" i="1" s="1"/>
  <c r="Z372" i="1" s="1"/>
  <c r="Z373" i="1" s="1"/>
  <c r="Z374" i="1" s="1"/>
  <c r="G36" i="2"/>
  <c r="H35" i="2"/>
  <c r="G41" i="2"/>
  <c r="H40" i="2"/>
  <c r="G6" i="2"/>
  <c r="J5" i="2" s="1"/>
  <c r="H5" i="2"/>
  <c r="F5" i="2"/>
  <c r="J4" i="2"/>
  <c r="G17" i="2"/>
  <c r="H16" i="2"/>
  <c r="I15" i="2" s="1"/>
  <c r="I9" i="2"/>
  <c r="J11" i="2"/>
  <c r="F11" i="2"/>
  <c r="J24" i="2"/>
  <c r="I24" i="2"/>
  <c r="J22" i="2"/>
  <c r="I25" i="2"/>
  <c r="J25" i="2"/>
  <c r="E35" i="2"/>
  <c r="F20" i="2"/>
  <c r="E26" i="2"/>
  <c r="E33" i="2"/>
  <c r="J26" i="2"/>
  <c r="I26" i="2"/>
  <c r="F22" i="2"/>
  <c r="E28" i="2"/>
  <c r="E37" i="2"/>
  <c r="F17" i="2"/>
  <c r="E36" i="2"/>
  <c r="U41" i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G37" i="2" l="1"/>
  <c r="H36" i="2"/>
  <c r="G42" i="2"/>
  <c r="H41" i="2"/>
  <c r="G18" i="2"/>
  <c r="H17" i="2"/>
  <c r="J16" i="2"/>
  <c r="I4" i="2"/>
  <c r="G7" i="2"/>
  <c r="H6" i="2"/>
  <c r="I5" i="2" s="1"/>
  <c r="F6" i="2"/>
  <c r="I16" i="2"/>
  <c r="I10" i="2"/>
  <c r="I12" i="2"/>
  <c r="F12" i="2"/>
  <c r="J12" i="2"/>
  <c r="E42" i="2"/>
  <c r="F26" i="2"/>
  <c r="E32" i="2"/>
  <c r="J32" i="2"/>
  <c r="F28" i="2"/>
  <c r="E34" i="2"/>
  <c r="I21" i="2"/>
  <c r="J21" i="2"/>
  <c r="F21" i="2"/>
  <c r="F37" i="2"/>
  <c r="E43" i="2"/>
  <c r="J28" i="2"/>
  <c r="I23" i="2"/>
  <c r="J23" i="2"/>
  <c r="F23" i="2"/>
  <c r="E39" i="2"/>
  <c r="E41" i="2"/>
  <c r="U69" i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AC10" i="1"/>
  <c r="B389" i="1"/>
  <c r="C3" i="2"/>
  <c r="C8" i="2" s="1"/>
  <c r="C14" i="2"/>
  <c r="C13" i="2"/>
  <c r="C12" i="2"/>
  <c r="C11" i="2"/>
  <c r="C10" i="2"/>
  <c r="C6" i="2"/>
  <c r="C5" i="2"/>
  <c r="C2" i="2"/>
  <c r="A10" i="1"/>
  <c r="C10" i="1" l="1"/>
  <c r="D10" i="1"/>
  <c r="H37" i="2"/>
  <c r="I37" i="2" s="1"/>
  <c r="H38" i="2"/>
  <c r="I38" i="2" s="1"/>
  <c r="F30" i="2"/>
  <c r="H7" i="2"/>
  <c r="J7" i="2"/>
  <c r="F7" i="2"/>
  <c r="G19" i="2"/>
  <c r="J18" i="2" s="1"/>
  <c r="H18" i="2"/>
  <c r="I18" i="2" s="1"/>
  <c r="F18" i="2"/>
  <c r="J17" i="2"/>
  <c r="J6" i="2"/>
  <c r="G43" i="2"/>
  <c r="H43" i="2" s="1"/>
  <c r="H42" i="2"/>
  <c r="I22" i="2"/>
  <c r="I11" i="2"/>
  <c r="F13" i="2"/>
  <c r="H13" i="2"/>
  <c r="I13" i="2" s="1"/>
  <c r="J13" i="2"/>
  <c r="I14" i="2"/>
  <c r="E45" i="2"/>
  <c r="E47" i="2"/>
  <c r="E49" i="2"/>
  <c r="F34" i="2"/>
  <c r="E40" i="2"/>
  <c r="F42" i="2"/>
  <c r="E48" i="2"/>
  <c r="I29" i="2"/>
  <c r="J29" i="2"/>
  <c r="F29" i="2"/>
  <c r="I27" i="2"/>
  <c r="J27" i="2"/>
  <c r="F27" i="2"/>
  <c r="J37" i="2"/>
  <c r="J36" i="2"/>
  <c r="I36" i="2"/>
  <c r="J34" i="2"/>
  <c r="J38" i="2"/>
  <c r="F32" i="2"/>
  <c r="E38" i="2"/>
  <c r="F36" i="2"/>
  <c r="C4" i="2"/>
  <c r="C7" i="2"/>
  <c r="C9" i="2"/>
  <c r="U100" i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U258" i="1" s="1"/>
  <c r="U259" i="1" s="1"/>
  <c r="U260" i="1" s="1"/>
  <c r="U261" i="1" s="1"/>
  <c r="U262" i="1" s="1"/>
  <c r="U263" i="1" s="1"/>
  <c r="U264" i="1" s="1"/>
  <c r="U265" i="1" s="1"/>
  <c r="U266" i="1" s="1"/>
  <c r="U267" i="1" s="1"/>
  <c r="U268" i="1" s="1"/>
  <c r="U269" i="1" s="1"/>
  <c r="U270" i="1" s="1"/>
  <c r="U271" i="1" s="1"/>
  <c r="U272" i="1" s="1"/>
  <c r="U273" i="1" s="1"/>
  <c r="U274" i="1" s="1"/>
  <c r="U275" i="1" s="1"/>
  <c r="U276" i="1" s="1"/>
  <c r="U277" i="1" s="1"/>
  <c r="U278" i="1" s="1"/>
  <c r="U279" i="1" s="1"/>
  <c r="U280" i="1" s="1"/>
  <c r="U281" i="1" s="1"/>
  <c r="U282" i="1" s="1"/>
  <c r="U283" i="1" s="1"/>
  <c r="U284" i="1" s="1"/>
  <c r="U285" i="1" s="1"/>
  <c r="U286" i="1" s="1"/>
  <c r="U287" i="1" s="1"/>
  <c r="U288" i="1" s="1"/>
  <c r="U289" i="1" s="1"/>
  <c r="U290" i="1" s="1"/>
  <c r="U291" i="1" s="1"/>
  <c r="U292" i="1" s="1"/>
  <c r="U293" i="1" s="1"/>
  <c r="U294" i="1" s="1"/>
  <c r="U295" i="1" s="1"/>
  <c r="U296" i="1" s="1"/>
  <c r="U297" i="1" s="1"/>
  <c r="U298" i="1" s="1"/>
  <c r="U299" i="1" s="1"/>
  <c r="U300" i="1" s="1"/>
  <c r="U301" i="1" s="1"/>
  <c r="U302" i="1" s="1"/>
  <c r="U303" i="1" s="1"/>
  <c r="U304" i="1" s="1"/>
  <c r="U305" i="1" s="1"/>
  <c r="U306" i="1" s="1"/>
  <c r="U307" i="1" s="1"/>
  <c r="U308" i="1" s="1"/>
  <c r="U309" i="1" s="1"/>
  <c r="U310" i="1" s="1"/>
  <c r="U311" i="1" s="1"/>
  <c r="U312" i="1" s="1"/>
  <c r="U313" i="1" s="1"/>
  <c r="U314" i="1" s="1"/>
  <c r="U315" i="1" s="1"/>
  <c r="U316" i="1" s="1"/>
  <c r="U317" i="1" s="1"/>
  <c r="U318" i="1" s="1"/>
  <c r="U319" i="1" s="1"/>
  <c r="U320" i="1" s="1"/>
  <c r="U321" i="1" s="1"/>
  <c r="U322" i="1" s="1"/>
  <c r="U323" i="1" s="1"/>
  <c r="U324" i="1" s="1"/>
  <c r="U325" i="1" s="1"/>
  <c r="U326" i="1" s="1"/>
  <c r="U327" i="1" s="1"/>
  <c r="U328" i="1" s="1"/>
  <c r="U329" i="1" s="1"/>
  <c r="U330" i="1" s="1"/>
  <c r="U331" i="1" s="1"/>
  <c r="U332" i="1" s="1"/>
  <c r="U333" i="1" s="1"/>
  <c r="U334" i="1" s="1"/>
  <c r="U335" i="1" s="1"/>
  <c r="U336" i="1" s="1"/>
  <c r="U337" i="1" s="1"/>
  <c r="U338" i="1" s="1"/>
  <c r="U339" i="1" s="1"/>
  <c r="U340" i="1" s="1"/>
  <c r="U341" i="1" s="1"/>
  <c r="U342" i="1" s="1"/>
  <c r="U343" i="1" s="1"/>
  <c r="U344" i="1" s="1"/>
  <c r="U345" i="1" s="1"/>
  <c r="U346" i="1" s="1"/>
  <c r="U347" i="1" s="1"/>
  <c r="U348" i="1" s="1"/>
  <c r="U349" i="1" s="1"/>
  <c r="U350" i="1" s="1"/>
  <c r="U351" i="1" s="1"/>
  <c r="U352" i="1" s="1"/>
  <c r="U353" i="1" s="1"/>
  <c r="U354" i="1" s="1"/>
  <c r="U355" i="1" s="1"/>
  <c r="U356" i="1" s="1"/>
  <c r="U357" i="1" s="1"/>
  <c r="U358" i="1" s="1"/>
  <c r="U359" i="1" s="1"/>
  <c r="U360" i="1" s="1"/>
  <c r="U361" i="1" s="1"/>
  <c r="U362" i="1" s="1"/>
  <c r="U363" i="1" s="1"/>
  <c r="U364" i="1" s="1"/>
  <c r="U365" i="1" s="1"/>
  <c r="U366" i="1" s="1"/>
  <c r="U367" i="1" s="1"/>
  <c r="U368" i="1" s="1"/>
  <c r="U369" i="1" s="1"/>
  <c r="U370" i="1" s="1"/>
  <c r="U371" i="1" s="1"/>
  <c r="U372" i="1" s="1"/>
  <c r="U373" i="1" s="1"/>
  <c r="U374" i="1" s="1"/>
  <c r="A11" i="1"/>
  <c r="E10" i="1"/>
  <c r="E11" i="1" l="1"/>
  <c r="H19" i="2"/>
  <c r="I19" i="2" s="1"/>
  <c r="H20" i="2"/>
  <c r="I20" i="2" s="1"/>
  <c r="J19" i="2"/>
  <c r="F19" i="2"/>
  <c r="I7" i="2"/>
  <c r="H8" i="2" s="1"/>
  <c r="I8" i="2" s="1"/>
  <c r="I6" i="2"/>
  <c r="I17" i="2"/>
  <c r="I30" i="2"/>
  <c r="I31" i="2"/>
  <c r="I32" i="2"/>
  <c r="F31" i="2"/>
  <c r="J30" i="2"/>
  <c r="J31" i="2"/>
  <c r="I28" i="2"/>
  <c r="I35" i="2"/>
  <c r="J35" i="2"/>
  <c r="F35" i="2"/>
  <c r="E53" i="2"/>
  <c r="F38" i="2"/>
  <c r="E44" i="2"/>
  <c r="I43" i="2"/>
  <c r="H44" i="2" s="1"/>
  <c r="J43" i="2"/>
  <c r="F40" i="2"/>
  <c r="E46" i="2"/>
  <c r="E55" i="2"/>
  <c r="J40" i="2"/>
  <c r="I33" i="2"/>
  <c r="J33" i="2"/>
  <c r="F33" i="2"/>
  <c r="J44" i="2"/>
  <c r="F48" i="2"/>
  <c r="E54" i="2"/>
  <c r="E51" i="2"/>
  <c r="F43" i="2"/>
  <c r="J42" i="2"/>
  <c r="I42" i="2"/>
  <c r="B11" i="1"/>
  <c r="A12" i="1"/>
  <c r="E12" i="1" s="1"/>
  <c r="C11" i="1"/>
  <c r="I34" i="2" l="1"/>
  <c r="J46" i="2"/>
  <c r="J50" i="2"/>
  <c r="I50" i="2"/>
  <c r="I49" i="2"/>
  <c r="J49" i="2"/>
  <c r="E61" i="2"/>
  <c r="E57" i="2"/>
  <c r="E60" i="2"/>
  <c r="I41" i="2"/>
  <c r="J41" i="2"/>
  <c r="F41" i="2"/>
  <c r="J48" i="2"/>
  <c r="I48" i="2"/>
  <c r="F44" i="2"/>
  <c r="E50" i="2"/>
  <c r="F49" i="2"/>
  <c r="F46" i="2"/>
  <c r="E52" i="2"/>
  <c r="I39" i="2"/>
  <c r="J39" i="2"/>
  <c r="F39" i="2"/>
  <c r="E59" i="2"/>
  <c r="A13" i="1"/>
  <c r="D11" i="1"/>
  <c r="C12" i="1"/>
  <c r="B12" i="1"/>
  <c r="E13" i="1" l="1"/>
  <c r="I40" i="2"/>
  <c r="E67" i="2"/>
  <c r="F50" i="2"/>
  <c r="E56" i="2"/>
  <c r="I55" i="2"/>
  <c r="J55" i="2"/>
  <c r="J52" i="2"/>
  <c r="F55" i="2"/>
  <c r="J54" i="2"/>
  <c r="I54" i="2"/>
  <c r="F52" i="2"/>
  <c r="E58" i="2"/>
  <c r="I45" i="2"/>
  <c r="J45" i="2"/>
  <c r="F45" i="2"/>
  <c r="E66" i="2"/>
  <c r="E63" i="2"/>
  <c r="I47" i="2"/>
  <c r="J47" i="2"/>
  <c r="F47" i="2"/>
  <c r="E65" i="2"/>
  <c r="F60" i="2"/>
  <c r="F54" i="2"/>
  <c r="J56" i="2"/>
  <c r="I56" i="2"/>
  <c r="D12" i="1"/>
  <c r="A14" i="1"/>
  <c r="C13" i="1"/>
  <c r="B13" i="1"/>
  <c r="E14" i="1" l="1"/>
  <c r="B14" i="1"/>
  <c r="C14" i="1"/>
  <c r="A15" i="1"/>
  <c r="I44" i="2"/>
  <c r="I46" i="2"/>
  <c r="E71" i="2"/>
  <c r="I61" i="2"/>
  <c r="J61" i="2"/>
  <c r="F56" i="2"/>
  <c r="E62" i="2"/>
  <c r="J62" i="2"/>
  <c r="I62" i="2"/>
  <c r="J58" i="2"/>
  <c r="F58" i="2"/>
  <c r="E64" i="2"/>
  <c r="E69" i="2"/>
  <c r="I53" i="2"/>
  <c r="J53" i="2"/>
  <c r="F53" i="2"/>
  <c r="E73" i="2"/>
  <c r="F67" i="2"/>
  <c r="J60" i="2"/>
  <c r="I60" i="2"/>
  <c r="F66" i="2"/>
  <c r="E72" i="2"/>
  <c r="I51" i="2"/>
  <c r="J51" i="2"/>
  <c r="F51" i="2"/>
  <c r="F61" i="2"/>
  <c r="D13" i="1"/>
  <c r="E15" i="1" l="1"/>
  <c r="A16" i="1"/>
  <c r="C15" i="1"/>
  <c r="D14" i="1"/>
  <c r="B15" i="1"/>
  <c r="I52" i="2"/>
  <c r="I57" i="2"/>
  <c r="J57" i="2"/>
  <c r="F57" i="2"/>
  <c r="J68" i="2"/>
  <c r="I68" i="2"/>
  <c r="I59" i="2"/>
  <c r="J59" i="2"/>
  <c r="F59" i="2"/>
  <c r="F62" i="2"/>
  <c r="E68" i="2"/>
  <c r="F73" i="2"/>
  <c r="J64" i="2"/>
  <c r="F64" i="2"/>
  <c r="E70" i="2"/>
  <c r="J66" i="2"/>
  <c r="I66" i="2"/>
  <c r="I67" i="2"/>
  <c r="J67" i="2"/>
  <c r="F72" i="2"/>
  <c r="A17" i="1"/>
  <c r="E17" i="1" s="1"/>
  <c r="D15" i="1" l="1"/>
  <c r="E16" i="1"/>
  <c r="C16" i="1"/>
  <c r="B16" i="1"/>
  <c r="I58" i="2"/>
  <c r="J70" i="2"/>
  <c r="I65" i="2"/>
  <c r="J65" i="2"/>
  <c r="F65" i="2"/>
  <c r="I63" i="2"/>
  <c r="J63" i="2"/>
  <c r="F63" i="2"/>
  <c r="J72" i="2"/>
  <c r="I72" i="2"/>
  <c r="F70" i="2"/>
  <c r="F68" i="2"/>
  <c r="I73" i="2"/>
  <c r="J73" i="2"/>
  <c r="A18" i="1"/>
  <c r="E18" i="1" s="1"/>
  <c r="B17" i="1"/>
  <c r="C17" i="1"/>
  <c r="D16" i="1" l="1"/>
  <c r="I64" i="2"/>
  <c r="I71" i="2"/>
  <c r="J71" i="2"/>
  <c r="F71" i="2"/>
  <c r="I69" i="2"/>
  <c r="J69" i="2"/>
  <c r="F69" i="2"/>
  <c r="D17" i="1"/>
  <c r="A19" i="1"/>
  <c r="E19" i="1" s="1"/>
  <c r="B18" i="1"/>
  <c r="C18" i="1"/>
  <c r="I70" i="2" l="1"/>
  <c r="A20" i="1"/>
  <c r="E20" i="1" s="1"/>
  <c r="B19" i="1"/>
  <c r="C19" i="1"/>
  <c r="D18" i="1"/>
  <c r="D19" i="1" l="1"/>
  <c r="A21" i="1"/>
  <c r="E21" i="1" s="1"/>
  <c r="B20" i="1"/>
  <c r="C20" i="1"/>
  <c r="D20" i="1" l="1"/>
  <c r="A22" i="1"/>
  <c r="E22" i="1" s="1"/>
  <c r="B21" i="1"/>
  <c r="C21" i="1"/>
  <c r="D21" i="1" l="1"/>
  <c r="A23" i="1"/>
  <c r="E23" i="1" s="1"/>
  <c r="B22" i="1"/>
  <c r="C22" i="1"/>
  <c r="A24" i="1" l="1"/>
  <c r="E24" i="1" s="1"/>
  <c r="B23" i="1"/>
  <c r="C23" i="1"/>
  <c r="D22" i="1"/>
  <c r="D23" i="1" l="1"/>
  <c r="A25" i="1"/>
  <c r="E25" i="1" s="1"/>
  <c r="B24" i="1"/>
  <c r="C24" i="1"/>
  <c r="D24" i="1" l="1"/>
  <c r="A26" i="1"/>
  <c r="E26" i="1" s="1"/>
  <c r="B25" i="1"/>
  <c r="C25" i="1"/>
  <c r="D25" i="1" l="1"/>
  <c r="A27" i="1"/>
  <c r="E27" i="1" s="1"/>
  <c r="B26" i="1"/>
  <c r="C26" i="1"/>
  <c r="D26" i="1" l="1"/>
  <c r="A28" i="1"/>
  <c r="E28" i="1" s="1"/>
  <c r="B27" i="1"/>
  <c r="C27" i="1"/>
  <c r="A29" i="1" l="1"/>
  <c r="E29" i="1" s="1"/>
  <c r="B28" i="1"/>
  <c r="C28" i="1"/>
  <c r="D27" i="1"/>
  <c r="D28" i="1" l="1"/>
  <c r="A30" i="1"/>
  <c r="E30" i="1" s="1"/>
  <c r="B29" i="1"/>
  <c r="C29" i="1"/>
  <c r="D29" i="1" l="1"/>
  <c r="A31" i="1"/>
  <c r="E31" i="1" s="1"/>
  <c r="B30" i="1"/>
  <c r="C30" i="1"/>
  <c r="D30" i="1" l="1"/>
  <c r="A32" i="1"/>
  <c r="E32" i="1" s="1"/>
  <c r="B31" i="1"/>
  <c r="C31" i="1"/>
  <c r="D31" i="1" l="1"/>
  <c r="A33" i="1"/>
  <c r="E33" i="1" s="1"/>
  <c r="B32" i="1"/>
  <c r="C32" i="1"/>
  <c r="A34" i="1" l="1"/>
  <c r="E34" i="1" s="1"/>
  <c r="B33" i="1"/>
  <c r="C33" i="1"/>
  <c r="D32" i="1"/>
  <c r="D33" i="1" l="1"/>
  <c r="A35" i="1"/>
  <c r="E35" i="1" s="1"/>
  <c r="B34" i="1"/>
  <c r="C34" i="1"/>
  <c r="D34" i="1" l="1"/>
  <c r="A36" i="1"/>
  <c r="E36" i="1" s="1"/>
  <c r="B35" i="1"/>
  <c r="C35" i="1"/>
  <c r="D35" i="1" l="1"/>
  <c r="A37" i="1"/>
  <c r="E37" i="1" s="1"/>
  <c r="B36" i="1"/>
  <c r="C36" i="1"/>
  <c r="A38" i="1" l="1"/>
  <c r="E38" i="1" s="1"/>
  <c r="B37" i="1"/>
  <c r="C37" i="1"/>
  <c r="D36" i="1"/>
  <c r="D37" i="1" l="1"/>
  <c r="A39" i="1"/>
  <c r="E39" i="1" s="1"/>
  <c r="B38" i="1"/>
  <c r="C38" i="1"/>
  <c r="A40" i="1" l="1"/>
  <c r="E40" i="1" s="1"/>
  <c r="B39" i="1"/>
  <c r="C39" i="1"/>
  <c r="D38" i="1"/>
  <c r="D39" i="1" l="1"/>
  <c r="A41" i="1"/>
  <c r="E41" i="1" s="1"/>
  <c r="B40" i="1"/>
  <c r="C40" i="1"/>
  <c r="D40" i="1" l="1"/>
  <c r="A42" i="1"/>
  <c r="E42" i="1" s="1"/>
  <c r="B41" i="1"/>
  <c r="C41" i="1"/>
  <c r="D41" i="1" l="1"/>
  <c r="A43" i="1"/>
  <c r="E43" i="1" s="1"/>
  <c r="B42" i="1"/>
  <c r="C42" i="1"/>
  <c r="A44" i="1" l="1"/>
  <c r="E44" i="1" s="1"/>
  <c r="B43" i="1"/>
  <c r="C43" i="1"/>
  <c r="D42" i="1"/>
  <c r="D43" i="1" l="1"/>
  <c r="A45" i="1"/>
  <c r="E45" i="1" s="1"/>
  <c r="B44" i="1"/>
  <c r="C44" i="1"/>
  <c r="D44" i="1" l="1"/>
  <c r="A46" i="1"/>
  <c r="E46" i="1" s="1"/>
  <c r="B45" i="1"/>
  <c r="C45" i="1"/>
  <c r="D45" i="1" l="1"/>
  <c r="A47" i="1"/>
  <c r="E47" i="1" s="1"/>
  <c r="B46" i="1"/>
  <c r="C46" i="1"/>
  <c r="A48" i="1" l="1"/>
  <c r="E48" i="1" s="1"/>
  <c r="B47" i="1"/>
  <c r="C47" i="1"/>
  <c r="D46" i="1"/>
  <c r="D47" i="1" l="1"/>
  <c r="A49" i="1"/>
  <c r="E49" i="1" s="1"/>
  <c r="B48" i="1"/>
  <c r="C48" i="1"/>
  <c r="D48" i="1" l="1"/>
  <c r="A50" i="1"/>
  <c r="E50" i="1" s="1"/>
  <c r="B49" i="1"/>
  <c r="C49" i="1"/>
  <c r="D49" i="1" l="1"/>
  <c r="A51" i="1"/>
  <c r="E51" i="1" s="1"/>
  <c r="B50" i="1"/>
  <c r="C50" i="1"/>
  <c r="D50" i="1" l="1"/>
  <c r="A52" i="1"/>
  <c r="E52" i="1" s="1"/>
  <c r="B51" i="1"/>
  <c r="C51" i="1"/>
  <c r="D51" i="1" l="1"/>
  <c r="A53" i="1"/>
  <c r="E53" i="1" s="1"/>
  <c r="B52" i="1"/>
  <c r="C52" i="1"/>
  <c r="D52" i="1" l="1"/>
  <c r="A54" i="1"/>
  <c r="E54" i="1" s="1"/>
  <c r="B53" i="1"/>
  <c r="C53" i="1"/>
  <c r="D53" i="1" l="1"/>
  <c r="A55" i="1"/>
  <c r="E55" i="1" s="1"/>
  <c r="B54" i="1"/>
  <c r="C54" i="1"/>
  <c r="D54" i="1" l="1"/>
  <c r="A56" i="1"/>
  <c r="E56" i="1" s="1"/>
  <c r="B55" i="1"/>
  <c r="C55" i="1"/>
  <c r="A57" i="1" l="1"/>
  <c r="E57" i="1" s="1"/>
  <c r="B56" i="1"/>
  <c r="C56" i="1"/>
  <c r="D55" i="1"/>
  <c r="D56" i="1" l="1"/>
  <c r="A58" i="1"/>
  <c r="E58" i="1" s="1"/>
  <c r="B57" i="1"/>
  <c r="C57" i="1"/>
  <c r="D57" i="1" l="1"/>
  <c r="A59" i="1"/>
  <c r="E59" i="1" s="1"/>
  <c r="B58" i="1"/>
  <c r="C58" i="1"/>
  <c r="D58" i="1" l="1"/>
  <c r="A60" i="1"/>
  <c r="E60" i="1" s="1"/>
  <c r="B59" i="1"/>
  <c r="C59" i="1"/>
  <c r="D59" i="1" l="1"/>
  <c r="A61" i="1"/>
  <c r="E61" i="1" s="1"/>
  <c r="B60" i="1"/>
  <c r="C60" i="1"/>
  <c r="D60" i="1" l="1"/>
  <c r="A62" i="1"/>
  <c r="E62" i="1" s="1"/>
  <c r="B61" i="1"/>
  <c r="C61" i="1"/>
  <c r="D61" i="1" l="1"/>
  <c r="A63" i="1"/>
  <c r="E63" i="1" s="1"/>
  <c r="B62" i="1"/>
  <c r="C62" i="1"/>
  <c r="D62" i="1" l="1"/>
  <c r="A64" i="1"/>
  <c r="E64" i="1" s="1"/>
  <c r="B63" i="1"/>
  <c r="C63" i="1"/>
  <c r="D63" i="1" l="1"/>
  <c r="A65" i="1"/>
  <c r="E65" i="1" s="1"/>
  <c r="B64" i="1"/>
  <c r="C64" i="1"/>
  <c r="D64" i="1" l="1"/>
  <c r="A66" i="1"/>
  <c r="E66" i="1" s="1"/>
  <c r="B65" i="1"/>
  <c r="C65" i="1"/>
  <c r="D65" i="1" l="1"/>
  <c r="A67" i="1"/>
  <c r="E67" i="1" s="1"/>
  <c r="B66" i="1"/>
  <c r="C66" i="1"/>
  <c r="D66" i="1" l="1"/>
  <c r="A68" i="1"/>
  <c r="E68" i="1" s="1"/>
  <c r="B67" i="1"/>
  <c r="C67" i="1"/>
  <c r="A69" i="1" l="1"/>
  <c r="E69" i="1" s="1"/>
  <c r="B68" i="1"/>
  <c r="C68" i="1"/>
  <c r="D67" i="1"/>
  <c r="D68" i="1" l="1"/>
  <c r="A70" i="1"/>
  <c r="E70" i="1" s="1"/>
  <c r="B69" i="1"/>
  <c r="C69" i="1"/>
  <c r="A71" i="1" l="1"/>
  <c r="E71" i="1" s="1"/>
  <c r="B70" i="1"/>
  <c r="C70" i="1"/>
  <c r="D69" i="1"/>
  <c r="D70" i="1" l="1"/>
  <c r="B71" i="1"/>
  <c r="C71" i="1"/>
  <c r="A72" i="1"/>
  <c r="E72" i="1" s="1"/>
  <c r="A73" i="1" l="1"/>
  <c r="E73" i="1" s="1"/>
  <c r="B72" i="1"/>
  <c r="C72" i="1"/>
  <c r="D71" i="1"/>
  <c r="D72" i="1" l="1"/>
  <c r="A74" i="1"/>
  <c r="E74" i="1" s="1"/>
  <c r="B73" i="1"/>
  <c r="C73" i="1"/>
  <c r="A75" i="1" l="1"/>
  <c r="E75" i="1" s="1"/>
  <c r="B74" i="1"/>
  <c r="C74" i="1"/>
  <c r="D73" i="1"/>
  <c r="D74" i="1" l="1"/>
  <c r="A76" i="1"/>
  <c r="E76" i="1" s="1"/>
  <c r="B75" i="1"/>
  <c r="C75" i="1"/>
  <c r="A77" i="1" l="1"/>
  <c r="E77" i="1" s="1"/>
  <c r="B76" i="1"/>
  <c r="C76" i="1"/>
  <c r="D75" i="1"/>
  <c r="D76" i="1" l="1"/>
  <c r="A78" i="1"/>
  <c r="E78" i="1" s="1"/>
  <c r="B77" i="1"/>
  <c r="C77" i="1"/>
  <c r="A79" i="1" l="1"/>
  <c r="E79" i="1" s="1"/>
  <c r="B78" i="1"/>
  <c r="C78" i="1"/>
  <c r="D77" i="1"/>
  <c r="D78" i="1" l="1"/>
  <c r="A80" i="1"/>
  <c r="E80" i="1" s="1"/>
  <c r="B79" i="1"/>
  <c r="C79" i="1"/>
  <c r="D79" i="1" l="1"/>
  <c r="A81" i="1"/>
  <c r="E81" i="1" s="1"/>
  <c r="B80" i="1"/>
  <c r="C80" i="1"/>
  <c r="D80" i="1" l="1"/>
  <c r="A82" i="1"/>
  <c r="E82" i="1" s="1"/>
  <c r="B81" i="1"/>
  <c r="C81" i="1"/>
  <c r="D81" i="1" l="1"/>
  <c r="A83" i="1"/>
  <c r="E83" i="1" s="1"/>
  <c r="B82" i="1"/>
  <c r="C82" i="1"/>
  <c r="D82" i="1" l="1"/>
  <c r="A84" i="1"/>
  <c r="E84" i="1" s="1"/>
  <c r="B83" i="1"/>
  <c r="C83" i="1"/>
  <c r="D83" i="1" l="1"/>
  <c r="A85" i="1"/>
  <c r="E85" i="1" s="1"/>
  <c r="B84" i="1"/>
  <c r="C84" i="1"/>
  <c r="A86" i="1" l="1"/>
  <c r="E86" i="1" s="1"/>
  <c r="B85" i="1"/>
  <c r="C85" i="1"/>
  <c r="D84" i="1"/>
  <c r="D85" i="1" l="1"/>
  <c r="A87" i="1"/>
  <c r="E87" i="1" s="1"/>
  <c r="B86" i="1"/>
  <c r="C86" i="1"/>
  <c r="A88" i="1" l="1"/>
  <c r="E88" i="1" s="1"/>
  <c r="B87" i="1"/>
  <c r="C87" i="1"/>
  <c r="D86" i="1"/>
  <c r="D87" i="1" l="1"/>
  <c r="A89" i="1"/>
  <c r="E89" i="1" s="1"/>
  <c r="B88" i="1"/>
  <c r="C88" i="1"/>
  <c r="A90" i="1" l="1"/>
  <c r="E90" i="1" s="1"/>
  <c r="B89" i="1"/>
  <c r="C89" i="1"/>
  <c r="D88" i="1"/>
  <c r="D89" i="1" l="1"/>
  <c r="A91" i="1"/>
  <c r="E91" i="1" s="1"/>
  <c r="B90" i="1"/>
  <c r="C90" i="1"/>
  <c r="D90" i="1" l="1"/>
  <c r="A92" i="1"/>
  <c r="E92" i="1" s="1"/>
  <c r="B91" i="1"/>
  <c r="C91" i="1"/>
  <c r="D91" i="1" l="1"/>
  <c r="A93" i="1"/>
  <c r="E93" i="1" s="1"/>
  <c r="B92" i="1"/>
  <c r="C92" i="1"/>
  <c r="D92" i="1" l="1"/>
  <c r="A94" i="1"/>
  <c r="E94" i="1" s="1"/>
  <c r="B93" i="1"/>
  <c r="C93" i="1"/>
  <c r="D93" i="1" l="1"/>
  <c r="A95" i="1"/>
  <c r="E95" i="1" s="1"/>
  <c r="B94" i="1"/>
  <c r="C94" i="1"/>
  <c r="D94" i="1" l="1"/>
  <c r="A96" i="1"/>
  <c r="E96" i="1" s="1"/>
  <c r="B95" i="1"/>
  <c r="C95" i="1"/>
  <c r="D95" i="1" l="1"/>
  <c r="A97" i="1"/>
  <c r="E97" i="1" s="1"/>
  <c r="B96" i="1"/>
  <c r="C96" i="1"/>
  <c r="D96" i="1" l="1"/>
  <c r="A98" i="1"/>
  <c r="E98" i="1" s="1"/>
  <c r="B97" i="1"/>
  <c r="C97" i="1"/>
  <c r="D97" i="1" l="1"/>
  <c r="A99" i="1"/>
  <c r="E99" i="1" s="1"/>
  <c r="B98" i="1"/>
  <c r="C98" i="1"/>
  <c r="D98" i="1" l="1"/>
  <c r="A100" i="1"/>
  <c r="E100" i="1" s="1"/>
  <c r="B99" i="1"/>
  <c r="C99" i="1"/>
  <c r="D99" i="1" l="1"/>
  <c r="A101" i="1"/>
  <c r="E101" i="1" s="1"/>
  <c r="B100" i="1"/>
  <c r="C100" i="1"/>
  <c r="D100" i="1" l="1"/>
  <c r="A102" i="1"/>
  <c r="E102" i="1" s="1"/>
  <c r="B101" i="1"/>
  <c r="C101" i="1"/>
  <c r="D101" i="1" l="1"/>
  <c r="A103" i="1"/>
  <c r="E103" i="1" s="1"/>
  <c r="B102" i="1"/>
  <c r="C102" i="1"/>
  <c r="D102" i="1" l="1"/>
  <c r="A104" i="1"/>
  <c r="E104" i="1" s="1"/>
  <c r="B103" i="1"/>
  <c r="C103" i="1"/>
  <c r="D103" i="1" l="1"/>
  <c r="A105" i="1"/>
  <c r="E105" i="1" s="1"/>
  <c r="B104" i="1"/>
  <c r="C104" i="1"/>
  <c r="D104" i="1" l="1"/>
  <c r="A106" i="1"/>
  <c r="E106" i="1" s="1"/>
  <c r="B105" i="1"/>
  <c r="C105" i="1"/>
  <c r="D105" i="1" l="1"/>
  <c r="A107" i="1"/>
  <c r="E107" i="1" s="1"/>
  <c r="B106" i="1"/>
  <c r="C106" i="1"/>
  <c r="D106" i="1" l="1"/>
  <c r="A108" i="1"/>
  <c r="E108" i="1" s="1"/>
  <c r="B107" i="1"/>
  <c r="C107" i="1"/>
  <c r="D107" i="1" l="1"/>
  <c r="A109" i="1"/>
  <c r="E109" i="1" s="1"/>
  <c r="B108" i="1"/>
  <c r="C108" i="1"/>
  <c r="D108" i="1" l="1"/>
  <c r="A110" i="1"/>
  <c r="E110" i="1" s="1"/>
  <c r="B109" i="1"/>
  <c r="C109" i="1"/>
  <c r="D109" i="1" l="1"/>
  <c r="A111" i="1"/>
  <c r="E111" i="1" s="1"/>
  <c r="B110" i="1"/>
  <c r="C110" i="1"/>
  <c r="D110" i="1" l="1"/>
  <c r="A112" i="1"/>
  <c r="E112" i="1" s="1"/>
  <c r="B111" i="1"/>
  <c r="C111" i="1"/>
  <c r="D111" i="1" l="1"/>
  <c r="A113" i="1"/>
  <c r="E113" i="1" s="1"/>
  <c r="B112" i="1"/>
  <c r="C112" i="1"/>
  <c r="D112" i="1" l="1"/>
  <c r="A114" i="1"/>
  <c r="E114" i="1" s="1"/>
  <c r="B113" i="1"/>
  <c r="C113" i="1"/>
  <c r="D113" i="1" l="1"/>
  <c r="A115" i="1"/>
  <c r="E115" i="1" s="1"/>
  <c r="B114" i="1"/>
  <c r="C114" i="1"/>
  <c r="D114" i="1" l="1"/>
  <c r="A116" i="1"/>
  <c r="E116" i="1" s="1"/>
  <c r="B115" i="1"/>
  <c r="C115" i="1"/>
  <c r="D115" i="1" l="1"/>
  <c r="A117" i="1"/>
  <c r="E117" i="1" s="1"/>
  <c r="B116" i="1"/>
  <c r="C116" i="1"/>
  <c r="D116" i="1" l="1"/>
  <c r="A118" i="1"/>
  <c r="E118" i="1" s="1"/>
  <c r="B117" i="1"/>
  <c r="C117" i="1"/>
  <c r="D117" i="1" l="1"/>
  <c r="A119" i="1"/>
  <c r="E119" i="1" s="1"/>
  <c r="B118" i="1"/>
  <c r="C118" i="1"/>
  <c r="D118" i="1" l="1"/>
  <c r="A120" i="1"/>
  <c r="E120" i="1" s="1"/>
  <c r="B119" i="1"/>
  <c r="C119" i="1"/>
  <c r="D119" i="1" l="1"/>
  <c r="A121" i="1"/>
  <c r="E121" i="1" s="1"/>
  <c r="B120" i="1"/>
  <c r="C120" i="1"/>
  <c r="D120" i="1" l="1"/>
  <c r="A122" i="1"/>
  <c r="E122" i="1" s="1"/>
  <c r="B121" i="1"/>
  <c r="C121" i="1"/>
  <c r="D121" i="1" l="1"/>
  <c r="A123" i="1"/>
  <c r="E123" i="1" s="1"/>
  <c r="B122" i="1"/>
  <c r="C122" i="1"/>
  <c r="D122" i="1" l="1"/>
  <c r="A124" i="1"/>
  <c r="E124" i="1" s="1"/>
  <c r="B123" i="1"/>
  <c r="C123" i="1"/>
  <c r="D123" i="1" l="1"/>
  <c r="A125" i="1"/>
  <c r="E125" i="1" s="1"/>
  <c r="B124" i="1"/>
  <c r="C124" i="1"/>
  <c r="D124" i="1" l="1"/>
  <c r="A126" i="1"/>
  <c r="E126" i="1" s="1"/>
  <c r="B125" i="1"/>
  <c r="C125" i="1"/>
  <c r="D125" i="1" l="1"/>
  <c r="A127" i="1"/>
  <c r="E127" i="1" s="1"/>
  <c r="B126" i="1"/>
  <c r="C126" i="1"/>
  <c r="D126" i="1" l="1"/>
  <c r="A128" i="1"/>
  <c r="E128" i="1" s="1"/>
  <c r="B127" i="1"/>
  <c r="C127" i="1"/>
  <c r="D127" i="1" l="1"/>
  <c r="A129" i="1"/>
  <c r="E129" i="1" s="1"/>
  <c r="B128" i="1"/>
  <c r="C128" i="1"/>
  <c r="D128" i="1" l="1"/>
  <c r="A130" i="1"/>
  <c r="E130" i="1" s="1"/>
  <c r="B129" i="1"/>
  <c r="C129" i="1"/>
  <c r="D129" i="1" l="1"/>
  <c r="A131" i="1"/>
  <c r="E131" i="1" s="1"/>
  <c r="B130" i="1"/>
  <c r="C130" i="1"/>
  <c r="D130" i="1" l="1"/>
  <c r="A132" i="1"/>
  <c r="E132" i="1" s="1"/>
  <c r="B131" i="1"/>
  <c r="C131" i="1"/>
  <c r="D131" i="1" l="1"/>
  <c r="A133" i="1"/>
  <c r="E133" i="1" s="1"/>
  <c r="B132" i="1"/>
  <c r="C132" i="1"/>
  <c r="D132" i="1" l="1"/>
  <c r="A134" i="1"/>
  <c r="E134" i="1" s="1"/>
  <c r="B133" i="1"/>
  <c r="C133" i="1"/>
  <c r="D133" i="1" l="1"/>
  <c r="A135" i="1"/>
  <c r="E135" i="1" s="1"/>
  <c r="B134" i="1"/>
  <c r="C134" i="1"/>
  <c r="D134" i="1" l="1"/>
  <c r="A136" i="1"/>
  <c r="E136" i="1" s="1"/>
  <c r="B135" i="1"/>
  <c r="C135" i="1"/>
  <c r="D135" i="1" l="1"/>
  <c r="A137" i="1"/>
  <c r="E137" i="1" s="1"/>
  <c r="B136" i="1"/>
  <c r="C136" i="1"/>
  <c r="D136" i="1" l="1"/>
  <c r="A138" i="1"/>
  <c r="E138" i="1" s="1"/>
  <c r="B137" i="1"/>
  <c r="C137" i="1"/>
  <c r="D137" i="1" l="1"/>
  <c r="A139" i="1"/>
  <c r="E139" i="1" s="1"/>
  <c r="B138" i="1"/>
  <c r="C138" i="1"/>
  <c r="D138" i="1" l="1"/>
  <c r="A140" i="1"/>
  <c r="E140" i="1" s="1"/>
  <c r="B139" i="1"/>
  <c r="C139" i="1"/>
  <c r="D139" i="1" l="1"/>
  <c r="A141" i="1"/>
  <c r="E141" i="1" s="1"/>
  <c r="B140" i="1"/>
  <c r="C140" i="1"/>
  <c r="D140" i="1" l="1"/>
  <c r="A142" i="1"/>
  <c r="E142" i="1" s="1"/>
  <c r="B141" i="1"/>
  <c r="C141" i="1"/>
  <c r="D141" i="1" l="1"/>
  <c r="A143" i="1"/>
  <c r="E143" i="1" s="1"/>
  <c r="B142" i="1"/>
  <c r="C142" i="1"/>
  <c r="D142" i="1" l="1"/>
  <c r="A144" i="1"/>
  <c r="E144" i="1" s="1"/>
  <c r="B143" i="1"/>
  <c r="C143" i="1"/>
  <c r="D143" i="1" l="1"/>
  <c r="A145" i="1"/>
  <c r="E145" i="1" s="1"/>
  <c r="B144" i="1"/>
  <c r="C144" i="1"/>
  <c r="D144" i="1" l="1"/>
  <c r="A146" i="1"/>
  <c r="E146" i="1" s="1"/>
  <c r="B145" i="1"/>
  <c r="C145" i="1"/>
  <c r="D145" i="1" l="1"/>
  <c r="A147" i="1"/>
  <c r="E147" i="1" s="1"/>
  <c r="B146" i="1"/>
  <c r="C146" i="1"/>
  <c r="D146" i="1" l="1"/>
  <c r="A148" i="1"/>
  <c r="E148" i="1" s="1"/>
  <c r="B147" i="1"/>
  <c r="C147" i="1"/>
  <c r="D147" i="1" l="1"/>
  <c r="A149" i="1"/>
  <c r="E149" i="1" s="1"/>
  <c r="B148" i="1"/>
  <c r="C148" i="1"/>
  <c r="D148" i="1" l="1"/>
  <c r="A150" i="1"/>
  <c r="E150" i="1" s="1"/>
  <c r="B149" i="1"/>
  <c r="C149" i="1"/>
  <c r="D149" i="1" l="1"/>
  <c r="A151" i="1"/>
  <c r="E151" i="1" s="1"/>
  <c r="B150" i="1"/>
  <c r="C150" i="1"/>
  <c r="D150" i="1" l="1"/>
  <c r="A152" i="1"/>
  <c r="E152" i="1" s="1"/>
  <c r="B151" i="1"/>
  <c r="C151" i="1"/>
  <c r="D151" i="1" l="1"/>
  <c r="A153" i="1"/>
  <c r="E153" i="1" s="1"/>
  <c r="B152" i="1"/>
  <c r="C152" i="1"/>
  <c r="D152" i="1" l="1"/>
  <c r="A154" i="1"/>
  <c r="E154" i="1" s="1"/>
  <c r="B153" i="1"/>
  <c r="C153" i="1"/>
  <c r="D153" i="1" l="1"/>
  <c r="A155" i="1"/>
  <c r="E155" i="1" s="1"/>
  <c r="B154" i="1"/>
  <c r="C154" i="1"/>
  <c r="D154" i="1" l="1"/>
  <c r="A156" i="1"/>
  <c r="E156" i="1" s="1"/>
  <c r="B155" i="1"/>
  <c r="C155" i="1"/>
  <c r="D155" i="1" l="1"/>
  <c r="A157" i="1"/>
  <c r="E157" i="1" s="1"/>
  <c r="B156" i="1"/>
  <c r="C156" i="1"/>
  <c r="D156" i="1" l="1"/>
  <c r="A158" i="1"/>
  <c r="E158" i="1" s="1"/>
  <c r="B157" i="1"/>
  <c r="C157" i="1"/>
  <c r="D157" i="1" l="1"/>
  <c r="A159" i="1"/>
  <c r="E159" i="1" s="1"/>
  <c r="B158" i="1"/>
  <c r="C158" i="1"/>
  <c r="D158" i="1" l="1"/>
  <c r="A160" i="1"/>
  <c r="E160" i="1" s="1"/>
  <c r="B159" i="1"/>
  <c r="C159" i="1"/>
  <c r="D159" i="1" l="1"/>
  <c r="A161" i="1"/>
  <c r="E161" i="1" s="1"/>
  <c r="B160" i="1"/>
  <c r="C160" i="1"/>
  <c r="D160" i="1" l="1"/>
  <c r="A162" i="1"/>
  <c r="E162" i="1" s="1"/>
  <c r="B161" i="1"/>
  <c r="C161" i="1"/>
  <c r="D161" i="1" l="1"/>
  <c r="A163" i="1"/>
  <c r="E163" i="1" s="1"/>
  <c r="B162" i="1"/>
  <c r="C162" i="1"/>
  <c r="D162" i="1" l="1"/>
  <c r="A164" i="1"/>
  <c r="E164" i="1" s="1"/>
  <c r="B163" i="1"/>
  <c r="C163" i="1"/>
  <c r="D163" i="1" l="1"/>
  <c r="A165" i="1"/>
  <c r="E165" i="1" s="1"/>
  <c r="B164" i="1"/>
  <c r="C164" i="1"/>
  <c r="D164" i="1" l="1"/>
  <c r="A166" i="1"/>
  <c r="E166" i="1" s="1"/>
  <c r="B165" i="1"/>
  <c r="C165" i="1"/>
  <c r="D165" i="1" l="1"/>
  <c r="A167" i="1"/>
  <c r="E167" i="1" s="1"/>
  <c r="B166" i="1"/>
  <c r="C166" i="1"/>
  <c r="D166" i="1" l="1"/>
  <c r="A168" i="1"/>
  <c r="E168" i="1" s="1"/>
  <c r="B167" i="1"/>
  <c r="C167" i="1"/>
  <c r="D167" i="1" l="1"/>
  <c r="A169" i="1"/>
  <c r="E169" i="1" s="1"/>
  <c r="B168" i="1"/>
  <c r="C168" i="1"/>
  <c r="D168" i="1" l="1"/>
  <c r="A170" i="1"/>
  <c r="E170" i="1" s="1"/>
  <c r="B169" i="1"/>
  <c r="C169" i="1"/>
  <c r="D169" i="1" l="1"/>
  <c r="A171" i="1"/>
  <c r="E171" i="1" s="1"/>
  <c r="B170" i="1"/>
  <c r="C170" i="1"/>
  <c r="D170" i="1" l="1"/>
  <c r="A172" i="1"/>
  <c r="E172" i="1" s="1"/>
  <c r="B171" i="1"/>
  <c r="C171" i="1"/>
  <c r="D171" i="1" l="1"/>
  <c r="A173" i="1"/>
  <c r="E173" i="1" s="1"/>
  <c r="B172" i="1"/>
  <c r="C172" i="1"/>
  <c r="D172" i="1" l="1"/>
  <c r="A174" i="1"/>
  <c r="E174" i="1" s="1"/>
  <c r="B173" i="1"/>
  <c r="C173" i="1"/>
  <c r="D173" i="1" l="1"/>
  <c r="A175" i="1"/>
  <c r="E175" i="1" s="1"/>
  <c r="B174" i="1"/>
  <c r="C174" i="1"/>
  <c r="D174" i="1" l="1"/>
  <c r="A176" i="1"/>
  <c r="E176" i="1" s="1"/>
  <c r="B175" i="1"/>
  <c r="C175" i="1"/>
  <c r="D175" i="1" l="1"/>
  <c r="A177" i="1"/>
  <c r="E177" i="1" s="1"/>
  <c r="B176" i="1"/>
  <c r="C176" i="1"/>
  <c r="D176" i="1" l="1"/>
  <c r="A178" i="1"/>
  <c r="E178" i="1" s="1"/>
  <c r="B177" i="1"/>
  <c r="C177" i="1"/>
  <c r="D177" i="1" l="1"/>
  <c r="A179" i="1"/>
  <c r="E179" i="1" s="1"/>
  <c r="B178" i="1"/>
  <c r="C178" i="1"/>
  <c r="D178" i="1" l="1"/>
  <c r="A180" i="1"/>
  <c r="E180" i="1" s="1"/>
  <c r="B179" i="1"/>
  <c r="C179" i="1"/>
  <c r="D179" i="1" l="1"/>
  <c r="A181" i="1"/>
  <c r="E181" i="1" s="1"/>
  <c r="B180" i="1"/>
  <c r="C180" i="1"/>
  <c r="D180" i="1" l="1"/>
  <c r="A182" i="1"/>
  <c r="E182" i="1" s="1"/>
  <c r="B181" i="1"/>
  <c r="C181" i="1"/>
  <c r="D181" i="1" l="1"/>
  <c r="A183" i="1"/>
  <c r="E183" i="1" s="1"/>
  <c r="B182" i="1"/>
  <c r="C182" i="1"/>
  <c r="D182" i="1" l="1"/>
  <c r="A184" i="1"/>
  <c r="E184" i="1" s="1"/>
  <c r="B183" i="1"/>
  <c r="C183" i="1"/>
  <c r="D183" i="1" l="1"/>
  <c r="A185" i="1"/>
  <c r="E185" i="1" s="1"/>
  <c r="B184" i="1"/>
  <c r="C184" i="1"/>
  <c r="D184" i="1" l="1"/>
  <c r="A186" i="1"/>
  <c r="E186" i="1" s="1"/>
  <c r="B185" i="1"/>
  <c r="C185" i="1"/>
  <c r="D185" i="1" l="1"/>
  <c r="A187" i="1"/>
  <c r="E187" i="1" s="1"/>
  <c r="B186" i="1"/>
  <c r="C186" i="1"/>
  <c r="D186" i="1" l="1"/>
  <c r="A188" i="1"/>
  <c r="E188" i="1" s="1"/>
  <c r="B187" i="1"/>
  <c r="C187" i="1"/>
  <c r="D187" i="1" l="1"/>
  <c r="A189" i="1"/>
  <c r="E189" i="1" s="1"/>
  <c r="B188" i="1"/>
  <c r="C188" i="1"/>
  <c r="D188" i="1" l="1"/>
  <c r="A190" i="1"/>
  <c r="E190" i="1" s="1"/>
  <c r="B189" i="1"/>
  <c r="C189" i="1"/>
  <c r="D189" i="1" l="1"/>
  <c r="A191" i="1"/>
  <c r="E191" i="1" s="1"/>
  <c r="B190" i="1"/>
  <c r="C190" i="1"/>
  <c r="D190" i="1" l="1"/>
  <c r="A192" i="1"/>
  <c r="E192" i="1" s="1"/>
  <c r="B191" i="1"/>
  <c r="C191" i="1"/>
  <c r="D191" i="1" l="1"/>
  <c r="A193" i="1"/>
  <c r="E193" i="1" s="1"/>
  <c r="B192" i="1"/>
  <c r="C192" i="1"/>
  <c r="D192" i="1" l="1"/>
  <c r="A194" i="1"/>
  <c r="E194" i="1" s="1"/>
  <c r="B193" i="1"/>
  <c r="C193" i="1"/>
  <c r="D193" i="1" l="1"/>
  <c r="A195" i="1"/>
  <c r="E195" i="1" s="1"/>
  <c r="B194" i="1"/>
  <c r="C194" i="1"/>
  <c r="D194" i="1" l="1"/>
  <c r="A196" i="1"/>
  <c r="E196" i="1" s="1"/>
  <c r="B195" i="1"/>
  <c r="C195" i="1"/>
  <c r="D195" i="1" l="1"/>
  <c r="A197" i="1"/>
  <c r="E197" i="1" s="1"/>
  <c r="B196" i="1"/>
  <c r="C196" i="1"/>
  <c r="D196" i="1" l="1"/>
  <c r="A198" i="1"/>
  <c r="E198" i="1" s="1"/>
  <c r="B197" i="1"/>
  <c r="C197" i="1"/>
  <c r="D197" i="1" l="1"/>
  <c r="A199" i="1"/>
  <c r="E199" i="1" s="1"/>
  <c r="B198" i="1"/>
  <c r="C198" i="1"/>
  <c r="D198" i="1" l="1"/>
  <c r="A200" i="1"/>
  <c r="E200" i="1" s="1"/>
  <c r="B199" i="1"/>
  <c r="C199" i="1"/>
  <c r="D199" i="1" l="1"/>
  <c r="A201" i="1"/>
  <c r="E201" i="1" s="1"/>
  <c r="B200" i="1"/>
  <c r="C200" i="1"/>
  <c r="D200" i="1" l="1"/>
  <c r="A202" i="1"/>
  <c r="E202" i="1" s="1"/>
  <c r="B201" i="1"/>
  <c r="C201" i="1"/>
  <c r="D201" i="1" l="1"/>
  <c r="A203" i="1"/>
  <c r="E203" i="1" s="1"/>
  <c r="B202" i="1"/>
  <c r="C202" i="1"/>
  <c r="D202" i="1" l="1"/>
  <c r="A204" i="1"/>
  <c r="E204" i="1" s="1"/>
  <c r="B203" i="1"/>
  <c r="C203" i="1"/>
  <c r="D203" i="1" l="1"/>
  <c r="A205" i="1"/>
  <c r="E205" i="1" s="1"/>
  <c r="B204" i="1"/>
  <c r="C204" i="1"/>
  <c r="D204" i="1" l="1"/>
  <c r="A206" i="1"/>
  <c r="E206" i="1" s="1"/>
  <c r="B205" i="1"/>
  <c r="C205" i="1"/>
  <c r="D205" i="1" l="1"/>
  <c r="A207" i="1"/>
  <c r="E207" i="1" s="1"/>
  <c r="B206" i="1"/>
  <c r="C206" i="1"/>
  <c r="D206" i="1" l="1"/>
  <c r="A208" i="1"/>
  <c r="E208" i="1" s="1"/>
  <c r="B207" i="1"/>
  <c r="C207" i="1"/>
  <c r="D207" i="1" l="1"/>
  <c r="A209" i="1"/>
  <c r="E209" i="1" s="1"/>
  <c r="B208" i="1"/>
  <c r="C208" i="1"/>
  <c r="D208" i="1" l="1"/>
  <c r="A210" i="1"/>
  <c r="E210" i="1" s="1"/>
  <c r="B209" i="1"/>
  <c r="C209" i="1"/>
  <c r="D209" i="1" l="1"/>
  <c r="A211" i="1"/>
  <c r="E211" i="1" s="1"/>
  <c r="B210" i="1"/>
  <c r="C210" i="1"/>
  <c r="D210" i="1" l="1"/>
  <c r="A212" i="1"/>
  <c r="E212" i="1" s="1"/>
  <c r="B211" i="1"/>
  <c r="C211" i="1"/>
  <c r="D211" i="1" l="1"/>
  <c r="A213" i="1"/>
  <c r="E213" i="1" s="1"/>
  <c r="B212" i="1"/>
  <c r="C212" i="1"/>
  <c r="D212" i="1" l="1"/>
  <c r="A214" i="1"/>
  <c r="E214" i="1" s="1"/>
  <c r="B213" i="1"/>
  <c r="C213" i="1"/>
  <c r="D213" i="1" l="1"/>
  <c r="A215" i="1"/>
  <c r="E215" i="1" s="1"/>
  <c r="B214" i="1"/>
  <c r="C214" i="1"/>
  <c r="D214" i="1" l="1"/>
  <c r="A216" i="1"/>
  <c r="E216" i="1" s="1"/>
  <c r="B215" i="1"/>
  <c r="C215" i="1"/>
  <c r="D215" i="1" l="1"/>
  <c r="A217" i="1"/>
  <c r="E217" i="1" s="1"/>
  <c r="B216" i="1"/>
  <c r="C216" i="1"/>
  <c r="D216" i="1" l="1"/>
  <c r="A218" i="1"/>
  <c r="E218" i="1" s="1"/>
  <c r="B217" i="1"/>
  <c r="C217" i="1"/>
  <c r="D217" i="1" l="1"/>
  <c r="A219" i="1"/>
  <c r="E219" i="1" s="1"/>
  <c r="B218" i="1"/>
  <c r="C218" i="1"/>
  <c r="D218" i="1" l="1"/>
  <c r="A220" i="1"/>
  <c r="E220" i="1" s="1"/>
  <c r="B219" i="1"/>
  <c r="C219" i="1"/>
  <c r="D219" i="1" l="1"/>
  <c r="A221" i="1"/>
  <c r="E221" i="1" s="1"/>
  <c r="B220" i="1"/>
  <c r="C220" i="1"/>
  <c r="D220" i="1" l="1"/>
  <c r="A222" i="1"/>
  <c r="E222" i="1" s="1"/>
  <c r="B221" i="1"/>
  <c r="C221" i="1"/>
  <c r="D221" i="1" l="1"/>
  <c r="A223" i="1"/>
  <c r="E223" i="1" s="1"/>
  <c r="B222" i="1"/>
  <c r="C222" i="1"/>
  <c r="D222" i="1" l="1"/>
  <c r="A224" i="1"/>
  <c r="E224" i="1" s="1"/>
  <c r="B223" i="1"/>
  <c r="C223" i="1"/>
  <c r="D223" i="1" l="1"/>
  <c r="A225" i="1"/>
  <c r="E225" i="1" s="1"/>
  <c r="B224" i="1"/>
  <c r="C224" i="1"/>
  <c r="D224" i="1" l="1"/>
  <c r="A226" i="1"/>
  <c r="E226" i="1" s="1"/>
  <c r="B225" i="1"/>
  <c r="C225" i="1"/>
  <c r="D225" i="1" l="1"/>
  <c r="A227" i="1"/>
  <c r="E227" i="1" s="1"/>
  <c r="B226" i="1"/>
  <c r="C226" i="1"/>
  <c r="D226" i="1" l="1"/>
  <c r="A228" i="1"/>
  <c r="E228" i="1" s="1"/>
  <c r="B227" i="1"/>
  <c r="C227" i="1"/>
  <c r="D227" i="1" l="1"/>
  <c r="A229" i="1"/>
  <c r="E229" i="1" s="1"/>
  <c r="B228" i="1"/>
  <c r="C228" i="1"/>
  <c r="D228" i="1" l="1"/>
  <c r="A230" i="1"/>
  <c r="E230" i="1" s="1"/>
  <c r="B229" i="1"/>
  <c r="C229" i="1"/>
  <c r="D229" i="1" l="1"/>
  <c r="A231" i="1"/>
  <c r="E231" i="1" s="1"/>
  <c r="B230" i="1"/>
  <c r="C230" i="1"/>
  <c r="D230" i="1" l="1"/>
  <c r="A232" i="1"/>
  <c r="E232" i="1" s="1"/>
  <c r="B231" i="1"/>
  <c r="C231" i="1"/>
  <c r="D231" i="1" l="1"/>
  <c r="A233" i="1"/>
  <c r="E233" i="1" s="1"/>
  <c r="B232" i="1"/>
  <c r="C232" i="1"/>
  <c r="D232" i="1" l="1"/>
  <c r="A234" i="1"/>
  <c r="E234" i="1" s="1"/>
  <c r="B233" i="1"/>
  <c r="C233" i="1"/>
  <c r="D233" i="1" l="1"/>
  <c r="A235" i="1"/>
  <c r="E235" i="1" s="1"/>
  <c r="B234" i="1"/>
  <c r="C234" i="1"/>
  <c r="D234" i="1" l="1"/>
  <c r="A236" i="1"/>
  <c r="E236" i="1" s="1"/>
  <c r="B235" i="1"/>
  <c r="C235" i="1"/>
  <c r="D235" i="1" l="1"/>
  <c r="A237" i="1"/>
  <c r="E237" i="1" s="1"/>
  <c r="B236" i="1"/>
  <c r="C236" i="1"/>
  <c r="D236" i="1" l="1"/>
  <c r="A238" i="1"/>
  <c r="E238" i="1" s="1"/>
  <c r="B237" i="1"/>
  <c r="C237" i="1"/>
  <c r="D237" i="1" l="1"/>
  <c r="A239" i="1"/>
  <c r="E239" i="1" s="1"/>
  <c r="B238" i="1"/>
  <c r="C238" i="1"/>
  <c r="D238" i="1" l="1"/>
  <c r="A240" i="1"/>
  <c r="E240" i="1" s="1"/>
  <c r="B239" i="1"/>
  <c r="C239" i="1"/>
  <c r="D239" i="1" l="1"/>
  <c r="A241" i="1"/>
  <c r="E241" i="1" s="1"/>
  <c r="B240" i="1"/>
  <c r="C240" i="1"/>
  <c r="D240" i="1" l="1"/>
  <c r="A242" i="1"/>
  <c r="E242" i="1" s="1"/>
  <c r="B241" i="1"/>
  <c r="C241" i="1"/>
  <c r="D241" i="1" l="1"/>
  <c r="A243" i="1"/>
  <c r="E243" i="1" s="1"/>
  <c r="B242" i="1"/>
  <c r="C242" i="1"/>
  <c r="D242" i="1" l="1"/>
  <c r="A244" i="1"/>
  <c r="E244" i="1" s="1"/>
  <c r="B243" i="1"/>
  <c r="C243" i="1"/>
  <c r="D243" i="1" l="1"/>
  <c r="A245" i="1"/>
  <c r="E245" i="1" s="1"/>
  <c r="B244" i="1"/>
  <c r="C244" i="1"/>
  <c r="D244" i="1" l="1"/>
  <c r="A246" i="1"/>
  <c r="E246" i="1" s="1"/>
  <c r="B245" i="1"/>
  <c r="C245" i="1"/>
  <c r="D245" i="1" l="1"/>
  <c r="A247" i="1"/>
  <c r="E247" i="1" s="1"/>
  <c r="C246" i="1"/>
  <c r="B246" i="1"/>
  <c r="D246" i="1" l="1"/>
  <c r="A248" i="1"/>
  <c r="E248" i="1" s="1"/>
  <c r="B247" i="1"/>
  <c r="C247" i="1"/>
  <c r="D247" i="1" l="1"/>
  <c r="A249" i="1"/>
  <c r="E249" i="1" s="1"/>
  <c r="B248" i="1"/>
  <c r="C248" i="1"/>
  <c r="D248" i="1" l="1"/>
  <c r="A250" i="1"/>
  <c r="E250" i="1" s="1"/>
  <c r="B249" i="1"/>
  <c r="C249" i="1"/>
  <c r="D249" i="1" l="1"/>
  <c r="A251" i="1"/>
  <c r="E251" i="1" s="1"/>
  <c r="C250" i="1"/>
  <c r="B250" i="1"/>
  <c r="D250" i="1" l="1"/>
  <c r="A252" i="1"/>
  <c r="E252" i="1" s="1"/>
  <c r="B251" i="1"/>
  <c r="C251" i="1"/>
  <c r="D251" i="1" l="1"/>
  <c r="A253" i="1"/>
  <c r="E253" i="1" s="1"/>
  <c r="B252" i="1"/>
  <c r="C252" i="1"/>
  <c r="D252" i="1" l="1"/>
  <c r="A254" i="1"/>
  <c r="E254" i="1" s="1"/>
  <c r="B253" i="1"/>
  <c r="C253" i="1"/>
  <c r="D253" i="1" l="1"/>
  <c r="A255" i="1"/>
  <c r="E255" i="1" s="1"/>
  <c r="C254" i="1"/>
  <c r="B254" i="1"/>
  <c r="D254" i="1" l="1"/>
  <c r="A256" i="1"/>
  <c r="E256" i="1" s="1"/>
  <c r="B255" i="1"/>
  <c r="C255" i="1"/>
  <c r="D255" i="1" l="1"/>
  <c r="A257" i="1"/>
  <c r="E257" i="1" s="1"/>
  <c r="B256" i="1"/>
  <c r="C256" i="1"/>
  <c r="D256" i="1" l="1"/>
  <c r="A258" i="1"/>
  <c r="E258" i="1" s="1"/>
  <c r="B257" i="1"/>
  <c r="C257" i="1"/>
  <c r="D257" i="1" l="1"/>
  <c r="A259" i="1"/>
  <c r="E259" i="1" s="1"/>
  <c r="C258" i="1"/>
  <c r="B258" i="1"/>
  <c r="D258" i="1" l="1"/>
  <c r="A260" i="1"/>
  <c r="E260" i="1" s="1"/>
  <c r="B259" i="1"/>
  <c r="C259" i="1"/>
  <c r="D259" i="1" l="1"/>
  <c r="A261" i="1"/>
  <c r="E261" i="1" s="1"/>
  <c r="B260" i="1"/>
  <c r="C260" i="1"/>
  <c r="D260" i="1" l="1"/>
  <c r="A262" i="1"/>
  <c r="E262" i="1" s="1"/>
  <c r="B261" i="1"/>
  <c r="C261" i="1"/>
  <c r="D261" i="1" l="1"/>
  <c r="A263" i="1"/>
  <c r="E263" i="1" s="1"/>
  <c r="C262" i="1"/>
  <c r="B262" i="1"/>
  <c r="D262" i="1" l="1"/>
  <c r="A264" i="1"/>
  <c r="E264" i="1" s="1"/>
  <c r="B263" i="1"/>
  <c r="C263" i="1"/>
  <c r="D263" i="1" l="1"/>
  <c r="A265" i="1"/>
  <c r="E265" i="1" s="1"/>
  <c r="B264" i="1"/>
  <c r="C264" i="1"/>
  <c r="D264" i="1" l="1"/>
  <c r="A266" i="1"/>
  <c r="E266" i="1" s="1"/>
  <c r="B265" i="1"/>
  <c r="C265" i="1"/>
  <c r="D265" i="1" l="1"/>
  <c r="A267" i="1"/>
  <c r="E267" i="1" s="1"/>
  <c r="C266" i="1"/>
  <c r="B266" i="1"/>
  <c r="D266" i="1" l="1"/>
  <c r="A268" i="1"/>
  <c r="E268" i="1" s="1"/>
  <c r="B267" i="1"/>
  <c r="C267" i="1"/>
  <c r="D267" i="1" l="1"/>
  <c r="A269" i="1"/>
  <c r="E269" i="1" s="1"/>
  <c r="B268" i="1"/>
  <c r="C268" i="1"/>
  <c r="D268" i="1" l="1"/>
  <c r="A270" i="1"/>
  <c r="E270" i="1" s="1"/>
  <c r="B269" i="1"/>
  <c r="C269" i="1"/>
  <c r="D269" i="1" l="1"/>
  <c r="C270" i="1"/>
  <c r="A271" i="1"/>
  <c r="E271" i="1" s="1"/>
  <c r="B270" i="1"/>
  <c r="A272" i="1" l="1"/>
  <c r="E272" i="1" s="1"/>
  <c r="B271" i="1"/>
  <c r="C271" i="1"/>
  <c r="D270" i="1"/>
  <c r="D271" i="1" l="1"/>
  <c r="A273" i="1"/>
  <c r="E273" i="1" s="1"/>
  <c r="B272" i="1"/>
  <c r="C272" i="1"/>
  <c r="D272" i="1" l="1"/>
  <c r="A274" i="1"/>
  <c r="E274" i="1" s="1"/>
  <c r="B273" i="1"/>
  <c r="C273" i="1"/>
  <c r="D273" i="1" l="1"/>
  <c r="A275" i="1"/>
  <c r="E275" i="1" s="1"/>
  <c r="C274" i="1"/>
  <c r="B274" i="1"/>
  <c r="D274" i="1" l="1"/>
  <c r="A276" i="1"/>
  <c r="E276" i="1" s="1"/>
  <c r="B275" i="1"/>
  <c r="C275" i="1"/>
  <c r="D275" i="1" l="1"/>
  <c r="A277" i="1"/>
  <c r="E277" i="1" s="1"/>
  <c r="B276" i="1"/>
  <c r="C276" i="1"/>
  <c r="D276" i="1" l="1"/>
  <c r="A278" i="1"/>
  <c r="E278" i="1" s="1"/>
  <c r="B277" i="1"/>
  <c r="C277" i="1"/>
  <c r="D277" i="1" l="1"/>
  <c r="A279" i="1"/>
  <c r="E279" i="1" s="1"/>
  <c r="C278" i="1"/>
  <c r="B278" i="1"/>
  <c r="D278" i="1" l="1"/>
  <c r="A280" i="1"/>
  <c r="E280" i="1" s="1"/>
  <c r="B279" i="1"/>
  <c r="C279" i="1"/>
  <c r="D279" i="1" l="1"/>
  <c r="A281" i="1"/>
  <c r="E281" i="1" s="1"/>
  <c r="B280" i="1"/>
  <c r="C280" i="1"/>
  <c r="D280" i="1" l="1"/>
  <c r="A282" i="1"/>
  <c r="E282" i="1" s="1"/>
  <c r="B281" i="1"/>
  <c r="C281" i="1"/>
  <c r="D281" i="1" l="1"/>
  <c r="A283" i="1"/>
  <c r="E283" i="1" s="1"/>
  <c r="C282" i="1"/>
  <c r="B282" i="1"/>
  <c r="D282" i="1" l="1"/>
  <c r="A284" i="1"/>
  <c r="E284" i="1" s="1"/>
  <c r="B283" i="1"/>
  <c r="C283" i="1"/>
  <c r="D283" i="1" l="1"/>
  <c r="A285" i="1"/>
  <c r="E285" i="1" s="1"/>
  <c r="B284" i="1"/>
  <c r="C284" i="1"/>
  <c r="D284" i="1" l="1"/>
  <c r="A286" i="1"/>
  <c r="E286" i="1" s="1"/>
  <c r="B285" i="1"/>
  <c r="C285" i="1"/>
  <c r="D285" i="1" l="1"/>
  <c r="C286" i="1"/>
  <c r="B286" i="1"/>
  <c r="A287" i="1"/>
  <c r="E287" i="1" s="1"/>
  <c r="A288" i="1" l="1"/>
  <c r="E288" i="1" s="1"/>
  <c r="B287" i="1"/>
  <c r="C287" i="1"/>
  <c r="D286" i="1"/>
  <c r="D287" i="1" l="1"/>
  <c r="A289" i="1"/>
  <c r="E289" i="1" s="1"/>
  <c r="B288" i="1"/>
  <c r="C288" i="1"/>
  <c r="D288" i="1" l="1"/>
  <c r="A290" i="1"/>
  <c r="E290" i="1" s="1"/>
  <c r="B289" i="1"/>
  <c r="C289" i="1"/>
  <c r="D289" i="1" l="1"/>
  <c r="A291" i="1"/>
  <c r="E291" i="1" s="1"/>
  <c r="C290" i="1"/>
  <c r="B290" i="1"/>
  <c r="D290" i="1" l="1"/>
  <c r="A292" i="1"/>
  <c r="E292" i="1" s="1"/>
  <c r="B291" i="1"/>
  <c r="C291" i="1"/>
  <c r="D291" i="1" l="1"/>
  <c r="A293" i="1"/>
  <c r="E293" i="1" s="1"/>
  <c r="B292" i="1"/>
  <c r="C292" i="1"/>
  <c r="D292" i="1" l="1"/>
  <c r="A294" i="1"/>
  <c r="E294" i="1" s="1"/>
  <c r="B293" i="1"/>
  <c r="C293" i="1"/>
  <c r="D293" i="1" l="1"/>
  <c r="A295" i="1"/>
  <c r="E295" i="1" s="1"/>
  <c r="C294" i="1"/>
  <c r="B294" i="1"/>
  <c r="D294" i="1" l="1"/>
  <c r="A296" i="1"/>
  <c r="E296" i="1" s="1"/>
  <c r="B295" i="1"/>
  <c r="C295" i="1"/>
  <c r="D295" i="1" l="1"/>
  <c r="A297" i="1"/>
  <c r="E297" i="1" s="1"/>
  <c r="B296" i="1"/>
  <c r="C296" i="1"/>
  <c r="D296" i="1" l="1"/>
  <c r="A298" i="1"/>
  <c r="E298" i="1" s="1"/>
  <c r="B297" i="1"/>
  <c r="C297" i="1"/>
  <c r="D297" i="1" l="1"/>
  <c r="C298" i="1"/>
  <c r="A299" i="1"/>
  <c r="E299" i="1" s="1"/>
  <c r="B298" i="1"/>
  <c r="A300" i="1" l="1"/>
  <c r="E300" i="1" s="1"/>
  <c r="B299" i="1"/>
  <c r="C299" i="1"/>
  <c r="D298" i="1"/>
  <c r="D299" i="1" l="1"/>
  <c r="A301" i="1"/>
  <c r="E301" i="1" s="1"/>
  <c r="B300" i="1"/>
  <c r="C300" i="1"/>
  <c r="D300" i="1" l="1"/>
  <c r="A302" i="1"/>
  <c r="E302" i="1" s="1"/>
  <c r="B301" i="1"/>
  <c r="C301" i="1"/>
  <c r="D301" i="1" l="1"/>
  <c r="A303" i="1"/>
  <c r="E303" i="1" s="1"/>
  <c r="C302" i="1"/>
  <c r="B302" i="1"/>
  <c r="D302" i="1" l="1"/>
  <c r="A304" i="1"/>
  <c r="E304" i="1" s="1"/>
  <c r="B303" i="1"/>
  <c r="C303" i="1"/>
  <c r="D303" i="1" l="1"/>
  <c r="A305" i="1"/>
  <c r="E305" i="1" s="1"/>
  <c r="B304" i="1"/>
  <c r="C304" i="1"/>
  <c r="D304" i="1" l="1"/>
  <c r="A306" i="1"/>
  <c r="E306" i="1" s="1"/>
  <c r="B305" i="1"/>
  <c r="C305" i="1"/>
  <c r="D305" i="1" l="1"/>
  <c r="A307" i="1"/>
  <c r="E307" i="1" s="1"/>
  <c r="C306" i="1"/>
  <c r="B306" i="1"/>
  <c r="D306" i="1" l="1"/>
  <c r="A308" i="1"/>
  <c r="E308" i="1" s="1"/>
  <c r="B307" i="1"/>
  <c r="C307" i="1"/>
  <c r="D307" i="1" l="1"/>
  <c r="A309" i="1"/>
  <c r="E309" i="1" s="1"/>
  <c r="B308" i="1"/>
  <c r="C308" i="1"/>
  <c r="D308" i="1" l="1"/>
  <c r="A310" i="1"/>
  <c r="E310" i="1" s="1"/>
  <c r="B309" i="1"/>
  <c r="C309" i="1"/>
  <c r="D309" i="1" l="1"/>
  <c r="A311" i="1"/>
  <c r="E311" i="1" s="1"/>
  <c r="C310" i="1"/>
  <c r="B310" i="1"/>
  <c r="D310" i="1" l="1"/>
  <c r="A312" i="1"/>
  <c r="E312" i="1" s="1"/>
  <c r="B311" i="1"/>
  <c r="C311" i="1"/>
  <c r="D311" i="1" l="1"/>
  <c r="A313" i="1"/>
  <c r="E313" i="1" s="1"/>
  <c r="B312" i="1"/>
  <c r="C312" i="1"/>
  <c r="D312" i="1" l="1"/>
  <c r="A314" i="1"/>
  <c r="E314" i="1" s="1"/>
  <c r="B313" i="1"/>
  <c r="C313" i="1"/>
  <c r="D313" i="1" l="1"/>
  <c r="A315" i="1"/>
  <c r="E315" i="1" s="1"/>
  <c r="C314" i="1"/>
  <c r="B314" i="1"/>
  <c r="D314" i="1" l="1"/>
  <c r="A316" i="1"/>
  <c r="E316" i="1" s="1"/>
  <c r="B315" i="1"/>
  <c r="C315" i="1"/>
  <c r="D315" i="1" l="1"/>
  <c r="A317" i="1"/>
  <c r="E317" i="1" s="1"/>
  <c r="B316" i="1"/>
  <c r="C316" i="1"/>
  <c r="D316" i="1" l="1"/>
  <c r="A318" i="1"/>
  <c r="E318" i="1" s="1"/>
  <c r="B317" i="1"/>
  <c r="C317" i="1"/>
  <c r="D317" i="1" l="1"/>
  <c r="A319" i="1"/>
  <c r="E319" i="1" s="1"/>
  <c r="C318" i="1"/>
  <c r="B318" i="1"/>
  <c r="D318" i="1" l="1"/>
  <c r="A320" i="1"/>
  <c r="E320" i="1" s="1"/>
  <c r="B319" i="1"/>
  <c r="C319" i="1"/>
  <c r="D319" i="1" l="1"/>
  <c r="A321" i="1"/>
  <c r="E321" i="1" s="1"/>
  <c r="B320" i="1"/>
  <c r="C320" i="1"/>
  <c r="D320" i="1" l="1"/>
  <c r="A322" i="1"/>
  <c r="E322" i="1" s="1"/>
  <c r="B321" i="1"/>
  <c r="C321" i="1"/>
  <c r="D321" i="1" l="1"/>
  <c r="A323" i="1"/>
  <c r="E323" i="1" s="1"/>
  <c r="C322" i="1"/>
  <c r="B322" i="1"/>
  <c r="D322" i="1" l="1"/>
  <c r="A324" i="1"/>
  <c r="E324" i="1" s="1"/>
  <c r="B323" i="1"/>
  <c r="C323" i="1"/>
  <c r="D323" i="1" l="1"/>
  <c r="A325" i="1"/>
  <c r="E325" i="1" s="1"/>
  <c r="B324" i="1"/>
  <c r="C324" i="1"/>
  <c r="D324" i="1" l="1"/>
  <c r="A326" i="1"/>
  <c r="E326" i="1" s="1"/>
  <c r="B325" i="1"/>
  <c r="C325" i="1"/>
  <c r="D325" i="1" l="1"/>
  <c r="A327" i="1"/>
  <c r="E327" i="1" s="1"/>
  <c r="C326" i="1"/>
  <c r="B326" i="1"/>
  <c r="D326" i="1" l="1"/>
  <c r="A328" i="1"/>
  <c r="E328" i="1" s="1"/>
  <c r="B327" i="1"/>
  <c r="C327" i="1"/>
  <c r="D327" i="1" l="1"/>
  <c r="A329" i="1"/>
  <c r="E329" i="1" s="1"/>
  <c r="B328" i="1"/>
  <c r="C328" i="1"/>
  <c r="D328" i="1" l="1"/>
  <c r="A330" i="1"/>
  <c r="E330" i="1" s="1"/>
  <c r="B329" i="1"/>
  <c r="C329" i="1"/>
  <c r="D329" i="1" l="1"/>
  <c r="A331" i="1"/>
  <c r="E331" i="1" s="1"/>
  <c r="C330" i="1"/>
  <c r="B330" i="1"/>
  <c r="D330" i="1" l="1"/>
  <c r="A332" i="1"/>
  <c r="E332" i="1" s="1"/>
  <c r="B331" i="1"/>
  <c r="C331" i="1"/>
  <c r="D331" i="1" l="1"/>
  <c r="A333" i="1"/>
  <c r="E333" i="1" s="1"/>
  <c r="B332" i="1"/>
  <c r="C332" i="1"/>
  <c r="D332" i="1" l="1"/>
  <c r="A334" i="1"/>
  <c r="E334" i="1" s="1"/>
  <c r="B333" i="1"/>
  <c r="C333" i="1"/>
  <c r="D333" i="1" l="1"/>
  <c r="A335" i="1"/>
  <c r="E335" i="1" s="1"/>
  <c r="C334" i="1"/>
  <c r="B334" i="1"/>
  <c r="D334" i="1" l="1"/>
  <c r="A336" i="1"/>
  <c r="E336" i="1" s="1"/>
  <c r="B335" i="1"/>
  <c r="C335" i="1"/>
  <c r="D335" i="1" l="1"/>
  <c r="A337" i="1"/>
  <c r="E337" i="1" s="1"/>
  <c r="B336" i="1"/>
  <c r="C336" i="1"/>
  <c r="D336" i="1" l="1"/>
  <c r="A338" i="1"/>
  <c r="E338" i="1" s="1"/>
  <c r="B337" i="1"/>
  <c r="C337" i="1"/>
  <c r="D337" i="1" l="1"/>
  <c r="A339" i="1"/>
  <c r="E339" i="1" s="1"/>
  <c r="C338" i="1"/>
  <c r="B338" i="1"/>
  <c r="D338" i="1" l="1"/>
  <c r="A340" i="1"/>
  <c r="E340" i="1" s="1"/>
  <c r="B339" i="1"/>
  <c r="C339" i="1"/>
  <c r="D339" i="1" l="1"/>
  <c r="A341" i="1"/>
  <c r="E341" i="1" s="1"/>
  <c r="B340" i="1"/>
  <c r="C340" i="1"/>
  <c r="D340" i="1" l="1"/>
  <c r="A342" i="1"/>
  <c r="E342" i="1" s="1"/>
  <c r="B341" i="1"/>
  <c r="C341" i="1"/>
  <c r="D341" i="1" l="1"/>
  <c r="A343" i="1"/>
  <c r="E343" i="1" s="1"/>
  <c r="C342" i="1"/>
  <c r="B342" i="1"/>
  <c r="D342" i="1" l="1"/>
  <c r="A344" i="1"/>
  <c r="E344" i="1" s="1"/>
  <c r="B343" i="1"/>
  <c r="C343" i="1"/>
  <c r="D343" i="1" l="1"/>
  <c r="A345" i="1"/>
  <c r="E345" i="1" s="1"/>
  <c r="B344" i="1"/>
  <c r="C344" i="1"/>
  <c r="D344" i="1" l="1"/>
  <c r="A346" i="1"/>
  <c r="E346" i="1" s="1"/>
  <c r="B345" i="1"/>
  <c r="C345" i="1"/>
  <c r="D345" i="1" l="1"/>
  <c r="A347" i="1"/>
  <c r="E347" i="1" s="1"/>
  <c r="C346" i="1"/>
  <c r="B346" i="1"/>
  <c r="D346" i="1" l="1"/>
  <c r="A348" i="1"/>
  <c r="E348" i="1" s="1"/>
  <c r="B347" i="1"/>
  <c r="C347" i="1"/>
  <c r="D347" i="1" l="1"/>
  <c r="A349" i="1"/>
  <c r="E349" i="1" s="1"/>
  <c r="B348" i="1"/>
  <c r="C348" i="1"/>
  <c r="D348" i="1" l="1"/>
  <c r="A350" i="1"/>
  <c r="E350" i="1" s="1"/>
  <c r="B349" i="1"/>
  <c r="C349" i="1"/>
  <c r="D349" i="1" l="1"/>
  <c r="A351" i="1"/>
  <c r="E351" i="1" s="1"/>
  <c r="C350" i="1"/>
  <c r="B350" i="1"/>
  <c r="D350" i="1" l="1"/>
  <c r="A352" i="1"/>
  <c r="E352" i="1" s="1"/>
  <c r="B351" i="1"/>
  <c r="C351" i="1"/>
  <c r="D351" i="1" l="1"/>
  <c r="A353" i="1"/>
  <c r="E353" i="1" s="1"/>
  <c r="B352" i="1"/>
  <c r="C352" i="1"/>
  <c r="D352" i="1" l="1"/>
  <c r="A354" i="1"/>
  <c r="E354" i="1" s="1"/>
  <c r="B353" i="1"/>
  <c r="C353" i="1"/>
  <c r="D353" i="1" l="1"/>
  <c r="A355" i="1"/>
  <c r="E355" i="1" s="1"/>
  <c r="C354" i="1"/>
  <c r="B354" i="1"/>
  <c r="D354" i="1" l="1"/>
  <c r="A356" i="1"/>
  <c r="E356" i="1" s="1"/>
  <c r="B355" i="1"/>
  <c r="C355" i="1"/>
  <c r="D355" i="1" l="1"/>
  <c r="A357" i="1"/>
  <c r="E357" i="1" s="1"/>
  <c r="B356" i="1"/>
  <c r="C356" i="1"/>
  <c r="D356" i="1" l="1"/>
  <c r="A358" i="1"/>
  <c r="E358" i="1" s="1"/>
  <c r="B357" i="1"/>
  <c r="C357" i="1"/>
  <c r="D357" i="1" l="1"/>
  <c r="A359" i="1"/>
  <c r="E359" i="1" s="1"/>
  <c r="C358" i="1"/>
  <c r="B358" i="1"/>
  <c r="A360" i="1" l="1"/>
  <c r="E360" i="1" s="1"/>
  <c r="B359" i="1"/>
  <c r="C359" i="1"/>
  <c r="D358" i="1"/>
  <c r="D359" i="1" l="1"/>
  <c r="A361" i="1"/>
  <c r="E361" i="1" s="1"/>
  <c r="B360" i="1"/>
  <c r="C360" i="1"/>
  <c r="D360" i="1" l="1"/>
  <c r="A362" i="1"/>
  <c r="E362" i="1" s="1"/>
  <c r="B361" i="1"/>
  <c r="C361" i="1"/>
  <c r="D361" i="1" l="1"/>
  <c r="A363" i="1"/>
  <c r="E363" i="1" s="1"/>
  <c r="C362" i="1"/>
  <c r="B362" i="1"/>
  <c r="D362" i="1" l="1"/>
  <c r="A364" i="1"/>
  <c r="E364" i="1" s="1"/>
  <c r="B363" i="1"/>
  <c r="C363" i="1"/>
  <c r="D363" i="1" l="1"/>
  <c r="A365" i="1"/>
  <c r="E365" i="1" s="1"/>
  <c r="B364" i="1"/>
  <c r="C364" i="1"/>
  <c r="D364" i="1" l="1"/>
  <c r="A366" i="1"/>
  <c r="E366" i="1" s="1"/>
  <c r="B365" i="1"/>
  <c r="C365" i="1"/>
  <c r="D365" i="1" l="1"/>
  <c r="A367" i="1"/>
  <c r="E367" i="1" s="1"/>
  <c r="C366" i="1"/>
  <c r="B366" i="1"/>
  <c r="D366" i="1" l="1"/>
  <c r="A368" i="1"/>
  <c r="E368" i="1" s="1"/>
  <c r="B367" i="1"/>
  <c r="C367" i="1"/>
  <c r="D367" i="1" l="1"/>
  <c r="A369" i="1"/>
  <c r="E369" i="1" s="1"/>
  <c r="B368" i="1"/>
  <c r="C368" i="1"/>
  <c r="D368" i="1" l="1"/>
  <c r="A370" i="1"/>
  <c r="E370" i="1" s="1"/>
  <c r="B369" i="1"/>
  <c r="C369" i="1"/>
  <c r="D369" i="1" l="1"/>
  <c r="A371" i="1"/>
  <c r="E371" i="1" s="1"/>
  <c r="C370" i="1"/>
  <c r="B370" i="1"/>
  <c r="D370" i="1" l="1"/>
  <c r="A372" i="1"/>
  <c r="E372" i="1" s="1"/>
  <c r="B371" i="1"/>
  <c r="C371" i="1"/>
  <c r="D371" i="1" l="1"/>
  <c r="A373" i="1"/>
  <c r="E373" i="1" s="1"/>
  <c r="B372" i="1"/>
  <c r="C372" i="1"/>
  <c r="D372" i="1" l="1"/>
  <c r="A374" i="1"/>
  <c r="U376" i="1" s="1"/>
  <c r="B373" i="1"/>
  <c r="C373" i="1"/>
  <c r="E374" i="1" l="1"/>
  <c r="Y387" i="1"/>
  <c r="U380" i="1"/>
  <c r="Y377" i="1"/>
  <c r="Y376" i="1"/>
  <c r="Z377" i="1"/>
  <c r="Y382" i="1"/>
  <c r="Y379" i="1"/>
  <c r="U383" i="1"/>
  <c r="Z386" i="1"/>
  <c r="U387" i="1"/>
  <c r="Y383" i="1"/>
  <c r="U382" i="1"/>
  <c r="Z376" i="1"/>
  <c r="U386" i="1"/>
  <c r="U384" i="1"/>
  <c r="Z380" i="1"/>
  <c r="Z385" i="1"/>
  <c r="Y378" i="1"/>
  <c r="U377" i="1"/>
  <c r="Y385" i="1"/>
  <c r="Z379" i="1"/>
  <c r="Z383" i="1"/>
  <c r="Z384" i="1"/>
  <c r="U381" i="1"/>
  <c r="Y386" i="1"/>
  <c r="U378" i="1"/>
  <c r="Y384" i="1"/>
  <c r="U385" i="1"/>
  <c r="Z381" i="1"/>
  <c r="U379" i="1"/>
  <c r="Z382" i="1"/>
  <c r="Y381" i="1"/>
  <c r="Y380" i="1"/>
  <c r="Z378" i="1"/>
  <c r="Z387" i="1"/>
  <c r="D373" i="1"/>
  <c r="C374" i="1"/>
  <c r="B374" i="1"/>
  <c r="S380" i="1" l="1"/>
  <c r="Q377" i="1"/>
  <c r="N376" i="1"/>
  <c r="X376" i="1"/>
  <c r="L379" i="1"/>
  <c r="O379" i="1"/>
  <c r="O380" i="1"/>
  <c r="L386" i="1"/>
  <c r="P381" i="1"/>
  <c r="K376" i="1"/>
  <c r="J385" i="1"/>
  <c r="T384" i="1"/>
  <c r="K387" i="1"/>
  <c r="X379" i="1"/>
  <c r="J378" i="1"/>
  <c r="M378" i="1"/>
  <c r="R386" i="1"/>
  <c r="N381" i="1"/>
  <c r="J381" i="1"/>
  <c r="K380" i="1"/>
  <c r="P384" i="1"/>
  <c r="I380" i="1"/>
  <c r="I386" i="1"/>
  <c r="T385" i="1"/>
  <c r="T380" i="1"/>
  <c r="N382" i="1"/>
  <c r="I384" i="1"/>
  <c r="K386" i="1"/>
  <c r="K377" i="1"/>
  <c r="W381" i="1"/>
  <c r="W382" i="1"/>
  <c r="O385" i="1"/>
  <c r="M384" i="1"/>
  <c r="P387" i="1"/>
  <c r="T386" i="1"/>
  <c r="N386" i="1"/>
  <c r="P385" i="1"/>
  <c r="N384" i="1"/>
  <c r="M376" i="1"/>
  <c r="W383" i="1"/>
  <c r="X385" i="1"/>
  <c r="P378" i="1"/>
  <c r="X382" i="1"/>
  <c r="N383" i="1"/>
  <c r="R385" i="1"/>
  <c r="R381" i="1"/>
  <c r="S379" i="1"/>
  <c r="I377" i="1"/>
  <c r="L385" i="1"/>
  <c r="P386" i="1"/>
  <c r="S386" i="1"/>
  <c r="S381" i="1"/>
  <c r="L378" i="1"/>
  <c r="S382" i="1"/>
  <c r="L382" i="1"/>
  <c r="Q379" i="1"/>
  <c r="I381" i="1"/>
  <c r="Q378" i="1"/>
  <c r="M381" i="1"/>
  <c r="L376" i="1"/>
  <c r="Q380" i="1"/>
  <c r="S387" i="1"/>
  <c r="L387" i="1"/>
  <c r="R384" i="1"/>
  <c r="S383" i="1"/>
  <c r="I378" i="1"/>
  <c r="M386" i="1"/>
  <c r="X378" i="1"/>
  <c r="R382" i="1"/>
  <c r="R377" i="1"/>
  <c r="O384" i="1"/>
  <c r="K383" i="1"/>
  <c r="L384" i="1"/>
  <c r="S385" i="1"/>
  <c r="J382" i="1"/>
  <c r="N378" i="1"/>
  <c r="W385" i="1"/>
  <c r="O382" i="1"/>
  <c r="X384" i="1"/>
  <c r="J377" i="1"/>
  <c r="T379" i="1"/>
  <c r="X381" i="1"/>
  <c r="K384" i="1"/>
  <c r="J386" i="1"/>
  <c r="W384" i="1"/>
  <c r="R379" i="1"/>
  <c r="P377" i="1"/>
  <c r="O383" i="1"/>
  <c r="W376" i="1"/>
  <c r="M377" i="1"/>
  <c r="T376" i="1"/>
  <c r="J383" i="1"/>
  <c r="Q384" i="1"/>
  <c r="J380" i="1"/>
  <c r="L381" i="1"/>
  <c r="I387" i="1"/>
  <c r="J379" i="1"/>
  <c r="N380" i="1"/>
  <c r="P383" i="1"/>
  <c r="M382" i="1"/>
  <c r="M387" i="1"/>
  <c r="Q385" i="1"/>
  <c r="I382" i="1"/>
  <c r="I376" i="1"/>
  <c r="Q376" i="1"/>
  <c r="K381" i="1"/>
  <c r="Q381" i="1"/>
  <c r="T381" i="1"/>
  <c r="P376" i="1"/>
  <c r="X377" i="1"/>
  <c r="M379" i="1"/>
  <c r="N385" i="1"/>
  <c r="I385" i="1"/>
  <c r="R380" i="1"/>
  <c r="N377" i="1"/>
  <c r="L380" i="1"/>
  <c r="J384" i="1"/>
  <c r="R376" i="1"/>
  <c r="K382" i="1"/>
  <c r="J376" i="1"/>
  <c r="N387" i="1"/>
  <c r="S384" i="1"/>
  <c r="O376" i="1"/>
  <c r="X386" i="1"/>
  <c r="L377" i="1"/>
  <c r="Q387" i="1"/>
  <c r="T377" i="1"/>
  <c r="P380" i="1"/>
  <c r="X383" i="1"/>
  <c r="P382" i="1"/>
  <c r="W379" i="1"/>
  <c r="R378" i="1"/>
  <c r="R383" i="1"/>
  <c r="O381" i="1"/>
  <c r="K379" i="1"/>
  <c r="O387" i="1"/>
  <c r="M380" i="1"/>
  <c r="O386" i="1"/>
  <c r="T383" i="1"/>
  <c r="X380" i="1"/>
  <c r="T382" i="1"/>
  <c r="W378" i="1"/>
  <c r="S378" i="1"/>
  <c r="N379" i="1"/>
  <c r="I383" i="1"/>
  <c r="L383" i="1"/>
  <c r="P379" i="1"/>
  <c r="O378" i="1"/>
  <c r="X387" i="1"/>
  <c r="W386" i="1"/>
  <c r="S376" i="1"/>
  <c r="M385" i="1"/>
  <c r="Q383" i="1"/>
  <c r="Q386" i="1"/>
  <c r="J387" i="1"/>
  <c r="Q382" i="1"/>
  <c r="W377" i="1"/>
  <c r="I379" i="1"/>
  <c r="W380" i="1"/>
  <c r="T378" i="1"/>
  <c r="K378" i="1"/>
  <c r="R387" i="1"/>
  <c r="W387" i="1"/>
  <c r="T387" i="1"/>
  <c r="M383" i="1"/>
  <c r="O377" i="1"/>
  <c r="K385" i="1"/>
  <c r="S377" i="1"/>
  <c r="E376" i="1"/>
  <c r="E381" i="1"/>
  <c r="E384" i="1"/>
  <c r="E385" i="1"/>
  <c r="E382" i="1"/>
  <c r="E386" i="1"/>
  <c r="E379" i="1"/>
  <c r="E378" i="1"/>
  <c r="E387" i="1"/>
  <c r="E380" i="1"/>
  <c r="E383" i="1"/>
  <c r="E377" i="1"/>
  <c r="D374" i="1"/>
  <c r="J411" i="1" l="1"/>
  <c r="L428" i="1"/>
  <c r="L403" i="1"/>
  <c r="O454" i="1"/>
  <c r="Q423" i="1"/>
  <c r="I448" i="1"/>
  <c r="I415" i="1"/>
  <c r="J404" i="1"/>
  <c r="O447" i="1"/>
  <c r="M417" i="1"/>
  <c r="N452" i="1"/>
  <c r="N458" i="1"/>
  <c r="N406" i="1"/>
  <c r="T458" i="1"/>
  <c r="L392" i="1"/>
  <c r="P462" i="1"/>
  <c r="L416" i="1"/>
  <c r="P451" i="1"/>
  <c r="K398" i="1"/>
  <c r="I412" i="1"/>
  <c r="M398" i="1"/>
  <c r="M404" i="1"/>
  <c r="O448" i="1"/>
  <c r="L419" i="1"/>
  <c r="K461" i="1"/>
  <c r="P441" i="1"/>
  <c r="K441" i="1"/>
  <c r="I428" i="1"/>
  <c r="L407" i="1"/>
  <c r="L418" i="1"/>
  <c r="R401" i="1"/>
  <c r="T443" i="1"/>
  <c r="O438" i="1"/>
  <c r="O409" i="1"/>
  <c r="N444" i="1"/>
  <c r="R432" i="1"/>
  <c r="P457" i="1"/>
  <c r="K409" i="1"/>
  <c r="S428" i="1"/>
  <c r="K408" i="1"/>
  <c r="Q411" i="1"/>
  <c r="T428" i="1"/>
  <c r="L463" i="1"/>
  <c r="S415" i="1"/>
  <c r="L399" i="1"/>
  <c r="T445" i="1"/>
  <c r="M459" i="1"/>
  <c r="J437" i="1"/>
  <c r="S434" i="1"/>
  <c r="I393" i="1"/>
  <c r="M410" i="1"/>
  <c r="R402" i="1"/>
  <c r="S421" i="1"/>
  <c r="L442" i="1"/>
  <c r="P443" i="1"/>
  <c r="N455" i="1"/>
  <c r="P398" i="1"/>
  <c r="S450" i="1"/>
  <c r="O398" i="1"/>
  <c r="T416" i="1"/>
  <c r="K426" i="1"/>
  <c r="Q399" i="1"/>
  <c r="J462" i="1"/>
  <c r="R429" i="1"/>
  <c r="P440" i="1"/>
  <c r="J445" i="1"/>
  <c r="S435" i="1"/>
  <c r="K418" i="1"/>
  <c r="Q406" i="1"/>
  <c r="O429" i="1"/>
  <c r="J405" i="1"/>
  <c r="J444" i="1"/>
  <c r="Q427" i="1"/>
  <c r="T444" i="1"/>
  <c r="R457" i="1"/>
  <c r="T414" i="1"/>
  <c r="O403" i="1"/>
  <c r="S453" i="1"/>
  <c r="Q410" i="1"/>
  <c r="K410" i="1"/>
  <c r="T453" i="1"/>
  <c r="L435" i="1"/>
  <c r="M426" i="1"/>
  <c r="N447" i="1"/>
  <c r="P442" i="1"/>
  <c r="S452" i="1"/>
  <c r="I417" i="1"/>
  <c r="Q431" i="1"/>
  <c r="I420" i="1"/>
  <c r="T435" i="1"/>
  <c r="L453" i="1"/>
  <c r="T432" i="1"/>
  <c r="R428" i="1"/>
  <c r="T402" i="1"/>
  <c r="T415" i="1"/>
  <c r="K451" i="1"/>
  <c r="Q437" i="1"/>
  <c r="O458" i="1"/>
  <c r="T441" i="1"/>
  <c r="N437" i="1"/>
  <c r="Q440" i="1"/>
  <c r="O445" i="1"/>
  <c r="S440" i="1"/>
  <c r="Q402" i="1"/>
  <c r="N426" i="1"/>
  <c r="T436" i="1"/>
  <c r="N422" i="1"/>
  <c r="R419" i="1"/>
  <c r="P422" i="1"/>
  <c r="L461" i="1"/>
  <c r="L458" i="1"/>
  <c r="S397" i="1"/>
  <c r="P463" i="1"/>
  <c r="R456" i="1"/>
  <c r="T392" i="1"/>
  <c r="R460" i="1"/>
  <c r="I394" i="1"/>
  <c r="Q435" i="1"/>
  <c r="L397" i="1"/>
  <c r="T451" i="1"/>
  <c r="R447" i="1"/>
  <c r="T409" i="1"/>
  <c r="R405" i="1"/>
  <c r="N413" i="1"/>
  <c r="P439" i="1"/>
  <c r="N412" i="1"/>
  <c r="I463" i="1"/>
  <c r="M434" i="1"/>
  <c r="T457" i="1"/>
  <c r="R453" i="1"/>
  <c r="N461" i="1"/>
  <c r="O404" i="1"/>
  <c r="Q432" i="1"/>
  <c r="O431" i="1"/>
  <c r="Q463" i="1"/>
  <c r="I452" i="1"/>
  <c r="Q421" i="1"/>
  <c r="O442" i="1"/>
  <c r="P447" i="1"/>
  <c r="R427" i="1"/>
  <c r="J417" i="1"/>
  <c r="P458" i="1"/>
  <c r="N428" i="1"/>
  <c r="K448" i="1"/>
  <c r="Q457" i="1"/>
  <c r="J420" i="1"/>
  <c r="T420" i="1"/>
  <c r="O423" i="1"/>
  <c r="O402" i="1"/>
  <c r="N419" i="1"/>
  <c r="O449" i="1"/>
  <c r="S399" i="1"/>
  <c r="I418" i="1"/>
  <c r="S396" i="1"/>
  <c r="L420" i="1"/>
  <c r="T438" i="1"/>
  <c r="M440" i="1"/>
  <c r="O416" i="1"/>
  <c r="P418" i="1"/>
  <c r="I455" i="1"/>
  <c r="S405" i="1"/>
  <c r="P456" i="1"/>
  <c r="S402" i="1"/>
  <c r="L396" i="1"/>
  <c r="R404" i="1"/>
  <c r="K456" i="1"/>
  <c r="M400" i="1"/>
  <c r="L417" i="1"/>
  <c r="M447" i="1"/>
  <c r="R455" i="1"/>
  <c r="J446" i="1"/>
  <c r="I406" i="1"/>
  <c r="L406" i="1"/>
  <c r="O406" i="1"/>
  <c r="I451" i="1"/>
  <c r="J393" i="1"/>
  <c r="L448" i="1"/>
  <c r="L460" i="1"/>
  <c r="I450" i="1"/>
  <c r="K445" i="1"/>
  <c r="O396" i="1"/>
  <c r="I439" i="1"/>
  <c r="K439" i="1"/>
  <c r="M401" i="1"/>
  <c r="J454" i="1"/>
  <c r="I438" i="1"/>
  <c r="L415" i="1"/>
  <c r="Q392" i="1"/>
  <c r="O455" i="1"/>
  <c r="P435" i="1"/>
  <c r="Q403" i="1"/>
  <c r="T452" i="1"/>
  <c r="Q434" i="1"/>
  <c r="M407" i="1"/>
  <c r="N423" i="1"/>
  <c r="O435" i="1"/>
  <c r="J460" i="1"/>
  <c r="O392" i="1"/>
  <c r="K397" i="1"/>
  <c r="P425" i="1"/>
  <c r="I395" i="1"/>
  <c r="L404" i="1"/>
  <c r="K427" i="1"/>
  <c r="S398" i="1"/>
  <c r="I404" i="1"/>
  <c r="I437" i="1"/>
  <c r="K429" i="1"/>
  <c r="R452" i="1"/>
  <c r="J439" i="1"/>
  <c r="T439" i="1"/>
  <c r="N450" i="1"/>
  <c r="O417" i="1"/>
  <c r="S416" i="1"/>
  <c r="R461" i="1"/>
  <c r="O410" i="1"/>
  <c r="N398" i="1"/>
  <c r="S403" i="1"/>
  <c r="L451" i="1"/>
  <c r="T433" i="1"/>
  <c r="I445" i="1"/>
  <c r="Q460" i="1"/>
  <c r="T437" i="1"/>
  <c r="P417" i="1"/>
  <c r="P446" i="1"/>
  <c r="R422" i="1"/>
  <c r="S409" i="1"/>
  <c r="N394" i="1"/>
  <c r="R423" i="1"/>
  <c r="J414" i="1"/>
  <c r="M419" i="1"/>
  <c r="Q400" i="1"/>
  <c r="I459" i="1"/>
  <c r="T406" i="1"/>
  <c r="K407" i="1"/>
  <c r="R459" i="1"/>
  <c r="I447" i="1"/>
  <c r="R417" i="1"/>
  <c r="L408" i="1"/>
  <c r="T425" i="1"/>
  <c r="R421" i="1"/>
  <c r="N429" i="1"/>
  <c r="S444" i="1"/>
  <c r="K424" i="1"/>
  <c r="J394" i="1"/>
  <c r="N453" i="1"/>
  <c r="P427" i="1"/>
  <c r="N456" i="1"/>
  <c r="Q405" i="1"/>
  <c r="O426" i="1"/>
  <c r="N443" i="1"/>
  <c r="R442" i="1"/>
  <c r="Q452" i="1"/>
  <c r="S441" i="1"/>
  <c r="O411" i="1"/>
  <c r="R400" i="1"/>
  <c r="P405" i="1"/>
  <c r="L395" i="1"/>
  <c r="T404" i="1"/>
  <c r="P403" i="1"/>
  <c r="P420" i="1"/>
  <c r="N441" i="1"/>
  <c r="P394" i="1"/>
  <c r="Q419" i="1"/>
  <c r="I403" i="1"/>
  <c r="T413" i="1"/>
  <c r="P444" i="1"/>
  <c r="T422" i="1"/>
  <c r="M424" i="1"/>
  <c r="L441" i="1"/>
  <c r="P449" i="1"/>
  <c r="K438" i="1"/>
  <c r="Q425" i="1"/>
  <c r="K453" i="1"/>
  <c r="Q446" i="1"/>
  <c r="J428" i="1"/>
  <c r="S460" i="1"/>
  <c r="K440" i="1"/>
  <c r="S430" i="1"/>
  <c r="L439" i="1"/>
  <c r="R430" i="1"/>
  <c r="T424" i="1"/>
  <c r="P392" i="1"/>
  <c r="R397" i="1"/>
  <c r="Q442" i="1"/>
  <c r="K442" i="1"/>
  <c r="I397" i="1"/>
  <c r="R416" i="1"/>
  <c r="P437" i="1"/>
  <c r="T403" i="1"/>
  <c r="R399" i="1"/>
  <c r="I440" i="1"/>
  <c r="T454" i="1"/>
  <c r="M456" i="1"/>
  <c r="R425" i="1"/>
  <c r="P428" i="1"/>
  <c r="P433" i="1"/>
  <c r="T429" i="1"/>
  <c r="M443" i="1"/>
  <c r="R426" i="1"/>
  <c r="O456" i="1"/>
  <c r="J408" i="1"/>
  <c r="R420" i="1"/>
  <c r="J407" i="1"/>
  <c r="P410" i="1"/>
  <c r="J410" i="1"/>
  <c r="P413" i="1"/>
  <c r="N439" i="1"/>
  <c r="S459" i="1"/>
  <c r="Q455" i="1"/>
  <c r="O419" i="1"/>
  <c r="Q451" i="1"/>
  <c r="N392" i="1"/>
  <c r="Q409" i="1"/>
  <c r="K437" i="1"/>
  <c r="S417" i="1"/>
  <c r="Q413" i="1"/>
  <c r="M428" i="1"/>
  <c r="R436" i="1"/>
  <c r="J423" i="1"/>
  <c r="I392" i="1"/>
  <c r="M450" i="1"/>
  <c r="M415" i="1"/>
  <c r="L459" i="1"/>
  <c r="M416" i="1"/>
  <c r="Q458" i="1"/>
  <c r="L443" i="1"/>
  <c r="I444" i="1"/>
  <c r="N408" i="1"/>
  <c r="L394" i="1"/>
  <c r="K412" i="1"/>
  <c r="M452" i="1"/>
  <c r="M421" i="1"/>
  <c r="N404" i="1"/>
  <c r="L440" i="1"/>
  <c r="Q407" i="1"/>
  <c r="O413" i="1"/>
  <c r="O430" i="1"/>
  <c r="N421" i="1"/>
  <c r="O443" i="1"/>
  <c r="J463" i="1"/>
  <c r="K434" i="1"/>
  <c r="P419" i="1"/>
  <c r="O450" i="1"/>
  <c r="O439" i="1"/>
  <c r="M432" i="1"/>
  <c r="P460" i="1"/>
  <c r="S438" i="1"/>
  <c r="I435" i="1"/>
  <c r="K423" i="1"/>
  <c r="N463" i="1"/>
  <c r="Q415" i="1"/>
  <c r="L409" i="1"/>
  <c r="R450" i="1"/>
  <c r="R440" i="1"/>
  <c r="I431" i="1"/>
  <c r="T427" i="1"/>
  <c r="O463" i="1"/>
  <c r="T418" i="1"/>
  <c r="T431" i="1"/>
  <c r="J402" i="1"/>
  <c r="R449" i="1"/>
  <c r="K405" i="1"/>
  <c r="T393" i="1"/>
  <c r="S461" i="1"/>
  <c r="O462" i="1"/>
  <c r="Q430" i="1"/>
  <c r="O399" i="1"/>
  <c r="S456" i="1"/>
  <c r="Q438" i="1"/>
  <c r="M425" i="1"/>
  <c r="P434" i="1"/>
  <c r="N436" i="1"/>
  <c r="P453" i="1"/>
  <c r="R398" i="1"/>
  <c r="R411" i="1"/>
  <c r="J401" i="1"/>
  <c r="T419" i="1"/>
  <c r="R415" i="1"/>
  <c r="I456" i="1"/>
  <c r="T394" i="1"/>
  <c r="S449" i="1"/>
  <c r="Q445" i="1"/>
  <c r="M460" i="1"/>
  <c r="N403" i="1"/>
  <c r="O433" i="1"/>
  <c r="Q414" i="1"/>
  <c r="N407" i="1"/>
  <c r="J424" i="1"/>
  <c r="S432" i="1"/>
  <c r="O393" i="1"/>
  <c r="L450" i="1"/>
  <c r="J448" i="1"/>
  <c r="K455" i="1"/>
  <c r="J447" i="1"/>
  <c r="Q393" i="1"/>
  <c r="K421" i="1"/>
  <c r="P414" i="1"/>
  <c r="M397" i="1"/>
  <c r="Q426" i="1"/>
  <c r="O420" i="1"/>
  <c r="P423" i="1"/>
  <c r="T407" i="1"/>
  <c r="P452" i="1"/>
  <c r="M448" i="1"/>
  <c r="P450" i="1"/>
  <c r="I411" i="1"/>
  <c r="P408" i="1"/>
  <c r="J436" i="1"/>
  <c r="R409" i="1"/>
  <c r="P412" i="1"/>
  <c r="L427" i="1"/>
  <c r="T401" i="1"/>
  <c r="L449" i="1"/>
  <c r="T410" i="1"/>
  <c r="I410" i="1"/>
  <c r="S412" i="1"/>
  <c r="L457" i="1"/>
  <c r="N401" i="1"/>
  <c r="M418" i="1"/>
  <c r="N448" i="1"/>
  <c r="S463" i="1"/>
  <c r="O418" i="1"/>
  <c r="S448" i="1"/>
  <c r="R438" i="1"/>
  <c r="S418" i="1"/>
  <c r="K394" i="1"/>
  <c r="P400" i="1"/>
  <c r="S422" i="1"/>
  <c r="K403" i="1"/>
  <c r="S457" i="1"/>
  <c r="N410" i="1"/>
  <c r="L402" i="1"/>
  <c r="K392" i="1"/>
  <c r="T423" i="1"/>
  <c r="O451" i="1"/>
  <c r="O425" i="1"/>
  <c r="N460" i="1"/>
  <c r="M395" i="1"/>
  <c r="T442" i="1"/>
  <c r="I442" i="1"/>
  <c r="N411" i="1"/>
  <c r="L421" i="1"/>
  <c r="M441" i="1"/>
  <c r="T417" i="1"/>
  <c r="I429" i="1"/>
  <c r="S431" i="1"/>
  <c r="K415" i="1"/>
  <c r="N420" i="1"/>
  <c r="R408" i="1"/>
  <c r="K414" i="1"/>
  <c r="Q453" i="1"/>
  <c r="I423" i="1"/>
  <c r="R407" i="1"/>
  <c r="K463" i="1"/>
  <c r="S437" i="1"/>
  <c r="R418" i="1"/>
  <c r="R441" i="1"/>
  <c r="T398" i="1"/>
  <c r="Q428" i="1"/>
  <c r="M402" i="1"/>
  <c r="N432" i="1"/>
  <c r="P461" i="1"/>
  <c r="M406" i="1"/>
  <c r="I414" i="1"/>
  <c r="R424" i="1"/>
  <c r="K452" i="1"/>
  <c r="P426" i="1"/>
  <c r="S436" i="1"/>
  <c r="Q449" i="1"/>
  <c r="S406" i="1"/>
  <c r="L452" i="1"/>
  <c r="R445" i="1"/>
  <c r="P459" i="1"/>
  <c r="J433" i="1"/>
  <c r="S445" i="1"/>
  <c r="P432" i="1"/>
  <c r="T399" i="1"/>
  <c r="K435" i="1"/>
  <c r="R446" i="1"/>
  <c r="L430" i="1"/>
  <c r="N459" i="1"/>
  <c r="P448" i="1"/>
  <c r="O415" i="1"/>
  <c r="O407" i="1"/>
  <c r="S424" i="1"/>
  <c r="R410" i="1"/>
  <c r="L456" i="1"/>
  <c r="K449" i="1"/>
  <c r="K446" i="1"/>
  <c r="I407" i="1"/>
  <c r="O427" i="1"/>
  <c r="S420" i="1"/>
  <c r="J458" i="1"/>
  <c r="M429" i="1"/>
  <c r="I434" i="1"/>
  <c r="K419" i="1"/>
  <c r="J415" i="1"/>
  <c r="I458" i="1"/>
  <c r="S411" i="1"/>
  <c r="O452" i="1"/>
  <c r="S429" i="1"/>
  <c r="J412" i="1"/>
  <c r="M403" i="1"/>
  <c r="N415" i="1"/>
  <c r="J396" i="1"/>
  <c r="L447" i="1"/>
  <c r="K399" i="1"/>
  <c r="P431" i="1"/>
  <c r="N405" i="1"/>
  <c r="Q394" i="1"/>
  <c r="L398" i="1"/>
  <c r="J421" i="1"/>
  <c r="M414" i="1"/>
  <c r="Q462" i="1"/>
  <c r="M409" i="1"/>
  <c r="N462" i="1"/>
  <c r="S442" i="1"/>
  <c r="S455" i="1"/>
  <c r="I424" i="1"/>
  <c r="S413" i="1"/>
  <c r="K454" i="1"/>
  <c r="O440" i="1"/>
  <c r="S446" i="1"/>
  <c r="S443" i="1"/>
  <c r="M412" i="1"/>
  <c r="K411" i="1"/>
  <c r="T396" i="1"/>
  <c r="T434" i="1"/>
  <c r="L431" i="1"/>
  <c r="N451" i="1"/>
  <c r="R403" i="1"/>
  <c r="Q420" i="1"/>
  <c r="L401" i="1"/>
  <c r="P396" i="1"/>
  <c r="L414" i="1"/>
  <c r="S404" i="1"/>
  <c r="T463" i="1"/>
  <c r="M458" i="1"/>
  <c r="P454" i="1"/>
  <c r="T411" i="1"/>
  <c r="M399" i="1"/>
  <c r="I436" i="1"/>
  <c r="S419" i="1"/>
  <c r="J398" i="1"/>
  <c r="K450" i="1"/>
  <c r="N434" i="1"/>
  <c r="T460" i="1"/>
  <c r="S426" i="1"/>
  <c r="N425" i="1"/>
  <c r="M396" i="1"/>
  <c r="T412" i="1"/>
  <c r="T459" i="1"/>
  <c r="T456" i="1"/>
  <c r="T426" i="1"/>
  <c r="Q401" i="1"/>
  <c r="N402" i="1"/>
  <c r="M392" i="1"/>
  <c r="Q418" i="1"/>
  <c r="S407" i="1"/>
  <c r="I398" i="1"/>
  <c r="R396" i="1"/>
  <c r="S433" i="1"/>
  <c r="M422" i="1"/>
  <c r="P455" i="1"/>
  <c r="L434" i="1"/>
  <c r="M420" i="1"/>
  <c r="P397" i="1"/>
  <c r="J440" i="1"/>
  <c r="Q448" i="1"/>
  <c r="J395" i="1"/>
  <c r="I401" i="1"/>
  <c r="J416" i="1"/>
  <c r="L422" i="1"/>
  <c r="N409" i="1"/>
  <c r="P401" i="1"/>
  <c r="I405" i="1"/>
  <c r="J422" i="1"/>
  <c r="K406" i="1"/>
  <c r="K462" i="1"/>
  <c r="Q404" i="1"/>
  <c r="I462" i="1"/>
  <c r="R413" i="1"/>
  <c r="T455" i="1"/>
  <c r="O405" i="1"/>
  <c r="T446" i="1"/>
  <c r="K431" i="1"/>
  <c r="I399" i="1"/>
  <c r="L400" i="1"/>
  <c r="S454" i="1"/>
  <c r="O436" i="1"/>
  <c r="Q447" i="1"/>
  <c r="J430" i="1"/>
  <c r="M446" i="1"/>
  <c r="L425" i="1"/>
  <c r="N395" i="1"/>
  <c r="J450" i="1"/>
  <c r="Q429" i="1"/>
  <c r="I457" i="1"/>
  <c r="N399" i="1"/>
  <c r="K422" i="1"/>
  <c r="K417" i="1"/>
  <c r="N400" i="1"/>
  <c r="P411" i="1"/>
  <c r="O414" i="1"/>
  <c r="N435" i="1"/>
  <c r="S395" i="1"/>
  <c r="R454" i="1"/>
  <c r="Q439" i="1"/>
  <c r="T397" i="1"/>
  <c r="O428" i="1"/>
  <c r="K428" i="1"/>
  <c r="T447" i="1"/>
  <c r="N416" i="1"/>
  <c r="P406" i="1"/>
  <c r="Q433" i="1"/>
  <c r="M431" i="1"/>
  <c r="R394" i="1"/>
  <c r="S400" i="1"/>
  <c r="J443" i="1"/>
  <c r="J434" i="1"/>
  <c r="L445" i="1"/>
  <c r="P399" i="1"/>
  <c r="Q424" i="1"/>
  <c r="M451" i="1"/>
  <c r="K402" i="1"/>
  <c r="Q441" i="1"/>
  <c r="S425" i="1"/>
  <c r="N427" i="1"/>
  <c r="J427" i="1"/>
  <c r="S439" i="1"/>
  <c r="M442" i="1"/>
  <c r="L412" i="1"/>
  <c r="L454" i="1"/>
  <c r="M436" i="1"/>
  <c r="P415" i="1"/>
  <c r="R444" i="1"/>
  <c r="P430" i="1"/>
  <c r="S427" i="1"/>
  <c r="S414" i="1"/>
  <c r="S394" i="1"/>
  <c r="O461" i="1"/>
  <c r="T400" i="1"/>
  <c r="N457" i="1"/>
  <c r="O412" i="1"/>
  <c r="J457" i="1"/>
  <c r="O437" i="1"/>
  <c r="L462" i="1"/>
  <c r="K460" i="1"/>
  <c r="K400" i="1"/>
  <c r="I425" i="1"/>
  <c r="O421" i="1"/>
  <c r="P421" i="1"/>
  <c r="L426" i="1"/>
  <c r="O422" i="1"/>
  <c r="N397" i="1"/>
  <c r="M462" i="1"/>
  <c r="N442" i="1"/>
  <c r="L413" i="1"/>
  <c r="N446" i="1"/>
  <c r="K459" i="1"/>
  <c r="L429" i="1"/>
  <c r="S408" i="1"/>
  <c r="M454" i="1"/>
  <c r="M455" i="1"/>
  <c r="M437" i="1"/>
  <c r="P416" i="1"/>
  <c r="R406" i="1"/>
  <c r="J392" i="1"/>
  <c r="O434" i="1"/>
  <c r="L405" i="1"/>
  <c r="T450" i="1"/>
  <c r="I460" i="1"/>
  <c r="O400" i="1"/>
  <c r="S423" i="1"/>
  <c r="Q443" i="1"/>
  <c r="R392" i="1"/>
  <c r="K395" i="1"/>
  <c r="L423" i="1"/>
  <c r="P424" i="1"/>
  <c r="I430" i="1"/>
  <c r="Q416" i="1"/>
  <c r="P393" i="1"/>
  <c r="S458" i="1"/>
  <c r="M423" i="1"/>
  <c r="N424" i="1"/>
  <c r="P409" i="1"/>
  <c r="R414" i="1"/>
  <c r="I400" i="1"/>
  <c r="R463" i="1"/>
  <c r="Q417" i="1"/>
  <c r="S401" i="1"/>
  <c r="M411" i="1"/>
  <c r="M438" i="1"/>
  <c r="S447" i="1"/>
  <c r="J418" i="1"/>
  <c r="P402" i="1"/>
  <c r="L436" i="1"/>
  <c r="T462" i="1"/>
  <c r="O460" i="1"/>
  <c r="I419" i="1"/>
  <c r="K393" i="1"/>
  <c r="S451" i="1"/>
  <c r="T421" i="1"/>
  <c r="L455" i="1"/>
  <c r="Q396" i="1"/>
  <c r="L446" i="1"/>
  <c r="R458" i="1"/>
  <c r="S410" i="1"/>
  <c r="J406" i="1"/>
  <c r="Q444" i="1"/>
  <c r="L437" i="1"/>
  <c r="R439" i="1"/>
  <c r="O457" i="1"/>
  <c r="T408" i="1"/>
  <c r="Q395" i="1"/>
  <c r="K444" i="1"/>
  <c r="N433" i="1"/>
  <c r="I396" i="1"/>
  <c r="I426" i="1"/>
  <c r="T430" i="1"/>
  <c r="S393" i="1"/>
  <c r="T405" i="1"/>
  <c r="P407" i="1"/>
  <c r="M445" i="1"/>
  <c r="P436" i="1"/>
  <c r="J452" i="1"/>
  <c r="R443" i="1"/>
  <c r="M444" i="1"/>
  <c r="I453" i="1"/>
  <c r="N417" i="1"/>
  <c r="J409" i="1"/>
  <c r="P429" i="1"/>
  <c r="M439" i="1"/>
  <c r="K416" i="1"/>
  <c r="N396" i="1"/>
  <c r="Q422" i="1"/>
  <c r="K413" i="1"/>
  <c r="O453" i="1"/>
  <c r="L424" i="1"/>
  <c r="M435" i="1"/>
  <c r="K404" i="1"/>
  <c r="R412" i="1"/>
  <c r="O395" i="1"/>
  <c r="M413" i="1"/>
  <c r="I461" i="1"/>
  <c r="O444" i="1"/>
  <c r="Q408" i="1"/>
  <c r="Q397" i="1"/>
  <c r="R451" i="1"/>
  <c r="Q454" i="1"/>
  <c r="T395" i="1"/>
  <c r="Q459" i="1"/>
  <c r="Q450" i="1"/>
  <c r="J455" i="1"/>
  <c r="R395" i="1"/>
  <c r="P404" i="1"/>
  <c r="R433" i="1"/>
  <c r="T448" i="1"/>
  <c r="M430" i="1"/>
  <c r="S392" i="1"/>
  <c r="I433" i="1"/>
  <c r="I402" i="1"/>
  <c r="I421" i="1"/>
  <c r="I449" i="1"/>
  <c r="L444" i="1"/>
  <c r="O401" i="1"/>
  <c r="T449" i="1"/>
  <c r="M449" i="1"/>
  <c r="O397" i="1"/>
  <c r="K425" i="1"/>
  <c r="K457" i="1"/>
  <c r="I416" i="1"/>
  <c r="I413" i="1"/>
  <c r="R435" i="1"/>
  <c r="J397" i="1"/>
  <c r="J456" i="1"/>
  <c r="L393" i="1"/>
  <c r="J435" i="1"/>
  <c r="N393" i="1"/>
  <c r="I408" i="1"/>
  <c r="T461" i="1"/>
  <c r="O446" i="1"/>
  <c r="M394" i="1"/>
  <c r="P445" i="1"/>
  <c r="N440" i="1"/>
  <c r="J438" i="1"/>
  <c r="J413" i="1"/>
  <c r="P438" i="1"/>
  <c r="J461" i="1"/>
  <c r="N438" i="1"/>
  <c r="J459" i="1"/>
  <c r="Q461" i="1"/>
  <c r="L438" i="1"/>
  <c r="O432" i="1"/>
  <c r="R437" i="1"/>
  <c r="K447" i="1"/>
  <c r="N431" i="1"/>
  <c r="R448" i="1"/>
  <c r="Q456" i="1"/>
  <c r="S462" i="1"/>
  <c r="J425" i="1"/>
  <c r="J403" i="1"/>
  <c r="O394" i="1"/>
  <c r="Q398" i="1"/>
  <c r="I427" i="1"/>
  <c r="M463" i="1"/>
  <c r="R434" i="1"/>
  <c r="K436" i="1"/>
  <c r="M433" i="1"/>
  <c r="K430" i="1"/>
  <c r="J426" i="1"/>
  <c r="N414" i="1"/>
  <c r="N430" i="1"/>
  <c r="M427" i="1"/>
  <c r="L411" i="1"/>
  <c r="J453" i="1"/>
  <c r="I446" i="1"/>
  <c r="M461" i="1"/>
  <c r="L410" i="1"/>
  <c r="M408" i="1"/>
  <c r="O441" i="1"/>
  <c r="R462" i="1"/>
  <c r="N418" i="1"/>
  <c r="N445" i="1"/>
  <c r="T440" i="1"/>
  <c r="K458" i="1"/>
  <c r="N449" i="1"/>
  <c r="K432" i="1"/>
  <c r="N454" i="1"/>
  <c r="L433" i="1"/>
  <c r="J429" i="1"/>
  <c r="O424" i="1"/>
  <c r="Q436" i="1"/>
  <c r="O408" i="1"/>
  <c r="I443" i="1"/>
  <c r="J431" i="1"/>
  <c r="R393" i="1"/>
  <c r="M453" i="1"/>
  <c r="J449" i="1"/>
  <c r="R431" i="1"/>
  <c r="J451" i="1"/>
  <c r="P395" i="1"/>
  <c r="J419" i="1"/>
  <c r="I409" i="1"/>
  <c r="I432" i="1"/>
  <c r="J399" i="1"/>
  <c r="J441" i="1"/>
  <c r="I441" i="1"/>
  <c r="J400" i="1"/>
  <c r="K401" i="1"/>
  <c r="I422" i="1"/>
  <c r="K396" i="1"/>
  <c r="M457" i="1"/>
  <c r="O459" i="1"/>
  <c r="J442" i="1"/>
  <c r="M393" i="1"/>
  <c r="K433" i="1"/>
  <c r="J432" i="1"/>
  <c r="L432" i="1"/>
  <c r="K420" i="1"/>
  <c r="Q412" i="1"/>
  <c r="M405" i="1"/>
  <c r="K443" i="1"/>
  <c r="I454" i="1"/>
  <c r="E392" i="1"/>
  <c r="E394" i="1"/>
  <c r="E393" i="1"/>
  <c r="E439" i="1"/>
  <c r="E406" i="1"/>
  <c r="E398" i="1"/>
  <c r="E401" i="1"/>
  <c r="E430" i="1"/>
  <c r="E455" i="1"/>
  <c r="E451" i="1"/>
  <c r="E402" i="1"/>
  <c r="E441" i="1"/>
  <c r="E448" i="1"/>
  <c r="E414" i="1"/>
  <c r="E410" i="1"/>
  <c r="E456" i="1"/>
  <c r="E421" i="1"/>
  <c r="E405" i="1"/>
  <c r="E463" i="1"/>
  <c r="E460" i="1"/>
  <c r="E425" i="1"/>
  <c r="E453" i="1"/>
  <c r="E461" i="1"/>
  <c r="E422" i="1"/>
  <c r="E433" i="1"/>
  <c r="E443" i="1"/>
  <c r="E418" i="1"/>
  <c r="E417" i="1"/>
  <c r="E409" i="1"/>
  <c r="E447" i="1"/>
  <c r="E437" i="1"/>
  <c r="E459" i="1"/>
  <c r="E444" i="1"/>
  <c r="E440" i="1"/>
  <c r="E449" i="1"/>
  <c r="E452" i="1"/>
  <c r="E426" i="1"/>
  <c r="E397" i="1"/>
  <c r="E457" i="1"/>
  <c r="E434" i="1"/>
  <c r="E413" i="1"/>
  <c r="E445" i="1"/>
  <c r="E429" i="1"/>
  <c r="E438" i="1"/>
  <c r="E396" i="1"/>
  <c r="E395" i="1"/>
  <c r="E454" i="1"/>
  <c r="E432" i="1"/>
  <c r="E442" i="1"/>
  <c r="E412" i="1"/>
  <c r="E458" i="1"/>
  <c r="E420" i="1"/>
  <c r="E450" i="1"/>
  <c r="E428" i="1"/>
  <c r="E419" i="1"/>
  <c r="E462" i="1"/>
  <c r="E408" i="1"/>
  <c r="E415" i="1"/>
  <c r="E403" i="1"/>
  <c r="E416" i="1"/>
  <c r="E400" i="1"/>
  <c r="E399" i="1"/>
  <c r="E431" i="1"/>
  <c r="E436" i="1"/>
  <c r="E446" i="1"/>
  <c r="E424" i="1"/>
  <c r="E423" i="1"/>
  <c r="E435" i="1"/>
  <c r="E411" i="1"/>
  <c r="E404" i="1"/>
  <c r="E407" i="1"/>
  <c r="E427" i="1"/>
  <c r="E389" i="1"/>
</calcChain>
</file>

<file path=xl/comments1.xml><?xml version="1.0" encoding="utf-8"?>
<comments xmlns="http://schemas.openxmlformats.org/spreadsheetml/2006/main">
  <authors>
    <author>Yakisan Ibrahim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Yakisan Ibrahim:</t>
        </r>
        <r>
          <rPr>
            <sz val="9"/>
            <color indexed="81"/>
            <rFont val="Tahoma"/>
            <family val="2"/>
          </rPr>
          <t xml:space="preserve">
Solde espèce au 31/12 année précédente</t>
        </r>
      </text>
    </comment>
    <comment ref="B7" authorId="0" shapeId="0">
      <text>
        <r>
          <rPr>
            <b/>
            <sz val="9"/>
            <color indexed="81"/>
            <rFont val="Tahoma"/>
            <family val="2"/>
          </rPr>
          <t>Yakisan Ibrahim:</t>
        </r>
        <r>
          <rPr>
            <sz val="9"/>
            <color indexed="81"/>
            <rFont val="Tahoma"/>
            <family val="2"/>
          </rPr>
          <t xml:space="preserve">
Solde TR (année précédente)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Yakisan Ibrahim:</t>
        </r>
        <r>
          <rPr>
            <sz val="9"/>
            <color indexed="81"/>
            <rFont val="Tahoma"/>
            <family val="2"/>
          </rPr>
          <t xml:space="preserve">
Solde quantité TR (année précédente)</t>
        </r>
      </text>
    </comment>
  </commentList>
</comments>
</file>

<file path=xl/sharedStrings.xml><?xml version="1.0" encoding="utf-8"?>
<sst xmlns="http://schemas.openxmlformats.org/spreadsheetml/2006/main" count="221" uniqueCount="61">
  <si>
    <t>Jour</t>
  </si>
  <si>
    <t>Semaine</t>
  </si>
  <si>
    <t>Mois</t>
  </si>
  <si>
    <t>Mois_Semaine</t>
  </si>
  <si>
    <t>Jour ouvré</t>
  </si>
  <si>
    <t>Heures travaillées</t>
  </si>
  <si>
    <t>Année</t>
  </si>
  <si>
    <t>Jours Fériés</t>
  </si>
  <si>
    <t>Repas</t>
  </si>
  <si>
    <t>TOTAUX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</si>
  <si>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</si>
  <si>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</si>
  <si>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</si>
  <si>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</si>
  <si>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</si>
  <si>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</si>
  <si>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</si>
  <si>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</si>
  <si>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</si>
  <si>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</si>
  <si>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</si>
  <si>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</si>
  <si>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&lt;= Saisie Mensuels</t>
  </si>
  <si>
    <t>Smic</t>
  </si>
  <si>
    <t>CA 10%</t>
  </si>
  <si>
    <t>CA 20%</t>
  </si>
  <si>
    <t>Recettes Total TTC</t>
  </si>
  <si>
    <t>CB</t>
  </si>
  <si>
    <t>Sans  Contact</t>
  </si>
  <si>
    <t xml:space="preserve">TOTAL RECETTES ESPECES </t>
  </si>
  <si>
    <t>TR</t>
  </si>
  <si>
    <t>CHQ VAC</t>
  </si>
  <si>
    <t xml:space="preserve">  Recettes par moyen de paiement </t>
  </si>
  <si>
    <t>Décaissement</t>
  </si>
  <si>
    <t>Dépôt Banque</t>
  </si>
  <si>
    <t>Paiement Divers</t>
  </si>
  <si>
    <t>Prélèvement Perso</t>
  </si>
  <si>
    <t>CA TOTAL</t>
  </si>
  <si>
    <t>Solde Espèce</t>
  </si>
  <si>
    <t>Dépôt TR</t>
  </si>
  <si>
    <t>Total Décaissement</t>
  </si>
  <si>
    <t xml:space="preserve">Report à nouveau </t>
  </si>
  <si>
    <t>Solde TR</t>
  </si>
  <si>
    <t>Solde TR-1</t>
  </si>
  <si>
    <t>Nom de la société</t>
  </si>
  <si>
    <t>Chiffre D'affaire</t>
  </si>
  <si>
    <t>jr début</t>
  </si>
  <si>
    <t>jr fin</t>
  </si>
  <si>
    <t>Flash</t>
  </si>
  <si>
    <t xml:space="preserve">Date </t>
  </si>
  <si>
    <t>SEMAINE</t>
  </si>
  <si>
    <t>&lt;= Saisie Hebdo</t>
  </si>
  <si>
    <t>Quantité TR</t>
  </si>
  <si>
    <t>Solde Quantité TR</t>
  </si>
  <si>
    <t>Coût heures travaillées</t>
  </si>
  <si>
    <t>Total coût</t>
  </si>
  <si>
    <t>Charges patronales</t>
  </si>
  <si>
    <t>Restaurant :</t>
  </si>
  <si>
    <t>Identité de l'entreprise</t>
  </si>
  <si>
    <t>Effectif</t>
  </si>
  <si>
    <t>Repas pris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</si>
</sst>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 Black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i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70C0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Dot">
        <color auto="1"/>
      </left>
      <right/>
      <top style="medium">
        <color auto="1"/>
      </top>
      <bottom style="hair">
        <color auto="1"/>
      </bottom>
      <diagonal/>
    </border>
    <border>
      <left style="dashDot">
        <color auto="1"/>
      </left>
      <right/>
      <top style="hair">
        <color auto="1"/>
      </top>
      <bottom style="hair">
        <color auto="1"/>
      </bottom>
      <diagonal/>
    </border>
    <border>
      <left style="dashDot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ashDot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ashDot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ashDot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dashDotDot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ashDotDot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Dot">
        <color auto="1"/>
      </right>
      <top style="medium">
        <color auto="1"/>
      </top>
      <bottom style="medium">
        <color auto="1"/>
      </bottom>
      <diagonal/>
    </border>
    <border>
      <left style="dashDot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ashDot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ashDot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dashDot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DotDot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dashDotDot">
        <color auto="1"/>
      </right>
      <top/>
      <bottom style="hair">
        <color auto="1"/>
      </bottom>
      <diagonal/>
    </border>
    <border>
      <left style="thin">
        <color auto="1"/>
      </left>
      <right style="dashDotDot">
        <color auto="1"/>
      </right>
      <top style="hair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dashDotDot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dashDotDot">
        <color auto="1"/>
      </right>
      <top style="thin">
        <color auto="1"/>
      </top>
      <bottom style="hair">
        <color auto="1"/>
      </bottom>
      <diagonal/>
    </border>
    <border>
      <left style="dashDotDot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4" fillId="3" borderId="1" xfId="0" quotePrefix="1" applyFont="1" applyFill="1" applyBorder="1" applyAlignment="1" applyProtection="1">
      <alignment horizontal="center" vertical="center" wrapText="1"/>
    </xf>
    <xf numFmtId="14" fontId="0" fillId="6" borderId="0" xfId="0" applyNumberFormat="1" applyFill="1"/>
    <xf numFmtId="0" fontId="0" fillId="6" borderId="0" xfId="0" applyFill="1"/>
    <xf numFmtId="0" fontId="0" fillId="6" borderId="0" xfId="0" applyFill="1" applyBorder="1"/>
    <xf numFmtId="0" fontId="0" fillId="4" borderId="2" xfId="0" applyFill="1" applyBorder="1"/>
    <xf numFmtId="14" fontId="0" fillId="4" borderId="3" xfId="0" applyNumberFormat="1" applyFill="1" applyBorder="1"/>
    <xf numFmtId="0" fontId="0" fillId="4" borderId="3" xfId="0" applyFill="1" applyBorder="1"/>
    <xf numFmtId="14" fontId="0" fillId="4" borderId="4" xfId="0" applyNumberFormat="1" applyFill="1" applyBorder="1"/>
    <xf numFmtId="0" fontId="0" fillId="4" borderId="4" xfId="0" applyFill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4" fontId="0" fillId="4" borderId="14" xfId="0" applyNumberFormat="1" applyFill="1" applyBorder="1"/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4" fontId="0" fillId="0" borderId="19" xfId="0" applyNumberFormat="1" applyBorder="1"/>
    <xf numFmtId="164" fontId="0" fillId="0" borderId="20" xfId="0" applyNumberFormat="1" applyBorder="1"/>
    <xf numFmtId="164" fontId="0" fillId="0" borderId="21" xfId="0" applyNumberFormat="1" applyBorder="1"/>
    <xf numFmtId="164" fontId="0" fillId="0" borderId="22" xfId="0" applyNumberFormat="1" applyBorder="1"/>
    <xf numFmtId="164" fontId="0" fillId="0" borderId="3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14" fontId="9" fillId="9" borderId="0" xfId="1" applyNumberFormat="1" applyFont="1" applyFill="1" applyAlignment="1">
      <alignment vertical="center" wrapText="1"/>
    </xf>
    <xf numFmtId="0" fontId="8" fillId="0" borderId="1" xfId="1" applyNumberFormat="1" applyBorder="1"/>
    <xf numFmtId="0" fontId="8" fillId="10" borderId="1" xfId="1" applyNumberFormat="1" applyFill="1" applyBorder="1"/>
    <xf numFmtId="14" fontId="8" fillId="10" borderId="1" xfId="1" applyNumberFormat="1" applyFill="1" applyBorder="1"/>
    <xf numFmtId="14" fontId="8" fillId="0" borderId="1" xfId="1" applyNumberFormat="1" applyBorder="1"/>
    <xf numFmtId="0" fontId="0" fillId="12" borderId="0" xfId="0" applyFill="1"/>
    <xf numFmtId="0" fontId="2" fillId="12" borderId="28" xfId="0" applyFont="1" applyFill="1" applyBorder="1"/>
    <xf numFmtId="0" fontId="2" fillId="12" borderId="29" xfId="0" applyFont="1" applyFill="1" applyBorder="1"/>
    <xf numFmtId="0" fontId="2" fillId="12" borderId="30" xfId="0" applyFont="1" applyFill="1" applyBorder="1"/>
    <xf numFmtId="164" fontId="5" fillId="12" borderId="32" xfId="0" applyNumberFormat="1" applyFont="1" applyFill="1" applyBorder="1"/>
    <xf numFmtId="164" fontId="5" fillId="12" borderId="33" xfId="0" applyNumberFormat="1" applyFont="1" applyFill="1" applyBorder="1"/>
    <xf numFmtId="164" fontId="5" fillId="12" borderId="34" xfId="0" applyNumberFormat="1" applyFont="1" applyFill="1" applyBorder="1"/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164" fontId="0" fillId="0" borderId="37" xfId="0" applyNumberFormat="1" applyBorder="1"/>
    <xf numFmtId="164" fontId="0" fillId="0" borderId="38" xfId="0" applyNumberFormat="1" applyBorder="1"/>
    <xf numFmtId="164" fontId="0" fillId="0" borderId="39" xfId="0" applyNumberFormat="1" applyBorder="1"/>
    <xf numFmtId="0" fontId="0" fillId="0" borderId="4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164" fontId="6" fillId="0" borderId="42" xfId="0" applyNumberFormat="1" applyFont="1" applyBorder="1"/>
    <xf numFmtId="164" fontId="6" fillId="0" borderId="43" xfId="0" applyNumberFormat="1" applyFont="1" applyBorder="1"/>
    <xf numFmtId="164" fontId="6" fillId="0" borderId="44" xfId="0" applyNumberFormat="1" applyFont="1" applyBorder="1"/>
    <xf numFmtId="14" fontId="0" fillId="11" borderId="1" xfId="0" applyNumberFormat="1" applyFill="1" applyBorder="1"/>
    <xf numFmtId="0" fontId="0" fillId="11" borderId="1" xfId="0" applyFill="1" applyBorder="1"/>
    <xf numFmtId="0" fontId="0" fillId="11" borderId="1" xfId="0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164" fontId="2" fillId="12" borderId="28" xfId="0" applyNumberFormat="1" applyFont="1" applyFill="1" applyBorder="1"/>
    <xf numFmtId="164" fontId="2" fillId="12" borderId="29" xfId="0" applyNumberFormat="1" applyFont="1" applyFill="1" applyBorder="1"/>
    <xf numFmtId="164" fontId="2" fillId="12" borderId="30" xfId="0" applyNumberFormat="1" applyFont="1" applyFill="1" applyBorder="1"/>
    <xf numFmtId="14" fontId="0" fillId="2" borderId="2" xfId="0" applyNumberFormat="1" applyFill="1" applyBorder="1"/>
    <xf numFmtId="14" fontId="0" fillId="2" borderId="3" xfId="0" applyNumberFormat="1" applyFill="1" applyBorder="1"/>
    <xf numFmtId="14" fontId="0" fillId="2" borderId="4" xfId="0" applyNumberFormat="1" applyFill="1" applyBorder="1"/>
    <xf numFmtId="164" fontId="5" fillId="5" borderId="29" xfId="0" applyNumberFormat="1" applyFont="1" applyFill="1" applyBorder="1"/>
    <xf numFmtId="0" fontId="5" fillId="5" borderId="29" xfId="0" applyNumberFormat="1" applyFont="1" applyFill="1" applyBorder="1"/>
    <xf numFmtId="164" fontId="5" fillId="5" borderId="30" xfId="0" applyNumberFormat="1" applyFont="1" applyFill="1" applyBorder="1"/>
    <xf numFmtId="0" fontId="5" fillId="5" borderId="30" xfId="0" applyNumberFormat="1" applyFont="1" applyFill="1" applyBorder="1"/>
    <xf numFmtId="164" fontId="10" fillId="5" borderId="33" xfId="0" applyNumberFormat="1" applyFont="1" applyFill="1" applyBorder="1"/>
    <xf numFmtId="0" fontId="10" fillId="5" borderId="29" xfId="0" applyNumberFormat="1" applyFont="1" applyFill="1" applyBorder="1"/>
    <xf numFmtId="164" fontId="10" fillId="5" borderId="34" xfId="0" applyNumberFormat="1" applyFont="1" applyFill="1" applyBorder="1"/>
    <xf numFmtId="0" fontId="10" fillId="5" borderId="30" xfId="0" applyNumberFormat="1" applyFont="1" applyFill="1" applyBorder="1"/>
    <xf numFmtId="164" fontId="7" fillId="4" borderId="50" xfId="0" applyNumberFormat="1" applyFont="1" applyFill="1" applyBorder="1"/>
    <xf numFmtId="164" fontId="7" fillId="4" borderId="2" xfId="0" applyNumberFormat="1" applyFont="1" applyFill="1" applyBorder="1"/>
    <xf numFmtId="164" fontId="7" fillId="4" borderId="51" xfId="0" applyNumberFormat="1" applyFont="1" applyFill="1" applyBorder="1"/>
    <xf numFmtId="164" fontId="10" fillId="5" borderId="52" xfId="0" applyNumberFormat="1" applyFont="1" applyFill="1" applyBorder="1"/>
    <xf numFmtId="0" fontId="10" fillId="5" borderId="53" xfId="0" applyNumberFormat="1" applyFont="1" applyFill="1" applyBorder="1"/>
    <xf numFmtId="164" fontId="5" fillId="5" borderId="53" xfId="0" applyNumberFormat="1" applyFont="1" applyFill="1" applyBorder="1"/>
    <xf numFmtId="0" fontId="5" fillId="5" borderId="53" xfId="0" applyNumberFormat="1" applyFont="1" applyFill="1" applyBorder="1"/>
    <xf numFmtId="0" fontId="2" fillId="12" borderId="9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164" fontId="6" fillId="0" borderId="46" xfId="0" applyNumberFormat="1" applyFont="1" applyBorder="1"/>
    <xf numFmtId="164" fontId="6" fillId="0" borderId="54" xfId="0" applyNumberFormat="1" applyFont="1" applyBorder="1"/>
    <xf numFmtId="164" fontId="6" fillId="0" borderId="48" xfId="0" applyNumberFormat="1" applyFont="1" applyBorder="1"/>
    <xf numFmtId="164" fontId="7" fillId="4" borderId="55" xfId="0" applyNumberFormat="1" applyFont="1" applyFill="1" applyBorder="1"/>
    <xf numFmtId="0" fontId="0" fillId="0" borderId="45" xfId="0" applyFill="1" applyBorder="1" applyAlignment="1">
      <alignment horizontal="center" vertical="center" wrapText="1"/>
    </xf>
    <xf numFmtId="164" fontId="7" fillId="4" borderId="22" xfId="0" applyNumberFormat="1" applyFont="1" applyFill="1" applyBorder="1"/>
    <xf numFmtId="164" fontId="7" fillId="4" borderId="3" xfId="0" applyNumberFormat="1" applyFont="1" applyFill="1" applyBorder="1"/>
    <xf numFmtId="164" fontId="7" fillId="4" borderId="47" xfId="0" applyNumberFormat="1" applyFont="1" applyFill="1" applyBorder="1"/>
    <xf numFmtId="164" fontId="7" fillId="4" borderId="24" xfId="0" applyNumberFormat="1" applyFont="1" applyFill="1" applyBorder="1"/>
    <xf numFmtId="164" fontId="7" fillId="4" borderId="25" xfId="0" applyNumberFormat="1" applyFont="1" applyFill="1" applyBorder="1"/>
    <xf numFmtId="164" fontId="7" fillId="4" borderId="48" xfId="0" applyNumberFormat="1" applyFont="1" applyFill="1" applyBorder="1"/>
    <xf numFmtId="0" fontId="4" fillId="0" borderId="6" xfId="0" quotePrefix="1" applyFont="1" applyFill="1" applyBorder="1" applyAlignment="1" applyProtection="1">
      <alignment horizontal="center" vertical="center" wrapText="1"/>
    </xf>
    <xf numFmtId="164" fontId="7" fillId="11" borderId="50" xfId="0" applyNumberFormat="1" applyFont="1" applyFill="1" applyBorder="1"/>
    <xf numFmtId="164" fontId="7" fillId="11" borderId="22" xfId="0" applyNumberFormat="1" applyFont="1" applyFill="1" applyBorder="1"/>
    <xf numFmtId="164" fontId="7" fillId="11" borderId="2" xfId="0" applyNumberFormat="1" applyFont="1" applyFill="1" applyBorder="1"/>
    <xf numFmtId="164" fontId="7" fillId="11" borderId="3" xfId="0" applyNumberFormat="1" applyFont="1" applyFill="1" applyBorder="1"/>
    <xf numFmtId="164" fontId="7" fillId="11" borderId="56" xfId="0" applyNumberFormat="1" applyFont="1" applyFill="1" applyBorder="1"/>
    <xf numFmtId="164" fontId="7" fillId="11" borderId="4" xfId="0" applyNumberFormat="1" applyFont="1" applyFill="1" applyBorder="1"/>
    <xf numFmtId="164" fontId="0" fillId="0" borderId="0" xfId="0" applyNumberFormat="1"/>
    <xf numFmtId="164" fontId="7" fillId="0" borderId="27" xfId="0" applyNumberFormat="1" applyFont="1" applyFill="1" applyBorder="1"/>
    <xf numFmtId="0" fontId="0" fillId="0" borderId="27" xfId="0" applyFill="1" applyBorder="1"/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 vertical="center" wrapText="1"/>
    </xf>
    <xf numFmtId="9" fontId="0" fillId="0" borderId="8" xfId="0" applyNumberFormat="1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2" fillId="8" borderId="9" xfId="0" applyFont="1" applyFill="1" applyBorder="1" applyAlignment="1">
      <alignment horizontal="center" vertical="center" wrapText="1"/>
    </xf>
    <xf numFmtId="164" fontId="2" fillId="8" borderId="8" xfId="0" applyNumberFormat="1" applyFont="1" applyFill="1" applyBorder="1"/>
    <xf numFmtId="0" fontId="2" fillId="8" borderId="60" xfId="0" applyFont="1" applyFill="1" applyBorder="1" applyAlignment="1">
      <alignment horizontal="center" vertical="center" wrapText="1"/>
    </xf>
    <xf numFmtId="164" fontId="2" fillId="8" borderId="61" xfId="0" applyNumberFormat="1" applyFont="1" applyFill="1" applyBorder="1" applyAlignment="1">
      <alignment horizontal="right" wrapText="1"/>
    </xf>
    <xf numFmtId="0" fontId="2" fillId="8" borderId="61" xfId="0" applyFont="1" applyFill="1" applyBorder="1"/>
    <xf numFmtId="164" fontId="7" fillId="4" borderId="49" xfId="0" applyNumberFormat="1" applyFont="1" applyFill="1" applyBorder="1"/>
    <xf numFmtId="164" fontId="7" fillId="4" borderId="44" xfId="0" applyNumberFormat="1" applyFont="1" applyFill="1" applyBorder="1"/>
    <xf numFmtId="0" fontId="0" fillId="0" borderId="0" xfId="0" applyNumberFormat="1"/>
    <xf numFmtId="0" fontId="3" fillId="0" borderId="0" xfId="0" applyFont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13" borderId="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3"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00FF00"/>
      </font>
      <fill>
        <patternFill>
          <bgColor theme="1" tint="4.9989318521683403E-2"/>
        </patternFill>
      </fill>
    </dxf>
    <dxf>
      <font>
        <strike val="0"/>
      </font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66CCFF"/>
      <color rgb="FFFFFF66"/>
      <color rgb="FF00FF00"/>
      <color rgb="FFFFFF01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UROMONETIC/Desktop/GPRS%202017-Tra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_KPI"/>
      <sheetName val="Interim"/>
      <sheetName val="TabMS"/>
      <sheetName val="MS"/>
      <sheetName val="Moyens"/>
      <sheetName val="Divers"/>
      <sheetName val="GPRS"/>
      <sheetName val="Comparatif"/>
      <sheetName val="Evo2ans"/>
      <sheetName val="Compta"/>
      <sheetName val="Budget"/>
      <sheetName val="RF"/>
      <sheetName val="P3"/>
      <sheetName val="N-1"/>
      <sheetName val="P&amp;L"/>
      <sheetName val="KPI"/>
      <sheetName val="UO"/>
      <sheetName val="Comm"/>
      <sheetName val="TabTDB"/>
      <sheetName val="Calendrier"/>
      <sheetName val="GPRS 2017-Trame"/>
    </sheetNames>
    <sheetDataSet>
      <sheetData sheetId="0"/>
      <sheetData sheetId="1"/>
      <sheetData sheetId="2">
        <row r="1">
          <cell r="A1" t="str">
            <v>Salarié</v>
          </cell>
          <cell r="B1" t="str">
            <v>Mois</v>
          </cell>
          <cell r="C1" t="str">
            <v>Matricule</v>
          </cell>
          <cell r="D1" t="str">
            <v>Nom Prénom</v>
          </cell>
          <cell r="E1" t="str">
            <v>Base horaire</v>
          </cell>
          <cell r="F1" t="str">
            <v>Poste</v>
          </cell>
          <cell r="G1" t="str">
            <v>Equipe</v>
          </cell>
          <cell r="H1" t="str">
            <v>Code fonction</v>
          </cell>
          <cell r="I1" t="str">
            <v>Coeff</v>
          </cell>
          <cell r="J1" t="str">
            <v>SDB</v>
          </cell>
          <cell r="K1" t="str">
            <v>PA</v>
          </cell>
          <cell r="L1" t="str">
            <v>Prime Fixe</v>
          </cell>
          <cell r="M1" t="str">
            <v>Prime variable</v>
          </cell>
          <cell r="N1" t="str">
            <v>Panier</v>
          </cell>
          <cell r="O1" t="str">
            <v>Mod 13M</v>
          </cell>
          <cell r="P1" t="str">
            <v>QP 13M</v>
          </cell>
          <cell r="Q1" t="str">
            <v>Mensuel réparti</v>
          </cell>
          <cell r="R1" t="str">
            <v>Coût jour</v>
          </cell>
          <cell r="S1" t="str">
            <v>Fillon</v>
          </cell>
          <cell r="T1" t="str">
            <v>RatioMois</v>
          </cell>
          <cell r="U1" t="str">
            <v>MatMois</v>
          </cell>
        </row>
        <row r="2">
          <cell r="A2">
            <v>1</v>
          </cell>
          <cell r="B2">
            <v>42736</v>
          </cell>
          <cell r="C2"/>
          <cell r="D2"/>
          <cell r="E2"/>
          <cell r="F2"/>
          <cell r="G2"/>
          <cell r="H2"/>
          <cell r="I2"/>
          <cell r="J2"/>
          <cell r="K2"/>
          <cell r="L2"/>
          <cell r="M2"/>
          <cell r="N2"/>
          <cell r="O2">
            <v>0</v>
          </cell>
          <cell r="P2">
            <v>1</v>
          </cell>
          <cell r="Q2">
            <v>0</v>
          </cell>
          <cell r="R2">
            <v>0</v>
          </cell>
          <cell r="S2">
            <v>0</v>
          </cell>
          <cell r="T2">
            <v>4.5454545454545456E-2</v>
          </cell>
          <cell r="U2" t="str">
            <v>_1</v>
          </cell>
        </row>
        <row r="3">
          <cell r="A3">
            <v>1</v>
          </cell>
          <cell r="B3">
            <v>42767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/>
          <cell r="N3">
            <v>0</v>
          </cell>
          <cell r="O3">
            <v>0</v>
          </cell>
          <cell r="P3">
            <v>1</v>
          </cell>
          <cell r="Q3">
            <v>0</v>
          </cell>
          <cell r="R3">
            <v>0</v>
          </cell>
          <cell r="S3">
            <v>0</v>
          </cell>
          <cell r="T3">
            <v>0.05</v>
          </cell>
          <cell r="U3" t="str">
            <v>0_2</v>
          </cell>
        </row>
        <row r="4">
          <cell r="A4">
            <v>1</v>
          </cell>
          <cell r="B4">
            <v>42795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/>
          <cell r="N4">
            <v>0</v>
          </cell>
          <cell r="O4">
            <v>0</v>
          </cell>
          <cell r="P4">
            <v>1</v>
          </cell>
          <cell r="Q4">
            <v>0</v>
          </cell>
          <cell r="R4">
            <v>0</v>
          </cell>
          <cell r="S4">
            <v>0</v>
          </cell>
          <cell r="T4">
            <v>4.3478260869565216E-2</v>
          </cell>
          <cell r="U4" t="str">
            <v>0_3</v>
          </cell>
        </row>
        <row r="5">
          <cell r="A5">
            <v>1</v>
          </cell>
          <cell r="B5">
            <v>42826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/>
          <cell r="N5">
            <v>0</v>
          </cell>
          <cell r="O5">
            <v>0</v>
          </cell>
          <cell r="P5">
            <v>1</v>
          </cell>
          <cell r="Q5">
            <v>0</v>
          </cell>
          <cell r="R5">
            <v>0</v>
          </cell>
          <cell r="S5">
            <v>0</v>
          </cell>
          <cell r="T5">
            <v>5.5555555555555552E-2</v>
          </cell>
          <cell r="U5" t="str">
            <v>0_4</v>
          </cell>
        </row>
        <row r="6">
          <cell r="A6">
            <v>1</v>
          </cell>
          <cell r="B6">
            <v>42856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/>
          <cell r="N6">
            <v>0</v>
          </cell>
          <cell r="O6">
            <v>0</v>
          </cell>
          <cell r="P6">
            <v>1</v>
          </cell>
          <cell r="Q6">
            <v>0</v>
          </cell>
          <cell r="R6">
            <v>0</v>
          </cell>
          <cell r="S6">
            <v>0</v>
          </cell>
          <cell r="T6">
            <v>0.05</v>
          </cell>
          <cell r="U6" t="str">
            <v>0_5</v>
          </cell>
        </row>
        <row r="7">
          <cell r="A7">
            <v>1</v>
          </cell>
          <cell r="B7">
            <v>42887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/>
          <cell r="N7">
            <v>0</v>
          </cell>
          <cell r="O7">
            <v>0.5</v>
          </cell>
          <cell r="P7">
            <v>1</v>
          </cell>
          <cell r="Q7">
            <v>0</v>
          </cell>
          <cell r="R7">
            <v>0</v>
          </cell>
          <cell r="S7">
            <v>0</v>
          </cell>
          <cell r="T7">
            <v>4.5454545454545456E-2</v>
          </cell>
          <cell r="U7" t="str">
            <v>0_6</v>
          </cell>
        </row>
        <row r="8">
          <cell r="A8">
            <v>1</v>
          </cell>
          <cell r="B8">
            <v>42917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/>
          <cell r="N8">
            <v>0</v>
          </cell>
          <cell r="O8">
            <v>0</v>
          </cell>
          <cell r="P8">
            <v>1</v>
          </cell>
          <cell r="Q8">
            <v>0</v>
          </cell>
          <cell r="R8">
            <v>0</v>
          </cell>
          <cell r="S8">
            <v>0</v>
          </cell>
          <cell r="T8">
            <v>0.05</v>
          </cell>
          <cell r="U8" t="str">
            <v>0_7</v>
          </cell>
        </row>
        <row r="9">
          <cell r="A9">
            <v>1</v>
          </cell>
          <cell r="B9">
            <v>42948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/>
          <cell r="N9">
            <v>0</v>
          </cell>
          <cell r="O9">
            <v>0</v>
          </cell>
          <cell r="P9">
            <v>1</v>
          </cell>
          <cell r="Q9">
            <v>0</v>
          </cell>
          <cell r="R9">
            <v>0</v>
          </cell>
          <cell r="S9">
            <v>0</v>
          </cell>
          <cell r="T9">
            <v>4.5454545454545456E-2</v>
          </cell>
          <cell r="U9" t="str">
            <v>0_8</v>
          </cell>
        </row>
        <row r="10">
          <cell r="A10">
            <v>1</v>
          </cell>
          <cell r="B10">
            <v>42979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/>
          <cell r="N10">
            <v>0</v>
          </cell>
          <cell r="O10">
            <v>0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4.7619047619047616E-2</v>
          </cell>
          <cell r="U10" t="str">
            <v>0_9</v>
          </cell>
        </row>
        <row r="11">
          <cell r="A11">
            <v>1</v>
          </cell>
          <cell r="B11">
            <v>43009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/>
          <cell r="N11">
            <v>0</v>
          </cell>
          <cell r="O11">
            <v>0</v>
          </cell>
          <cell r="P11">
            <v>1</v>
          </cell>
          <cell r="Q11">
            <v>0</v>
          </cell>
          <cell r="R11">
            <v>0</v>
          </cell>
          <cell r="S11">
            <v>0</v>
          </cell>
          <cell r="T11">
            <v>4.5454545454545456E-2</v>
          </cell>
          <cell r="U11" t="str">
            <v>0_10</v>
          </cell>
        </row>
        <row r="12">
          <cell r="A12">
            <v>1</v>
          </cell>
          <cell r="B12">
            <v>43040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/>
          <cell r="N12">
            <v>0</v>
          </cell>
          <cell r="O12">
            <v>0.5</v>
          </cell>
          <cell r="P12">
            <v>1</v>
          </cell>
          <cell r="Q12">
            <v>0</v>
          </cell>
          <cell r="R12">
            <v>0</v>
          </cell>
          <cell r="S12">
            <v>0</v>
          </cell>
          <cell r="T12">
            <v>4.7619047619047616E-2</v>
          </cell>
          <cell r="U12" t="str">
            <v>0_11</v>
          </cell>
        </row>
        <row r="13">
          <cell r="A13">
            <v>1</v>
          </cell>
          <cell r="B13">
            <v>43070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/>
          <cell r="N13">
            <v>0</v>
          </cell>
          <cell r="O13">
            <v>0</v>
          </cell>
          <cell r="P13">
            <v>1</v>
          </cell>
          <cell r="Q13">
            <v>0</v>
          </cell>
          <cell r="R13">
            <v>0</v>
          </cell>
          <cell r="S13">
            <v>0</v>
          </cell>
          <cell r="T13">
            <v>5.2631578947368418E-2</v>
          </cell>
          <cell r="U13" t="str">
            <v>0_12</v>
          </cell>
        </row>
        <row r="14">
          <cell r="A14">
            <v>2</v>
          </cell>
          <cell r="B14">
            <v>42736</v>
          </cell>
          <cell r="C14">
            <v>0</v>
          </cell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  <cell r="O14">
            <v>0</v>
          </cell>
          <cell r="P14">
            <v>1</v>
          </cell>
          <cell r="Q14">
            <v>0</v>
          </cell>
          <cell r="R14">
            <v>0</v>
          </cell>
          <cell r="S14">
            <v>0</v>
          </cell>
          <cell r="T14">
            <v>4.5454545454545456E-2</v>
          </cell>
          <cell r="U14" t="str">
            <v>0_1</v>
          </cell>
        </row>
        <row r="15">
          <cell r="A15">
            <v>2</v>
          </cell>
          <cell r="B15">
            <v>42767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/>
          <cell r="N15">
            <v>0</v>
          </cell>
          <cell r="O15">
            <v>0</v>
          </cell>
          <cell r="P15">
            <v>1</v>
          </cell>
          <cell r="Q15">
            <v>0</v>
          </cell>
          <cell r="R15">
            <v>0</v>
          </cell>
          <cell r="S15">
            <v>0</v>
          </cell>
          <cell r="T15">
            <v>0.05</v>
          </cell>
          <cell r="U15" t="str">
            <v>0_2</v>
          </cell>
        </row>
        <row r="16">
          <cell r="A16">
            <v>2</v>
          </cell>
          <cell r="B16">
            <v>42795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/>
          <cell r="N16">
            <v>0</v>
          </cell>
          <cell r="O16">
            <v>0</v>
          </cell>
          <cell r="P16">
            <v>1</v>
          </cell>
          <cell r="Q16">
            <v>0</v>
          </cell>
          <cell r="R16">
            <v>0</v>
          </cell>
          <cell r="S16">
            <v>0</v>
          </cell>
          <cell r="T16">
            <v>4.3478260869565216E-2</v>
          </cell>
          <cell r="U16" t="str">
            <v>0_3</v>
          </cell>
        </row>
        <row r="17">
          <cell r="A17">
            <v>2</v>
          </cell>
          <cell r="B17">
            <v>42826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/>
          <cell r="N17">
            <v>0</v>
          </cell>
          <cell r="O17">
            <v>0</v>
          </cell>
          <cell r="P17">
            <v>1</v>
          </cell>
          <cell r="Q17">
            <v>0</v>
          </cell>
          <cell r="R17">
            <v>0</v>
          </cell>
          <cell r="S17">
            <v>0</v>
          </cell>
          <cell r="T17">
            <v>5.5555555555555552E-2</v>
          </cell>
          <cell r="U17" t="str">
            <v>0_4</v>
          </cell>
        </row>
        <row r="18">
          <cell r="A18">
            <v>2</v>
          </cell>
          <cell r="B18">
            <v>42856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/>
          <cell r="N18">
            <v>0</v>
          </cell>
          <cell r="O18">
            <v>0</v>
          </cell>
          <cell r="P18">
            <v>1</v>
          </cell>
          <cell r="Q18">
            <v>0</v>
          </cell>
          <cell r="R18">
            <v>0</v>
          </cell>
          <cell r="S18">
            <v>0</v>
          </cell>
          <cell r="T18">
            <v>0.05</v>
          </cell>
          <cell r="U18" t="str">
            <v>0_5</v>
          </cell>
        </row>
        <row r="19">
          <cell r="A19">
            <v>2</v>
          </cell>
          <cell r="B19">
            <v>42887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/>
          <cell r="N19">
            <v>0</v>
          </cell>
          <cell r="O19">
            <v>0.5</v>
          </cell>
          <cell r="P19">
            <v>1</v>
          </cell>
          <cell r="Q19">
            <v>0</v>
          </cell>
          <cell r="R19">
            <v>0</v>
          </cell>
          <cell r="S19">
            <v>0</v>
          </cell>
          <cell r="T19">
            <v>4.5454545454545456E-2</v>
          </cell>
          <cell r="U19" t="str">
            <v>0_6</v>
          </cell>
        </row>
        <row r="20">
          <cell r="A20">
            <v>2</v>
          </cell>
          <cell r="B20">
            <v>42917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/>
          <cell r="N20">
            <v>0</v>
          </cell>
          <cell r="O20">
            <v>0</v>
          </cell>
          <cell r="P20">
            <v>1</v>
          </cell>
          <cell r="Q20">
            <v>0</v>
          </cell>
          <cell r="R20">
            <v>0</v>
          </cell>
          <cell r="S20">
            <v>0</v>
          </cell>
          <cell r="T20">
            <v>0.05</v>
          </cell>
          <cell r="U20" t="str">
            <v>0_7</v>
          </cell>
        </row>
        <row r="21">
          <cell r="A21">
            <v>2</v>
          </cell>
          <cell r="B21">
            <v>42948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/>
          <cell r="N21">
            <v>0</v>
          </cell>
          <cell r="O21">
            <v>0</v>
          </cell>
          <cell r="P21">
            <v>1</v>
          </cell>
          <cell r="Q21">
            <v>0</v>
          </cell>
          <cell r="R21">
            <v>0</v>
          </cell>
          <cell r="S21">
            <v>0</v>
          </cell>
          <cell r="T21">
            <v>4.5454545454545456E-2</v>
          </cell>
          <cell r="U21" t="str">
            <v>0_8</v>
          </cell>
        </row>
        <row r="22">
          <cell r="A22">
            <v>2</v>
          </cell>
          <cell r="B22">
            <v>42979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/>
          <cell r="N22">
            <v>0</v>
          </cell>
          <cell r="O22">
            <v>0</v>
          </cell>
          <cell r="P22">
            <v>1</v>
          </cell>
          <cell r="Q22">
            <v>0</v>
          </cell>
          <cell r="R22">
            <v>0</v>
          </cell>
          <cell r="S22">
            <v>0</v>
          </cell>
          <cell r="T22">
            <v>4.7619047619047616E-2</v>
          </cell>
          <cell r="U22" t="str">
            <v>0_9</v>
          </cell>
        </row>
        <row r="23">
          <cell r="A23">
            <v>2</v>
          </cell>
          <cell r="B23">
            <v>43009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/>
          <cell r="N23">
            <v>0</v>
          </cell>
          <cell r="O23">
            <v>0</v>
          </cell>
          <cell r="P23">
            <v>1</v>
          </cell>
          <cell r="Q23">
            <v>0</v>
          </cell>
          <cell r="R23">
            <v>0</v>
          </cell>
          <cell r="S23">
            <v>0</v>
          </cell>
          <cell r="T23">
            <v>4.5454545454545456E-2</v>
          </cell>
          <cell r="U23" t="str">
            <v>0_10</v>
          </cell>
        </row>
        <row r="24">
          <cell r="A24">
            <v>2</v>
          </cell>
          <cell r="B24">
            <v>43040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/>
          <cell r="N24">
            <v>0</v>
          </cell>
          <cell r="O24">
            <v>0.5</v>
          </cell>
          <cell r="P24">
            <v>1</v>
          </cell>
          <cell r="Q24">
            <v>0</v>
          </cell>
          <cell r="R24">
            <v>0</v>
          </cell>
          <cell r="S24">
            <v>0</v>
          </cell>
          <cell r="T24">
            <v>4.7619047619047616E-2</v>
          </cell>
          <cell r="U24" t="str">
            <v>0_11</v>
          </cell>
        </row>
        <row r="25">
          <cell r="A25">
            <v>2</v>
          </cell>
          <cell r="B25">
            <v>43070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/>
          <cell r="N25">
            <v>0</v>
          </cell>
          <cell r="O25">
            <v>0</v>
          </cell>
          <cell r="P25">
            <v>1</v>
          </cell>
          <cell r="Q25">
            <v>0</v>
          </cell>
          <cell r="R25">
            <v>0</v>
          </cell>
          <cell r="S25">
            <v>0</v>
          </cell>
          <cell r="T25">
            <v>5.2631578947368418E-2</v>
          </cell>
          <cell r="U25" t="str">
            <v>0_12</v>
          </cell>
        </row>
        <row r="26">
          <cell r="A26">
            <v>3</v>
          </cell>
          <cell r="B26">
            <v>42736</v>
          </cell>
          <cell r="C26">
            <v>0</v>
          </cell>
          <cell r="D26"/>
          <cell r="E26"/>
          <cell r="F26"/>
          <cell r="G26"/>
          <cell r="H26"/>
          <cell r="I26"/>
          <cell r="J26"/>
          <cell r="K26"/>
          <cell r="L26"/>
          <cell r="M26"/>
          <cell r="N26"/>
          <cell r="O26">
            <v>0</v>
          </cell>
          <cell r="P26">
            <v>1</v>
          </cell>
          <cell r="Q26">
            <v>0</v>
          </cell>
          <cell r="R26">
            <v>0</v>
          </cell>
          <cell r="S26">
            <v>0</v>
          </cell>
          <cell r="T26">
            <v>4.5454545454545456E-2</v>
          </cell>
          <cell r="U26" t="str">
            <v>0_1</v>
          </cell>
        </row>
        <row r="27">
          <cell r="A27">
            <v>3</v>
          </cell>
          <cell r="B27">
            <v>42767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/>
          <cell r="N27">
            <v>0</v>
          </cell>
          <cell r="O27">
            <v>0</v>
          </cell>
          <cell r="P27">
            <v>1</v>
          </cell>
          <cell r="Q27">
            <v>0</v>
          </cell>
          <cell r="R27">
            <v>0</v>
          </cell>
          <cell r="S27">
            <v>0</v>
          </cell>
          <cell r="T27">
            <v>0.05</v>
          </cell>
          <cell r="U27" t="str">
            <v>0_2</v>
          </cell>
        </row>
        <row r="28">
          <cell r="A28">
            <v>3</v>
          </cell>
          <cell r="B28">
            <v>42795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/>
          <cell r="N28">
            <v>0</v>
          </cell>
          <cell r="O28">
            <v>0</v>
          </cell>
          <cell r="P28">
            <v>1</v>
          </cell>
          <cell r="Q28">
            <v>0</v>
          </cell>
          <cell r="R28">
            <v>0</v>
          </cell>
          <cell r="S28">
            <v>0</v>
          </cell>
          <cell r="T28">
            <v>4.3478260869565216E-2</v>
          </cell>
          <cell r="U28" t="str">
            <v>0_3</v>
          </cell>
        </row>
        <row r="29">
          <cell r="A29">
            <v>3</v>
          </cell>
          <cell r="B29">
            <v>42826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/>
          <cell r="N29">
            <v>0</v>
          </cell>
          <cell r="O29">
            <v>0</v>
          </cell>
          <cell r="P29">
            <v>1</v>
          </cell>
          <cell r="Q29">
            <v>0</v>
          </cell>
          <cell r="R29">
            <v>0</v>
          </cell>
          <cell r="S29">
            <v>0</v>
          </cell>
          <cell r="T29">
            <v>5.5555555555555552E-2</v>
          </cell>
          <cell r="U29" t="str">
            <v>0_4</v>
          </cell>
        </row>
        <row r="30">
          <cell r="A30">
            <v>3</v>
          </cell>
          <cell r="B30">
            <v>42856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/>
          <cell r="N30">
            <v>0</v>
          </cell>
          <cell r="O30">
            <v>0</v>
          </cell>
          <cell r="P30">
            <v>1</v>
          </cell>
          <cell r="Q30">
            <v>0</v>
          </cell>
          <cell r="R30">
            <v>0</v>
          </cell>
          <cell r="S30">
            <v>0</v>
          </cell>
          <cell r="T30">
            <v>0.05</v>
          </cell>
          <cell r="U30" t="str">
            <v>0_5</v>
          </cell>
        </row>
        <row r="31">
          <cell r="A31">
            <v>3</v>
          </cell>
          <cell r="B31">
            <v>42887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/>
          <cell r="N31">
            <v>0</v>
          </cell>
          <cell r="O31">
            <v>0.5</v>
          </cell>
          <cell r="P31">
            <v>1</v>
          </cell>
          <cell r="Q31">
            <v>0</v>
          </cell>
          <cell r="R31">
            <v>0</v>
          </cell>
          <cell r="S31">
            <v>0</v>
          </cell>
          <cell r="T31">
            <v>4.5454545454545456E-2</v>
          </cell>
          <cell r="U31" t="str">
            <v>0_6</v>
          </cell>
        </row>
        <row r="32">
          <cell r="A32">
            <v>3</v>
          </cell>
          <cell r="B32">
            <v>42917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/>
          <cell r="N32">
            <v>0</v>
          </cell>
          <cell r="O32">
            <v>0</v>
          </cell>
          <cell r="P32">
            <v>1</v>
          </cell>
          <cell r="Q32">
            <v>0</v>
          </cell>
          <cell r="R32">
            <v>0</v>
          </cell>
          <cell r="S32">
            <v>0</v>
          </cell>
          <cell r="T32">
            <v>0.05</v>
          </cell>
          <cell r="U32" t="str">
            <v>0_7</v>
          </cell>
        </row>
        <row r="33">
          <cell r="A33">
            <v>3</v>
          </cell>
          <cell r="B33">
            <v>42948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/>
          <cell r="N33">
            <v>0</v>
          </cell>
          <cell r="O33">
            <v>0</v>
          </cell>
          <cell r="P33">
            <v>1</v>
          </cell>
          <cell r="Q33">
            <v>0</v>
          </cell>
          <cell r="R33">
            <v>0</v>
          </cell>
          <cell r="S33">
            <v>0</v>
          </cell>
          <cell r="T33">
            <v>4.5454545454545456E-2</v>
          </cell>
          <cell r="U33" t="str">
            <v>0_8</v>
          </cell>
        </row>
        <row r="34">
          <cell r="A34">
            <v>3</v>
          </cell>
          <cell r="B34">
            <v>42979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/>
          <cell r="N34">
            <v>0</v>
          </cell>
          <cell r="O34">
            <v>0</v>
          </cell>
          <cell r="P34">
            <v>1</v>
          </cell>
          <cell r="Q34">
            <v>0</v>
          </cell>
          <cell r="R34">
            <v>0</v>
          </cell>
          <cell r="S34">
            <v>0</v>
          </cell>
          <cell r="T34">
            <v>4.7619047619047616E-2</v>
          </cell>
          <cell r="U34" t="str">
            <v>0_9</v>
          </cell>
        </row>
        <row r="35">
          <cell r="A35">
            <v>3</v>
          </cell>
          <cell r="B35">
            <v>43009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/>
          <cell r="N35">
            <v>0</v>
          </cell>
          <cell r="O35">
            <v>0</v>
          </cell>
          <cell r="P35">
            <v>1</v>
          </cell>
          <cell r="Q35">
            <v>0</v>
          </cell>
          <cell r="R35">
            <v>0</v>
          </cell>
          <cell r="S35">
            <v>0</v>
          </cell>
          <cell r="T35">
            <v>4.5454545454545456E-2</v>
          </cell>
          <cell r="U35" t="str">
            <v>0_10</v>
          </cell>
        </row>
        <row r="36">
          <cell r="A36">
            <v>3</v>
          </cell>
          <cell r="B36">
            <v>43040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/>
          <cell r="N36">
            <v>0</v>
          </cell>
          <cell r="O36">
            <v>0.5</v>
          </cell>
          <cell r="P36">
            <v>1</v>
          </cell>
          <cell r="Q36">
            <v>0</v>
          </cell>
          <cell r="R36">
            <v>0</v>
          </cell>
          <cell r="S36">
            <v>0</v>
          </cell>
          <cell r="T36">
            <v>4.7619047619047616E-2</v>
          </cell>
          <cell r="U36" t="str">
            <v>0_11</v>
          </cell>
        </row>
        <row r="37">
          <cell r="A37">
            <v>3</v>
          </cell>
          <cell r="B37">
            <v>43070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/>
          <cell r="N37">
            <v>0</v>
          </cell>
          <cell r="O37">
            <v>0</v>
          </cell>
          <cell r="P37">
            <v>1</v>
          </cell>
          <cell r="Q37">
            <v>0</v>
          </cell>
          <cell r="R37">
            <v>0</v>
          </cell>
          <cell r="S37">
            <v>0</v>
          </cell>
          <cell r="T37">
            <v>5.2631578947368418E-2</v>
          </cell>
          <cell r="U37" t="str">
            <v>0_12</v>
          </cell>
        </row>
        <row r="38">
          <cell r="A38">
            <v>4</v>
          </cell>
          <cell r="B38">
            <v>42736</v>
          </cell>
          <cell r="C38">
            <v>0</v>
          </cell>
          <cell r="D38"/>
          <cell r="E38"/>
          <cell r="F38"/>
          <cell r="G38"/>
          <cell r="H38"/>
          <cell r="I38"/>
          <cell r="J38"/>
          <cell r="K38"/>
          <cell r="L38"/>
          <cell r="M38"/>
          <cell r="N38"/>
          <cell r="O38">
            <v>0</v>
          </cell>
          <cell r="P38">
            <v>1</v>
          </cell>
          <cell r="Q38">
            <v>0</v>
          </cell>
          <cell r="R38">
            <v>0</v>
          </cell>
          <cell r="S38">
            <v>0</v>
          </cell>
          <cell r="T38">
            <v>4.5454545454545456E-2</v>
          </cell>
          <cell r="U38" t="str">
            <v>0_1</v>
          </cell>
        </row>
        <row r="39">
          <cell r="A39">
            <v>4</v>
          </cell>
          <cell r="B39">
            <v>42767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/>
          <cell r="N39">
            <v>0</v>
          </cell>
          <cell r="O39">
            <v>0</v>
          </cell>
          <cell r="P39">
            <v>1</v>
          </cell>
          <cell r="Q39">
            <v>0</v>
          </cell>
          <cell r="R39">
            <v>0</v>
          </cell>
          <cell r="S39">
            <v>0</v>
          </cell>
          <cell r="T39">
            <v>0.05</v>
          </cell>
          <cell r="U39" t="str">
            <v>0_2</v>
          </cell>
        </row>
        <row r="40">
          <cell r="A40">
            <v>4</v>
          </cell>
          <cell r="B40">
            <v>42795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/>
          <cell r="N40">
            <v>0</v>
          </cell>
          <cell r="O40">
            <v>0</v>
          </cell>
          <cell r="P40">
            <v>1</v>
          </cell>
          <cell r="Q40">
            <v>0</v>
          </cell>
          <cell r="R40">
            <v>0</v>
          </cell>
          <cell r="S40">
            <v>0</v>
          </cell>
          <cell r="T40">
            <v>4.3478260869565216E-2</v>
          </cell>
          <cell r="U40" t="str">
            <v>0_3</v>
          </cell>
        </row>
        <row r="41">
          <cell r="A41">
            <v>4</v>
          </cell>
          <cell r="B41">
            <v>42826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/>
          <cell r="N41">
            <v>0</v>
          </cell>
          <cell r="O41">
            <v>0</v>
          </cell>
          <cell r="P41">
            <v>1</v>
          </cell>
          <cell r="Q41">
            <v>0</v>
          </cell>
          <cell r="R41">
            <v>0</v>
          </cell>
          <cell r="S41">
            <v>0</v>
          </cell>
          <cell r="T41">
            <v>5.5555555555555552E-2</v>
          </cell>
          <cell r="U41" t="str">
            <v>0_4</v>
          </cell>
        </row>
        <row r="42">
          <cell r="A42">
            <v>4</v>
          </cell>
          <cell r="B42">
            <v>42856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/>
          <cell r="N42">
            <v>0</v>
          </cell>
          <cell r="O42">
            <v>0</v>
          </cell>
          <cell r="P42">
            <v>1</v>
          </cell>
          <cell r="Q42">
            <v>0</v>
          </cell>
          <cell r="R42">
            <v>0</v>
          </cell>
          <cell r="S42">
            <v>0</v>
          </cell>
          <cell r="T42">
            <v>0.05</v>
          </cell>
          <cell r="U42" t="str">
            <v>0_5</v>
          </cell>
        </row>
        <row r="43">
          <cell r="A43">
            <v>4</v>
          </cell>
          <cell r="B43">
            <v>42887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/>
          <cell r="N43">
            <v>0</v>
          </cell>
          <cell r="O43">
            <v>0.5</v>
          </cell>
          <cell r="P43">
            <v>1</v>
          </cell>
          <cell r="Q43">
            <v>0</v>
          </cell>
          <cell r="R43">
            <v>0</v>
          </cell>
          <cell r="S43">
            <v>0</v>
          </cell>
          <cell r="T43">
            <v>4.5454545454545456E-2</v>
          </cell>
          <cell r="U43" t="str">
            <v>0_6</v>
          </cell>
        </row>
        <row r="44">
          <cell r="A44">
            <v>4</v>
          </cell>
          <cell r="B44">
            <v>42917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/>
          <cell r="N44">
            <v>0</v>
          </cell>
          <cell r="O44">
            <v>0</v>
          </cell>
          <cell r="P44">
            <v>1</v>
          </cell>
          <cell r="Q44">
            <v>0</v>
          </cell>
          <cell r="R44">
            <v>0</v>
          </cell>
          <cell r="S44">
            <v>0</v>
          </cell>
          <cell r="T44">
            <v>0.05</v>
          </cell>
          <cell r="U44" t="str">
            <v>0_7</v>
          </cell>
        </row>
        <row r="45">
          <cell r="A45">
            <v>4</v>
          </cell>
          <cell r="B45">
            <v>42948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/>
          <cell r="N45">
            <v>0</v>
          </cell>
          <cell r="O45">
            <v>0</v>
          </cell>
          <cell r="P45">
            <v>1</v>
          </cell>
          <cell r="Q45">
            <v>0</v>
          </cell>
          <cell r="R45">
            <v>0</v>
          </cell>
          <cell r="S45">
            <v>0</v>
          </cell>
          <cell r="T45">
            <v>4.5454545454545456E-2</v>
          </cell>
          <cell r="U45" t="str">
            <v>0_8</v>
          </cell>
        </row>
        <row r="46">
          <cell r="A46">
            <v>4</v>
          </cell>
          <cell r="B46">
            <v>42979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/>
          <cell r="N46">
            <v>0</v>
          </cell>
          <cell r="O46">
            <v>0</v>
          </cell>
          <cell r="P46">
            <v>1</v>
          </cell>
          <cell r="Q46">
            <v>0</v>
          </cell>
          <cell r="R46">
            <v>0</v>
          </cell>
          <cell r="S46">
            <v>0</v>
          </cell>
          <cell r="T46">
            <v>4.7619047619047616E-2</v>
          </cell>
          <cell r="U46" t="str">
            <v>0_9</v>
          </cell>
        </row>
        <row r="47">
          <cell r="A47">
            <v>4</v>
          </cell>
          <cell r="B47">
            <v>43009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/>
          <cell r="N47">
            <v>0</v>
          </cell>
          <cell r="O47">
            <v>0</v>
          </cell>
          <cell r="P47">
            <v>1</v>
          </cell>
          <cell r="Q47">
            <v>0</v>
          </cell>
          <cell r="R47">
            <v>0</v>
          </cell>
          <cell r="S47">
            <v>0</v>
          </cell>
          <cell r="T47">
            <v>4.5454545454545456E-2</v>
          </cell>
          <cell r="U47" t="str">
            <v>0_10</v>
          </cell>
        </row>
        <row r="48">
          <cell r="A48">
            <v>4</v>
          </cell>
          <cell r="B48">
            <v>43040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/>
          <cell r="N48">
            <v>0</v>
          </cell>
          <cell r="O48">
            <v>0.5</v>
          </cell>
          <cell r="P48">
            <v>1</v>
          </cell>
          <cell r="Q48">
            <v>0</v>
          </cell>
          <cell r="R48">
            <v>0</v>
          </cell>
          <cell r="S48">
            <v>0</v>
          </cell>
          <cell r="T48">
            <v>4.7619047619047616E-2</v>
          </cell>
          <cell r="U48" t="str">
            <v>0_11</v>
          </cell>
        </row>
        <row r="49">
          <cell r="A49">
            <v>4</v>
          </cell>
          <cell r="B49">
            <v>43070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/>
          <cell r="N49">
            <v>0</v>
          </cell>
          <cell r="O49">
            <v>0</v>
          </cell>
          <cell r="P49">
            <v>1</v>
          </cell>
          <cell r="Q49">
            <v>0</v>
          </cell>
          <cell r="R49">
            <v>0</v>
          </cell>
          <cell r="S49">
            <v>0</v>
          </cell>
          <cell r="T49">
            <v>5.2631578947368418E-2</v>
          </cell>
          <cell r="U49" t="str">
            <v>0_12</v>
          </cell>
        </row>
        <row r="50">
          <cell r="A50">
            <v>5</v>
          </cell>
          <cell r="B50">
            <v>42736</v>
          </cell>
          <cell r="C50">
            <v>0</v>
          </cell>
          <cell r="D50"/>
          <cell r="E50"/>
          <cell r="F50"/>
          <cell r="G50"/>
          <cell r="H50"/>
          <cell r="I50"/>
          <cell r="J50"/>
          <cell r="K50"/>
          <cell r="L50"/>
          <cell r="M50"/>
          <cell r="N50"/>
          <cell r="O50">
            <v>0</v>
          </cell>
          <cell r="P50">
            <v>1</v>
          </cell>
          <cell r="Q50">
            <v>0</v>
          </cell>
          <cell r="R50">
            <v>0</v>
          </cell>
          <cell r="S50">
            <v>0</v>
          </cell>
          <cell r="T50">
            <v>4.5454545454545456E-2</v>
          </cell>
          <cell r="U50" t="str">
            <v>0_1</v>
          </cell>
        </row>
        <row r="51">
          <cell r="A51">
            <v>5</v>
          </cell>
          <cell r="B51">
            <v>42767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/>
          <cell r="N51">
            <v>0</v>
          </cell>
          <cell r="O51">
            <v>0</v>
          </cell>
          <cell r="P51">
            <v>1</v>
          </cell>
          <cell r="Q51">
            <v>0</v>
          </cell>
          <cell r="R51">
            <v>0</v>
          </cell>
          <cell r="S51">
            <v>0</v>
          </cell>
          <cell r="T51">
            <v>0.05</v>
          </cell>
          <cell r="U51" t="str">
            <v>0_2</v>
          </cell>
        </row>
        <row r="52">
          <cell r="A52">
            <v>5</v>
          </cell>
          <cell r="B52">
            <v>42795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/>
          <cell r="N52">
            <v>0</v>
          </cell>
          <cell r="O52">
            <v>0</v>
          </cell>
          <cell r="P52">
            <v>1</v>
          </cell>
          <cell r="Q52">
            <v>0</v>
          </cell>
          <cell r="R52">
            <v>0</v>
          </cell>
          <cell r="S52">
            <v>0</v>
          </cell>
          <cell r="T52">
            <v>4.3478260869565216E-2</v>
          </cell>
          <cell r="U52" t="str">
            <v>0_3</v>
          </cell>
        </row>
        <row r="53">
          <cell r="A53">
            <v>5</v>
          </cell>
          <cell r="B53">
            <v>42826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/>
          <cell r="N53">
            <v>0</v>
          </cell>
          <cell r="O53">
            <v>0</v>
          </cell>
          <cell r="P53">
            <v>1</v>
          </cell>
          <cell r="Q53">
            <v>0</v>
          </cell>
          <cell r="R53">
            <v>0</v>
          </cell>
          <cell r="S53">
            <v>0</v>
          </cell>
          <cell r="T53">
            <v>5.5555555555555552E-2</v>
          </cell>
          <cell r="U53" t="str">
            <v>0_4</v>
          </cell>
        </row>
        <row r="54">
          <cell r="A54">
            <v>5</v>
          </cell>
          <cell r="B54">
            <v>42856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/>
          <cell r="N54">
            <v>0</v>
          </cell>
          <cell r="O54">
            <v>0</v>
          </cell>
          <cell r="P54">
            <v>1</v>
          </cell>
          <cell r="Q54">
            <v>0</v>
          </cell>
          <cell r="R54">
            <v>0</v>
          </cell>
          <cell r="S54">
            <v>0</v>
          </cell>
          <cell r="T54">
            <v>0.05</v>
          </cell>
          <cell r="U54" t="str">
            <v>0_5</v>
          </cell>
        </row>
        <row r="55">
          <cell r="A55">
            <v>5</v>
          </cell>
          <cell r="B55">
            <v>42887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/>
          <cell r="N55">
            <v>0</v>
          </cell>
          <cell r="O55">
            <v>0.5</v>
          </cell>
          <cell r="P55">
            <v>1</v>
          </cell>
          <cell r="Q55">
            <v>0</v>
          </cell>
          <cell r="R55">
            <v>0</v>
          </cell>
          <cell r="S55">
            <v>0</v>
          </cell>
          <cell r="T55">
            <v>4.5454545454545456E-2</v>
          </cell>
          <cell r="U55" t="str">
            <v>0_6</v>
          </cell>
        </row>
        <row r="56">
          <cell r="A56">
            <v>5</v>
          </cell>
          <cell r="B56">
            <v>42917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/>
          <cell r="N56">
            <v>0</v>
          </cell>
          <cell r="O56">
            <v>0</v>
          </cell>
          <cell r="P56">
            <v>1</v>
          </cell>
          <cell r="Q56">
            <v>0</v>
          </cell>
          <cell r="R56">
            <v>0</v>
          </cell>
          <cell r="S56">
            <v>0</v>
          </cell>
          <cell r="T56">
            <v>0.05</v>
          </cell>
          <cell r="U56" t="str">
            <v>0_7</v>
          </cell>
        </row>
        <row r="57">
          <cell r="A57">
            <v>5</v>
          </cell>
          <cell r="B57">
            <v>42948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/>
          <cell r="N57">
            <v>0</v>
          </cell>
          <cell r="O57">
            <v>0</v>
          </cell>
          <cell r="P57">
            <v>1</v>
          </cell>
          <cell r="Q57">
            <v>0</v>
          </cell>
          <cell r="R57">
            <v>0</v>
          </cell>
          <cell r="S57">
            <v>0</v>
          </cell>
          <cell r="T57">
            <v>4.5454545454545456E-2</v>
          </cell>
          <cell r="U57" t="str">
            <v>0_8</v>
          </cell>
        </row>
        <row r="58">
          <cell r="A58">
            <v>5</v>
          </cell>
          <cell r="B58">
            <v>42979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/>
          <cell r="N58">
            <v>0</v>
          </cell>
          <cell r="O58">
            <v>0</v>
          </cell>
          <cell r="P58">
            <v>1</v>
          </cell>
          <cell r="Q58">
            <v>0</v>
          </cell>
          <cell r="R58">
            <v>0</v>
          </cell>
          <cell r="S58">
            <v>0</v>
          </cell>
          <cell r="T58">
            <v>4.7619047619047616E-2</v>
          </cell>
          <cell r="U58" t="str">
            <v>0_9</v>
          </cell>
        </row>
        <row r="59">
          <cell r="A59">
            <v>5</v>
          </cell>
          <cell r="B59">
            <v>43009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/>
          <cell r="N59">
            <v>0</v>
          </cell>
          <cell r="O59">
            <v>0</v>
          </cell>
          <cell r="P59">
            <v>1</v>
          </cell>
          <cell r="Q59">
            <v>0</v>
          </cell>
          <cell r="R59">
            <v>0</v>
          </cell>
          <cell r="S59">
            <v>0</v>
          </cell>
          <cell r="T59">
            <v>4.5454545454545456E-2</v>
          </cell>
          <cell r="U59" t="str">
            <v>0_10</v>
          </cell>
        </row>
        <row r="60">
          <cell r="A60">
            <v>5</v>
          </cell>
          <cell r="B60">
            <v>43040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/>
          <cell r="N60">
            <v>0</v>
          </cell>
          <cell r="O60">
            <v>0.5</v>
          </cell>
          <cell r="P60">
            <v>1</v>
          </cell>
          <cell r="Q60">
            <v>0</v>
          </cell>
          <cell r="R60">
            <v>0</v>
          </cell>
          <cell r="S60">
            <v>0</v>
          </cell>
          <cell r="T60">
            <v>4.7619047619047616E-2</v>
          </cell>
          <cell r="U60" t="str">
            <v>0_11</v>
          </cell>
        </row>
        <row r="61">
          <cell r="A61">
            <v>5</v>
          </cell>
          <cell r="B61">
            <v>43070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/>
          <cell r="N61">
            <v>0</v>
          </cell>
          <cell r="O61">
            <v>0</v>
          </cell>
          <cell r="P61">
            <v>1</v>
          </cell>
          <cell r="Q61">
            <v>0</v>
          </cell>
          <cell r="R61">
            <v>0</v>
          </cell>
          <cell r="S61">
            <v>0</v>
          </cell>
          <cell r="T61">
            <v>5.2631578947368418E-2</v>
          </cell>
          <cell r="U61" t="str">
            <v>0_12</v>
          </cell>
        </row>
        <row r="62">
          <cell r="A62">
            <v>6</v>
          </cell>
          <cell r="B62">
            <v>42736</v>
          </cell>
          <cell r="C62">
            <v>0</v>
          </cell>
          <cell r="D62"/>
          <cell r="E62"/>
          <cell r="F62"/>
          <cell r="G62"/>
          <cell r="H62"/>
          <cell r="I62"/>
          <cell r="J62"/>
          <cell r="K62"/>
          <cell r="L62"/>
          <cell r="M62"/>
          <cell r="N62"/>
          <cell r="O62">
            <v>0</v>
          </cell>
          <cell r="P62">
            <v>1</v>
          </cell>
          <cell r="Q62">
            <v>0</v>
          </cell>
          <cell r="R62">
            <v>0</v>
          </cell>
          <cell r="S62">
            <v>0</v>
          </cell>
          <cell r="T62">
            <v>4.5454545454545456E-2</v>
          </cell>
          <cell r="U62" t="str">
            <v>0_1</v>
          </cell>
        </row>
        <row r="63">
          <cell r="A63">
            <v>6</v>
          </cell>
          <cell r="B63">
            <v>42767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/>
          <cell r="N63">
            <v>0</v>
          </cell>
          <cell r="O63">
            <v>0</v>
          </cell>
          <cell r="P63">
            <v>1</v>
          </cell>
          <cell r="Q63">
            <v>0</v>
          </cell>
          <cell r="R63">
            <v>0</v>
          </cell>
          <cell r="S63">
            <v>0</v>
          </cell>
          <cell r="T63">
            <v>0.05</v>
          </cell>
          <cell r="U63" t="str">
            <v>0_2</v>
          </cell>
        </row>
        <row r="64">
          <cell r="A64">
            <v>6</v>
          </cell>
          <cell r="B64">
            <v>42795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/>
          <cell r="N64">
            <v>0</v>
          </cell>
          <cell r="O64">
            <v>0</v>
          </cell>
          <cell r="P64">
            <v>1</v>
          </cell>
          <cell r="Q64">
            <v>0</v>
          </cell>
          <cell r="R64">
            <v>0</v>
          </cell>
          <cell r="S64">
            <v>0</v>
          </cell>
          <cell r="T64">
            <v>4.3478260869565216E-2</v>
          </cell>
          <cell r="U64" t="str">
            <v>0_3</v>
          </cell>
        </row>
        <row r="65">
          <cell r="A65">
            <v>6</v>
          </cell>
          <cell r="B65">
            <v>42826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/>
          <cell r="N65">
            <v>0</v>
          </cell>
          <cell r="O65">
            <v>0</v>
          </cell>
          <cell r="P65">
            <v>1</v>
          </cell>
          <cell r="Q65">
            <v>0</v>
          </cell>
          <cell r="R65">
            <v>0</v>
          </cell>
          <cell r="S65">
            <v>0</v>
          </cell>
          <cell r="T65">
            <v>5.5555555555555552E-2</v>
          </cell>
          <cell r="U65" t="str">
            <v>0_4</v>
          </cell>
        </row>
        <row r="66">
          <cell r="A66">
            <v>6</v>
          </cell>
          <cell r="B66">
            <v>42856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/>
          <cell r="N66">
            <v>0</v>
          </cell>
          <cell r="O66">
            <v>0</v>
          </cell>
          <cell r="P66">
            <v>1</v>
          </cell>
          <cell r="Q66">
            <v>0</v>
          </cell>
          <cell r="R66">
            <v>0</v>
          </cell>
          <cell r="S66">
            <v>0</v>
          </cell>
          <cell r="T66">
            <v>0.05</v>
          </cell>
          <cell r="U66" t="str">
            <v>0_5</v>
          </cell>
        </row>
        <row r="67">
          <cell r="A67">
            <v>6</v>
          </cell>
          <cell r="B67">
            <v>42887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/>
          <cell r="N67">
            <v>0</v>
          </cell>
          <cell r="O67">
            <v>0.5</v>
          </cell>
          <cell r="P67">
            <v>1</v>
          </cell>
          <cell r="Q67">
            <v>0</v>
          </cell>
          <cell r="R67">
            <v>0</v>
          </cell>
          <cell r="S67">
            <v>0</v>
          </cell>
          <cell r="T67">
            <v>4.5454545454545456E-2</v>
          </cell>
          <cell r="U67" t="str">
            <v>0_6</v>
          </cell>
        </row>
        <row r="68">
          <cell r="A68">
            <v>6</v>
          </cell>
          <cell r="B68">
            <v>42917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/>
          <cell r="N68">
            <v>0</v>
          </cell>
          <cell r="O68">
            <v>0</v>
          </cell>
          <cell r="P68">
            <v>1</v>
          </cell>
          <cell r="Q68">
            <v>0</v>
          </cell>
          <cell r="R68">
            <v>0</v>
          </cell>
          <cell r="S68">
            <v>0</v>
          </cell>
          <cell r="T68">
            <v>0.05</v>
          </cell>
          <cell r="U68" t="str">
            <v>0_7</v>
          </cell>
        </row>
        <row r="69">
          <cell r="A69">
            <v>6</v>
          </cell>
          <cell r="B69">
            <v>42948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/>
          <cell r="N69">
            <v>0</v>
          </cell>
          <cell r="O69">
            <v>0</v>
          </cell>
          <cell r="P69">
            <v>1</v>
          </cell>
          <cell r="Q69">
            <v>0</v>
          </cell>
          <cell r="R69">
            <v>0</v>
          </cell>
          <cell r="S69">
            <v>0</v>
          </cell>
          <cell r="T69">
            <v>4.5454545454545456E-2</v>
          </cell>
          <cell r="U69" t="str">
            <v>0_8</v>
          </cell>
        </row>
        <row r="70">
          <cell r="A70">
            <v>6</v>
          </cell>
          <cell r="B70">
            <v>42979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/>
          <cell r="N70">
            <v>0</v>
          </cell>
          <cell r="O70">
            <v>0</v>
          </cell>
          <cell r="P70">
            <v>1</v>
          </cell>
          <cell r="Q70">
            <v>0</v>
          </cell>
          <cell r="R70">
            <v>0</v>
          </cell>
          <cell r="S70">
            <v>0</v>
          </cell>
          <cell r="T70">
            <v>4.7619047619047616E-2</v>
          </cell>
          <cell r="U70" t="str">
            <v>0_9</v>
          </cell>
        </row>
        <row r="71">
          <cell r="A71">
            <v>6</v>
          </cell>
          <cell r="B71">
            <v>43009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/>
          <cell r="N71">
            <v>0</v>
          </cell>
          <cell r="O71">
            <v>0</v>
          </cell>
          <cell r="P71">
            <v>1</v>
          </cell>
          <cell r="Q71">
            <v>0</v>
          </cell>
          <cell r="R71">
            <v>0</v>
          </cell>
          <cell r="S71">
            <v>0</v>
          </cell>
          <cell r="T71">
            <v>4.5454545454545456E-2</v>
          </cell>
          <cell r="U71" t="str">
            <v>0_10</v>
          </cell>
        </row>
        <row r="72">
          <cell r="A72">
            <v>6</v>
          </cell>
          <cell r="B72">
            <v>43040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/>
          <cell r="N72">
            <v>0</v>
          </cell>
          <cell r="O72">
            <v>0.5</v>
          </cell>
          <cell r="P72">
            <v>1</v>
          </cell>
          <cell r="Q72">
            <v>0</v>
          </cell>
          <cell r="R72">
            <v>0</v>
          </cell>
          <cell r="S72">
            <v>0</v>
          </cell>
          <cell r="T72">
            <v>4.7619047619047616E-2</v>
          </cell>
          <cell r="U72" t="str">
            <v>0_11</v>
          </cell>
        </row>
        <row r="73">
          <cell r="A73">
            <v>6</v>
          </cell>
          <cell r="B73">
            <v>43070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/>
          <cell r="N73">
            <v>0</v>
          </cell>
          <cell r="O73">
            <v>0</v>
          </cell>
          <cell r="P73">
            <v>1</v>
          </cell>
          <cell r="Q73">
            <v>0</v>
          </cell>
          <cell r="R73">
            <v>0</v>
          </cell>
          <cell r="S73">
            <v>0</v>
          </cell>
          <cell r="T73">
            <v>5.2631578947368418E-2</v>
          </cell>
          <cell r="U73" t="str">
            <v>0_12</v>
          </cell>
        </row>
        <row r="74">
          <cell r="A74">
            <v>7</v>
          </cell>
          <cell r="B74">
            <v>42736</v>
          </cell>
          <cell r="C74">
            <v>0</v>
          </cell>
          <cell r="D74"/>
          <cell r="E74"/>
          <cell r="F74"/>
          <cell r="G74"/>
          <cell r="H74"/>
          <cell r="I74"/>
          <cell r="J74"/>
          <cell r="K74"/>
          <cell r="L74"/>
          <cell r="M74"/>
          <cell r="N74"/>
          <cell r="O74">
            <v>0</v>
          </cell>
          <cell r="P74">
            <v>1</v>
          </cell>
          <cell r="Q74">
            <v>0</v>
          </cell>
          <cell r="R74">
            <v>0</v>
          </cell>
          <cell r="S74">
            <v>0</v>
          </cell>
          <cell r="T74">
            <v>4.5454545454545456E-2</v>
          </cell>
          <cell r="U74" t="str">
            <v>0_1</v>
          </cell>
        </row>
        <row r="75">
          <cell r="A75">
            <v>7</v>
          </cell>
          <cell r="B75">
            <v>42767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/>
          <cell r="N75">
            <v>0</v>
          </cell>
          <cell r="O75">
            <v>0</v>
          </cell>
          <cell r="P75">
            <v>1</v>
          </cell>
          <cell r="Q75">
            <v>0</v>
          </cell>
          <cell r="R75">
            <v>0</v>
          </cell>
          <cell r="S75">
            <v>0</v>
          </cell>
          <cell r="T75">
            <v>0.05</v>
          </cell>
          <cell r="U75" t="str">
            <v>0_2</v>
          </cell>
        </row>
        <row r="76">
          <cell r="A76">
            <v>7</v>
          </cell>
          <cell r="B76">
            <v>42795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/>
          <cell r="N76">
            <v>0</v>
          </cell>
          <cell r="O76">
            <v>0</v>
          </cell>
          <cell r="P76">
            <v>1</v>
          </cell>
          <cell r="Q76">
            <v>0</v>
          </cell>
          <cell r="R76">
            <v>0</v>
          </cell>
          <cell r="S76">
            <v>0</v>
          </cell>
          <cell r="T76">
            <v>4.3478260869565216E-2</v>
          </cell>
          <cell r="U76" t="str">
            <v>0_3</v>
          </cell>
        </row>
        <row r="77">
          <cell r="A77">
            <v>7</v>
          </cell>
          <cell r="B77">
            <v>42826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/>
          <cell r="N77">
            <v>0</v>
          </cell>
          <cell r="O77">
            <v>0</v>
          </cell>
          <cell r="P77">
            <v>1</v>
          </cell>
          <cell r="Q77">
            <v>0</v>
          </cell>
          <cell r="R77">
            <v>0</v>
          </cell>
          <cell r="S77">
            <v>0</v>
          </cell>
          <cell r="T77">
            <v>5.5555555555555552E-2</v>
          </cell>
          <cell r="U77" t="str">
            <v>0_4</v>
          </cell>
        </row>
        <row r="78">
          <cell r="A78">
            <v>7</v>
          </cell>
          <cell r="B78">
            <v>42856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/>
          <cell r="N78">
            <v>0</v>
          </cell>
          <cell r="O78">
            <v>0</v>
          </cell>
          <cell r="P78">
            <v>1</v>
          </cell>
          <cell r="Q78">
            <v>0</v>
          </cell>
          <cell r="R78">
            <v>0</v>
          </cell>
          <cell r="S78">
            <v>0</v>
          </cell>
          <cell r="T78">
            <v>0.05</v>
          </cell>
          <cell r="U78" t="str">
            <v>0_5</v>
          </cell>
        </row>
        <row r="79">
          <cell r="A79">
            <v>7</v>
          </cell>
          <cell r="B79">
            <v>42887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/>
          <cell r="N79">
            <v>0</v>
          </cell>
          <cell r="O79">
            <v>0.5</v>
          </cell>
          <cell r="P79">
            <v>1</v>
          </cell>
          <cell r="Q79">
            <v>0</v>
          </cell>
          <cell r="R79">
            <v>0</v>
          </cell>
          <cell r="S79">
            <v>0</v>
          </cell>
          <cell r="T79">
            <v>4.5454545454545456E-2</v>
          </cell>
          <cell r="U79" t="str">
            <v>0_6</v>
          </cell>
        </row>
        <row r="80">
          <cell r="A80">
            <v>7</v>
          </cell>
          <cell r="B80">
            <v>42917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/>
          <cell r="N80">
            <v>0</v>
          </cell>
          <cell r="O80">
            <v>0</v>
          </cell>
          <cell r="P80">
            <v>1</v>
          </cell>
          <cell r="Q80">
            <v>0</v>
          </cell>
          <cell r="R80">
            <v>0</v>
          </cell>
          <cell r="S80">
            <v>0</v>
          </cell>
          <cell r="T80">
            <v>0.05</v>
          </cell>
          <cell r="U80" t="str">
            <v>0_7</v>
          </cell>
        </row>
        <row r="81">
          <cell r="A81">
            <v>7</v>
          </cell>
          <cell r="B81">
            <v>42948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/>
          <cell r="N81">
            <v>0</v>
          </cell>
          <cell r="O81">
            <v>0</v>
          </cell>
          <cell r="P81">
            <v>1</v>
          </cell>
          <cell r="Q81">
            <v>0</v>
          </cell>
          <cell r="R81">
            <v>0</v>
          </cell>
          <cell r="S81">
            <v>0</v>
          </cell>
          <cell r="T81">
            <v>4.5454545454545456E-2</v>
          </cell>
          <cell r="U81" t="str">
            <v>0_8</v>
          </cell>
        </row>
        <row r="82">
          <cell r="A82">
            <v>7</v>
          </cell>
          <cell r="B82">
            <v>42979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/>
          <cell r="N82">
            <v>0</v>
          </cell>
          <cell r="O82">
            <v>0</v>
          </cell>
          <cell r="P82">
            <v>1</v>
          </cell>
          <cell r="Q82">
            <v>0</v>
          </cell>
          <cell r="R82">
            <v>0</v>
          </cell>
          <cell r="S82">
            <v>0</v>
          </cell>
          <cell r="T82">
            <v>4.7619047619047616E-2</v>
          </cell>
          <cell r="U82" t="str">
            <v>0_9</v>
          </cell>
        </row>
        <row r="83">
          <cell r="A83">
            <v>7</v>
          </cell>
          <cell r="B83">
            <v>43009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/>
          <cell r="N83">
            <v>0</v>
          </cell>
          <cell r="O83">
            <v>0</v>
          </cell>
          <cell r="P83">
            <v>1</v>
          </cell>
          <cell r="Q83">
            <v>0</v>
          </cell>
          <cell r="R83">
            <v>0</v>
          </cell>
          <cell r="S83">
            <v>0</v>
          </cell>
          <cell r="T83">
            <v>4.5454545454545456E-2</v>
          </cell>
          <cell r="U83" t="str">
            <v>0_10</v>
          </cell>
        </row>
        <row r="84">
          <cell r="A84">
            <v>7</v>
          </cell>
          <cell r="B84">
            <v>43040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/>
          <cell r="N84">
            <v>0</v>
          </cell>
          <cell r="O84">
            <v>0.5</v>
          </cell>
          <cell r="P84">
            <v>1</v>
          </cell>
          <cell r="Q84">
            <v>0</v>
          </cell>
          <cell r="R84">
            <v>0</v>
          </cell>
          <cell r="S84">
            <v>0</v>
          </cell>
          <cell r="T84">
            <v>4.7619047619047616E-2</v>
          </cell>
          <cell r="U84" t="str">
            <v>0_11</v>
          </cell>
        </row>
        <row r="85">
          <cell r="A85">
            <v>7</v>
          </cell>
          <cell r="B85">
            <v>43070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/>
          <cell r="N85">
            <v>0</v>
          </cell>
          <cell r="O85">
            <v>0</v>
          </cell>
          <cell r="P85">
            <v>1</v>
          </cell>
          <cell r="Q85">
            <v>0</v>
          </cell>
          <cell r="R85">
            <v>0</v>
          </cell>
          <cell r="S85">
            <v>0</v>
          </cell>
          <cell r="T85">
            <v>5.2631578947368418E-2</v>
          </cell>
          <cell r="U85" t="str">
            <v>0_12</v>
          </cell>
        </row>
        <row r="86">
          <cell r="A86">
            <v>8</v>
          </cell>
          <cell r="B86">
            <v>42736</v>
          </cell>
          <cell r="C86">
            <v>0</v>
          </cell>
          <cell r="D86"/>
          <cell r="E86"/>
          <cell r="F86"/>
          <cell r="G86"/>
          <cell r="H86"/>
          <cell r="I86"/>
          <cell r="J86"/>
          <cell r="K86"/>
          <cell r="L86"/>
          <cell r="M86"/>
          <cell r="N86"/>
          <cell r="O86">
            <v>0</v>
          </cell>
          <cell r="P86">
            <v>1</v>
          </cell>
          <cell r="Q86">
            <v>0</v>
          </cell>
          <cell r="R86">
            <v>0</v>
          </cell>
          <cell r="S86">
            <v>0</v>
          </cell>
          <cell r="T86">
            <v>4.5454545454545456E-2</v>
          </cell>
          <cell r="U86" t="str">
            <v>0_1</v>
          </cell>
        </row>
        <row r="87">
          <cell r="A87">
            <v>8</v>
          </cell>
          <cell r="B87">
            <v>42767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/>
          <cell r="N87">
            <v>0</v>
          </cell>
          <cell r="O87">
            <v>0</v>
          </cell>
          <cell r="P87">
            <v>1</v>
          </cell>
          <cell r="Q87">
            <v>0</v>
          </cell>
          <cell r="R87">
            <v>0</v>
          </cell>
          <cell r="S87">
            <v>0</v>
          </cell>
          <cell r="T87">
            <v>0.05</v>
          </cell>
          <cell r="U87" t="str">
            <v>0_2</v>
          </cell>
        </row>
        <row r="88">
          <cell r="A88">
            <v>8</v>
          </cell>
          <cell r="B88">
            <v>42795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/>
          <cell r="N88">
            <v>0</v>
          </cell>
          <cell r="O88">
            <v>0</v>
          </cell>
          <cell r="P88">
            <v>1</v>
          </cell>
          <cell r="Q88">
            <v>0</v>
          </cell>
          <cell r="R88">
            <v>0</v>
          </cell>
          <cell r="S88">
            <v>0</v>
          </cell>
          <cell r="T88">
            <v>4.3478260869565216E-2</v>
          </cell>
          <cell r="U88" t="str">
            <v>0_3</v>
          </cell>
        </row>
        <row r="89">
          <cell r="A89">
            <v>8</v>
          </cell>
          <cell r="B89">
            <v>42826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/>
          <cell r="N89">
            <v>0</v>
          </cell>
          <cell r="O89">
            <v>0</v>
          </cell>
          <cell r="P89">
            <v>1</v>
          </cell>
          <cell r="Q89">
            <v>0</v>
          </cell>
          <cell r="R89">
            <v>0</v>
          </cell>
          <cell r="S89">
            <v>0</v>
          </cell>
          <cell r="T89">
            <v>5.5555555555555552E-2</v>
          </cell>
          <cell r="U89" t="str">
            <v>0_4</v>
          </cell>
        </row>
        <row r="90">
          <cell r="A90">
            <v>8</v>
          </cell>
          <cell r="B90">
            <v>42856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/>
          <cell r="N90">
            <v>0</v>
          </cell>
          <cell r="O90">
            <v>0</v>
          </cell>
          <cell r="P90">
            <v>1</v>
          </cell>
          <cell r="Q90">
            <v>0</v>
          </cell>
          <cell r="R90">
            <v>0</v>
          </cell>
          <cell r="S90">
            <v>0</v>
          </cell>
          <cell r="T90">
            <v>0.05</v>
          </cell>
          <cell r="U90" t="str">
            <v>0_5</v>
          </cell>
        </row>
        <row r="91">
          <cell r="A91">
            <v>8</v>
          </cell>
          <cell r="B91">
            <v>42887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/>
          <cell r="N91">
            <v>0</v>
          </cell>
          <cell r="O91">
            <v>0.5</v>
          </cell>
          <cell r="P91">
            <v>1</v>
          </cell>
          <cell r="Q91">
            <v>0</v>
          </cell>
          <cell r="R91">
            <v>0</v>
          </cell>
          <cell r="S91">
            <v>0</v>
          </cell>
          <cell r="T91">
            <v>4.5454545454545456E-2</v>
          </cell>
          <cell r="U91" t="str">
            <v>0_6</v>
          </cell>
        </row>
        <row r="92">
          <cell r="A92">
            <v>8</v>
          </cell>
          <cell r="B92">
            <v>42917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/>
          <cell r="N92">
            <v>0</v>
          </cell>
          <cell r="O92">
            <v>0</v>
          </cell>
          <cell r="P92">
            <v>1</v>
          </cell>
          <cell r="Q92">
            <v>0</v>
          </cell>
          <cell r="R92">
            <v>0</v>
          </cell>
          <cell r="S92">
            <v>0</v>
          </cell>
          <cell r="T92">
            <v>0.05</v>
          </cell>
          <cell r="U92" t="str">
            <v>0_7</v>
          </cell>
        </row>
        <row r="93">
          <cell r="A93">
            <v>8</v>
          </cell>
          <cell r="B93">
            <v>42948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/>
          <cell r="N93">
            <v>0</v>
          </cell>
          <cell r="O93">
            <v>0</v>
          </cell>
          <cell r="P93">
            <v>1</v>
          </cell>
          <cell r="Q93">
            <v>0</v>
          </cell>
          <cell r="R93">
            <v>0</v>
          </cell>
          <cell r="S93">
            <v>0</v>
          </cell>
          <cell r="T93">
            <v>4.5454545454545456E-2</v>
          </cell>
          <cell r="U93" t="str">
            <v>0_8</v>
          </cell>
        </row>
        <row r="94">
          <cell r="A94">
            <v>8</v>
          </cell>
          <cell r="B94">
            <v>42979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/>
          <cell r="N94">
            <v>0</v>
          </cell>
          <cell r="O94">
            <v>0</v>
          </cell>
          <cell r="P94">
            <v>1</v>
          </cell>
          <cell r="Q94">
            <v>0</v>
          </cell>
          <cell r="R94">
            <v>0</v>
          </cell>
          <cell r="S94">
            <v>0</v>
          </cell>
          <cell r="T94">
            <v>4.7619047619047616E-2</v>
          </cell>
          <cell r="U94" t="str">
            <v>0_9</v>
          </cell>
        </row>
        <row r="95">
          <cell r="A95">
            <v>8</v>
          </cell>
          <cell r="B95">
            <v>43009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/>
          <cell r="N95">
            <v>0</v>
          </cell>
          <cell r="O95">
            <v>0</v>
          </cell>
          <cell r="P95">
            <v>1</v>
          </cell>
          <cell r="Q95">
            <v>0</v>
          </cell>
          <cell r="R95">
            <v>0</v>
          </cell>
          <cell r="S95">
            <v>0</v>
          </cell>
          <cell r="T95">
            <v>4.5454545454545456E-2</v>
          </cell>
          <cell r="U95" t="str">
            <v>0_10</v>
          </cell>
        </row>
        <row r="96">
          <cell r="A96">
            <v>8</v>
          </cell>
          <cell r="B96">
            <v>43040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/>
          <cell r="N96">
            <v>0</v>
          </cell>
          <cell r="O96">
            <v>0.5</v>
          </cell>
          <cell r="P96">
            <v>1</v>
          </cell>
          <cell r="Q96">
            <v>0</v>
          </cell>
          <cell r="R96">
            <v>0</v>
          </cell>
          <cell r="S96">
            <v>0</v>
          </cell>
          <cell r="T96">
            <v>4.7619047619047616E-2</v>
          </cell>
          <cell r="U96" t="str">
            <v>0_11</v>
          </cell>
        </row>
        <row r="97">
          <cell r="A97">
            <v>8</v>
          </cell>
          <cell r="B97">
            <v>43070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/>
          <cell r="N97">
            <v>0</v>
          </cell>
          <cell r="O97">
            <v>0</v>
          </cell>
          <cell r="P97">
            <v>1</v>
          </cell>
          <cell r="Q97">
            <v>0</v>
          </cell>
          <cell r="R97">
            <v>0</v>
          </cell>
          <cell r="S97">
            <v>0</v>
          </cell>
          <cell r="T97">
            <v>5.2631578947368418E-2</v>
          </cell>
          <cell r="U97" t="str">
            <v>0_12</v>
          </cell>
        </row>
        <row r="98">
          <cell r="A98">
            <v>9</v>
          </cell>
          <cell r="B98">
            <v>42736</v>
          </cell>
          <cell r="C98">
            <v>0</v>
          </cell>
          <cell r="D98"/>
          <cell r="E98"/>
          <cell r="F98"/>
          <cell r="G98"/>
          <cell r="H98"/>
          <cell r="I98"/>
          <cell r="J98"/>
          <cell r="K98"/>
          <cell r="L98"/>
          <cell r="M98"/>
          <cell r="N98"/>
          <cell r="O98">
            <v>0</v>
          </cell>
          <cell r="P98">
            <v>1</v>
          </cell>
          <cell r="Q98">
            <v>0</v>
          </cell>
          <cell r="R98">
            <v>0</v>
          </cell>
          <cell r="S98">
            <v>0</v>
          </cell>
          <cell r="T98">
            <v>4.5454545454545456E-2</v>
          </cell>
          <cell r="U98" t="str">
            <v>0_1</v>
          </cell>
        </row>
        <row r="99">
          <cell r="A99">
            <v>9</v>
          </cell>
          <cell r="B99">
            <v>42767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/>
          <cell r="N99">
            <v>0</v>
          </cell>
          <cell r="O99">
            <v>0</v>
          </cell>
          <cell r="P99">
            <v>1</v>
          </cell>
          <cell r="Q99">
            <v>0</v>
          </cell>
          <cell r="R99">
            <v>0</v>
          </cell>
          <cell r="S99">
            <v>0</v>
          </cell>
          <cell r="T99">
            <v>0.05</v>
          </cell>
          <cell r="U99" t="str">
            <v>0_2</v>
          </cell>
        </row>
        <row r="100">
          <cell r="A100">
            <v>9</v>
          </cell>
          <cell r="B100">
            <v>42795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/>
          <cell r="N100">
            <v>0</v>
          </cell>
          <cell r="O100">
            <v>0</v>
          </cell>
          <cell r="P100">
            <v>1</v>
          </cell>
          <cell r="Q100">
            <v>0</v>
          </cell>
          <cell r="R100">
            <v>0</v>
          </cell>
          <cell r="S100">
            <v>0</v>
          </cell>
          <cell r="T100">
            <v>4.3478260869565216E-2</v>
          </cell>
          <cell r="U100" t="str">
            <v>0_3</v>
          </cell>
        </row>
        <row r="101">
          <cell r="A101">
            <v>9</v>
          </cell>
          <cell r="B101">
            <v>42826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/>
          <cell r="N101">
            <v>0</v>
          </cell>
          <cell r="O101">
            <v>0</v>
          </cell>
          <cell r="P101">
            <v>1</v>
          </cell>
          <cell r="Q101">
            <v>0</v>
          </cell>
          <cell r="R101">
            <v>0</v>
          </cell>
          <cell r="S101">
            <v>0</v>
          </cell>
          <cell r="T101">
            <v>5.5555555555555552E-2</v>
          </cell>
          <cell r="U101" t="str">
            <v>0_4</v>
          </cell>
        </row>
        <row r="102">
          <cell r="A102">
            <v>9</v>
          </cell>
          <cell r="B102">
            <v>42856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/>
          <cell r="N102">
            <v>0</v>
          </cell>
          <cell r="O102">
            <v>0</v>
          </cell>
          <cell r="P102">
            <v>1</v>
          </cell>
          <cell r="Q102">
            <v>0</v>
          </cell>
          <cell r="R102">
            <v>0</v>
          </cell>
          <cell r="S102">
            <v>0</v>
          </cell>
          <cell r="T102">
            <v>0.05</v>
          </cell>
          <cell r="U102" t="str">
            <v>0_5</v>
          </cell>
        </row>
        <row r="103">
          <cell r="A103">
            <v>9</v>
          </cell>
          <cell r="B103">
            <v>42887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/>
          <cell r="N103">
            <v>0</v>
          </cell>
          <cell r="O103">
            <v>0.5</v>
          </cell>
          <cell r="P103">
            <v>1</v>
          </cell>
          <cell r="Q103">
            <v>0</v>
          </cell>
          <cell r="R103">
            <v>0</v>
          </cell>
          <cell r="S103">
            <v>0</v>
          </cell>
          <cell r="T103">
            <v>4.5454545454545456E-2</v>
          </cell>
          <cell r="U103" t="str">
            <v>0_6</v>
          </cell>
        </row>
        <row r="104">
          <cell r="A104">
            <v>9</v>
          </cell>
          <cell r="B104">
            <v>42917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/>
          <cell r="N104">
            <v>0</v>
          </cell>
          <cell r="O104">
            <v>0</v>
          </cell>
          <cell r="P104">
            <v>1</v>
          </cell>
          <cell r="Q104">
            <v>0</v>
          </cell>
          <cell r="R104">
            <v>0</v>
          </cell>
          <cell r="S104">
            <v>0</v>
          </cell>
          <cell r="T104">
            <v>0.05</v>
          </cell>
          <cell r="U104" t="str">
            <v>0_7</v>
          </cell>
        </row>
        <row r="105">
          <cell r="A105">
            <v>9</v>
          </cell>
          <cell r="B105">
            <v>42948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/>
          <cell r="N105">
            <v>0</v>
          </cell>
          <cell r="O105">
            <v>0</v>
          </cell>
          <cell r="P105">
            <v>1</v>
          </cell>
          <cell r="Q105">
            <v>0</v>
          </cell>
          <cell r="R105">
            <v>0</v>
          </cell>
          <cell r="S105">
            <v>0</v>
          </cell>
          <cell r="T105">
            <v>4.5454545454545456E-2</v>
          </cell>
          <cell r="U105" t="str">
            <v>0_8</v>
          </cell>
        </row>
        <row r="106">
          <cell r="A106">
            <v>9</v>
          </cell>
          <cell r="B106">
            <v>42979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/>
          <cell r="N106">
            <v>0</v>
          </cell>
          <cell r="O106">
            <v>0</v>
          </cell>
          <cell r="P106">
            <v>1</v>
          </cell>
          <cell r="Q106">
            <v>0</v>
          </cell>
          <cell r="R106">
            <v>0</v>
          </cell>
          <cell r="S106">
            <v>0</v>
          </cell>
          <cell r="T106">
            <v>4.7619047619047616E-2</v>
          </cell>
          <cell r="U106" t="str">
            <v>0_9</v>
          </cell>
        </row>
        <row r="107">
          <cell r="A107">
            <v>9</v>
          </cell>
          <cell r="B107">
            <v>43009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/>
          <cell r="N107">
            <v>0</v>
          </cell>
          <cell r="O107">
            <v>0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  <cell r="T107">
            <v>4.5454545454545456E-2</v>
          </cell>
          <cell r="U107" t="str">
            <v>0_10</v>
          </cell>
        </row>
        <row r="108">
          <cell r="A108">
            <v>9</v>
          </cell>
          <cell r="B108">
            <v>43040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/>
          <cell r="N108">
            <v>0</v>
          </cell>
          <cell r="O108">
            <v>0.5</v>
          </cell>
          <cell r="P108">
            <v>1</v>
          </cell>
          <cell r="Q108">
            <v>0</v>
          </cell>
          <cell r="R108">
            <v>0</v>
          </cell>
          <cell r="S108">
            <v>0</v>
          </cell>
          <cell r="T108">
            <v>4.7619047619047616E-2</v>
          </cell>
          <cell r="U108" t="str">
            <v>0_11</v>
          </cell>
        </row>
        <row r="109">
          <cell r="A109">
            <v>9</v>
          </cell>
          <cell r="B109">
            <v>43070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/>
          <cell r="N109">
            <v>0</v>
          </cell>
          <cell r="O109">
            <v>0</v>
          </cell>
          <cell r="P109">
            <v>1</v>
          </cell>
          <cell r="Q109">
            <v>0</v>
          </cell>
          <cell r="R109">
            <v>0</v>
          </cell>
          <cell r="S109">
            <v>0</v>
          </cell>
          <cell r="T109">
            <v>5.2631578947368418E-2</v>
          </cell>
          <cell r="U109" t="str">
            <v>0_12</v>
          </cell>
        </row>
        <row r="110">
          <cell r="A110">
            <v>10</v>
          </cell>
          <cell r="B110">
            <v>42736</v>
          </cell>
          <cell r="C110">
            <v>0</v>
          </cell>
          <cell r="D110"/>
          <cell r="E110"/>
          <cell r="F110"/>
          <cell r="G110"/>
          <cell r="H110"/>
          <cell r="I110"/>
          <cell r="J110"/>
          <cell r="K110"/>
          <cell r="L110"/>
          <cell r="M110"/>
          <cell r="N110"/>
          <cell r="O110">
            <v>0</v>
          </cell>
          <cell r="P110">
            <v>1</v>
          </cell>
          <cell r="Q110">
            <v>0</v>
          </cell>
          <cell r="R110">
            <v>0</v>
          </cell>
          <cell r="S110">
            <v>0</v>
          </cell>
          <cell r="T110">
            <v>4.5454545454545456E-2</v>
          </cell>
          <cell r="U110" t="str">
            <v>0_1</v>
          </cell>
        </row>
        <row r="111">
          <cell r="A111">
            <v>10</v>
          </cell>
          <cell r="B111">
            <v>42767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/>
          <cell r="N111">
            <v>0</v>
          </cell>
          <cell r="O111">
            <v>0</v>
          </cell>
          <cell r="P111">
            <v>1</v>
          </cell>
          <cell r="Q111">
            <v>0</v>
          </cell>
          <cell r="R111">
            <v>0</v>
          </cell>
          <cell r="S111">
            <v>0</v>
          </cell>
          <cell r="T111">
            <v>0.05</v>
          </cell>
          <cell r="U111" t="str">
            <v>0_2</v>
          </cell>
        </row>
        <row r="112">
          <cell r="A112">
            <v>10</v>
          </cell>
          <cell r="B112">
            <v>42795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/>
          <cell r="N112">
            <v>0</v>
          </cell>
          <cell r="O112">
            <v>0</v>
          </cell>
          <cell r="P112">
            <v>1</v>
          </cell>
          <cell r="Q112">
            <v>0</v>
          </cell>
          <cell r="R112">
            <v>0</v>
          </cell>
          <cell r="S112">
            <v>0</v>
          </cell>
          <cell r="T112">
            <v>4.3478260869565216E-2</v>
          </cell>
          <cell r="U112" t="str">
            <v>0_3</v>
          </cell>
        </row>
        <row r="113">
          <cell r="A113">
            <v>10</v>
          </cell>
          <cell r="B113">
            <v>42826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/>
          <cell r="N113">
            <v>0</v>
          </cell>
          <cell r="O113">
            <v>0</v>
          </cell>
          <cell r="P113">
            <v>1</v>
          </cell>
          <cell r="Q113">
            <v>0</v>
          </cell>
          <cell r="R113">
            <v>0</v>
          </cell>
          <cell r="S113">
            <v>0</v>
          </cell>
          <cell r="T113">
            <v>5.5555555555555552E-2</v>
          </cell>
          <cell r="U113" t="str">
            <v>0_4</v>
          </cell>
        </row>
        <row r="114">
          <cell r="A114">
            <v>10</v>
          </cell>
          <cell r="B114">
            <v>42856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/>
          <cell r="N114">
            <v>0</v>
          </cell>
          <cell r="O114">
            <v>0</v>
          </cell>
          <cell r="P114">
            <v>1</v>
          </cell>
          <cell r="Q114">
            <v>0</v>
          </cell>
          <cell r="R114">
            <v>0</v>
          </cell>
          <cell r="S114">
            <v>0</v>
          </cell>
          <cell r="T114">
            <v>0.05</v>
          </cell>
          <cell r="U114" t="str">
            <v>0_5</v>
          </cell>
        </row>
        <row r="115">
          <cell r="A115">
            <v>10</v>
          </cell>
          <cell r="B115">
            <v>42887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/>
          <cell r="N115">
            <v>0</v>
          </cell>
          <cell r="O115">
            <v>0.5</v>
          </cell>
          <cell r="P115">
            <v>1</v>
          </cell>
          <cell r="Q115">
            <v>0</v>
          </cell>
          <cell r="R115">
            <v>0</v>
          </cell>
          <cell r="S115">
            <v>0</v>
          </cell>
          <cell r="T115">
            <v>4.5454545454545456E-2</v>
          </cell>
          <cell r="U115" t="str">
            <v>0_6</v>
          </cell>
        </row>
        <row r="116">
          <cell r="A116">
            <v>10</v>
          </cell>
          <cell r="B116">
            <v>42917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/>
          <cell r="N116">
            <v>0</v>
          </cell>
          <cell r="O116">
            <v>0</v>
          </cell>
          <cell r="P116">
            <v>1</v>
          </cell>
          <cell r="Q116">
            <v>0</v>
          </cell>
          <cell r="R116">
            <v>0</v>
          </cell>
          <cell r="S116">
            <v>0</v>
          </cell>
          <cell r="T116">
            <v>0.05</v>
          </cell>
          <cell r="U116" t="str">
            <v>0_7</v>
          </cell>
        </row>
        <row r="117">
          <cell r="A117">
            <v>10</v>
          </cell>
          <cell r="B117">
            <v>42948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/>
          <cell r="N117">
            <v>0</v>
          </cell>
          <cell r="O117">
            <v>0</v>
          </cell>
          <cell r="P117">
            <v>1</v>
          </cell>
          <cell r="Q117">
            <v>0</v>
          </cell>
          <cell r="R117">
            <v>0</v>
          </cell>
          <cell r="S117">
            <v>0</v>
          </cell>
          <cell r="T117">
            <v>4.5454545454545456E-2</v>
          </cell>
          <cell r="U117" t="str">
            <v>0_8</v>
          </cell>
        </row>
        <row r="118">
          <cell r="A118">
            <v>10</v>
          </cell>
          <cell r="B118">
            <v>42979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/>
          <cell r="N118">
            <v>0</v>
          </cell>
          <cell r="O118">
            <v>0</v>
          </cell>
          <cell r="P118">
            <v>1</v>
          </cell>
          <cell r="Q118">
            <v>0</v>
          </cell>
          <cell r="R118">
            <v>0</v>
          </cell>
          <cell r="S118">
            <v>0</v>
          </cell>
          <cell r="T118">
            <v>4.7619047619047616E-2</v>
          </cell>
          <cell r="U118" t="str">
            <v>0_9</v>
          </cell>
        </row>
        <row r="119">
          <cell r="A119">
            <v>10</v>
          </cell>
          <cell r="B119">
            <v>43009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/>
          <cell r="N119">
            <v>0</v>
          </cell>
          <cell r="O119">
            <v>0</v>
          </cell>
          <cell r="P119">
            <v>1</v>
          </cell>
          <cell r="Q119">
            <v>0</v>
          </cell>
          <cell r="R119">
            <v>0</v>
          </cell>
          <cell r="S119">
            <v>0</v>
          </cell>
          <cell r="T119">
            <v>4.5454545454545456E-2</v>
          </cell>
          <cell r="U119" t="str">
            <v>0_10</v>
          </cell>
        </row>
        <row r="120">
          <cell r="A120">
            <v>10</v>
          </cell>
          <cell r="B120">
            <v>43040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/>
          <cell r="N120">
            <v>0</v>
          </cell>
          <cell r="O120">
            <v>0.5</v>
          </cell>
          <cell r="P120">
            <v>1</v>
          </cell>
          <cell r="Q120">
            <v>0</v>
          </cell>
          <cell r="R120">
            <v>0</v>
          </cell>
          <cell r="S120">
            <v>0</v>
          </cell>
          <cell r="T120">
            <v>4.7619047619047616E-2</v>
          </cell>
          <cell r="U120" t="str">
            <v>0_11</v>
          </cell>
        </row>
        <row r="121">
          <cell r="A121">
            <v>10</v>
          </cell>
          <cell r="B121">
            <v>43070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/>
          <cell r="N121">
            <v>0</v>
          </cell>
          <cell r="O121">
            <v>0</v>
          </cell>
          <cell r="P121">
            <v>1</v>
          </cell>
          <cell r="Q121">
            <v>0</v>
          </cell>
          <cell r="R121">
            <v>0</v>
          </cell>
          <cell r="S121">
            <v>0</v>
          </cell>
          <cell r="T121">
            <v>5.2631578947368418E-2</v>
          </cell>
          <cell r="U121" t="str">
            <v>0_12</v>
          </cell>
        </row>
        <row r="122">
          <cell r="A122">
            <v>11</v>
          </cell>
          <cell r="B122">
            <v>42736</v>
          </cell>
          <cell r="C122">
            <v>0</v>
          </cell>
          <cell r="D122"/>
          <cell r="E122"/>
          <cell r="F122"/>
          <cell r="G122"/>
          <cell r="H122"/>
          <cell r="I122"/>
          <cell r="J122"/>
          <cell r="K122"/>
          <cell r="L122"/>
          <cell r="M122"/>
          <cell r="N122"/>
          <cell r="O122">
            <v>0</v>
          </cell>
          <cell r="P122">
            <v>1</v>
          </cell>
          <cell r="Q122">
            <v>0</v>
          </cell>
          <cell r="R122">
            <v>0</v>
          </cell>
          <cell r="S122">
            <v>0</v>
          </cell>
          <cell r="T122">
            <v>4.5454545454545456E-2</v>
          </cell>
          <cell r="U122" t="str">
            <v>0_1</v>
          </cell>
        </row>
        <row r="123">
          <cell r="A123">
            <v>11</v>
          </cell>
          <cell r="B123">
            <v>42767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/>
          <cell r="N123">
            <v>0</v>
          </cell>
          <cell r="O123">
            <v>0</v>
          </cell>
          <cell r="P123">
            <v>1</v>
          </cell>
          <cell r="Q123">
            <v>0</v>
          </cell>
          <cell r="R123">
            <v>0</v>
          </cell>
          <cell r="S123">
            <v>0</v>
          </cell>
          <cell r="T123">
            <v>0.05</v>
          </cell>
          <cell r="U123" t="str">
            <v>0_2</v>
          </cell>
        </row>
        <row r="124">
          <cell r="A124">
            <v>11</v>
          </cell>
          <cell r="B124">
            <v>42795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/>
          <cell r="N124">
            <v>0</v>
          </cell>
          <cell r="O124">
            <v>0</v>
          </cell>
          <cell r="P124">
            <v>1</v>
          </cell>
          <cell r="Q124">
            <v>0</v>
          </cell>
          <cell r="R124">
            <v>0</v>
          </cell>
          <cell r="S124">
            <v>0</v>
          </cell>
          <cell r="T124">
            <v>4.3478260869565216E-2</v>
          </cell>
          <cell r="U124" t="str">
            <v>0_3</v>
          </cell>
        </row>
        <row r="125">
          <cell r="A125">
            <v>11</v>
          </cell>
          <cell r="B125">
            <v>42826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/>
          <cell r="N125">
            <v>0</v>
          </cell>
          <cell r="O125">
            <v>0</v>
          </cell>
          <cell r="P125">
            <v>1</v>
          </cell>
          <cell r="Q125">
            <v>0</v>
          </cell>
          <cell r="R125">
            <v>0</v>
          </cell>
          <cell r="S125">
            <v>0</v>
          </cell>
          <cell r="T125">
            <v>5.5555555555555552E-2</v>
          </cell>
          <cell r="U125" t="str">
            <v>0_4</v>
          </cell>
        </row>
        <row r="126">
          <cell r="A126">
            <v>11</v>
          </cell>
          <cell r="B126">
            <v>42856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/>
          <cell r="N126">
            <v>0</v>
          </cell>
          <cell r="O126">
            <v>0</v>
          </cell>
          <cell r="P126">
            <v>1</v>
          </cell>
          <cell r="Q126">
            <v>0</v>
          </cell>
          <cell r="R126">
            <v>0</v>
          </cell>
          <cell r="S126">
            <v>0</v>
          </cell>
          <cell r="T126">
            <v>0.05</v>
          </cell>
          <cell r="U126" t="str">
            <v>0_5</v>
          </cell>
        </row>
        <row r="127">
          <cell r="A127">
            <v>11</v>
          </cell>
          <cell r="B127">
            <v>42887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/>
          <cell r="N127">
            <v>0</v>
          </cell>
          <cell r="O127">
            <v>0.5</v>
          </cell>
          <cell r="P127">
            <v>1</v>
          </cell>
          <cell r="Q127">
            <v>0</v>
          </cell>
          <cell r="R127">
            <v>0</v>
          </cell>
          <cell r="S127">
            <v>0</v>
          </cell>
          <cell r="T127">
            <v>4.5454545454545456E-2</v>
          </cell>
          <cell r="U127" t="str">
            <v>0_6</v>
          </cell>
        </row>
        <row r="128">
          <cell r="A128">
            <v>11</v>
          </cell>
          <cell r="B128">
            <v>42917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/>
          <cell r="N128">
            <v>0</v>
          </cell>
          <cell r="O128">
            <v>0</v>
          </cell>
          <cell r="P128">
            <v>1</v>
          </cell>
          <cell r="Q128">
            <v>0</v>
          </cell>
          <cell r="R128">
            <v>0</v>
          </cell>
          <cell r="S128">
            <v>0</v>
          </cell>
          <cell r="T128">
            <v>0.05</v>
          </cell>
          <cell r="U128" t="str">
            <v>0_7</v>
          </cell>
        </row>
        <row r="129">
          <cell r="A129">
            <v>11</v>
          </cell>
          <cell r="B129">
            <v>42948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/>
          <cell r="N129">
            <v>0</v>
          </cell>
          <cell r="O129">
            <v>0</v>
          </cell>
          <cell r="P129">
            <v>1</v>
          </cell>
          <cell r="Q129">
            <v>0</v>
          </cell>
          <cell r="R129">
            <v>0</v>
          </cell>
          <cell r="S129">
            <v>0</v>
          </cell>
          <cell r="T129">
            <v>4.5454545454545456E-2</v>
          </cell>
          <cell r="U129" t="str">
            <v>0_8</v>
          </cell>
        </row>
        <row r="130">
          <cell r="A130">
            <v>11</v>
          </cell>
          <cell r="B130">
            <v>42979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/>
          <cell r="N130">
            <v>0</v>
          </cell>
          <cell r="O130">
            <v>0</v>
          </cell>
          <cell r="P130">
            <v>1</v>
          </cell>
          <cell r="Q130">
            <v>0</v>
          </cell>
          <cell r="R130">
            <v>0</v>
          </cell>
          <cell r="S130">
            <v>0</v>
          </cell>
          <cell r="T130">
            <v>4.7619047619047616E-2</v>
          </cell>
          <cell r="U130" t="str">
            <v>0_9</v>
          </cell>
        </row>
        <row r="131">
          <cell r="A131">
            <v>11</v>
          </cell>
          <cell r="B131">
            <v>43009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/>
          <cell r="N131">
            <v>0</v>
          </cell>
          <cell r="O131">
            <v>0</v>
          </cell>
          <cell r="P131">
            <v>1</v>
          </cell>
          <cell r="Q131">
            <v>0</v>
          </cell>
          <cell r="R131">
            <v>0</v>
          </cell>
          <cell r="S131">
            <v>0</v>
          </cell>
          <cell r="T131">
            <v>4.5454545454545456E-2</v>
          </cell>
          <cell r="U131" t="str">
            <v>0_10</v>
          </cell>
        </row>
        <row r="132">
          <cell r="A132">
            <v>11</v>
          </cell>
          <cell r="B132">
            <v>43040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/>
          <cell r="N132">
            <v>0</v>
          </cell>
          <cell r="O132">
            <v>0.5</v>
          </cell>
          <cell r="P132">
            <v>1</v>
          </cell>
          <cell r="Q132">
            <v>0</v>
          </cell>
          <cell r="R132">
            <v>0</v>
          </cell>
          <cell r="S132">
            <v>0</v>
          </cell>
          <cell r="T132">
            <v>4.7619047619047616E-2</v>
          </cell>
          <cell r="U132" t="str">
            <v>0_11</v>
          </cell>
        </row>
        <row r="133">
          <cell r="A133">
            <v>11</v>
          </cell>
          <cell r="B133">
            <v>43070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/>
          <cell r="N133">
            <v>0</v>
          </cell>
          <cell r="O133">
            <v>0</v>
          </cell>
          <cell r="P133">
            <v>1</v>
          </cell>
          <cell r="Q133">
            <v>0</v>
          </cell>
          <cell r="R133">
            <v>0</v>
          </cell>
          <cell r="S133">
            <v>0</v>
          </cell>
          <cell r="T133">
            <v>5.2631578947368418E-2</v>
          </cell>
          <cell r="U133" t="str">
            <v>0_12</v>
          </cell>
        </row>
        <row r="134">
          <cell r="A134">
            <v>12</v>
          </cell>
          <cell r="B134">
            <v>42736</v>
          </cell>
          <cell r="C134">
            <v>0</v>
          </cell>
          <cell r="D134"/>
          <cell r="E134"/>
          <cell r="F134"/>
          <cell r="G134"/>
          <cell r="H134"/>
          <cell r="I134"/>
          <cell r="J134"/>
          <cell r="K134"/>
          <cell r="L134"/>
          <cell r="M134"/>
          <cell r="N134"/>
          <cell r="O134">
            <v>0</v>
          </cell>
          <cell r="P134">
            <v>1</v>
          </cell>
          <cell r="Q134">
            <v>0</v>
          </cell>
          <cell r="R134">
            <v>0</v>
          </cell>
          <cell r="S134">
            <v>0</v>
          </cell>
          <cell r="T134">
            <v>4.5454545454545456E-2</v>
          </cell>
          <cell r="U134" t="str">
            <v>0_1</v>
          </cell>
        </row>
        <row r="135">
          <cell r="A135">
            <v>12</v>
          </cell>
          <cell r="B135">
            <v>42767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/>
          <cell r="N135">
            <v>0</v>
          </cell>
          <cell r="O135">
            <v>0</v>
          </cell>
          <cell r="P135">
            <v>1</v>
          </cell>
          <cell r="Q135">
            <v>0</v>
          </cell>
          <cell r="R135">
            <v>0</v>
          </cell>
          <cell r="S135">
            <v>0</v>
          </cell>
          <cell r="T135">
            <v>0.05</v>
          </cell>
          <cell r="U135" t="str">
            <v>0_2</v>
          </cell>
        </row>
        <row r="136">
          <cell r="A136">
            <v>12</v>
          </cell>
          <cell r="B136">
            <v>42795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/>
          <cell r="N136">
            <v>0</v>
          </cell>
          <cell r="O136">
            <v>0</v>
          </cell>
          <cell r="P136">
            <v>1</v>
          </cell>
          <cell r="Q136">
            <v>0</v>
          </cell>
          <cell r="R136">
            <v>0</v>
          </cell>
          <cell r="S136">
            <v>0</v>
          </cell>
          <cell r="T136">
            <v>4.3478260869565216E-2</v>
          </cell>
          <cell r="U136" t="str">
            <v>0_3</v>
          </cell>
        </row>
        <row r="137">
          <cell r="A137">
            <v>12</v>
          </cell>
          <cell r="B137">
            <v>42826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/>
          <cell r="N137">
            <v>0</v>
          </cell>
          <cell r="O137">
            <v>0</v>
          </cell>
          <cell r="P137">
            <v>1</v>
          </cell>
          <cell r="Q137">
            <v>0</v>
          </cell>
          <cell r="R137">
            <v>0</v>
          </cell>
          <cell r="S137">
            <v>0</v>
          </cell>
          <cell r="T137">
            <v>5.5555555555555552E-2</v>
          </cell>
          <cell r="U137" t="str">
            <v>0_4</v>
          </cell>
        </row>
        <row r="138">
          <cell r="A138">
            <v>12</v>
          </cell>
          <cell r="B138">
            <v>42856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/>
          <cell r="N138">
            <v>0</v>
          </cell>
          <cell r="O138">
            <v>0</v>
          </cell>
          <cell r="P138">
            <v>1</v>
          </cell>
          <cell r="Q138">
            <v>0</v>
          </cell>
          <cell r="R138">
            <v>0</v>
          </cell>
          <cell r="S138">
            <v>0</v>
          </cell>
          <cell r="T138">
            <v>0.05</v>
          </cell>
          <cell r="U138" t="str">
            <v>0_5</v>
          </cell>
        </row>
        <row r="139">
          <cell r="A139">
            <v>12</v>
          </cell>
          <cell r="B139">
            <v>42887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/>
          <cell r="N139">
            <v>0</v>
          </cell>
          <cell r="O139">
            <v>0.5</v>
          </cell>
          <cell r="P139">
            <v>1</v>
          </cell>
          <cell r="Q139">
            <v>0</v>
          </cell>
          <cell r="R139">
            <v>0</v>
          </cell>
          <cell r="S139">
            <v>0</v>
          </cell>
          <cell r="T139">
            <v>4.5454545454545456E-2</v>
          </cell>
          <cell r="U139" t="str">
            <v>0_6</v>
          </cell>
        </row>
        <row r="140">
          <cell r="A140">
            <v>12</v>
          </cell>
          <cell r="B140">
            <v>42917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/>
          <cell r="N140">
            <v>0</v>
          </cell>
          <cell r="O140">
            <v>0</v>
          </cell>
          <cell r="P140">
            <v>1</v>
          </cell>
          <cell r="Q140">
            <v>0</v>
          </cell>
          <cell r="R140">
            <v>0</v>
          </cell>
          <cell r="S140">
            <v>0</v>
          </cell>
          <cell r="T140">
            <v>0.05</v>
          </cell>
          <cell r="U140" t="str">
            <v>0_7</v>
          </cell>
        </row>
        <row r="141">
          <cell r="A141">
            <v>12</v>
          </cell>
          <cell r="B141">
            <v>42948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/>
          <cell r="N141">
            <v>0</v>
          </cell>
          <cell r="O141">
            <v>0</v>
          </cell>
          <cell r="P141">
            <v>1</v>
          </cell>
          <cell r="Q141">
            <v>0</v>
          </cell>
          <cell r="R141">
            <v>0</v>
          </cell>
          <cell r="S141">
            <v>0</v>
          </cell>
          <cell r="T141">
            <v>4.5454545454545456E-2</v>
          </cell>
          <cell r="U141" t="str">
            <v>0_8</v>
          </cell>
        </row>
        <row r="142">
          <cell r="A142">
            <v>12</v>
          </cell>
          <cell r="B142">
            <v>42979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/>
          <cell r="N142">
            <v>0</v>
          </cell>
          <cell r="O142">
            <v>0</v>
          </cell>
          <cell r="P142">
            <v>1</v>
          </cell>
          <cell r="Q142">
            <v>0</v>
          </cell>
          <cell r="R142">
            <v>0</v>
          </cell>
          <cell r="S142">
            <v>0</v>
          </cell>
          <cell r="T142">
            <v>4.7619047619047616E-2</v>
          </cell>
          <cell r="U142" t="str">
            <v>0_9</v>
          </cell>
        </row>
        <row r="143">
          <cell r="A143">
            <v>12</v>
          </cell>
          <cell r="B143">
            <v>43009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/>
          <cell r="N143">
            <v>0</v>
          </cell>
          <cell r="O143">
            <v>0</v>
          </cell>
          <cell r="P143">
            <v>1</v>
          </cell>
          <cell r="Q143">
            <v>0</v>
          </cell>
          <cell r="R143">
            <v>0</v>
          </cell>
          <cell r="S143">
            <v>0</v>
          </cell>
          <cell r="T143">
            <v>4.5454545454545456E-2</v>
          </cell>
          <cell r="U143" t="str">
            <v>0_10</v>
          </cell>
        </row>
        <row r="144">
          <cell r="A144">
            <v>12</v>
          </cell>
          <cell r="B144">
            <v>43040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/>
          <cell r="N144">
            <v>0</v>
          </cell>
          <cell r="O144">
            <v>0.5</v>
          </cell>
          <cell r="P144">
            <v>1</v>
          </cell>
          <cell r="Q144">
            <v>0</v>
          </cell>
          <cell r="R144">
            <v>0</v>
          </cell>
          <cell r="S144">
            <v>0</v>
          </cell>
          <cell r="T144">
            <v>4.7619047619047616E-2</v>
          </cell>
          <cell r="U144" t="str">
            <v>0_11</v>
          </cell>
        </row>
        <row r="145">
          <cell r="A145">
            <v>12</v>
          </cell>
          <cell r="B145">
            <v>43070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/>
          <cell r="N145">
            <v>0</v>
          </cell>
          <cell r="O145">
            <v>0</v>
          </cell>
          <cell r="P145">
            <v>1</v>
          </cell>
          <cell r="Q145">
            <v>0</v>
          </cell>
          <cell r="R145">
            <v>0</v>
          </cell>
          <cell r="S145">
            <v>0</v>
          </cell>
          <cell r="T145">
            <v>5.2631578947368418E-2</v>
          </cell>
          <cell r="U145" t="str">
            <v>0_12</v>
          </cell>
        </row>
        <row r="146">
          <cell r="A146">
            <v>13</v>
          </cell>
          <cell r="B146">
            <v>42736</v>
          </cell>
          <cell r="C146">
            <v>0</v>
          </cell>
          <cell r="D146"/>
          <cell r="E146"/>
          <cell r="F146"/>
          <cell r="G146"/>
          <cell r="H146"/>
          <cell r="I146"/>
          <cell r="J146"/>
          <cell r="K146"/>
          <cell r="L146"/>
          <cell r="M146"/>
          <cell r="N146"/>
          <cell r="O146">
            <v>0</v>
          </cell>
          <cell r="P146">
            <v>1</v>
          </cell>
          <cell r="Q146">
            <v>0</v>
          </cell>
          <cell r="R146">
            <v>0</v>
          </cell>
          <cell r="S146">
            <v>0</v>
          </cell>
          <cell r="T146">
            <v>4.5454545454545456E-2</v>
          </cell>
          <cell r="U146" t="str">
            <v>0_1</v>
          </cell>
        </row>
        <row r="147">
          <cell r="A147">
            <v>13</v>
          </cell>
          <cell r="B147">
            <v>42767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/>
          <cell r="N147">
            <v>0</v>
          </cell>
          <cell r="O147">
            <v>0</v>
          </cell>
          <cell r="P147">
            <v>1</v>
          </cell>
          <cell r="Q147">
            <v>0</v>
          </cell>
          <cell r="R147">
            <v>0</v>
          </cell>
          <cell r="S147">
            <v>0</v>
          </cell>
          <cell r="T147">
            <v>0.05</v>
          </cell>
          <cell r="U147" t="str">
            <v>0_2</v>
          </cell>
        </row>
        <row r="148">
          <cell r="A148">
            <v>13</v>
          </cell>
          <cell r="B148">
            <v>42795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/>
          <cell r="N148">
            <v>0</v>
          </cell>
          <cell r="O148">
            <v>0</v>
          </cell>
          <cell r="P148">
            <v>1</v>
          </cell>
          <cell r="Q148">
            <v>0</v>
          </cell>
          <cell r="R148">
            <v>0</v>
          </cell>
          <cell r="S148">
            <v>0</v>
          </cell>
          <cell r="T148">
            <v>4.3478260869565216E-2</v>
          </cell>
          <cell r="U148" t="str">
            <v>0_3</v>
          </cell>
        </row>
        <row r="149">
          <cell r="A149">
            <v>13</v>
          </cell>
          <cell r="B149">
            <v>42826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/>
          <cell r="N149">
            <v>0</v>
          </cell>
          <cell r="O149">
            <v>0</v>
          </cell>
          <cell r="P149">
            <v>1</v>
          </cell>
          <cell r="Q149">
            <v>0</v>
          </cell>
          <cell r="R149">
            <v>0</v>
          </cell>
          <cell r="S149">
            <v>0</v>
          </cell>
          <cell r="T149">
            <v>5.5555555555555552E-2</v>
          </cell>
          <cell r="U149" t="str">
            <v>0_4</v>
          </cell>
        </row>
        <row r="150">
          <cell r="A150">
            <v>13</v>
          </cell>
          <cell r="B150">
            <v>42856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/>
          <cell r="N150">
            <v>0</v>
          </cell>
          <cell r="O150">
            <v>0</v>
          </cell>
          <cell r="P150">
            <v>1</v>
          </cell>
          <cell r="Q150">
            <v>0</v>
          </cell>
          <cell r="R150">
            <v>0</v>
          </cell>
          <cell r="S150">
            <v>0</v>
          </cell>
          <cell r="T150">
            <v>0.05</v>
          </cell>
          <cell r="U150" t="str">
            <v>0_5</v>
          </cell>
        </row>
        <row r="151">
          <cell r="A151">
            <v>13</v>
          </cell>
          <cell r="B151">
            <v>42887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/>
          <cell r="N151">
            <v>0</v>
          </cell>
          <cell r="O151">
            <v>0.5</v>
          </cell>
          <cell r="P151">
            <v>1</v>
          </cell>
          <cell r="Q151">
            <v>0</v>
          </cell>
          <cell r="R151">
            <v>0</v>
          </cell>
          <cell r="S151">
            <v>0</v>
          </cell>
          <cell r="T151">
            <v>4.5454545454545456E-2</v>
          </cell>
          <cell r="U151" t="str">
            <v>0_6</v>
          </cell>
        </row>
        <row r="152">
          <cell r="A152">
            <v>13</v>
          </cell>
          <cell r="B152">
            <v>42917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/>
          <cell r="N152">
            <v>0</v>
          </cell>
          <cell r="O152">
            <v>0</v>
          </cell>
          <cell r="P152">
            <v>1</v>
          </cell>
          <cell r="Q152">
            <v>0</v>
          </cell>
          <cell r="R152">
            <v>0</v>
          </cell>
          <cell r="S152">
            <v>0</v>
          </cell>
          <cell r="T152">
            <v>0.05</v>
          </cell>
          <cell r="U152" t="str">
            <v>0_7</v>
          </cell>
        </row>
        <row r="153">
          <cell r="A153">
            <v>13</v>
          </cell>
          <cell r="B153">
            <v>42948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/>
          <cell r="N153">
            <v>0</v>
          </cell>
          <cell r="O153">
            <v>0</v>
          </cell>
          <cell r="P153">
            <v>1</v>
          </cell>
          <cell r="Q153">
            <v>0</v>
          </cell>
          <cell r="R153">
            <v>0</v>
          </cell>
          <cell r="S153">
            <v>0</v>
          </cell>
          <cell r="T153">
            <v>4.5454545454545456E-2</v>
          </cell>
          <cell r="U153" t="str">
            <v>0_8</v>
          </cell>
        </row>
        <row r="154">
          <cell r="A154">
            <v>13</v>
          </cell>
          <cell r="B154">
            <v>42979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/>
          <cell r="N154">
            <v>0</v>
          </cell>
          <cell r="O154">
            <v>0</v>
          </cell>
          <cell r="P154">
            <v>1</v>
          </cell>
          <cell r="Q154">
            <v>0</v>
          </cell>
          <cell r="R154">
            <v>0</v>
          </cell>
          <cell r="S154">
            <v>0</v>
          </cell>
          <cell r="T154">
            <v>4.7619047619047616E-2</v>
          </cell>
          <cell r="U154" t="str">
            <v>0_9</v>
          </cell>
        </row>
        <row r="155">
          <cell r="A155">
            <v>13</v>
          </cell>
          <cell r="B155">
            <v>43009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/>
          <cell r="N155">
            <v>0</v>
          </cell>
          <cell r="O155">
            <v>0</v>
          </cell>
          <cell r="P155">
            <v>1</v>
          </cell>
          <cell r="Q155">
            <v>0</v>
          </cell>
          <cell r="R155">
            <v>0</v>
          </cell>
          <cell r="S155">
            <v>0</v>
          </cell>
          <cell r="T155">
            <v>4.5454545454545456E-2</v>
          </cell>
          <cell r="U155" t="str">
            <v>0_10</v>
          </cell>
        </row>
        <row r="156">
          <cell r="A156">
            <v>13</v>
          </cell>
          <cell r="B156">
            <v>43040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/>
          <cell r="N156">
            <v>0</v>
          </cell>
          <cell r="O156">
            <v>0.5</v>
          </cell>
          <cell r="P156">
            <v>1</v>
          </cell>
          <cell r="Q156">
            <v>0</v>
          </cell>
          <cell r="R156">
            <v>0</v>
          </cell>
          <cell r="S156">
            <v>0</v>
          </cell>
          <cell r="T156">
            <v>4.7619047619047616E-2</v>
          </cell>
          <cell r="U156" t="str">
            <v>0_11</v>
          </cell>
        </row>
        <row r="157">
          <cell r="A157">
            <v>13</v>
          </cell>
          <cell r="B157">
            <v>43070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/>
          <cell r="N157">
            <v>0</v>
          </cell>
          <cell r="O157">
            <v>0</v>
          </cell>
          <cell r="P157">
            <v>1</v>
          </cell>
          <cell r="Q157">
            <v>0</v>
          </cell>
          <cell r="R157">
            <v>0</v>
          </cell>
          <cell r="S157">
            <v>0</v>
          </cell>
          <cell r="T157">
            <v>5.2631578947368418E-2</v>
          </cell>
          <cell r="U157" t="str">
            <v>0_12</v>
          </cell>
        </row>
        <row r="158">
          <cell r="A158">
            <v>14</v>
          </cell>
          <cell r="B158">
            <v>42736</v>
          </cell>
          <cell r="C158">
            <v>0</v>
          </cell>
          <cell r="D158"/>
          <cell r="E158"/>
          <cell r="F158"/>
          <cell r="G158"/>
          <cell r="H158"/>
          <cell r="I158"/>
          <cell r="J158"/>
          <cell r="K158"/>
          <cell r="L158"/>
          <cell r="M158"/>
          <cell r="N158"/>
          <cell r="O158">
            <v>0</v>
          </cell>
          <cell r="P158">
            <v>1</v>
          </cell>
          <cell r="Q158">
            <v>0</v>
          </cell>
          <cell r="R158">
            <v>0</v>
          </cell>
          <cell r="S158">
            <v>0</v>
          </cell>
          <cell r="T158">
            <v>4.5454545454545456E-2</v>
          </cell>
          <cell r="U158" t="str">
            <v>0_1</v>
          </cell>
        </row>
        <row r="159">
          <cell r="A159">
            <v>14</v>
          </cell>
          <cell r="B159">
            <v>42767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/>
          <cell r="N159">
            <v>0</v>
          </cell>
          <cell r="O159">
            <v>0</v>
          </cell>
          <cell r="P159">
            <v>1</v>
          </cell>
          <cell r="Q159">
            <v>0</v>
          </cell>
          <cell r="R159">
            <v>0</v>
          </cell>
          <cell r="S159">
            <v>0</v>
          </cell>
          <cell r="T159">
            <v>0.05</v>
          </cell>
          <cell r="U159" t="str">
            <v>0_2</v>
          </cell>
        </row>
        <row r="160">
          <cell r="A160">
            <v>14</v>
          </cell>
          <cell r="B160">
            <v>42795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/>
          <cell r="N160">
            <v>0</v>
          </cell>
          <cell r="O160">
            <v>0</v>
          </cell>
          <cell r="P160">
            <v>1</v>
          </cell>
          <cell r="Q160">
            <v>0</v>
          </cell>
          <cell r="R160">
            <v>0</v>
          </cell>
          <cell r="S160">
            <v>0</v>
          </cell>
          <cell r="T160">
            <v>4.3478260869565216E-2</v>
          </cell>
          <cell r="U160" t="str">
            <v>0_3</v>
          </cell>
        </row>
        <row r="161">
          <cell r="A161">
            <v>14</v>
          </cell>
          <cell r="B161">
            <v>42826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/>
          <cell r="N161">
            <v>0</v>
          </cell>
          <cell r="O161">
            <v>0</v>
          </cell>
          <cell r="P161">
            <v>1</v>
          </cell>
          <cell r="Q161">
            <v>0</v>
          </cell>
          <cell r="R161">
            <v>0</v>
          </cell>
          <cell r="S161">
            <v>0</v>
          </cell>
          <cell r="T161">
            <v>5.5555555555555552E-2</v>
          </cell>
          <cell r="U161" t="str">
            <v>0_4</v>
          </cell>
        </row>
        <row r="162">
          <cell r="A162">
            <v>14</v>
          </cell>
          <cell r="B162">
            <v>42856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/>
          <cell r="N162">
            <v>0</v>
          </cell>
          <cell r="O162">
            <v>0</v>
          </cell>
          <cell r="P162">
            <v>1</v>
          </cell>
          <cell r="Q162">
            <v>0</v>
          </cell>
          <cell r="R162">
            <v>0</v>
          </cell>
          <cell r="S162">
            <v>0</v>
          </cell>
          <cell r="T162">
            <v>0.05</v>
          </cell>
          <cell r="U162" t="str">
            <v>0_5</v>
          </cell>
        </row>
        <row r="163">
          <cell r="A163">
            <v>14</v>
          </cell>
          <cell r="B163">
            <v>42887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/>
          <cell r="N163">
            <v>0</v>
          </cell>
          <cell r="O163">
            <v>0.5</v>
          </cell>
          <cell r="P163">
            <v>1</v>
          </cell>
          <cell r="Q163">
            <v>0</v>
          </cell>
          <cell r="R163">
            <v>0</v>
          </cell>
          <cell r="S163">
            <v>0</v>
          </cell>
          <cell r="T163">
            <v>4.5454545454545456E-2</v>
          </cell>
          <cell r="U163" t="str">
            <v>0_6</v>
          </cell>
        </row>
        <row r="164">
          <cell r="A164">
            <v>14</v>
          </cell>
          <cell r="B164">
            <v>42917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/>
          <cell r="N164">
            <v>0</v>
          </cell>
          <cell r="O164">
            <v>0</v>
          </cell>
          <cell r="P164">
            <v>1</v>
          </cell>
          <cell r="Q164">
            <v>0</v>
          </cell>
          <cell r="R164">
            <v>0</v>
          </cell>
          <cell r="S164">
            <v>0</v>
          </cell>
          <cell r="T164">
            <v>0.05</v>
          </cell>
          <cell r="U164" t="str">
            <v>0_7</v>
          </cell>
        </row>
        <row r="165">
          <cell r="A165">
            <v>14</v>
          </cell>
          <cell r="B165">
            <v>42948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/>
          <cell r="N165">
            <v>0</v>
          </cell>
          <cell r="O165">
            <v>0</v>
          </cell>
          <cell r="P165">
            <v>1</v>
          </cell>
          <cell r="Q165">
            <v>0</v>
          </cell>
          <cell r="R165">
            <v>0</v>
          </cell>
          <cell r="S165">
            <v>0</v>
          </cell>
          <cell r="T165">
            <v>4.5454545454545456E-2</v>
          </cell>
          <cell r="U165" t="str">
            <v>0_8</v>
          </cell>
        </row>
        <row r="166">
          <cell r="A166">
            <v>14</v>
          </cell>
          <cell r="B166">
            <v>42979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/>
          <cell r="N166">
            <v>0</v>
          </cell>
          <cell r="O166">
            <v>0</v>
          </cell>
          <cell r="P166">
            <v>1</v>
          </cell>
          <cell r="Q166">
            <v>0</v>
          </cell>
          <cell r="R166">
            <v>0</v>
          </cell>
          <cell r="S166">
            <v>0</v>
          </cell>
          <cell r="T166">
            <v>4.7619047619047616E-2</v>
          </cell>
          <cell r="U166" t="str">
            <v>0_9</v>
          </cell>
        </row>
        <row r="167">
          <cell r="A167">
            <v>14</v>
          </cell>
          <cell r="B167">
            <v>43009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/>
          <cell r="N167">
            <v>0</v>
          </cell>
          <cell r="O167">
            <v>0</v>
          </cell>
          <cell r="P167">
            <v>1</v>
          </cell>
          <cell r="Q167">
            <v>0</v>
          </cell>
          <cell r="R167">
            <v>0</v>
          </cell>
          <cell r="S167">
            <v>0</v>
          </cell>
          <cell r="T167">
            <v>4.5454545454545456E-2</v>
          </cell>
          <cell r="U167" t="str">
            <v>0_10</v>
          </cell>
        </row>
        <row r="168">
          <cell r="A168">
            <v>14</v>
          </cell>
          <cell r="B168">
            <v>43040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/>
          <cell r="N168">
            <v>0</v>
          </cell>
          <cell r="O168">
            <v>0.5</v>
          </cell>
          <cell r="P168">
            <v>1</v>
          </cell>
          <cell r="Q168">
            <v>0</v>
          </cell>
          <cell r="R168">
            <v>0</v>
          </cell>
          <cell r="S168">
            <v>0</v>
          </cell>
          <cell r="T168">
            <v>4.7619047619047616E-2</v>
          </cell>
          <cell r="U168" t="str">
            <v>0_11</v>
          </cell>
        </row>
        <row r="169">
          <cell r="A169">
            <v>14</v>
          </cell>
          <cell r="B169">
            <v>43070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/>
          <cell r="N169">
            <v>0</v>
          </cell>
          <cell r="O169">
            <v>0</v>
          </cell>
          <cell r="P169">
            <v>1</v>
          </cell>
          <cell r="Q169">
            <v>0</v>
          </cell>
          <cell r="R169">
            <v>0</v>
          </cell>
          <cell r="S169">
            <v>0</v>
          </cell>
          <cell r="T169">
            <v>5.2631578947368418E-2</v>
          </cell>
          <cell r="U169" t="str">
            <v>0_12</v>
          </cell>
        </row>
        <row r="170">
          <cell r="A170">
            <v>15</v>
          </cell>
          <cell r="B170">
            <v>42736</v>
          </cell>
          <cell r="C170">
            <v>0</v>
          </cell>
          <cell r="D170"/>
          <cell r="E170"/>
          <cell r="F170"/>
          <cell r="G170"/>
          <cell r="H170"/>
          <cell r="I170"/>
          <cell r="J170"/>
          <cell r="K170"/>
          <cell r="L170"/>
          <cell r="M170"/>
          <cell r="N170"/>
          <cell r="O170">
            <v>0</v>
          </cell>
          <cell r="P170">
            <v>1</v>
          </cell>
          <cell r="Q170">
            <v>0</v>
          </cell>
          <cell r="R170">
            <v>0</v>
          </cell>
          <cell r="S170">
            <v>0</v>
          </cell>
          <cell r="T170">
            <v>4.5454545454545456E-2</v>
          </cell>
          <cell r="U170" t="str">
            <v>0_1</v>
          </cell>
        </row>
        <row r="171">
          <cell r="A171">
            <v>15</v>
          </cell>
          <cell r="B171">
            <v>42767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/>
          <cell r="N171">
            <v>0</v>
          </cell>
          <cell r="O171">
            <v>0</v>
          </cell>
          <cell r="P171">
            <v>1</v>
          </cell>
          <cell r="Q171">
            <v>0</v>
          </cell>
          <cell r="R171">
            <v>0</v>
          </cell>
          <cell r="S171">
            <v>0</v>
          </cell>
          <cell r="T171">
            <v>0.05</v>
          </cell>
          <cell r="U171" t="str">
            <v>0_2</v>
          </cell>
        </row>
        <row r="172">
          <cell r="A172">
            <v>15</v>
          </cell>
          <cell r="B172">
            <v>42795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/>
          <cell r="N172">
            <v>0</v>
          </cell>
          <cell r="O172">
            <v>0</v>
          </cell>
          <cell r="P172">
            <v>1</v>
          </cell>
          <cell r="Q172">
            <v>0</v>
          </cell>
          <cell r="R172">
            <v>0</v>
          </cell>
          <cell r="S172">
            <v>0</v>
          </cell>
          <cell r="T172">
            <v>4.3478260869565216E-2</v>
          </cell>
          <cell r="U172" t="str">
            <v>0_3</v>
          </cell>
        </row>
        <row r="173">
          <cell r="A173">
            <v>15</v>
          </cell>
          <cell r="B173">
            <v>42826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/>
          <cell r="N173">
            <v>0</v>
          </cell>
          <cell r="O173">
            <v>0</v>
          </cell>
          <cell r="P173">
            <v>1</v>
          </cell>
          <cell r="Q173">
            <v>0</v>
          </cell>
          <cell r="R173">
            <v>0</v>
          </cell>
          <cell r="S173">
            <v>0</v>
          </cell>
          <cell r="T173">
            <v>5.5555555555555552E-2</v>
          </cell>
          <cell r="U173" t="str">
            <v>0_4</v>
          </cell>
        </row>
        <row r="174">
          <cell r="A174">
            <v>15</v>
          </cell>
          <cell r="B174">
            <v>42856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/>
          <cell r="N174">
            <v>0</v>
          </cell>
          <cell r="O174">
            <v>0</v>
          </cell>
          <cell r="P174">
            <v>1</v>
          </cell>
          <cell r="Q174">
            <v>0</v>
          </cell>
          <cell r="R174">
            <v>0</v>
          </cell>
          <cell r="S174">
            <v>0</v>
          </cell>
          <cell r="T174">
            <v>0.05</v>
          </cell>
          <cell r="U174" t="str">
            <v>0_5</v>
          </cell>
        </row>
        <row r="175">
          <cell r="A175">
            <v>15</v>
          </cell>
          <cell r="B175">
            <v>42887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/>
          <cell r="N175">
            <v>0</v>
          </cell>
          <cell r="O175">
            <v>0.5</v>
          </cell>
          <cell r="P175">
            <v>1</v>
          </cell>
          <cell r="Q175">
            <v>0</v>
          </cell>
          <cell r="R175">
            <v>0</v>
          </cell>
          <cell r="S175">
            <v>0</v>
          </cell>
          <cell r="T175">
            <v>4.5454545454545456E-2</v>
          </cell>
          <cell r="U175" t="str">
            <v>0_6</v>
          </cell>
        </row>
        <row r="176">
          <cell r="A176">
            <v>15</v>
          </cell>
          <cell r="B176">
            <v>42917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/>
          <cell r="N176">
            <v>0</v>
          </cell>
          <cell r="O176">
            <v>0</v>
          </cell>
          <cell r="P176">
            <v>1</v>
          </cell>
          <cell r="Q176">
            <v>0</v>
          </cell>
          <cell r="R176">
            <v>0</v>
          </cell>
          <cell r="S176">
            <v>0</v>
          </cell>
          <cell r="T176">
            <v>0.05</v>
          </cell>
          <cell r="U176" t="str">
            <v>0_7</v>
          </cell>
        </row>
        <row r="177">
          <cell r="A177">
            <v>15</v>
          </cell>
          <cell r="B177">
            <v>42948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/>
          <cell r="N177">
            <v>0</v>
          </cell>
          <cell r="O177">
            <v>0</v>
          </cell>
          <cell r="P177">
            <v>1</v>
          </cell>
          <cell r="Q177">
            <v>0</v>
          </cell>
          <cell r="R177">
            <v>0</v>
          </cell>
          <cell r="S177">
            <v>0</v>
          </cell>
          <cell r="T177">
            <v>4.5454545454545456E-2</v>
          </cell>
          <cell r="U177" t="str">
            <v>0_8</v>
          </cell>
        </row>
        <row r="178">
          <cell r="A178">
            <v>15</v>
          </cell>
          <cell r="B178">
            <v>42979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/>
          <cell r="N178">
            <v>0</v>
          </cell>
          <cell r="O178">
            <v>0</v>
          </cell>
          <cell r="P178">
            <v>1</v>
          </cell>
          <cell r="Q178">
            <v>0</v>
          </cell>
          <cell r="R178">
            <v>0</v>
          </cell>
          <cell r="S178">
            <v>0</v>
          </cell>
          <cell r="T178">
            <v>4.7619047619047616E-2</v>
          </cell>
          <cell r="U178" t="str">
            <v>0_9</v>
          </cell>
        </row>
        <row r="179">
          <cell r="A179">
            <v>15</v>
          </cell>
          <cell r="B179">
            <v>43009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/>
          <cell r="N179">
            <v>0</v>
          </cell>
          <cell r="O179">
            <v>0</v>
          </cell>
          <cell r="P179">
            <v>1</v>
          </cell>
          <cell r="Q179">
            <v>0</v>
          </cell>
          <cell r="R179">
            <v>0</v>
          </cell>
          <cell r="S179">
            <v>0</v>
          </cell>
          <cell r="T179">
            <v>4.5454545454545456E-2</v>
          </cell>
          <cell r="U179" t="str">
            <v>0_10</v>
          </cell>
        </row>
        <row r="180">
          <cell r="A180">
            <v>15</v>
          </cell>
          <cell r="B180">
            <v>43040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/>
          <cell r="N180">
            <v>0</v>
          </cell>
          <cell r="O180">
            <v>0.5</v>
          </cell>
          <cell r="P180">
            <v>1</v>
          </cell>
          <cell r="Q180">
            <v>0</v>
          </cell>
          <cell r="R180">
            <v>0</v>
          </cell>
          <cell r="S180">
            <v>0</v>
          </cell>
          <cell r="T180">
            <v>4.7619047619047616E-2</v>
          </cell>
          <cell r="U180" t="str">
            <v>0_11</v>
          </cell>
        </row>
        <row r="181">
          <cell r="A181">
            <v>15</v>
          </cell>
          <cell r="B181">
            <v>43070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/>
          <cell r="N181">
            <v>0</v>
          </cell>
          <cell r="O181">
            <v>0</v>
          </cell>
          <cell r="P181">
            <v>1</v>
          </cell>
          <cell r="Q181">
            <v>0</v>
          </cell>
          <cell r="R181">
            <v>0</v>
          </cell>
          <cell r="S181">
            <v>0</v>
          </cell>
          <cell r="T181">
            <v>5.2631578947368418E-2</v>
          </cell>
          <cell r="U181" t="str">
            <v>0_12</v>
          </cell>
        </row>
        <row r="182">
          <cell r="A182">
            <v>16</v>
          </cell>
          <cell r="B182">
            <v>42736</v>
          </cell>
          <cell r="C182">
            <v>0</v>
          </cell>
          <cell r="D182"/>
          <cell r="E182"/>
          <cell r="F182"/>
          <cell r="G182"/>
          <cell r="H182"/>
          <cell r="I182"/>
          <cell r="J182"/>
          <cell r="K182"/>
          <cell r="L182"/>
          <cell r="M182"/>
          <cell r="N182"/>
          <cell r="O182">
            <v>0</v>
          </cell>
          <cell r="P182">
            <v>1</v>
          </cell>
          <cell r="Q182">
            <v>0</v>
          </cell>
          <cell r="R182">
            <v>0</v>
          </cell>
          <cell r="S182">
            <v>0</v>
          </cell>
          <cell r="T182">
            <v>4.5454545454545456E-2</v>
          </cell>
          <cell r="U182" t="str">
            <v>0_1</v>
          </cell>
        </row>
        <row r="183">
          <cell r="A183">
            <v>16</v>
          </cell>
          <cell r="B183">
            <v>42767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/>
          <cell r="N183">
            <v>0</v>
          </cell>
          <cell r="O183">
            <v>0</v>
          </cell>
          <cell r="P183">
            <v>1</v>
          </cell>
          <cell r="Q183">
            <v>0</v>
          </cell>
          <cell r="R183">
            <v>0</v>
          </cell>
          <cell r="S183">
            <v>0</v>
          </cell>
          <cell r="T183">
            <v>0.05</v>
          </cell>
          <cell r="U183" t="str">
            <v>0_2</v>
          </cell>
        </row>
        <row r="184">
          <cell r="A184">
            <v>16</v>
          </cell>
          <cell r="B184">
            <v>42795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/>
          <cell r="N184">
            <v>0</v>
          </cell>
          <cell r="O184">
            <v>0</v>
          </cell>
          <cell r="P184">
            <v>1</v>
          </cell>
          <cell r="Q184">
            <v>0</v>
          </cell>
          <cell r="R184">
            <v>0</v>
          </cell>
          <cell r="S184">
            <v>0</v>
          </cell>
          <cell r="T184">
            <v>4.3478260869565216E-2</v>
          </cell>
          <cell r="U184" t="str">
            <v>0_3</v>
          </cell>
        </row>
        <row r="185">
          <cell r="A185">
            <v>16</v>
          </cell>
          <cell r="B185">
            <v>42826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/>
          <cell r="N185">
            <v>0</v>
          </cell>
          <cell r="O185">
            <v>0</v>
          </cell>
          <cell r="P185">
            <v>1</v>
          </cell>
          <cell r="Q185">
            <v>0</v>
          </cell>
          <cell r="R185">
            <v>0</v>
          </cell>
          <cell r="S185">
            <v>0</v>
          </cell>
          <cell r="T185">
            <v>5.5555555555555552E-2</v>
          </cell>
          <cell r="U185" t="str">
            <v>0_4</v>
          </cell>
        </row>
        <row r="186">
          <cell r="A186">
            <v>16</v>
          </cell>
          <cell r="B186">
            <v>42856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/>
          <cell r="N186">
            <v>0</v>
          </cell>
          <cell r="O186">
            <v>0</v>
          </cell>
          <cell r="P186">
            <v>1</v>
          </cell>
          <cell r="Q186">
            <v>0</v>
          </cell>
          <cell r="R186">
            <v>0</v>
          </cell>
          <cell r="S186">
            <v>0</v>
          </cell>
          <cell r="T186">
            <v>0.05</v>
          </cell>
          <cell r="U186" t="str">
            <v>0_5</v>
          </cell>
        </row>
        <row r="187">
          <cell r="A187">
            <v>16</v>
          </cell>
          <cell r="B187">
            <v>42887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/>
          <cell r="N187">
            <v>0</v>
          </cell>
          <cell r="O187">
            <v>0.5</v>
          </cell>
          <cell r="P187">
            <v>1</v>
          </cell>
          <cell r="Q187">
            <v>0</v>
          </cell>
          <cell r="R187">
            <v>0</v>
          </cell>
          <cell r="S187">
            <v>0</v>
          </cell>
          <cell r="T187">
            <v>4.5454545454545456E-2</v>
          </cell>
          <cell r="U187" t="str">
            <v>0_6</v>
          </cell>
        </row>
        <row r="188">
          <cell r="A188">
            <v>16</v>
          </cell>
          <cell r="B188">
            <v>42917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/>
          <cell r="N188">
            <v>0</v>
          </cell>
          <cell r="O188">
            <v>0</v>
          </cell>
          <cell r="P188">
            <v>1</v>
          </cell>
          <cell r="Q188">
            <v>0</v>
          </cell>
          <cell r="R188">
            <v>0</v>
          </cell>
          <cell r="S188">
            <v>0</v>
          </cell>
          <cell r="T188">
            <v>0.05</v>
          </cell>
          <cell r="U188" t="str">
            <v>0_7</v>
          </cell>
        </row>
        <row r="189">
          <cell r="A189">
            <v>16</v>
          </cell>
          <cell r="B189">
            <v>42948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/>
          <cell r="N189">
            <v>0</v>
          </cell>
          <cell r="O189">
            <v>0</v>
          </cell>
          <cell r="P189">
            <v>1</v>
          </cell>
          <cell r="Q189">
            <v>0</v>
          </cell>
          <cell r="R189">
            <v>0</v>
          </cell>
          <cell r="S189">
            <v>0</v>
          </cell>
          <cell r="T189">
            <v>4.5454545454545456E-2</v>
          </cell>
          <cell r="U189" t="str">
            <v>0_8</v>
          </cell>
        </row>
        <row r="190">
          <cell r="A190">
            <v>16</v>
          </cell>
          <cell r="B190">
            <v>42979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/>
          <cell r="N190">
            <v>0</v>
          </cell>
          <cell r="O190">
            <v>0</v>
          </cell>
          <cell r="P190">
            <v>1</v>
          </cell>
          <cell r="Q190">
            <v>0</v>
          </cell>
          <cell r="R190">
            <v>0</v>
          </cell>
          <cell r="S190">
            <v>0</v>
          </cell>
          <cell r="T190">
            <v>4.7619047619047616E-2</v>
          </cell>
          <cell r="U190" t="str">
            <v>0_9</v>
          </cell>
        </row>
        <row r="191">
          <cell r="A191">
            <v>16</v>
          </cell>
          <cell r="B191">
            <v>43009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/>
          <cell r="N191">
            <v>0</v>
          </cell>
          <cell r="O191">
            <v>0</v>
          </cell>
          <cell r="P191">
            <v>1</v>
          </cell>
          <cell r="Q191">
            <v>0</v>
          </cell>
          <cell r="R191">
            <v>0</v>
          </cell>
          <cell r="S191">
            <v>0</v>
          </cell>
          <cell r="T191">
            <v>4.5454545454545456E-2</v>
          </cell>
          <cell r="U191" t="str">
            <v>0_10</v>
          </cell>
        </row>
        <row r="192">
          <cell r="A192">
            <v>16</v>
          </cell>
          <cell r="B192">
            <v>43040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/>
          <cell r="N192">
            <v>0</v>
          </cell>
          <cell r="O192">
            <v>0.5</v>
          </cell>
          <cell r="P192">
            <v>1</v>
          </cell>
          <cell r="Q192">
            <v>0</v>
          </cell>
          <cell r="R192">
            <v>0</v>
          </cell>
          <cell r="S192">
            <v>0</v>
          </cell>
          <cell r="T192">
            <v>4.7619047619047616E-2</v>
          </cell>
          <cell r="U192" t="str">
            <v>0_11</v>
          </cell>
        </row>
        <row r="193">
          <cell r="A193">
            <v>16</v>
          </cell>
          <cell r="B193">
            <v>43070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/>
          <cell r="N193">
            <v>0</v>
          </cell>
          <cell r="O193">
            <v>0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5.2631578947368418E-2</v>
          </cell>
          <cell r="U193" t="str">
            <v>0_12</v>
          </cell>
        </row>
        <row r="194">
          <cell r="A194">
            <v>17</v>
          </cell>
          <cell r="B194">
            <v>42736</v>
          </cell>
          <cell r="C194">
            <v>0</v>
          </cell>
          <cell r="D194"/>
          <cell r="E194"/>
          <cell r="F194"/>
          <cell r="G194"/>
          <cell r="H194"/>
          <cell r="I194"/>
          <cell r="J194"/>
          <cell r="K194"/>
          <cell r="L194"/>
          <cell r="M194"/>
          <cell r="N194"/>
          <cell r="O194">
            <v>0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4.5454545454545456E-2</v>
          </cell>
          <cell r="U194" t="str">
            <v>0_1</v>
          </cell>
        </row>
        <row r="195">
          <cell r="A195">
            <v>17</v>
          </cell>
          <cell r="B195">
            <v>42767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/>
          <cell r="N195">
            <v>0</v>
          </cell>
          <cell r="O195">
            <v>0</v>
          </cell>
          <cell r="P195">
            <v>1</v>
          </cell>
          <cell r="Q195">
            <v>0</v>
          </cell>
          <cell r="R195">
            <v>0</v>
          </cell>
          <cell r="S195">
            <v>0</v>
          </cell>
          <cell r="T195">
            <v>0.05</v>
          </cell>
          <cell r="U195" t="str">
            <v>0_2</v>
          </cell>
        </row>
        <row r="196">
          <cell r="A196">
            <v>17</v>
          </cell>
          <cell r="B196">
            <v>42795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/>
          <cell r="N196">
            <v>0</v>
          </cell>
          <cell r="O196">
            <v>0</v>
          </cell>
          <cell r="P196">
            <v>1</v>
          </cell>
          <cell r="Q196">
            <v>0</v>
          </cell>
          <cell r="R196">
            <v>0</v>
          </cell>
          <cell r="S196">
            <v>0</v>
          </cell>
          <cell r="T196">
            <v>4.3478260869565216E-2</v>
          </cell>
          <cell r="U196" t="str">
            <v>0_3</v>
          </cell>
        </row>
        <row r="197">
          <cell r="A197">
            <v>17</v>
          </cell>
          <cell r="B197">
            <v>42826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/>
          <cell r="N197">
            <v>0</v>
          </cell>
          <cell r="O197">
            <v>0</v>
          </cell>
          <cell r="P197">
            <v>1</v>
          </cell>
          <cell r="Q197">
            <v>0</v>
          </cell>
          <cell r="R197">
            <v>0</v>
          </cell>
          <cell r="S197">
            <v>0</v>
          </cell>
          <cell r="T197">
            <v>5.5555555555555552E-2</v>
          </cell>
          <cell r="U197" t="str">
            <v>0_4</v>
          </cell>
        </row>
        <row r="198">
          <cell r="A198">
            <v>17</v>
          </cell>
          <cell r="B198">
            <v>42856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/>
          <cell r="N198">
            <v>0</v>
          </cell>
          <cell r="O198">
            <v>0</v>
          </cell>
          <cell r="P198">
            <v>1</v>
          </cell>
          <cell r="Q198">
            <v>0</v>
          </cell>
          <cell r="R198">
            <v>0</v>
          </cell>
          <cell r="S198">
            <v>0</v>
          </cell>
          <cell r="T198">
            <v>0.05</v>
          </cell>
          <cell r="U198" t="str">
            <v>0_5</v>
          </cell>
        </row>
        <row r="199">
          <cell r="A199">
            <v>17</v>
          </cell>
          <cell r="B199">
            <v>42887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/>
          <cell r="N199">
            <v>0</v>
          </cell>
          <cell r="O199">
            <v>0.5</v>
          </cell>
          <cell r="P199">
            <v>1</v>
          </cell>
          <cell r="Q199">
            <v>0</v>
          </cell>
          <cell r="R199">
            <v>0</v>
          </cell>
          <cell r="S199">
            <v>0</v>
          </cell>
          <cell r="T199">
            <v>4.5454545454545456E-2</v>
          </cell>
          <cell r="U199" t="str">
            <v>0_6</v>
          </cell>
        </row>
        <row r="200">
          <cell r="A200">
            <v>17</v>
          </cell>
          <cell r="B200">
            <v>42917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/>
          <cell r="N200">
            <v>0</v>
          </cell>
          <cell r="O200">
            <v>0</v>
          </cell>
          <cell r="P200">
            <v>1</v>
          </cell>
          <cell r="Q200">
            <v>0</v>
          </cell>
          <cell r="R200">
            <v>0</v>
          </cell>
          <cell r="S200">
            <v>0</v>
          </cell>
          <cell r="T200">
            <v>0.05</v>
          </cell>
          <cell r="U200" t="str">
            <v>0_7</v>
          </cell>
        </row>
        <row r="201">
          <cell r="A201">
            <v>17</v>
          </cell>
          <cell r="B201">
            <v>42948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/>
          <cell r="N201">
            <v>0</v>
          </cell>
          <cell r="O201">
            <v>0</v>
          </cell>
          <cell r="P201">
            <v>1</v>
          </cell>
          <cell r="Q201">
            <v>0</v>
          </cell>
          <cell r="R201">
            <v>0</v>
          </cell>
          <cell r="S201">
            <v>0</v>
          </cell>
          <cell r="T201">
            <v>4.5454545454545456E-2</v>
          </cell>
          <cell r="U201" t="str">
            <v>0_8</v>
          </cell>
        </row>
        <row r="202">
          <cell r="A202">
            <v>17</v>
          </cell>
          <cell r="B202">
            <v>42979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/>
          <cell r="N202">
            <v>0</v>
          </cell>
          <cell r="O202">
            <v>0</v>
          </cell>
          <cell r="P202">
            <v>1</v>
          </cell>
          <cell r="Q202">
            <v>0</v>
          </cell>
          <cell r="R202">
            <v>0</v>
          </cell>
          <cell r="S202">
            <v>0</v>
          </cell>
          <cell r="T202">
            <v>4.7619047619047616E-2</v>
          </cell>
          <cell r="U202" t="str">
            <v>0_9</v>
          </cell>
        </row>
        <row r="203">
          <cell r="A203">
            <v>17</v>
          </cell>
          <cell r="B203">
            <v>43009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/>
          <cell r="N203">
            <v>0</v>
          </cell>
          <cell r="O203">
            <v>0</v>
          </cell>
          <cell r="P203">
            <v>1</v>
          </cell>
          <cell r="Q203">
            <v>0</v>
          </cell>
          <cell r="R203">
            <v>0</v>
          </cell>
          <cell r="S203">
            <v>0</v>
          </cell>
          <cell r="T203">
            <v>4.5454545454545456E-2</v>
          </cell>
          <cell r="U203" t="str">
            <v>0_10</v>
          </cell>
        </row>
        <row r="204">
          <cell r="A204">
            <v>17</v>
          </cell>
          <cell r="B204">
            <v>43040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/>
          <cell r="N204">
            <v>0</v>
          </cell>
          <cell r="O204">
            <v>0.5</v>
          </cell>
          <cell r="P204">
            <v>1</v>
          </cell>
          <cell r="Q204">
            <v>0</v>
          </cell>
          <cell r="R204">
            <v>0</v>
          </cell>
          <cell r="S204">
            <v>0</v>
          </cell>
          <cell r="T204">
            <v>4.7619047619047616E-2</v>
          </cell>
          <cell r="U204" t="str">
            <v>0_11</v>
          </cell>
        </row>
        <row r="205">
          <cell r="A205">
            <v>17</v>
          </cell>
          <cell r="B205">
            <v>43070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/>
          <cell r="N205">
            <v>0</v>
          </cell>
          <cell r="O205">
            <v>0</v>
          </cell>
          <cell r="P205">
            <v>1</v>
          </cell>
          <cell r="Q205">
            <v>0</v>
          </cell>
          <cell r="R205">
            <v>0</v>
          </cell>
          <cell r="S205">
            <v>0</v>
          </cell>
          <cell r="T205">
            <v>5.2631578947368418E-2</v>
          </cell>
          <cell r="U205" t="str">
            <v>0_12</v>
          </cell>
        </row>
        <row r="206">
          <cell r="A206">
            <v>18</v>
          </cell>
          <cell r="B206">
            <v>42736</v>
          </cell>
          <cell r="C206">
            <v>0</v>
          </cell>
          <cell r="D206"/>
          <cell r="E206"/>
          <cell r="F206"/>
          <cell r="G206"/>
          <cell r="H206"/>
          <cell r="I206"/>
          <cell r="J206"/>
          <cell r="K206"/>
          <cell r="L206"/>
          <cell r="M206"/>
          <cell r="N206"/>
          <cell r="O206">
            <v>0</v>
          </cell>
          <cell r="P206">
            <v>1</v>
          </cell>
          <cell r="Q206">
            <v>0</v>
          </cell>
          <cell r="R206">
            <v>0</v>
          </cell>
          <cell r="S206">
            <v>0</v>
          </cell>
          <cell r="T206">
            <v>4.5454545454545456E-2</v>
          </cell>
          <cell r="U206" t="str">
            <v>0_1</v>
          </cell>
        </row>
        <row r="207">
          <cell r="A207">
            <v>18</v>
          </cell>
          <cell r="B207">
            <v>42767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/>
          <cell r="N207">
            <v>0</v>
          </cell>
          <cell r="O207">
            <v>0</v>
          </cell>
          <cell r="P207">
            <v>1</v>
          </cell>
          <cell r="Q207">
            <v>0</v>
          </cell>
          <cell r="R207">
            <v>0</v>
          </cell>
          <cell r="S207">
            <v>0</v>
          </cell>
          <cell r="T207">
            <v>0.05</v>
          </cell>
          <cell r="U207" t="str">
            <v>0_2</v>
          </cell>
        </row>
        <row r="208">
          <cell r="A208">
            <v>18</v>
          </cell>
          <cell r="B208">
            <v>42795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/>
          <cell r="N208">
            <v>0</v>
          </cell>
          <cell r="O208">
            <v>0</v>
          </cell>
          <cell r="P208">
            <v>1</v>
          </cell>
          <cell r="Q208">
            <v>0</v>
          </cell>
          <cell r="R208">
            <v>0</v>
          </cell>
          <cell r="S208">
            <v>0</v>
          </cell>
          <cell r="T208">
            <v>4.3478260869565216E-2</v>
          </cell>
          <cell r="U208" t="str">
            <v>0_3</v>
          </cell>
        </row>
        <row r="209">
          <cell r="A209">
            <v>18</v>
          </cell>
          <cell r="B209">
            <v>42826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/>
          <cell r="N209">
            <v>0</v>
          </cell>
          <cell r="O209">
            <v>0</v>
          </cell>
          <cell r="P209">
            <v>1</v>
          </cell>
          <cell r="Q209">
            <v>0</v>
          </cell>
          <cell r="R209">
            <v>0</v>
          </cell>
          <cell r="S209">
            <v>0</v>
          </cell>
          <cell r="T209">
            <v>5.5555555555555552E-2</v>
          </cell>
          <cell r="U209" t="str">
            <v>0_4</v>
          </cell>
        </row>
        <row r="210">
          <cell r="A210">
            <v>18</v>
          </cell>
          <cell r="B210">
            <v>42856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/>
          <cell r="N210">
            <v>0</v>
          </cell>
          <cell r="O210">
            <v>0</v>
          </cell>
          <cell r="P210">
            <v>1</v>
          </cell>
          <cell r="Q210">
            <v>0</v>
          </cell>
          <cell r="R210">
            <v>0</v>
          </cell>
          <cell r="S210">
            <v>0</v>
          </cell>
          <cell r="T210">
            <v>0.05</v>
          </cell>
          <cell r="U210" t="str">
            <v>0_5</v>
          </cell>
        </row>
        <row r="211">
          <cell r="A211">
            <v>18</v>
          </cell>
          <cell r="B211">
            <v>42887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/>
          <cell r="N211">
            <v>0</v>
          </cell>
          <cell r="O211">
            <v>0.5</v>
          </cell>
          <cell r="P211">
            <v>1</v>
          </cell>
          <cell r="Q211">
            <v>0</v>
          </cell>
          <cell r="R211">
            <v>0</v>
          </cell>
          <cell r="S211">
            <v>0</v>
          </cell>
          <cell r="T211">
            <v>4.5454545454545456E-2</v>
          </cell>
          <cell r="U211" t="str">
            <v>0_6</v>
          </cell>
        </row>
        <row r="212">
          <cell r="A212">
            <v>18</v>
          </cell>
          <cell r="B212">
            <v>42917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/>
          <cell r="N212">
            <v>0</v>
          </cell>
          <cell r="O212">
            <v>0</v>
          </cell>
          <cell r="P212">
            <v>1</v>
          </cell>
          <cell r="Q212">
            <v>0</v>
          </cell>
          <cell r="R212">
            <v>0</v>
          </cell>
          <cell r="S212">
            <v>0</v>
          </cell>
          <cell r="T212">
            <v>0.05</v>
          </cell>
          <cell r="U212" t="str">
            <v>0_7</v>
          </cell>
        </row>
        <row r="213">
          <cell r="A213">
            <v>18</v>
          </cell>
          <cell r="B213">
            <v>42948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/>
          <cell r="N213">
            <v>0</v>
          </cell>
          <cell r="O213">
            <v>0</v>
          </cell>
          <cell r="P213">
            <v>1</v>
          </cell>
          <cell r="Q213">
            <v>0</v>
          </cell>
          <cell r="R213">
            <v>0</v>
          </cell>
          <cell r="S213">
            <v>0</v>
          </cell>
          <cell r="T213">
            <v>4.5454545454545456E-2</v>
          </cell>
          <cell r="U213" t="str">
            <v>0_8</v>
          </cell>
        </row>
        <row r="214">
          <cell r="A214">
            <v>18</v>
          </cell>
          <cell r="B214">
            <v>42979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/>
          <cell r="N214">
            <v>0</v>
          </cell>
          <cell r="O214">
            <v>0</v>
          </cell>
          <cell r="P214">
            <v>1</v>
          </cell>
          <cell r="Q214">
            <v>0</v>
          </cell>
          <cell r="R214">
            <v>0</v>
          </cell>
          <cell r="S214">
            <v>0</v>
          </cell>
          <cell r="T214">
            <v>4.7619047619047616E-2</v>
          </cell>
          <cell r="U214" t="str">
            <v>0_9</v>
          </cell>
        </row>
        <row r="215">
          <cell r="A215">
            <v>18</v>
          </cell>
          <cell r="B215">
            <v>43009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/>
          <cell r="N215">
            <v>0</v>
          </cell>
          <cell r="O215">
            <v>0</v>
          </cell>
          <cell r="P215">
            <v>1</v>
          </cell>
          <cell r="Q215">
            <v>0</v>
          </cell>
          <cell r="R215">
            <v>0</v>
          </cell>
          <cell r="S215">
            <v>0</v>
          </cell>
          <cell r="T215">
            <v>4.5454545454545456E-2</v>
          </cell>
          <cell r="U215" t="str">
            <v>0_10</v>
          </cell>
        </row>
        <row r="216">
          <cell r="A216">
            <v>18</v>
          </cell>
          <cell r="B216">
            <v>43040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/>
          <cell r="N216">
            <v>0</v>
          </cell>
          <cell r="O216">
            <v>0.5</v>
          </cell>
          <cell r="P216">
            <v>1</v>
          </cell>
          <cell r="Q216">
            <v>0</v>
          </cell>
          <cell r="R216">
            <v>0</v>
          </cell>
          <cell r="S216">
            <v>0</v>
          </cell>
          <cell r="T216">
            <v>4.7619047619047616E-2</v>
          </cell>
          <cell r="U216" t="str">
            <v>0_11</v>
          </cell>
        </row>
        <row r="217">
          <cell r="A217">
            <v>18</v>
          </cell>
          <cell r="B217">
            <v>43070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/>
          <cell r="N217">
            <v>0</v>
          </cell>
          <cell r="O217">
            <v>0</v>
          </cell>
          <cell r="P217">
            <v>1</v>
          </cell>
          <cell r="Q217">
            <v>0</v>
          </cell>
          <cell r="R217">
            <v>0</v>
          </cell>
          <cell r="S217">
            <v>0</v>
          </cell>
          <cell r="T217">
            <v>5.2631578947368418E-2</v>
          </cell>
          <cell r="U217" t="str">
            <v>0_12</v>
          </cell>
        </row>
        <row r="218">
          <cell r="A218">
            <v>19</v>
          </cell>
          <cell r="B218">
            <v>42736</v>
          </cell>
          <cell r="C218">
            <v>0</v>
          </cell>
          <cell r="D218"/>
          <cell r="E218"/>
          <cell r="F218"/>
          <cell r="G218"/>
          <cell r="H218"/>
          <cell r="I218"/>
          <cell r="J218"/>
          <cell r="K218"/>
          <cell r="L218"/>
          <cell r="M218"/>
          <cell r="N218"/>
          <cell r="O218">
            <v>0</v>
          </cell>
          <cell r="P218">
            <v>1</v>
          </cell>
          <cell r="Q218">
            <v>0</v>
          </cell>
          <cell r="R218">
            <v>0</v>
          </cell>
          <cell r="S218">
            <v>0</v>
          </cell>
          <cell r="T218">
            <v>4.5454545454545456E-2</v>
          </cell>
          <cell r="U218" t="str">
            <v>0_1</v>
          </cell>
        </row>
        <row r="219">
          <cell r="A219">
            <v>19</v>
          </cell>
          <cell r="B219">
            <v>42767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/>
          <cell r="N219">
            <v>0</v>
          </cell>
          <cell r="O219">
            <v>0</v>
          </cell>
          <cell r="P219">
            <v>1</v>
          </cell>
          <cell r="Q219">
            <v>0</v>
          </cell>
          <cell r="R219">
            <v>0</v>
          </cell>
          <cell r="S219">
            <v>0</v>
          </cell>
          <cell r="T219">
            <v>0.05</v>
          </cell>
          <cell r="U219" t="str">
            <v>0_2</v>
          </cell>
        </row>
        <row r="220">
          <cell r="A220">
            <v>19</v>
          </cell>
          <cell r="B220">
            <v>42795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/>
          <cell r="N220">
            <v>0</v>
          </cell>
          <cell r="O220">
            <v>0</v>
          </cell>
          <cell r="P220">
            <v>1</v>
          </cell>
          <cell r="Q220">
            <v>0</v>
          </cell>
          <cell r="R220">
            <v>0</v>
          </cell>
          <cell r="S220">
            <v>0</v>
          </cell>
          <cell r="T220">
            <v>4.3478260869565216E-2</v>
          </cell>
          <cell r="U220" t="str">
            <v>0_3</v>
          </cell>
        </row>
        <row r="221">
          <cell r="A221">
            <v>19</v>
          </cell>
          <cell r="B221">
            <v>42826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/>
          <cell r="N221">
            <v>0</v>
          </cell>
          <cell r="O221">
            <v>0</v>
          </cell>
          <cell r="P221">
            <v>1</v>
          </cell>
          <cell r="Q221">
            <v>0</v>
          </cell>
          <cell r="R221">
            <v>0</v>
          </cell>
          <cell r="S221">
            <v>0</v>
          </cell>
          <cell r="T221">
            <v>5.5555555555555552E-2</v>
          </cell>
          <cell r="U221" t="str">
            <v>0_4</v>
          </cell>
        </row>
        <row r="222">
          <cell r="A222">
            <v>19</v>
          </cell>
          <cell r="B222">
            <v>42856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/>
          <cell r="N222">
            <v>0</v>
          </cell>
          <cell r="O222">
            <v>0</v>
          </cell>
          <cell r="P222">
            <v>1</v>
          </cell>
          <cell r="Q222">
            <v>0</v>
          </cell>
          <cell r="R222">
            <v>0</v>
          </cell>
          <cell r="S222">
            <v>0</v>
          </cell>
          <cell r="T222">
            <v>0.05</v>
          </cell>
          <cell r="U222" t="str">
            <v>0_5</v>
          </cell>
        </row>
        <row r="223">
          <cell r="A223">
            <v>19</v>
          </cell>
          <cell r="B223">
            <v>42887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/>
          <cell r="N223">
            <v>0</v>
          </cell>
          <cell r="O223">
            <v>0.5</v>
          </cell>
          <cell r="P223">
            <v>1</v>
          </cell>
          <cell r="Q223">
            <v>0</v>
          </cell>
          <cell r="R223">
            <v>0</v>
          </cell>
          <cell r="S223">
            <v>0</v>
          </cell>
          <cell r="T223">
            <v>4.5454545454545456E-2</v>
          </cell>
          <cell r="U223" t="str">
            <v>0_6</v>
          </cell>
        </row>
        <row r="224">
          <cell r="A224">
            <v>19</v>
          </cell>
          <cell r="B224">
            <v>42917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/>
          <cell r="N224">
            <v>0</v>
          </cell>
          <cell r="O224">
            <v>0</v>
          </cell>
          <cell r="P224">
            <v>1</v>
          </cell>
          <cell r="Q224">
            <v>0</v>
          </cell>
          <cell r="R224">
            <v>0</v>
          </cell>
          <cell r="S224">
            <v>0</v>
          </cell>
          <cell r="T224">
            <v>0.05</v>
          </cell>
          <cell r="U224" t="str">
            <v>0_7</v>
          </cell>
        </row>
        <row r="225">
          <cell r="A225">
            <v>19</v>
          </cell>
          <cell r="B225">
            <v>42948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/>
          <cell r="N225">
            <v>0</v>
          </cell>
          <cell r="O225">
            <v>0</v>
          </cell>
          <cell r="P225">
            <v>1</v>
          </cell>
          <cell r="Q225">
            <v>0</v>
          </cell>
          <cell r="R225">
            <v>0</v>
          </cell>
          <cell r="S225">
            <v>0</v>
          </cell>
          <cell r="T225">
            <v>4.5454545454545456E-2</v>
          </cell>
          <cell r="U225" t="str">
            <v>0_8</v>
          </cell>
        </row>
        <row r="226">
          <cell r="A226">
            <v>19</v>
          </cell>
          <cell r="B226">
            <v>42979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/>
          <cell r="N226">
            <v>0</v>
          </cell>
          <cell r="O226">
            <v>0</v>
          </cell>
          <cell r="P226">
            <v>1</v>
          </cell>
          <cell r="Q226">
            <v>0</v>
          </cell>
          <cell r="R226">
            <v>0</v>
          </cell>
          <cell r="S226">
            <v>0</v>
          </cell>
          <cell r="T226">
            <v>4.7619047619047616E-2</v>
          </cell>
          <cell r="U226" t="str">
            <v>0_9</v>
          </cell>
        </row>
        <row r="227">
          <cell r="A227">
            <v>19</v>
          </cell>
          <cell r="B227">
            <v>43009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/>
          <cell r="N227">
            <v>0</v>
          </cell>
          <cell r="O227">
            <v>0</v>
          </cell>
          <cell r="P227">
            <v>1</v>
          </cell>
          <cell r="Q227">
            <v>0</v>
          </cell>
          <cell r="R227">
            <v>0</v>
          </cell>
          <cell r="S227">
            <v>0</v>
          </cell>
          <cell r="T227">
            <v>4.5454545454545456E-2</v>
          </cell>
          <cell r="U227" t="str">
            <v>0_10</v>
          </cell>
        </row>
        <row r="228">
          <cell r="A228">
            <v>19</v>
          </cell>
          <cell r="B228">
            <v>43040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/>
          <cell r="N228">
            <v>0</v>
          </cell>
          <cell r="O228">
            <v>0.5</v>
          </cell>
          <cell r="P228">
            <v>1</v>
          </cell>
          <cell r="Q228">
            <v>0</v>
          </cell>
          <cell r="R228">
            <v>0</v>
          </cell>
          <cell r="S228">
            <v>0</v>
          </cell>
          <cell r="T228">
            <v>4.7619047619047616E-2</v>
          </cell>
          <cell r="U228" t="str">
            <v>0_11</v>
          </cell>
        </row>
        <row r="229">
          <cell r="A229">
            <v>19</v>
          </cell>
          <cell r="B229">
            <v>43070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/>
          <cell r="N229">
            <v>0</v>
          </cell>
          <cell r="O229">
            <v>0</v>
          </cell>
          <cell r="P229">
            <v>1</v>
          </cell>
          <cell r="Q229">
            <v>0</v>
          </cell>
          <cell r="R229">
            <v>0</v>
          </cell>
          <cell r="S229">
            <v>0</v>
          </cell>
          <cell r="T229">
            <v>5.2631578947368418E-2</v>
          </cell>
          <cell r="U229" t="str">
            <v>0_12</v>
          </cell>
        </row>
        <row r="230">
          <cell r="A230">
            <v>20</v>
          </cell>
          <cell r="B230">
            <v>42736</v>
          </cell>
          <cell r="C230">
            <v>0</v>
          </cell>
          <cell r="D230"/>
          <cell r="E230"/>
          <cell r="F230"/>
          <cell r="G230"/>
          <cell r="H230"/>
          <cell r="I230"/>
          <cell r="J230"/>
          <cell r="K230"/>
          <cell r="L230"/>
          <cell r="M230"/>
          <cell r="N230"/>
          <cell r="O230">
            <v>0</v>
          </cell>
          <cell r="P230">
            <v>1</v>
          </cell>
          <cell r="Q230">
            <v>0</v>
          </cell>
          <cell r="R230">
            <v>0</v>
          </cell>
          <cell r="S230">
            <v>0</v>
          </cell>
          <cell r="T230">
            <v>4.5454545454545456E-2</v>
          </cell>
          <cell r="U230" t="str">
            <v>0_1</v>
          </cell>
        </row>
        <row r="231">
          <cell r="A231">
            <v>20</v>
          </cell>
          <cell r="B231">
            <v>42767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/>
          <cell r="N231">
            <v>0</v>
          </cell>
          <cell r="O231">
            <v>0</v>
          </cell>
          <cell r="P231">
            <v>1</v>
          </cell>
          <cell r="Q231">
            <v>0</v>
          </cell>
          <cell r="R231">
            <v>0</v>
          </cell>
          <cell r="S231">
            <v>0</v>
          </cell>
          <cell r="T231">
            <v>0.05</v>
          </cell>
          <cell r="U231" t="str">
            <v>0_2</v>
          </cell>
        </row>
        <row r="232">
          <cell r="A232">
            <v>20</v>
          </cell>
          <cell r="B232">
            <v>42795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/>
          <cell r="N232">
            <v>0</v>
          </cell>
          <cell r="O232">
            <v>0</v>
          </cell>
          <cell r="P232">
            <v>1</v>
          </cell>
          <cell r="Q232">
            <v>0</v>
          </cell>
          <cell r="R232">
            <v>0</v>
          </cell>
          <cell r="S232">
            <v>0</v>
          </cell>
          <cell r="T232">
            <v>4.3478260869565216E-2</v>
          </cell>
          <cell r="U232" t="str">
            <v>0_3</v>
          </cell>
        </row>
        <row r="233">
          <cell r="A233">
            <v>20</v>
          </cell>
          <cell r="B233">
            <v>42826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/>
          <cell r="N233">
            <v>0</v>
          </cell>
          <cell r="O233">
            <v>0</v>
          </cell>
          <cell r="P233">
            <v>1</v>
          </cell>
          <cell r="Q233">
            <v>0</v>
          </cell>
          <cell r="R233">
            <v>0</v>
          </cell>
          <cell r="S233">
            <v>0</v>
          </cell>
          <cell r="T233">
            <v>5.5555555555555552E-2</v>
          </cell>
          <cell r="U233" t="str">
            <v>0_4</v>
          </cell>
        </row>
        <row r="234">
          <cell r="A234">
            <v>20</v>
          </cell>
          <cell r="B234">
            <v>42856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/>
          <cell r="N234">
            <v>0</v>
          </cell>
          <cell r="O234">
            <v>0</v>
          </cell>
          <cell r="P234">
            <v>1</v>
          </cell>
          <cell r="Q234">
            <v>0</v>
          </cell>
          <cell r="R234">
            <v>0</v>
          </cell>
          <cell r="S234">
            <v>0</v>
          </cell>
          <cell r="T234">
            <v>0.05</v>
          </cell>
          <cell r="U234" t="str">
            <v>0_5</v>
          </cell>
        </row>
        <row r="235">
          <cell r="A235">
            <v>20</v>
          </cell>
          <cell r="B235">
            <v>42887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/>
          <cell r="N235">
            <v>0</v>
          </cell>
          <cell r="O235">
            <v>0.5</v>
          </cell>
          <cell r="P235">
            <v>1</v>
          </cell>
          <cell r="Q235">
            <v>0</v>
          </cell>
          <cell r="R235">
            <v>0</v>
          </cell>
          <cell r="S235">
            <v>0</v>
          </cell>
          <cell r="T235">
            <v>4.5454545454545456E-2</v>
          </cell>
          <cell r="U235" t="str">
            <v>0_6</v>
          </cell>
        </row>
        <row r="236">
          <cell r="A236">
            <v>20</v>
          </cell>
          <cell r="B236">
            <v>42917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/>
          <cell r="N236">
            <v>0</v>
          </cell>
          <cell r="O236">
            <v>0</v>
          </cell>
          <cell r="P236">
            <v>1</v>
          </cell>
          <cell r="Q236">
            <v>0</v>
          </cell>
          <cell r="R236">
            <v>0</v>
          </cell>
          <cell r="S236">
            <v>0</v>
          </cell>
          <cell r="T236">
            <v>0.05</v>
          </cell>
          <cell r="U236" t="str">
            <v>0_7</v>
          </cell>
        </row>
        <row r="237">
          <cell r="A237">
            <v>20</v>
          </cell>
          <cell r="B237">
            <v>42948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/>
          <cell r="N237">
            <v>0</v>
          </cell>
          <cell r="O237">
            <v>0</v>
          </cell>
          <cell r="P237">
            <v>1</v>
          </cell>
          <cell r="Q237">
            <v>0</v>
          </cell>
          <cell r="R237">
            <v>0</v>
          </cell>
          <cell r="S237">
            <v>0</v>
          </cell>
          <cell r="T237">
            <v>4.5454545454545456E-2</v>
          </cell>
          <cell r="U237" t="str">
            <v>0_8</v>
          </cell>
        </row>
        <row r="238">
          <cell r="A238">
            <v>20</v>
          </cell>
          <cell r="B238">
            <v>42979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/>
          <cell r="N238">
            <v>0</v>
          </cell>
          <cell r="O238">
            <v>0</v>
          </cell>
          <cell r="P238">
            <v>1</v>
          </cell>
          <cell r="Q238">
            <v>0</v>
          </cell>
          <cell r="R238">
            <v>0</v>
          </cell>
          <cell r="S238">
            <v>0</v>
          </cell>
          <cell r="T238">
            <v>4.7619047619047616E-2</v>
          </cell>
          <cell r="U238" t="str">
            <v>0_9</v>
          </cell>
        </row>
        <row r="239">
          <cell r="A239">
            <v>20</v>
          </cell>
          <cell r="B239">
            <v>43009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/>
          <cell r="N239">
            <v>0</v>
          </cell>
          <cell r="O239">
            <v>0</v>
          </cell>
          <cell r="P239">
            <v>1</v>
          </cell>
          <cell r="Q239">
            <v>0</v>
          </cell>
          <cell r="R239">
            <v>0</v>
          </cell>
          <cell r="S239">
            <v>0</v>
          </cell>
          <cell r="T239">
            <v>4.5454545454545456E-2</v>
          </cell>
          <cell r="U239" t="str">
            <v>0_10</v>
          </cell>
        </row>
        <row r="240">
          <cell r="A240">
            <v>20</v>
          </cell>
          <cell r="B240">
            <v>43040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/>
          <cell r="N240">
            <v>0</v>
          </cell>
          <cell r="O240">
            <v>0.5</v>
          </cell>
          <cell r="P240">
            <v>1</v>
          </cell>
          <cell r="Q240">
            <v>0</v>
          </cell>
          <cell r="R240">
            <v>0</v>
          </cell>
          <cell r="S240">
            <v>0</v>
          </cell>
          <cell r="T240">
            <v>4.7619047619047616E-2</v>
          </cell>
          <cell r="U240" t="str">
            <v>0_11</v>
          </cell>
        </row>
        <row r="241">
          <cell r="A241">
            <v>20</v>
          </cell>
          <cell r="B241">
            <v>43070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/>
          <cell r="N241">
            <v>0</v>
          </cell>
          <cell r="O241">
            <v>0</v>
          </cell>
          <cell r="P241">
            <v>1</v>
          </cell>
          <cell r="Q241">
            <v>0</v>
          </cell>
          <cell r="R241">
            <v>0</v>
          </cell>
          <cell r="S241">
            <v>0</v>
          </cell>
          <cell r="T241">
            <v>5.2631578947368418E-2</v>
          </cell>
          <cell r="U241" t="str">
            <v>0_12</v>
          </cell>
        </row>
        <row r="242">
          <cell r="A242">
            <v>21</v>
          </cell>
          <cell r="B242">
            <v>42736</v>
          </cell>
          <cell r="C242">
            <v>0</v>
          </cell>
          <cell r="D242"/>
          <cell r="E242"/>
          <cell r="F242"/>
          <cell r="G242"/>
          <cell r="H242"/>
          <cell r="I242"/>
          <cell r="J242"/>
          <cell r="K242"/>
          <cell r="L242"/>
          <cell r="M242"/>
          <cell r="N242"/>
          <cell r="O242">
            <v>0</v>
          </cell>
          <cell r="P242">
            <v>1</v>
          </cell>
          <cell r="Q242">
            <v>0</v>
          </cell>
          <cell r="R242">
            <v>0</v>
          </cell>
          <cell r="S242">
            <v>0</v>
          </cell>
          <cell r="T242">
            <v>4.5454545454545456E-2</v>
          </cell>
          <cell r="U242" t="str">
            <v>0_1</v>
          </cell>
        </row>
        <row r="243">
          <cell r="A243">
            <v>21</v>
          </cell>
          <cell r="B243">
            <v>42767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/>
          <cell r="N243">
            <v>0</v>
          </cell>
          <cell r="O243">
            <v>0</v>
          </cell>
          <cell r="P243">
            <v>1</v>
          </cell>
          <cell r="Q243">
            <v>0</v>
          </cell>
          <cell r="R243">
            <v>0</v>
          </cell>
          <cell r="S243">
            <v>0</v>
          </cell>
          <cell r="T243">
            <v>0.05</v>
          </cell>
          <cell r="U243" t="str">
            <v>0_2</v>
          </cell>
        </row>
        <row r="244">
          <cell r="A244">
            <v>21</v>
          </cell>
          <cell r="B244">
            <v>42795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/>
          <cell r="N244">
            <v>0</v>
          </cell>
          <cell r="O244">
            <v>0</v>
          </cell>
          <cell r="P244">
            <v>1</v>
          </cell>
          <cell r="Q244">
            <v>0</v>
          </cell>
          <cell r="R244">
            <v>0</v>
          </cell>
          <cell r="S244">
            <v>0</v>
          </cell>
          <cell r="T244">
            <v>4.3478260869565216E-2</v>
          </cell>
          <cell r="U244" t="str">
            <v>0_3</v>
          </cell>
        </row>
        <row r="245">
          <cell r="A245">
            <v>21</v>
          </cell>
          <cell r="B245">
            <v>42826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/>
          <cell r="N245">
            <v>0</v>
          </cell>
          <cell r="O245">
            <v>0</v>
          </cell>
          <cell r="P245">
            <v>1</v>
          </cell>
          <cell r="Q245">
            <v>0</v>
          </cell>
          <cell r="R245">
            <v>0</v>
          </cell>
          <cell r="S245">
            <v>0</v>
          </cell>
          <cell r="T245">
            <v>5.5555555555555552E-2</v>
          </cell>
          <cell r="U245" t="str">
            <v>0_4</v>
          </cell>
        </row>
        <row r="246">
          <cell r="A246">
            <v>21</v>
          </cell>
          <cell r="B246">
            <v>42856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/>
          <cell r="N246">
            <v>0</v>
          </cell>
          <cell r="O246">
            <v>0</v>
          </cell>
          <cell r="P246">
            <v>1</v>
          </cell>
          <cell r="Q246">
            <v>0</v>
          </cell>
          <cell r="R246">
            <v>0</v>
          </cell>
          <cell r="S246">
            <v>0</v>
          </cell>
          <cell r="T246">
            <v>0.05</v>
          </cell>
          <cell r="U246" t="str">
            <v>0_5</v>
          </cell>
        </row>
        <row r="247">
          <cell r="A247">
            <v>21</v>
          </cell>
          <cell r="B247">
            <v>42887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/>
          <cell r="N247">
            <v>0</v>
          </cell>
          <cell r="O247">
            <v>0.5</v>
          </cell>
          <cell r="P247">
            <v>1</v>
          </cell>
          <cell r="Q247">
            <v>0</v>
          </cell>
          <cell r="R247">
            <v>0</v>
          </cell>
          <cell r="S247">
            <v>0</v>
          </cell>
          <cell r="T247">
            <v>4.5454545454545456E-2</v>
          </cell>
          <cell r="U247" t="str">
            <v>0_6</v>
          </cell>
        </row>
        <row r="248">
          <cell r="A248">
            <v>21</v>
          </cell>
          <cell r="B248">
            <v>42917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/>
          <cell r="N248">
            <v>0</v>
          </cell>
          <cell r="O248">
            <v>0</v>
          </cell>
          <cell r="P248">
            <v>1</v>
          </cell>
          <cell r="Q248">
            <v>0</v>
          </cell>
          <cell r="R248">
            <v>0</v>
          </cell>
          <cell r="S248">
            <v>0</v>
          </cell>
          <cell r="T248">
            <v>0.05</v>
          </cell>
          <cell r="U248" t="str">
            <v>0_7</v>
          </cell>
        </row>
        <row r="249">
          <cell r="A249">
            <v>21</v>
          </cell>
          <cell r="B249">
            <v>42948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/>
          <cell r="N249">
            <v>0</v>
          </cell>
          <cell r="O249">
            <v>0</v>
          </cell>
          <cell r="P249">
            <v>1</v>
          </cell>
          <cell r="Q249">
            <v>0</v>
          </cell>
          <cell r="R249">
            <v>0</v>
          </cell>
          <cell r="S249">
            <v>0</v>
          </cell>
          <cell r="T249">
            <v>4.5454545454545456E-2</v>
          </cell>
          <cell r="U249" t="str">
            <v>0_8</v>
          </cell>
        </row>
        <row r="250">
          <cell r="A250">
            <v>21</v>
          </cell>
          <cell r="B250">
            <v>42979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/>
          <cell r="N250">
            <v>0</v>
          </cell>
          <cell r="O250">
            <v>0</v>
          </cell>
          <cell r="P250">
            <v>1</v>
          </cell>
          <cell r="Q250">
            <v>0</v>
          </cell>
          <cell r="R250">
            <v>0</v>
          </cell>
          <cell r="S250">
            <v>0</v>
          </cell>
          <cell r="T250">
            <v>4.7619047619047616E-2</v>
          </cell>
          <cell r="U250" t="str">
            <v>0_9</v>
          </cell>
        </row>
        <row r="251">
          <cell r="A251">
            <v>21</v>
          </cell>
          <cell r="B251">
            <v>43009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/>
          <cell r="N251">
            <v>0</v>
          </cell>
          <cell r="O251">
            <v>0</v>
          </cell>
          <cell r="P251">
            <v>1</v>
          </cell>
          <cell r="Q251">
            <v>0</v>
          </cell>
          <cell r="R251">
            <v>0</v>
          </cell>
          <cell r="S251">
            <v>0</v>
          </cell>
          <cell r="T251">
            <v>4.5454545454545456E-2</v>
          </cell>
          <cell r="U251" t="str">
            <v>0_10</v>
          </cell>
        </row>
        <row r="252">
          <cell r="A252">
            <v>21</v>
          </cell>
          <cell r="B252">
            <v>43040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/>
          <cell r="N252">
            <v>0</v>
          </cell>
          <cell r="O252">
            <v>0.5</v>
          </cell>
          <cell r="P252">
            <v>1</v>
          </cell>
          <cell r="Q252">
            <v>0</v>
          </cell>
          <cell r="R252">
            <v>0</v>
          </cell>
          <cell r="S252">
            <v>0</v>
          </cell>
          <cell r="T252">
            <v>4.7619047619047616E-2</v>
          </cell>
          <cell r="U252" t="str">
            <v>0_11</v>
          </cell>
        </row>
        <row r="253">
          <cell r="A253">
            <v>21</v>
          </cell>
          <cell r="B253">
            <v>43070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/>
          <cell r="N253">
            <v>0</v>
          </cell>
          <cell r="O253">
            <v>0</v>
          </cell>
          <cell r="P253">
            <v>1</v>
          </cell>
          <cell r="Q253">
            <v>0</v>
          </cell>
          <cell r="R253">
            <v>0</v>
          </cell>
          <cell r="S253">
            <v>0</v>
          </cell>
          <cell r="T253">
            <v>5.2631578947368418E-2</v>
          </cell>
          <cell r="U253" t="str">
            <v>0_12</v>
          </cell>
        </row>
        <row r="254">
          <cell r="A254">
            <v>22</v>
          </cell>
          <cell r="B254">
            <v>42736</v>
          </cell>
          <cell r="C254">
            <v>0</v>
          </cell>
          <cell r="D254"/>
          <cell r="E254"/>
          <cell r="F254"/>
          <cell r="G254"/>
          <cell r="H254"/>
          <cell r="I254"/>
          <cell r="J254"/>
          <cell r="K254"/>
          <cell r="L254"/>
          <cell r="M254"/>
          <cell r="N254"/>
          <cell r="O254">
            <v>0</v>
          </cell>
          <cell r="P254">
            <v>1</v>
          </cell>
          <cell r="Q254">
            <v>0</v>
          </cell>
          <cell r="R254">
            <v>0</v>
          </cell>
          <cell r="S254">
            <v>0</v>
          </cell>
          <cell r="T254">
            <v>4.5454545454545456E-2</v>
          </cell>
          <cell r="U254" t="str">
            <v>0_1</v>
          </cell>
        </row>
        <row r="255">
          <cell r="A255">
            <v>22</v>
          </cell>
          <cell r="B255">
            <v>42767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/>
          <cell r="N255">
            <v>0</v>
          </cell>
          <cell r="O255">
            <v>0</v>
          </cell>
          <cell r="P255">
            <v>1</v>
          </cell>
          <cell r="Q255">
            <v>0</v>
          </cell>
          <cell r="R255">
            <v>0</v>
          </cell>
          <cell r="S255">
            <v>0</v>
          </cell>
          <cell r="T255">
            <v>0.05</v>
          </cell>
          <cell r="U255" t="str">
            <v>0_2</v>
          </cell>
        </row>
        <row r="256">
          <cell r="A256">
            <v>22</v>
          </cell>
          <cell r="B256">
            <v>42795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/>
          <cell r="N256">
            <v>0</v>
          </cell>
          <cell r="O256">
            <v>0</v>
          </cell>
          <cell r="P256">
            <v>1</v>
          </cell>
          <cell r="Q256">
            <v>0</v>
          </cell>
          <cell r="R256">
            <v>0</v>
          </cell>
          <cell r="S256">
            <v>0</v>
          </cell>
          <cell r="T256">
            <v>4.3478260869565216E-2</v>
          </cell>
          <cell r="U256" t="str">
            <v>0_3</v>
          </cell>
        </row>
        <row r="257">
          <cell r="A257">
            <v>22</v>
          </cell>
          <cell r="B257">
            <v>42826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/>
          <cell r="N257">
            <v>0</v>
          </cell>
          <cell r="O257">
            <v>0</v>
          </cell>
          <cell r="P257">
            <v>1</v>
          </cell>
          <cell r="Q257">
            <v>0</v>
          </cell>
          <cell r="R257">
            <v>0</v>
          </cell>
          <cell r="S257">
            <v>0</v>
          </cell>
          <cell r="T257">
            <v>5.5555555555555552E-2</v>
          </cell>
          <cell r="U257" t="str">
            <v>0_4</v>
          </cell>
        </row>
        <row r="258">
          <cell r="A258">
            <v>22</v>
          </cell>
          <cell r="B258">
            <v>42856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/>
          <cell r="N258">
            <v>0</v>
          </cell>
          <cell r="O258">
            <v>0</v>
          </cell>
          <cell r="P258">
            <v>1</v>
          </cell>
          <cell r="Q258">
            <v>0</v>
          </cell>
          <cell r="R258">
            <v>0</v>
          </cell>
          <cell r="S258">
            <v>0</v>
          </cell>
          <cell r="T258">
            <v>0.05</v>
          </cell>
          <cell r="U258" t="str">
            <v>0_5</v>
          </cell>
        </row>
        <row r="259">
          <cell r="A259">
            <v>22</v>
          </cell>
          <cell r="B259">
            <v>42887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/>
          <cell r="N259">
            <v>0</v>
          </cell>
          <cell r="O259">
            <v>0.5</v>
          </cell>
          <cell r="P259">
            <v>1</v>
          </cell>
          <cell r="Q259">
            <v>0</v>
          </cell>
          <cell r="R259">
            <v>0</v>
          </cell>
          <cell r="S259">
            <v>0</v>
          </cell>
          <cell r="T259">
            <v>4.5454545454545456E-2</v>
          </cell>
          <cell r="U259" t="str">
            <v>0_6</v>
          </cell>
        </row>
        <row r="260">
          <cell r="A260">
            <v>22</v>
          </cell>
          <cell r="B260">
            <v>42917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/>
          <cell r="N260">
            <v>0</v>
          </cell>
          <cell r="O260">
            <v>0</v>
          </cell>
          <cell r="P260">
            <v>1</v>
          </cell>
          <cell r="Q260">
            <v>0</v>
          </cell>
          <cell r="R260">
            <v>0</v>
          </cell>
          <cell r="S260">
            <v>0</v>
          </cell>
          <cell r="T260">
            <v>0.05</v>
          </cell>
          <cell r="U260" t="str">
            <v>0_7</v>
          </cell>
        </row>
        <row r="261">
          <cell r="A261">
            <v>22</v>
          </cell>
          <cell r="B261">
            <v>42948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/>
          <cell r="N261">
            <v>0</v>
          </cell>
          <cell r="O261">
            <v>0</v>
          </cell>
          <cell r="P261">
            <v>1</v>
          </cell>
          <cell r="Q261">
            <v>0</v>
          </cell>
          <cell r="R261">
            <v>0</v>
          </cell>
          <cell r="S261">
            <v>0</v>
          </cell>
          <cell r="T261">
            <v>4.5454545454545456E-2</v>
          </cell>
          <cell r="U261" t="str">
            <v>0_8</v>
          </cell>
        </row>
        <row r="262">
          <cell r="A262">
            <v>22</v>
          </cell>
          <cell r="B262">
            <v>42979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/>
          <cell r="N262">
            <v>0</v>
          </cell>
          <cell r="O262">
            <v>0</v>
          </cell>
          <cell r="P262">
            <v>1</v>
          </cell>
          <cell r="Q262">
            <v>0</v>
          </cell>
          <cell r="R262">
            <v>0</v>
          </cell>
          <cell r="S262">
            <v>0</v>
          </cell>
          <cell r="T262">
            <v>4.7619047619047616E-2</v>
          </cell>
          <cell r="U262" t="str">
            <v>0_9</v>
          </cell>
        </row>
        <row r="263">
          <cell r="A263">
            <v>22</v>
          </cell>
          <cell r="B263">
            <v>43009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/>
          <cell r="N263">
            <v>0</v>
          </cell>
          <cell r="O263">
            <v>0</v>
          </cell>
          <cell r="P263">
            <v>1</v>
          </cell>
          <cell r="Q263">
            <v>0</v>
          </cell>
          <cell r="R263">
            <v>0</v>
          </cell>
          <cell r="S263">
            <v>0</v>
          </cell>
          <cell r="T263">
            <v>4.5454545454545456E-2</v>
          </cell>
          <cell r="U263" t="str">
            <v>0_10</v>
          </cell>
        </row>
        <row r="264">
          <cell r="A264">
            <v>22</v>
          </cell>
          <cell r="B264">
            <v>43040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/>
          <cell r="N264">
            <v>0</v>
          </cell>
          <cell r="O264">
            <v>0.5</v>
          </cell>
          <cell r="P264">
            <v>1</v>
          </cell>
          <cell r="Q264">
            <v>0</v>
          </cell>
          <cell r="R264">
            <v>0</v>
          </cell>
          <cell r="S264">
            <v>0</v>
          </cell>
          <cell r="T264">
            <v>4.7619047619047616E-2</v>
          </cell>
          <cell r="U264" t="str">
            <v>0_11</v>
          </cell>
        </row>
        <row r="265">
          <cell r="A265">
            <v>22</v>
          </cell>
          <cell r="B265">
            <v>43070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/>
          <cell r="N265">
            <v>0</v>
          </cell>
          <cell r="O265">
            <v>0</v>
          </cell>
          <cell r="P265">
            <v>1</v>
          </cell>
          <cell r="Q265">
            <v>0</v>
          </cell>
          <cell r="R265">
            <v>0</v>
          </cell>
          <cell r="S265">
            <v>0</v>
          </cell>
          <cell r="T265">
            <v>5.2631578947368418E-2</v>
          </cell>
          <cell r="U265" t="str">
            <v>0_12</v>
          </cell>
        </row>
        <row r="266">
          <cell r="A266">
            <v>23</v>
          </cell>
          <cell r="B266">
            <v>42736</v>
          </cell>
          <cell r="C266">
            <v>0</v>
          </cell>
          <cell r="D266"/>
          <cell r="E266"/>
          <cell r="F266"/>
          <cell r="G266"/>
          <cell r="H266"/>
          <cell r="I266"/>
          <cell r="J266"/>
          <cell r="K266"/>
          <cell r="L266"/>
          <cell r="M266"/>
          <cell r="N266"/>
          <cell r="O266">
            <v>0</v>
          </cell>
          <cell r="P266">
            <v>1</v>
          </cell>
          <cell r="Q266">
            <v>0</v>
          </cell>
          <cell r="R266">
            <v>0</v>
          </cell>
          <cell r="S266">
            <v>0</v>
          </cell>
          <cell r="T266">
            <v>4.5454545454545456E-2</v>
          </cell>
          <cell r="U266" t="str">
            <v>0_1</v>
          </cell>
        </row>
        <row r="267">
          <cell r="A267">
            <v>23</v>
          </cell>
          <cell r="B267">
            <v>42767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/>
          <cell r="N267">
            <v>0</v>
          </cell>
          <cell r="O267">
            <v>0</v>
          </cell>
          <cell r="P267">
            <v>1</v>
          </cell>
          <cell r="Q267">
            <v>0</v>
          </cell>
          <cell r="R267">
            <v>0</v>
          </cell>
          <cell r="S267">
            <v>0</v>
          </cell>
          <cell r="T267">
            <v>0.05</v>
          </cell>
          <cell r="U267" t="str">
            <v>0_2</v>
          </cell>
        </row>
        <row r="268">
          <cell r="A268">
            <v>23</v>
          </cell>
          <cell r="B268">
            <v>42795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/>
          <cell r="N268">
            <v>0</v>
          </cell>
          <cell r="O268">
            <v>0</v>
          </cell>
          <cell r="P268">
            <v>1</v>
          </cell>
          <cell r="Q268">
            <v>0</v>
          </cell>
          <cell r="R268">
            <v>0</v>
          </cell>
          <cell r="S268">
            <v>0</v>
          </cell>
          <cell r="T268">
            <v>4.3478260869565216E-2</v>
          </cell>
          <cell r="U268" t="str">
            <v>0_3</v>
          </cell>
        </row>
        <row r="269">
          <cell r="A269">
            <v>23</v>
          </cell>
          <cell r="B269">
            <v>42826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/>
          <cell r="N269">
            <v>0</v>
          </cell>
          <cell r="O269">
            <v>0</v>
          </cell>
          <cell r="P269">
            <v>1</v>
          </cell>
          <cell r="Q269">
            <v>0</v>
          </cell>
          <cell r="R269">
            <v>0</v>
          </cell>
          <cell r="S269">
            <v>0</v>
          </cell>
          <cell r="T269">
            <v>5.5555555555555552E-2</v>
          </cell>
          <cell r="U269" t="str">
            <v>0_4</v>
          </cell>
        </row>
        <row r="270">
          <cell r="A270">
            <v>23</v>
          </cell>
          <cell r="B270">
            <v>42856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/>
          <cell r="N270">
            <v>0</v>
          </cell>
          <cell r="O270">
            <v>0</v>
          </cell>
          <cell r="P270">
            <v>1</v>
          </cell>
          <cell r="Q270">
            <v>0</v>
          </cell>
          <cell r="R270">
            <v>0</v>
          </cell>
          <cell r="S270">
            <v>0</v>
          </cell>
          <cell r="T270">
            <v>0.05</v>
          </cell>
          <cell r="U270" t="str">
            <v>0_5</v>
          </cell>
        </row>
        <row r="271">
          <cell r="A271">
            <v>23</v>
          </cell>
          <cell r="B271">
            <v>42887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/>
          <cell r="N271">
            <v>0</v>
          </cell>
          <cell r="O271">
            <v>0.5</v>
          </cell>
          <cell r="P271">
            <v>1</v>
          </cell>
          <cell r="Q271">
            <v>0</v>
          </cell>
          <cell r="R271">
            <v>0</v>
          </cell>
          <cell r="S271">
            <v>0</v>
          </cell>
          <cell r="T271">
            <v>4.5454545454545456E-2</v>
          </cell>
          <cell r="U271" t="str">
            <v>0_6</v>
          </cell>
        </row>
        <row r="272">
          <cell r="A272">
            <v>23</v>
          </cell>
          <cell r="B272">
            <v>42917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/>
          <cell r="N272">
            <v>0</v>
          </cell>
          <cell r="O272">
            <v>0</v>
          </cell>
          <cell r="P272">
            <v>1</v>
          </cell>
          <cell r="Q272">
            <v>0</v>
          </cell>
          <cell r="R272">
            <v>0</v>
          </cell>
          <cell r="S272">
            <v>0</v>
          </cell>
          <cell r="T272">
            <v>0.05</v>
          </cell>
          <cell r="U272" t="str">
            <v>0_7</v>
          </cell>
        </row>
        <row r="273">
          <cell r="A273">
            <v>23</v>
          </cell>
          <cell r="B273">
            <v>42948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/>
          <cell r="N273">
            <v>0</v>
          </cell>
          <cell r="O273">
            <v>0</v>
          </cell>
          <cell r="P273">
            <v>1</v>
          </cell>
          <cell r="Q273">
            <v>0</v>
          </cell>
          <cell r="R273">
            <v>0</v>
          </cell>
          <cell r="S273">
            <v>0</v>
          </cell>
          <cell r="T273">
            <v>4.5454545454545456E-2</v>
          </cell>
          <cell r="U273" t="str">
            <v>0_8</v>
          </cell>
        </row>
        <row r="274">
          <cell r="A274">
            <v>23</v>
          </cell>
          <cell r="B274">
            <v>42979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/>
          <cell r="N274">
            <v>0</v>
          </cell>
          <cell r="O274">
            <v>0</v>
          </cell>
          <cell r="P274">
            <v>1</v>
          </cell>
          <cell r="Q274">
            <v>0</v>
          </cell>
          <cell r="R274">
            <v>0</v>
          </cell>
          <cell r="S274">
            <v>0</v>
          </cell>
          <cell r="T274">
            <v>4.7619047619047616E-2</v>
          </cell>
          <cell r="U274" t="str">
            <v>0_9</v>
          </cell>
        </row>
        <row r="275">
          <cell r="A275">
            <v>23</v>
          </cell>
          <cell r="B275">
            <v>43009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/>
          <cell r="N275">
            <v>0</v>
          </cell>
          <cell r="O275">
            <v>0</v>
          </cell>
          <cell r="P275">
            <v>1</v>
          </cell>
          <cell r="Q275">
            <v>0</v>
          </cell>
          <cell r="R275">
            <v>0</v>
          </cell>
          <cell r="S275">
            <v>0</v>
          </cell>
          <cell r="T275">
            <v>4.5454545454545456E-2</v>
          </cell>
          <cell r="U275" t="str">
            <v>0_10</v>
          </cell>
        </row>
        <row r="276">
          <cell r="A276">
            <v>23</v>
          </cell>
          <cell r="B276">
            <v>43040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/>
          <cell r="N276">
            <v>0</v>
          </cell>
          <cell r="O276">
            <v>0.5</v>
          </cell>
          <cell r="P276">
            <v>1</v>
          </cell>
          <cell r="Q276">
            <v>0</v>
          </cell>
          <cell r="R276">
            <v>0</v>
          </cell>
          <cell r="S276">
            <v>0</v>
          </cell>
          <cell r="T276">
            <v>4.7619047619047616E-2</v>
          </cell>
          <cell r="U276" t="str">
            <v>0_11</v>
          </cell>
        </row>
        <row r="277">
          <cell r="A277">
            <v>23</v>
          </cell>
          <cell r="B277">
            <v>43070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/>
          <cell r="N277">
            <v>0</v>
          </cell>
          <cell r="O277">
            <v>0</v>
          </cell>
          <cell r="P277">
            <v>1</v>
          </cell>
          <cell r="Q277">
            <v>0</v>
          </cell>
          <cell r="R277">
            <v>0</v>
          </cell>
          <cell r="S277">
            <v>0</v>
          </cell>
          <cell r="T277">
            <v>5.2631578947368418E-2</v>
          </cell>
          <cell r="U277" t="str">
            <v>0_12</v>
          </cell>
        </row>
        <row r="278">
          <cell r="A278">
            <v>24</v>
          </cell>
          <cell r="B278">
            <v>42736</v>
          </cell>
          <cell r="C278">
            <v>0</v>
          </cell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>
            <v>0</v>
          </cell>
          <cell r="P278">
            <v>1</v>
          </cell>
          <cell r="Q278">
            <v>0</v>
          </cell>
          <cell r="R278">
            <v>0</v>
          </cell>
          <cell r="S278">
            <v>0</v>
          </cell>
          <cell r="T278">
            <v>4.5454545454545456E-2</v>
          </cell>
          <cell r="U278" t="str">
            <v>0_1</v>
          </cell>
        </row>
        <row r="279">
          <cell r="A279">
            <v>24</v>
          </cell>
          <cell r="B279">
            <v>42767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/>
          <cell r="N279">
            <v>0</v>
          </cell>
          <cell r="O279">
            <v>0</v>
          </cell>
          <cell r="P279">
            <v>1</v>
          </cell>
          <cell r="Q279">
            <v>0</v>
          </cell>
          <cell r="R279">
            <v>0</v>
          </cell>
          <cell r="S279">
            <v>0</v>
          </cell>
          <cell r="T279">
            <v>0.05</v>
          </cell>
          <cell r="U279" t="str">
            <v>0_2</v>
          </cell>
        </row>
        <row r="280">
          <cell r="A280">
            <v>24</v>
          </cell>
          <cell r="B280">
            <v>42795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/>
          <cell r="N280">
            <v>0</v>
          </cell>
          <cell r="O280">
            <v>0</v>
          </cell>
          <cell r="P280">
            <v>1</v>
          </cell>
          <cell r="Q280">
            <v>0</v>
          </cell>
          <cell r="R280">
            <v>0</v>
          </cell>
          <cell r="S280">
            <v>0</v>
          </cell>
          <cell r="T280">
            <v>4.3478260869565216E-2</v>
          </cell>
          <cell r="U280" t="str">
            <v>0_3</v>
          </cell>
        </row>
        <row r="281">
          <cell r="A281">
            <v>24</v>
          </cell>
          <cell r="B281">
            <v>42826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/>
          <cell r="N281">
            <v>0</v>
          </cell>
          <cell r="O281">
            <v>0</v>
          </cell>
          <cell r="P281">
            <v>1</v>
          </cell>
          <cell r="Q281">
            <v>0</v>
          </cell>
          <cell r="R281">
            <v>0</v>
          </cell>
          <cell r="S281">
            <v>0</v>
          </cell>
          <cell r="T281">
            <v>5.5555555555555552E-2</v>
          </cell>
          <cell r="U281" t="str">
            <v>0_4</v>
          </cell>
        </row>
        <row r="282">
          <cell r="A282">
            <v>24</v>
          </cell>
          <cell r="B282">
            <v>42856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/>
          <cell r="N282">
            <v>0</v>
          </cell>
          <cell r="O282">
            <v>0</v>
          </cell>
          <cell r="P282">
            <v>1</v>
          </cell>
          <cell r="Q282">
            <v>0</v>
          </cell>
          <cell r="R282">
            <v>0</v>
          </cell>
          <cell r="S282">
            <v>0</v>
          </cell>
          <cell r="T282">
            <v>0.05</v>
          </cell>
          <cell r="U282" t="str">
            <v>0_5</v>
          </cell>
        </row>
        <row r="283">
          <cell r="A283">
            <v>24</v>
          </cell>
          <cell r="B283">
            <v>42887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/>
          <cell r="N283">
            <v>0</v>
          </cell>
          <cell r="O283">
            <v>0.5</v>
          </cell>
          <cell r="P283">
            <v>1</v>
          </cell>
          <cell r="Q283">
            <v>0</v>
          </cell>
          <cell r="R283">
            <v>0</v>
          </cell>
          <cell r="S283">
            <v>0</v>
          </cell>
          <cell r="T283">
            <v>4.5454545454545456E-2</v>
          </cell>
          <cell r="U283" t="str">
            <v>0_6</v>
          </cell>
        </row>
        <row r="284">
          <cell r="A284">
            <v>24</v>
          </cell>
          <cell r="B284">
            <v>42917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/>
          <cell r="N284">
            <v>0</v>
          </cell>
          <cell r="O284">
            <v>0</v>
          </cell>
          <cell r="P284">
            <v>1</v>
          </cell>
          <cell r="Q284">
            <v>0</v>
          </cell>
          <cell r="R284">
            <v>0</v>
          </cell>
          <cell r="S284">
            <v>0</v>
          </cell>
          <cell r="T284">
            <v>0.05</v>
          </cell>
          <cell r="U284" t="str">
            <v>0_7</v>
          </cell>
        </row>
        <row r="285">
          <cell r="A285">
            <v>24</v>
          </cell>
          <cell r="B285">
            <v>42948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/>
          <cell r="N285">
            <v>0</v>
          </cell>
          <cell r="O285">
            <v>0</v>
          </cell>
          <cell r="P285">
            <v>1</v>
          </cell>
          <cell r="Q285">
            <v>0</v>
          </cell>
          <cell r="R285">
            <v>0</v>
          </cell>
          <cell r="S285">
            <v>0</v>
          </cell>
          <cell r="T285">
            <v>4.5454545454545456E-2</v>
          </cell>
          <cell r="U285" t="str">
            <v>0_8</v>
          </cell>
        </row>
        <row r="286">
          <cell r="A286">
            <v>24</v>
          </cell>
          <cell r="B286">
            <v>42979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/>
          <cell r="N286">
            <v>0</v>
          </cell>
          <cell r="O286">
            <v>0</v>
          </cell>
          <cell r="P286">
            <v>1</v>
          </cell>
          <cell r="Q286">
            <v>0</v>
          </cell>
          <cell r="R286">
            <v>0</v>
          </cell>
          <cell r="S286">
            <v>0</v>
          </cell>
          <cell r="T286">
            <v>4.7619047619047616E-2</v>
          </cell>
          <cell r="U286" t="str">
            <v>0_9</v>
          </cell>
        </row>
        <row r="287">
          <cell r="A287">
            <v>24</v>
          </cell>
          <cell r="B287">
            <v>43009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/>
          <cell r="N287">
            <v>0</v>
          </cell>
          <cell r="O287">
            <v>0</v>
          </cell>
          <cell r="P287">
            <v>1</v>
          </cell>
          <cell r="Q287">
            <v>0</v>
          </cell>
          <cell r="R287">
            <v>0</v>
          </cell>
          <cell r="S287">
            <v>0</v>
          </cell>
          <cell r="T287">
            <v>4.5454545454545456E-2</v>
          </cell>
          <cell r="U287" t="str">
            <v>0_10</v>
          </cell>
        </row>
        <row r="288">
          <cell r="A288">
            <v>24</v>
          </cell>
          <cell r="B288">
            <v>43040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/>
          <cell r="N288">
            <v>0</v>
          </cell>
          <cell r="O288">
            <v>0.5</v>
          </cell>
          <cell r="P288">
            <v>1</v>
          </cell>
          <cell r="Q288">
            <v>0</v>
          </cell>
          <cell r="R288">
            <v>0</v>
          </cell>
          <cell r="S288">
            <v>0</v>
          </cell>
          <cell r="T288">
            <v>4.7619047619047616E-2</v>
          </cell>
          <cell r="U288" t="str">
            <v>0_11</v>
          </cell>
        </row>
        <row r="289">
          <cell r="A289">
            <v>24</v>
          </cell>
          <cell r="B289">
            <v>43070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/>
          <cell r="N289">
            <v>0</v>
          </cell>
          <cell r="O289">
            <v>0</v>
          </cell>
          <cell r="P289">
            <v>1</v>
          </cell>
          <cell r="Q289">
            <v>0</v>
          </cell>
          <cell r="R289">
            <v>0</v>
          </cell>
          <cell r="S289">
            <v>0</v>
          </cell>
          <cell r="T289">
            <v>5.2631578947368418E-2</v>
          </cell>
          <cell r="U289" t="str">
            <v>0_12</v>
          </cell>
        </row>
        <row r="290">
          <cell r="A290">
            <v>25</v>
          </cell>
          <cell r="B290">
            <v>42736</v>
          </cell>
          <cell r="C290">
            <v>0</v>
          </cell>
          <cell r="D290"/>
          <cell r="E290"/>
          <cell r="F290"/>
          <cell r="G290"/>
          <cell r="H290"/>
          <cell r="I290"/>
          <cell r="J290"/>
          <cell r="K290"/>
          <cell r="L290"/>
          <cell r="M290"/>
          <cell r="N290"/>
          <cell r="O290">
            <v>0</v>
          </cell>
          <cell r="P290">
            <v>1</v>
          </cell>
          <cell r="Q290">
            <v>0</v>
          </cell>
          <cell r="R290">
            <v>0</v>
          </cell>
          <cell r="S290">
            <v>0</v>
          </cell>
          <cell r="T290">
            <v>4.5454545454545456E-2</v>
          </cell>
          <cell r="U290" t="str">
            <v>0_1</v>
          </cell>
        </row>
        <row r="291">
          <cell r="A291">
            <v>25</v>
          </cell>
          <cell r="B291">
            <v>42767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/>
          <cell r="N291">
            <v>0</v>
          </cell>
          <cell r="O291">
            <v>0</v>
          </cell>
          <cell r="P291">
            <v>1</v>
          </cell>
          <cell r="Q291">
            <v>0</v>
          </cell>
          <cell r="R291">
            <v>0</v>
          </cell>
          <cell r="S291">
            <v>0</v>
          </cell>
          <cell r="T291">
            <v>0.05</v>
          </cell>
          <cell r="U291" t="str">
            <v>0_2</v>
          </cell>
        </row>
        <row r="292">
          <cell r="A292">
            <v>25</v>
          </cell>
          <cell r="B292">
            <v>42795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/>
          <cell r="N292">
            <v>0</v>
          </cell>
          <cell r="O292">
            <v>0</v>
          </cell>
          <cell r="P292">
            <v>1</v>
          </cell>
          <cell r="Q292">
            <v>0</v>
          </cell>
          <cell r="R292">
            <v>0</v>
          </cell>
          <cell r="S292">
            <v>0</v>
          </cell>
          <cell r="T292">
            <v>4.3478260869565216E-2</v>
          </cell>
          <cell r="U292" t="str">
            <v>0_3</v>
          </cell>
        </row>
        <row r="293">
          <cell r="A293">
            <v>25</v>
          </cell>
          <cell r="B293">
            <v>42826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/>
          <cell r="N293">
            <v>0</v>
          </cell>
          <cell r="O293">
            <v>0</v>
          </cell>
          <cell r="P293">
            <v>1</v>
          </cell>
          <cell r="Q293">
            <v>0</v>
          </cell>
          <cell r="R293">
            <v>0</v>
          </cell>
          <cell r="S293">
            <v>0</v>
          </cell>
          <cell r="T293">
            <v>5.5555555555555552E-2</v>
          </cell>
          <cell r="U293" t="str">
            <v>0_4</v>
          </cell>
        </row>
        <row r="294">
          <cell r="A294">
            <v>25</v>
          </cell>
          <cell r="B294">
            <v>42856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/>
          <cell r="N294">
            <v>0</v>
          </cell>
          <cell r="O294">
            <v>0</v>
          </cell>
          <cell r="P294">
            <v>1</v>
          </cell>
          <cell r="Q294">
            <v>0</v>
          </cell>
          <cell r="R294">
            <v>0</v>
          </cell>
          <cell r="S294">
            <v>0</v>
          </cell>
          <cell r="T294">
            <v>0.05</v>
          </cell>
          <cell r="U294" t="str">
            <v>0_5</v>
          </cell>
        </row>
        <row r="295">
          <cell r="A295">
            <v>25</v>
          </cell>
          <cell r="B295">
            <v>42887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/>
          <cell r="N295">
            <v>0</v>
          </cell>
          <cell r="O295">
            <v>0.5</v>
          </cell>
          <cell r="P295">
            <v>1</v>
          </cell>
          <cell r="Q295">
            <v>0</v>
          </cell>
          <cell r="R295">
            <v>0</v>
          </cell>
          <cell r="S295">
            <v>0</v>
          </cell>
          <cell r="T295">
            <v>4.5454545454545456E-2</v>
          </cell>
          <cell r="U295" t="str">
            <v>0_6</v>
          </cell>
        </row>
        <row r="296">
          <cell r="A296">
            <v>25</v>
          </cell>
          <cell r="B296">
            <v>42917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/>
          <cell r="N296">
            <v>0</v>
          </cell>
          <cell r="O296">
            <v>0</v>
          </cell>
          <cell r="P296">
            <v>1</v>
          </cell>
          <cell r="Q296">
            <v>0</v>
          </cell>
          <cell r="R296">
            <v>0</v>
          </cell>
          <cell r="S296">
            <v>0</v>
          </cell>
          <cell r="T296">
            <v>0.05</v>
          </cell>
          <cell r="U296" t="str">
            <v>0_7</v>
          </cell>
        </row>
        <row r="297">
          <cell r="A297">
            <v>25</v>
          </cell>
          <cell r="B297">
            <v>42948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/>
          <cell r="N297">
            <v>0</v>
          </cell>
          <cell r="O297">
            <v>0</v>
          </cell>
          <cell r="P297">
            <v>1</v>
          </cell>
          <cell r="Q297">
            <v>0</v>
          </cell>
          <cell r="R297">
            <v>0</v>
          </cell>
          <cell r="S297">
            <v>0</v>
          </cell>
          <cell r="T297">
            <v>4.5454545454545456E-2</v>
          </cell>
          <cell r="U297" t="str">
            <v>0_8</v>
          </cell>
        </row>
        <row r="298">
          <cell r="A298">
            <v>25</v>
          </cell>
          <cell r="B298">
            <v>42979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/>
          <cell r="N298">
            <v>0</v>
          </cell>
          <cell r="O298">
            <v>0</v>
          </cell>
          <cell r="P298">
            <v>1</v>
          </cell>
          <cell r="Q298">
            <v>0</v>
          </cell>
          <cell r="R298">
            <v>0</v>
          </cell>
          <cell r="S298">
            <v>0</v>
          </cell>
          <cell r="T298">
            <v>4.7619047619047616E-2</v>
          </cell>
          <cell r="U298" t="str">
            <v>0_9</v>
          </cell>
        </row>
        <row r="299">
          <cell r="A299">
            <v>25</v>
          </cell>
          <cell r="B299">
            <v>43009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/>
          <cell r="N299">
            <v>0</v>
          </cell>
          <cell r="O299">
            <v>0</v>
          </cell>
          <cell r="P299">
            <v>1</v>
          </cell>
          <cell r="Q299">
            <v>0</v>
          </cell>
          <cell r="R299">
            <v>0</v>
          </cell>
          <cell r="S299">
            <v>0</v>
          </cell>
          <cell r="T299">
            <v>4.5454545454545456E-2</v>
          </cell>
          <cell r="U299" t="str">
            <v>0_10</v>
          </cell>
        </row>
        <row r="300">
          <cell r="A300">
            <v>25</v>
          </cell>
          <cell r="B300">
            <v>43040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/>
          <cell r="N300">
            <v>0</v>
          </cell>
          <cell r="O300">
            <v>0.5</v>
          </cell>
          <cell r="P300">
            <v>1</v>
          </cell>
          <cell r="Q300">
            <v>0</v>
          </cell>
          <cell r="R300">
            <v>0</v>
          </cell>
          <cell r="S300">
            <v>0</v>
          </cell>
          <cell r="T300">
            <v>4.7619047619047616E-2</v>
          </cell>
          <cell r="U300" t="str">
            <v>0_11</v>
          </cell>
        </row>
        <row r="301">
          <cell r="A301">
            <v>25</v>
          </cell>
          <cell r="B301">
            <v>43070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/>
          <cell r="N301">
            <v>0</v>
          </cell>
          <cell r="O301">
            <v>0</v>
          </cell>
          <cell r="P301">
            <v>1</v>
          </cell>
          <cell r="Q301">
            <v>0</v>
          </cell>
          <cell r="R301">
            <v>0</v>
          </cell>
          <cell r="S301">
            <v>0</v>
          </cell>
          <cell r="T301">
            <v>5.2631578947368418E-2</v>
          </cell>
          <cell r="U301" t="str">
            <v>0_12</v>
          </cell>
        </row>
        <row r="302">
          <cell r="A302">
            <v>26</v>
          </cell>
          <cell r="B302">
            <v>42736</v>
          </cell>
          <cell r="C302">
            <v>0</v>
          </cell>
          <cell r="D302"/>
          <cell r="E302"/>
          <cell r="F302"/>
          <cell r="G302"/>
          <cell r="H302"/>
          <cell r="I302"/>
          <cell r="J302"/>
          <cell r="K302"/>
          <cell r="L302"/>
          <cell r="M302"/>
          <cell r="N302"/>
          <cell r="O302">
            <v>0</v>
          </cell>
          <cell r="P302">
            <v>1</v>
          </cell>
          <cell r="Q302">
            <v>0</v>
          </cell>
          <cell r="R302">
            <v>0</v>
          </cell>
          <cell r="S302">
            <v>0</v>
          </cell>
          <cell r="T302">
            <v>4.5454545454545456E-2</v>
          </cell>
          <cell r="U302" t="str">
            <v>0_1</v>
          </cell>
        </row>
        <row r="303">
          <cell r="A303">
            <v>26</v>
          </cell>
          <cell r="B303">
            <v>42767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/>
          <cell r="N303">
            <v>0</v>
          </cell>
          <cell r="O303">
            <v>0</v>
          </cell>
          <cell r="P303">
            <v>1</v>
          </cell>
          <cell r="Q303">
            <v>0</v>
          </cell>
          <cell r="R303">
            <v>0</v>
          </cell>
          <cell r="S303">
            <v>0</v>
          </cell>
          <cell r="T303">
            <v>0.05</v>
          </cell>
          <cell r="U303" t="str">
            <v>0_2</v>
          </cell>
        </row>
        <row r="304">
          <cell r="A304">
            <v>26</v>
          </cell>
          <cell r="B304">
            <v>42795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/>
          <cell r="N304">
            <v>0</v>
          </cell>
          <cell r="O304">
            <v>0</v>
          </cell>
          <cell r="P304">
            <v>1</v>
          </cell>
          <cell r="Q304">
            <v>0</v>
          </cell>
          <cell r="R304">
            <v>0</v>
          </cell>
          <cell r="S304">
            <v>0</v>
          </cell>
          <cell r="T304">
            <v>4.3478260869565216E-2</v>
          </cell>
          <cell r="U304" t="str">
            <v>0_3</v>
          </cell>
        </row>
        <row r="305">
          <cell r="A305">
            <v>26</v>
          </cell>
          <cell r="B305">
            <v>42826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/>
          <cell r="N305">
            <v>0</v>
          </cell>
          <cell r="O305">
            <v>0</v>
          </cell>
          <cell r="P305">
            <v>1</v>
          </cell>
          <cell r="Q305">
            <v>0</v>
          </cell>
          <cell r="R305">
            <v>0</v>
          </cell>
          <cell r="S305">
            <v>0</v>
          </cell>
          <cell r="T305">
            <v>5.5555555555555552E-2</v>
          </cell>
          <cell r="U305" t="str">
            <v>0_4</v>
          </cell>
        </row>
        <row r="306">
          <cell r="A306">
            <v>26</v>
          </cell>
          <cell r="B306">
            <v>42856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/>
          <cell r="N306">
            <v>0</v>
          </cell>
          <cell r="O306">
            <v>0</v>
          </cell>
          <cell r="P306">
            <v>1</v>
          </cell>
          <cell r="Q306">
            <v>0</v>
          </cell>
          <cell r="R306">
            <v>0</v>
          </cell>
          <cell r="S306">
            <v>0</v>
          </cell>
          <cell r="T306">
            <v>0.05</v>
          </cell>
          <cell r="U306" t="str">
            <v>0_5</v>
          </cell>
        </row>
        <row r="307">
          <cell r="A307">
            <v>26</v>
          </cell>
          <cell r="B307">
            <v>42887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/>
          <cell r="N307">
            <v>0</v>
          </cell>
          <cell r="O307">
            <v>0.5</v>
          </cell>
          <cell r="P307">
            <v>1</v>
          </cell>
          <cell r="Q307">
            <v>0</v>
          </cell>
          <cell r="R307">
            <v>0</v>
          </cell>
          <cell r="S307">
            <v>0</v>
          </cell>
          <cell r="T307">
            <v>4.5454545454545456E-2</v>
          </cell>
          <cell r="U307" t="str">
            <v>0_6</v>
          </cell>
        </row>
        <row r="308">
          <cell r="A308">
            <v>26</v>
          </cell>
          <cell r="B308">
            <v>42917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/>
          <cell r="N308">
            <v>0</v>
          </cell>
          <cell r="O308">
            <v>0</v>
          </cell>
          <cell r="P308">
            <v>1</v>
          </cell>
          <cell r="Q308">
            <v>0</v>
          </cell>
          <cell r="R308">
            <v>0</v>
          </cell>
          <cell r="S308">
            <v>0</v>
          </cell>
          <cell r="T308">
            <v>0.05</v>
          </cell>
          <cell r="U308" t="str">
            <v>0_7</v>
          </cell>
        </row>
        <row r="309">
          <cell r="A309">
            <v>26</v>
          </cell>
          <cell r="B309">
            <v>42948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/>
          <cell r="N309">
            <v>0</v>
          </cell>
          <cell r="O309">
            <v>0</v>
          </cell>
          <cell r="P309">
            <v>1</v>
          </cell>
          <cell r="Q309">
            <v>0</v>
          </cell>
          <cell r="R309">
            <v>0</v>
          </cell>
          <cell r="S309">
            <v>0</v>
          </cell>
          <cell r="T309">
            <v>4.5454545454545456E-2</v>
          </cell>
          <cell r="U309" t="str">
            <v>0_8</v>
          </cell>
        </row>
        <row r="310">
          <cell r="A310">
            <v>26</v>
          </cell>
          <cell r="B310">
            <v>42979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/>
          <cell r="N310">
            <v>0</v>
          </cell>
          <cell r="O310">
            <v>0</v>
          </cell>
          <cell r="P310">
            <v>1</v>
          </cell>
          <cell r="Q310">
            <v>0</v>
          </cell>
          <cell r="R310">
            <v>0</v>
          </cell>
          <cell r="S310">
            <v>0</v>
          </cell>
          <cell r="T310">
            <v>4.7619047619047616E-2</v>
          </cell>
          <cell r="U310" t="str">
            <v>0_9</v>
          </cell>
        </row>
        <row r="311">
          <cell r="A311">
            <v>26</v>
          </cell>
          <cell r="B311">
            <v>43009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/>
          <cell r="N311">
            <v>0</v>
          </cell>
          <cell r="O311">
            <v>0</v>
          </cell>
          <cell r="P311">
            <v>1</v>
          </cell>
          <cell r="Q311">
            <v>0</v>
          </cell>
          <cell r="R311">
            <v>0</v>
          </cell>
          <cell r="S311">
            <v>0</v>
          </cell>
          <cell r="T311">
            <v>4.5454545454545456E-2</v>
          </cell>
          <cell r="U311" t="str">
            <v>0_10</v>
          </cell>
        </row>
        <row r="312">
          <cell r="A312">
            <v>26</v>
          </cell>
          <cell r="B312">
            <v>43040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/>
          <cell r="N312">
            <v>0</v>
          </cell>
          <cell r="O312">
            <v>0.5</v>
          </cell>
          <cell r="P312">
            <v>1</v>
          </cell>
          <cell r="Q312">
            <v>0</v>
          </cell>
          <cell r="R312">
            <v>0</v>
          </cell>
          <cell r="S312">
            <v>0</v>
          </cell>
          <cell r="T312">
            <v>4.7619047619047616E-2</v>
          </cell>
          <cell r="U312" t="str">
            <v>0_11</v>
          </cell>
        </row>
        <row r="313">
          <cell r="A313">
            <v>26</v>
          </cell>
          <cell r="B313">
            <v>43070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/>
          <cell r="N313">
            <v>0</v>
          </cell>
          <cell r="O313">
            <v>0</v>
          </cell>
          <cell r="P313">
            <v>1</v>
          </cell>
          <cell r="Q313">
            <v>0</v>
          </cell>
          <cell r="R313">
            <v>0</v>
          </cell>
          <cell r="S313">
            <v>0</v>
          </cell>
          <cell r="T313">
            <v>5.2631578947368418E-2</v>
          </cell>
          <cell r="U313" t="str">
            <v>0_12</v>
          </cell>
        </row>
        <row r="314">
          <cell r="A314">
            <v>27</v>
          </cell>
          <cell r="B314">
            <v>42736</v>
          </cell>
          <cell r="C314">
            <v>0</v>
          </cell>
          <cell r="D314"/>
          <cell r="E314"/>
          <cell r="F314"/>
          <cell r="G314"/>
          <cell r="H314"/>
          <cell r="I314"/>
          <cell r="J314"/>
          <cell r="K314"/>
          <cell r="L314"/>
          <cell r="M314"/>
          <cell r="N314"/>
          <cell r="O314">
            <v>0</v>
          </cell>
          <cell r="P314">
            <v>1</v>
          </cell>
          <cell r="Q314">
            <v>0</v>
          </cell>
          <cell r="R314">
            <v>0</v>
          </cell>
          <cell r="S314">
            <v>0</v>
          </cell>
          <cell r="T314">
            <v>4.5454545454545456E-2</v>
          </cell>
          <cell r="U314" t="str">
            <v>0_1</v>
          </cell>
        </row>
        <row r="315">
          <cell r="A315">
            <v>27</v>
          </cell>
          <cell r="B315">
            <v>42767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/>
          <cell r="N315">
            <v>0</v>
          </cell>
          <cell r="O315">
            <v>0</v>
          </cell>
          <cell r="P315">
            <v>1</v>
          </cell>
          <cell r="Q315">
            <v>0</v>
          </cell>
          <cell r="R315">
            <v>0</v>
          </cell>
          <cell r="S315">
            <v>0</v>
          </cell>
          <cell r="T315">
            <v>0.05</v>
          </cell>
          <cell r="U315" t="str">
            <v>0_2</v>
          </cell>
        </row>
        <row r="316">
          <cell r="A316">
            <v>27</v>
          </cell>
          <cell r="B316">
            <v>42795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/>
          <cell r="N316">
            <v>0</v>
          </cell>
          <cell r="O316">
            <v>0</v>
          </cell>
          <cell r="P316">
            <v>1</v>
          </cell>
          <cell r="Q316">
            <v>0</v>
          </cell>
          <cell r="R316">
            <v>0</v>
          </cell>
          <cell r="S316">
            <v>0</v>
          </cell>
          <cell r="T316">
            <v>4.3478260869565216E-2</v>
          </cell>
          <cell r="U316" t="str">
            <v>0_3</v>
          </cell>
        </row>
        <row r="317">
          <cell r="A317">
            <v>27</v>
          </cell>
          <cell r="B317">
            <v>42826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/>
          <cell r="N317">
            <v>0</v>
          </cell>
          <cell r="O317">
            <v>0</v>
          </cell>
          <cell r="P317">
            <v>1</v>
          </cell>
          <cell r="Q317">
            <v>0</v>
          </cell>
          <cell r="R317">
            <v>0</v>
          </cell>
          <cell r="S317">
            <v>0</v>
          </cell>
          <cell r="T317">
            <v>5.5555555555555552E-2</v>
          </cell>
          <cell r="U317" t="str">
            <v>0_4</v>
          </cell>
        </row>
        <row r="318">
          <cell r="A318">
            <v>27</v>
          </cell>
          <cell r="B318">
            <v>42856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/>
          <cell r="N318">
            <v>0</v>
          </cell>
          <cell r="O318">
            <v>0</v>
          </cell>
          <cell r="P318">
            <v>1</v>
          </cell>
          <cell r="Q318">
            <v>0</v>
          </cell>
          <cell r="R318">
            <v>0</v>
          </cell>
          <cell r="S318">
            <v>0</v>
          </cell>
          <cell r="T318">
            <v>0.05</v>
          </cell>
          <cell r="U318" t="str">
            <v>0_5</v>
          </cell>
        </row>
        <row r="319">
          <cell r="A319">
            <v>27</v>
          </cell>
          <cell r="B319">
            <v>42887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/>
          <cell r="N319">
            <v>0</v>
          </cell>
          <cell r="O319">
            <v>0.5</v>
          </cell>
          <cell r="P319">
            <v>1</v>
          </cell>
          <cell r="Q319">
            <v>0</v>
          </cell>
          <cell r="R319">
            <v>0</v>
          </cell>
          <cell r="S319">
            <v>0</v>
          </cell>
          <cell r="T319">
            <v>4.5454545454545456E-2</v>
          </cell>
          <cell r="U319" t="str">
            <v>0_6</v>
          </cell>
        </row>
        <row r="320">
          <cell r="A320">
            <v>27</v>
          </cell>
          <cell r="B320">
            <v>42917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/>
          <cell r="N320">
            <v>0</v>
          </cell>
          <cell r="O320">
            <v>0</v>
          </cell>
          <cell r="P320">
            <v>1</v>
          </cell>
          <cell r="Q320">
            <v>0</v>
          </cell>
          <cell r="R320">
            <v>0</v>
          </cell>
          <cell r="S320">
            <v>0</v>
          </cell>
          <cell r="T320">
            <v>0.05</v>
          </cell>
          <cell r="U320" t="str">
            <v>0_7</v>
          </cell>
        </row>
        <row r="321">
          <cell r="A321">
            <v>27</v>
          </cell>
          <cell r="B321">
            <v>42948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/>
          <cell r="N321">
            <v>0</v>
          </cell>
          <cell r="O321">
            <v>0</v>
          </cell>
          <cell r="P321">
            <v>1</v>
          </cell>
          <cell r="Q321">
            <v>0</v>
          </cell>
          <cell r="R321">
            <v>0</v>
          </cell>
          <cell r="S321">
            <v>0</v>
          </cell>
          <cell r="T321">
            <v>4.5454545454545456E-2</v>
          </cell>
          <cell r="U321" t="str">
            <v>0_8</v>
          </cell>
        </row>
        <row r="322">
          <cell r="A322">
            <v>27</v>
          </cell>
          <cell r="B322">
            <v>42979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/>
          <cell r="N322">
            <v>0</v>
          </cell>
          <cell r="O322">
            <v>0</v>
          </cell>
          <cell r="P322">
            <v>1</v>
          </cell>
          <cell r="Q322">
            <v>0</v>
          </cell>
          <cell r="R322">
            <v>0</v>
          </cell>
          <cell r="S322">
            <v>0</v>
          </cell>
          <cell r="T322">
            <v>4.7619047619047616E-2</v>
          </cell>
          <cell r="U322" t="str">
            <v>0_9</v>
          </cell>
        </row>
        <row r="323">
          <cell r="A323">
            <v>27</v>
          </cell>
          <cell r="B323">
            <v>43009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/>
          <cell r="N323">
            <v>0</v>
          </cell>
          <cell r="O323">
            <v>0</v>
          </cell>
          <cell r="P323">
            <v>1</v>
          </cell>
          <cell r="Q323">
            <v>0</v>
          </cell>
          <cell r="R323">
            <v>0</v>
          </cell>
          <cell r="S323">
            <v>0</v>
          </cell>
          <cell r="T323">
            <v>4.5454545454545456E-2</v>
          </cell>
          <cell r="U323" t="str">
            <v>0_10</v>
          </cell>
        </row>
        <row r="324">
          <cell r="A324">
            <v>27</v>
          </cell>
          <cell r="B324">
            <v>43040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/>
          <cell r="N324">
            <v>0</v>
          </cell>
          <cell r="O324">
            <v>0.5</v>
          </cell>
          <cell r="P324">
            <v>1</v>
          </cell>
          <cell r="Q324">
            <v>0</v>
          </cell>
          <cell r="R324">
            <v>0</v>
          </cell>
          <cell r="S324">
            <v>0</v>
          </cell>
          <cell r="T324">
            <v>4.7619047619047616E-2</v>
          </cell>
          <cell r="U324" t="str">
            <v>0_11</v>
          </cell>
        </row>
        <row r="325">
          <cell r="A325">
            <v>27</v>
          </cell>
          <cell r="B325">
            <v>43070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/>
          <cell r="N325">
            <v>0</v>
          </cell>
          <cell r="O325">
            <v>0</v>
          </cell>
          <cell r="P325">
            <v>1</v>
          </cell>
          <cell r="Q325">
            <v>0</v>
          </cell>
          <cell r="R325">
            <v>0</v>
          </cell>
          <cell r="S325">
            <v>0</v>
          </cell>
          <cell r="T325">
            <v>5.2631578947368418E-2</v>
          </cell>
          <cell r="U325" t="str">
            <v>0_12</v>
          </cell>
        </row>
        <row r="326">
          <cell r="A326">
            <v>28</v>
          </cell>
          <cell r="B326">
            <v>42736</v>
          </cell>
          <cell r="C326">
            <v>0</v>
          </cell>
          <cell r="D326"/>
          <cell r="E326"/>
          <cell r="F326"/>
          <cell r="G326"/>
          <cell r="H326"/>
          <cell r="I326"/>
          <cell r="J326"/>
          <cell r="K326"/>
          <cell r="L326"/>
          <cell r="M326"/>
          <cell r="N326"/>
          <cell r="O326">
            <v>0</v>
          </cell>
          <cell r="P326">
            <v>1</v>
          </cell>
          <cell r="Q326">
            <v>0</v>
          </cell>
          <cell r="R326">
            <v>0</v>
          </cell>
          <cell r="S326">
            <v>0</v>
          </cell>
          <cell r="T326">
            <v>4.5454545454545456E-2</v>
          </cell>
          <cell r="U326" t="str">
            <v>0_1</v>
          </cell>
        </row>
        <row r="327">
          <cell r="A327">
            <v>28</v>
          </cell>
          <cell r="B327">
            <v>42767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/>
          <cell r="N327">
            <v>0</v>
          </cell>
          <cell r="O327">
            <v>0</v>
          </cell>
          <cell r="P327">
            <v>1</v>
          </cell>
          <cell r="Q327">
            <v>0</v>
          </cell>
          <cell r="R327">
            <v>0</v>
          </cell>
          <cell r="S327">
            <v>0</v>
          </cell>
          <cell r="T327">
            <v>0.05</v>
          </cell>
          <cell r="U327" t="str">
            <v>0_2</v>
          </cell>
        </row>
        <row r="328">
          <cell r="A328">
            <v>28</v>
          </cell>
          <cell r="B328">
            <v>42795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/>
          <cell r="N328">
            <v>0</v>
          </cell>
          <cell r="O328">
            <v>0</v>
          </cell>
          <cell r="P328">
            <v>1</v>
          </cell>
          <cell r="Q328">
            <v>0</v>
          </cell>
          <cell r="R328">
            <v>0</v>
          </cell>
          <cell r="S328">
            <v>0</v>
          </cell>
          <cell r="T328">
            <v>4.3478260869565216E-2</v>
          </cell>
          <cell r="U328" t="str">
            <v>0_3</v>
          </cell>
        </row>
        <row r="329">
          <cell r="A329">
            <v>28</v>
          </cell>
          <cell r="B329">
            <v>42826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/>
          <cell r="N329">
            <v>0</v>
          </cell>
          <cell r="O329">
            <v>0</v>
          </cell>
          <cell r="P329">
            <v>1</v>
          </cell>
          <cell r="Q329">
            <v>0</v>
          </cell>
          <cell r="R329">
            <v>0</v>
          </cell>
          <cell r="S329">
            <v>0</v>
          </cell>
          <cell r="T329">
            <v>5.5555555555555552E-2</v>
          </cell>
          <cell r="U329" t="str">
            <v>0_4</v>
          </cell>
        </row>
        <row r="330">
          <cell r="A330">
            <v>28</v>
          </cell>
          <cell r="B330">
            <v>42856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/>
          <cell r="N330">
            <v>0</v>
          </cell>
          <cell r="O330">
            <v>0</v>
          </cell>
          <cell r="P330">
            <v>1</v>
          </cell>
          <cell r="Q330">
            <v>0</v>
          </cell>
          <cell r="R330">
            <v>0</v>
          </cell>
          <cell r="S330">
            <v>0</v>
          </cell>
          <cell r="T330">
            <v>0.05</v>
          </cell>
          <cell r="U330" t="str">
            <v>0_5</v>
          </cell>
        </row>
        <row r="331">
          <cell r="A331">
            <v>28</v>
          </cell>
          <cell r="B331">
            <v>42887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/>
          <cell r="N331">
            <v>0</v>
          </cell>
          <cell r="O331">
            <v>0.5</v>
          </cell>
          <cell r="P331">
            <v>1</v>
          </cell>
          <cell r="Q331">
            <v>0</v>
          </cell>
          <cell r="R331">
            <v>0</v>
          </cell>
          <cell r="S331">
            <v>0</v>
          </cell>
          <cell r="T331">
            <v>4.5454545454545456E-2</v>
          </cell>
          <cell r="U331" t="str">
            <v>0_6</v>
          </cell>
        </row>
        <row r="332">
          <cell r="A332">
            <v>28</v>
          </cell>
          <cell r="B332">
            <v>42917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/>
          <cell r="N332">
            <v>0</v>
          </cell>
          <cell r="O332">
            <v>0</v>
          </cell>
          <cell r="P332">
            <v>1</v>
          </cell>
          <cell r="Q332">
            <v>0</v>
          </cell>
          <cell r="R332">
            <v>0</v>
          </cell>
          <cell r="S332">
            <v>0</v>
          </cell>
          <cell r="T332">
            <v>0.05</v>
          </cell>
          <cell r="U332" t="str">
            <v>0_7</v>
          </cell>
        </row>
        <row r="333">
          <cell r="A333">
            <v>28</v>
          </cell>
          <cell r="B333">
            <v>42948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/>
          <cell r="N333">
            <v>0</v>
          </cell>
          <cell r="O333">
            <v>0</v>
          </cell>
          <cell r="P333">
            <v>1</v>
          </cell>
          <cell r="Q333">
            <v>0</v>
          </cell>
          <cell r="R333">
            <v>0</v>
          </cell>
          <cell r="S333">
            <v>0</v>
          </cell>
          <cell r="T333">
            <v>4.5454545454545456E-2</v>
          </cell>
          <cell r="U333" t="str">
            <v>0_8</v>
          </cell>
        </row>
        <row r="334">
          <cell r="A334">
            <v>28</v>
          </cell>
          <cell r="B334">
            <v>42979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/>
          <cell r="N334">
            <v>0</v>
          </cell>
          <cell r="O334">
            <v>0</v>
          </cell>
          <cell r="P334">
            <v>1</v>
          </cell>
          <cell r="Q334">
            <v>0</v>
          </cell>
          <cell r="R334">
            <v>0</v>
          </cell>
          <cell r="S334">
            <v>0</v>
          </cell>
          <cell r="T334">
            <v>4.7619047619047616E-2</v>
          </cell>
          <cell r="U334" t="str">
            <v>0_9</v>
          </cell>
        </row>
        <row r="335">
          <cell r="A335">
            <v>28</v>
          </cell>
          <cell r="B335">
            <v>43009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/>
          <cell r="N335">
            <v>0</v>
          </cell>
          <cell r="O335">
            <v>0</v>
          </cell>
          <cell r="P335">
            <v>1</v>
          </cell>
          <cell r="Q335">
            <v>0</v>
          </cell>
          <cell r="R335">
            <v>0</v>
          </cell>
          <cell r="S335">
            <v>0</v>
          </cell>
          <cell r="T335">
            <v>4.5454545454545456E-2</v>
          </cell>
          <cell r="U335" t="str">
            <v>0_10</v>
          </cell>
        </row>
        <row r="336">
          <cell r="A336">
            <v>28</v>
          </cell>
          <cell r="B336">
            <v>43040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/>
          <cell r="N336">
            <v>0</v>
          </cell>
          <cell r="O336">
            <v>0.5</v>
          </cell>
          <cell r="P336">
            <v>1</v>
          </cell>
          <cell r="Q336">
            <v>0</v>
          </cell>
          <cell r="R336">
            <v>0</v>
          </cell>
          <cell r="S336">
            <v>0</v>
          </cell>
          <cell r="T336">
            <v>4.7619047619047616E-2</v>
          </cell>
          <cell r="U336" t="str">
            <v>0_11</v>
          </cell>
        </row>
        <row r="337">
          <cell r="A337">
            <v>28</v>
          </cell>
          <cell r="B337">
            <v>43070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/>
          <cell r="N337">
            <v>0</v>
          </cell>
          <cell r="O337">
            <v>0</v>
          </cell>
          <cell r="P337">
            <v>1</v>
          </cell>
          <cell r="Q337">
            <v>0</v>
          </cell>
          <cell r="R337">
            <v>0</v>
          </cell>
          <cell r="S337">
            <v>0</v>
          </cell>
          <cell r="T337">
            <v>5.2631578947368418E-2</v>
          </cell>
          <cell r="U337" t="str">
            <v>0_12</v>
          </cell>
        </row>
        <row r="338">
          <cell r="A338">
            <v>29</v>
          </cell>
          <cell r="B338">
            <v>42736</v>
          </cell>
          <cell r="C338">
            <v>0</v>
          </cell>
          <cell r="D338"/>
          <cell r="E338"/>
          <cell r="F338"/>
          <cell r="G338"/>
          <cell r="H338"/>
          <cell r="I338"/>
          <cell r="J338"/>
          <cell r="K338"/>
          <cell r="L338"/>
          <cell r="M338"/>
          <cell r="N338"/>
          <cell r="O338">
            <v>0</v>
          </cell>
          <cell r="P338">
            <v>1</v>
          </cell>
          <cell r="Q338">
            <v>0</v>
          </cell>
          <cell r="R338">
            <v>0</v>
          </cell>
          <cell r="S338">
            <v>0</v>
          </cell>
          <cell r="T338">
            <v>4.5454545454545456E-2</v>
          </cell>
          <cell r="U338" t="str">
            <v>0_1</v>
          </cell>
        </row>
        <row r="339">
          <cell r="A339">
            <v>29</v>
          </cell>
          <cell r="B339">
            <v>42767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/>
          <cell r="N339">
            <v>0</v>
          </cell>
          <cell r="O339">
            <v>0</v>
          </cell>
          <cell r="P339">
            <v>1</v>
          </cell>
          <cell r="Q339">
            <v>0</v>
          </cell>
          <cell r="R339">
            <v>0</v>
          </cell>
          <cell r="S339">
            <v>0</v>
          </cell>
          <cell r="T339">
            <v>0.05</v>
          </cell>
          <cell r="U339" t="str">
            <v>0_2</v>
          </cell>
        </row>
        <row r="340">
          <cell r="A340">
            <v>29</v>
          </cell>
          <cell r="B340">
            <v>42795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/>
          <cell r="N340">
            <v>0</v>
          </cell>
          <cell r="O340">
            <v>0</v>
          </cell>
          <cell r="P340">
            <v>1</v>
          </cell>
          <cell r="Q340">
            <v>0</v>
          </cell>
          <cell r="R340">
            <v>0</v>
          </cell>
          <cell r="S340">
            <v>0</v>
          </cell>
          <cell r="T340">
            <v>4.3478260869565216E-2</v>
          </cell>
          <cell r="U340" t="str">
            <v>0_3</v>
          </cell>
        </row>
        <row r="341">
          <cell r="A341">
            <v>29</v>
          </cell>
          <cell r="B341">
            <v>42826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/>
          <cell r="N341">
            <v>0</v>
          </cell>
          <cell r="O341">
            <v>0</v>
          </cell>
          <cell r="P341">
            <v>1</v>
          </cell>
          <cell r="Q341">
            <v>0</v>
          </cell>
          <cell r="R341">
            <v>0</v>
          </cell>
          <cell r="S341">
            <v>0</v>
          </cell>
          <cell r="T341">
            <v>5.5555555555555552E-2</v>
          </cell>
          <cell r="U341" t="str">
            <v>0_4</v>
          </cell>
        </row>
        <row r="342">
          <cell r="A342">
            <v>29</v>
          </cell>
          <cell r="B342">
            <v>42856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/>
          <cell r="N342">
            <v>0</v>
          </cell>
          <cell r="O342">
            <v>0</v>
          </cell>
          <cell r="P342">
            <v>1</v>
          </cell>
          <cell r="Q342">
            <v>0</v>
          </cell>
          <cell r="R342">
            <v>0</v>
          </cell>
          <cell r="S342">
            <v>0</v>
          </cell>
          <cell r="T342">
            <v>0.05</v>
          </cell>
          <cell r="U342" t="str">
            <v>0_5</v>
          </cell>
        </row>
        <row r="343">
          <cell r="A343">
            <v>29</v>
          </cell>
          <cell r="B343">
            <v>42887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/>
          <cell r="N343">
            <v>0</v>
          </cell>
          <cell r="O343">
            <v>0.5</v>
          </cell>
          <cell r="P343">
            <v>1</v>
          </cell>
          <cell r="Q343">
            <v>0</v>
          </cell>
          <cell r="R343">
            <v>0</v>
          </cell>
          <cell r="S343">
            <v>0</v>
          </cell>
          <cell r="T343">
            <v>4.5454545454545456E-2</v>
          </cell>
          <cell r="U343" t="str">
            <v>0_6</v>
          </cell>
        </row>
        <row r="344">
          <cell r="A344">
            <v>29</v>
          </cell>
          <cell r="B344">
            <v>42917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/>
          <cell r="N344">
            <v>0</v>
          </cell>
          <cell r="O344">
            <v>0</v>
          </cell>
          <cell r="P344">
            <v>1</v>
          </cell>
          <cell r="Q344">
            <v>0</v>
          </cell>
          <cell r="R344">
            <v>0</v>
          </cell>
          <cell r="S344">
            <v>0</v>
          </cell>
          <cell r="T344">
            <v>0.05</v>
          </cell>
          <cell r="U344" t="str">
            <v>0_7</v>
          </cell>
        </row>
        <row r="345">
          <cell r="A345">
            <v>29</v>
          </cell>
          <cell r="B345">
            <v>42948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/>
          <cell r="N345">
            <v>0</v>
          </cell>
          <cell r="O345">
            <v>0</v>
          </cell>
          <cell r="P345">
            <v>1</v>
          </cell>
          <cell r="Q345">
            <v>0</v>
          </cell>
          <cell r="R345">
            <v>0</v>
          </cell>
          <cell r="S345">
            <v>0</v>
          </cell>
          <cell r="T345">
            <v>4.5454545454545456E-2</v>
          </cell>
          <cell r="U345" t="str">
            <v>0_8</v>
          </cell>
        </row>
        <row r="346">
          <cell r="A346">
            <v>29</v>
          </cell>
          <cell r="B346">
            <v>42979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/>
          <cell r="N346">
            <v>0</v>
          </cell>
          <cell r="O346">
            <v>0</v>
          </cell>
          <cell r="P346">
            <v>1</v>
          </cell>
          <cell r="Q346">
            <v>0</v>
          </cell>
          <cell r="R346">
            <v>0</v>
          </cell>
          <cell r="S346">
            <v>0</v>
          </cell>
          <cell r="T346">
            <v>4.7619047619047616E-2</v>
          </cell>
          <cell r="U346" t="str">
            <v>0_9</v>
          </cell>
        </row>
        <row r="347">
          <cell r="A347">
            <v>29</v>
          </cell>
          <cell r="B347">
            <v>43009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/>
          <cell r="N347">
            <v>0</v>
          </cell>
          <cell r="O347">
            <v>0</v>
          </cell>
          <cell r="P347">
            <v>1</v>
          </cell>
          <cell r="Q347">
            <v>0</v>
          </cell>
          <cell r="R347">
            <v>0</v>
          </cell>
          <cell r="S347">
            <v>0</v>
          </cell>
          <cell r="T347">
            <v>4.5454545454545456E-2</v>
          </cell>
          <cell r="U347" t="str">
            <v>0_10</v>
          </cell>
        </row>
        <row r="348">
          <cell r="A348">
            <v>29</v>
          </cell>
          <cell r="B348">
            <v>43040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/>
          <cell r="N348">
            <v>0</v>
          </cell>
          <cell r="O348">
            <v>0.5</v>
          </cell>
          <cell r="P348">
            <v>1</v>
          </cell>
          <cell r="Q348">
            <v>0</v>
          </cell>
          <cell r="R348">
            <v>0</v>
          </cell>
          <cell r="S348">
            <v>0</v>
          </cell>
          <cell r="T348">
            <v>4.7619047619047616E-2</v>
          </cell>
          <cell r="U348" t="str">
            <v>0_11</v>
          </cell>
        </row>
        <row r="349">
          <cell r="A349">
            <v>29</v>
          </cell>
          <cell r="B349">
            <v>43070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/>
          <cell r="N349">
            <v>0</v>
          </cell>
          <cell r="O349">
            <v>0</v>
          </cell>
          <cell r="P349">
            <v>1</v>
          </cell>
          <cell r="Q349">
            <v>0</v>
          </cell>
          <cell r="R349">
            <v>0</v>
          </cell>
          <cell r="S349">
            <v>0</v>
          </cell>
          <cell r="T349">
            <v>5.2631578947368418E-2</v>
          </cell>
          <cell r="U349" t="str">
            <v>0_12</v>
          </cell>
        </row>
        <row r="350">
          <cell r="A350">
            <v>30</v>
          </cell>
          <cell r="B350">
            <v>42736</v>
          </cell>
          <cell r="C350">
            <v>0</v>
          </cell>
          <cell r="D350"/>
          <cell r="E350"/>
          <cell r="F350"/>
          <cell r="G350"/>
          <cell r="H350"/>
          <cell r="I350"/>
          <cell r="J350"/>
          <cell r="K350"/>
          <cell r="L350"/>
          <cell r="M350"/>
          <cell r="N350"/>
          <cell r="O350">
            <v>0</v>
          </cell>
          <cell r="P350">
            <v>1</v>
          </cell>
          <cell r="Q350">
            <v>0</v>
          </cell>
          <cell r="R350">
            <v>0</v>
          </cell>
          <cell r="S350">
            <v>0</v>
          </cell>
          <cell r="T350">
            <v>4.5454545454545456E-2</v>
          </cell>
          <cell r="U350" t="str">
            <v>0_1</v>
          </cell>
        </row>
        <row r="351">
          <cell r="A351">
            <v>30</v>
          </cell>
          <cell r="B351">
            <v>42767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/>
          <cell r="N351">
            <v>0</v>
          </cell>
          <cell r="O351">
            <v>0</v>
          </cell>
          <cell r="P351">
            <v>1</v>
          </cell>
          <cell r="Q351">
            <v>0</v>
          </cell>
          <cell r="R351">
            <v>0</v>
          </cell>
          <cell r="S351">
            <v>0</v>
          </cell>
          <cell r="T351">
            <v>0.05</v>
          </cell>
          <cell r="U351" t="str">
            <v>0_2</v>
          </cell>
        </row>
        <row r="352">
          <cell r="A352">
            <v>30</v>
          </cell>
          <cell r="B352">
            <v>42795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/>
          <cell r="N352">
            <v>0</v>
          </cell>
          <cell r="O352">
            <v>0</v>
          </cell>
          <cell r="P352">
            <v>1</v>
          </cell>
          <cell r="Q352">
            <v>0</v>
          </cell>
          <cell r="R352">
            <v>0</v>
          </cell>
          <cell r="S352">
            <v>0</v>
          </cell>
          <cell r="T352">
            <v>4.3478260869565216E-2</v>
          </cell>
          <cell r="U352" t="str">
            <v>0_3</v>
          </cell>
        </row>
        <row r="353">
          <cell r="A353">
            <v>30</v>
          </cell>
          <cell r="B353">
            <v>42826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/>
          <cell r="N353">
            <v>0</v>
          </cell>
          <cell r="O353">
            <v>0</v>
          </cell>
          <cell r="P353">
            <v>1</v>
          </cell>
          <cell r="Q353">
            <v>0</v>
          </cell>
          <cell r="R353">
            <v>0</v>
          </cell>
          <cell r="S353">
            <v>0</v>
          </cell>
          <cell r="T353">
            <v>5.5555555555555552E-2</v>
          </cell>
          <cell r="U353" t="str">
            <v>0_4</v>
          </cell>
        </row>
        <row r="354">
          <cell r="A354">
            <v>30</v>
          </cell>
          <cell r="B354">
            <v>42856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/>
          <cell r="N354">
            <v>0</v>
          </cell>
          <cell r="O354">
            <v>0</v>
          </cell>
          <cell r="P354">
            <v>1</v>
          </cell>
          <cell r="Q354">
            <v>0</v>
          </cell>
          <cell r="R354">
            <v>0</v>
          </cell>
          <cell r="S354">
            <v>0</v>
          </cell>
          <cell r="T354">
            <v>0.05</v>
          </cell>
          <cell r="U354" t="str">
            <v>0_5</v>
          </cell>
        </row>
        <row r="355">
          <cell r="A355">
            <v>30</v>
          </cell>
          <cell r="B355">
            <v>42887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/>
          <cell r="N355">
            <v>0</v>
          </cell>
          <cell r="O355">
            <v>0.5</v>
          </cell>
          <cell r="P355">
            <v>1</v>
          </cell>
          <cell r="Q355">
            <v>0</v>
          </cell>
          <cell r="R355">
            <v>0</v>
          </cell>
          <cell r="S355">
            <v>0</v>
          </cell>
          <cell r="T355">
            <v>4.5454545454545456E-2</v>
          </cell>
          <cell r="U355" t="str">
            <v>0_6</v>
          </cell>
        </row>
        <row r="356">
          <cell r="A356">
            <v>30</v>
          </cell>
          <cell r="B356">
            <v>42917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/>
          <cell r="N356">
            <v>0</v>
          </cell>
          <cell r="O356">
            <v>0</v>
          </cell>
          <cell r="P356">
            <v>1</v>
          </cell>
          <cell r="Q356">
            <v>0</v>
          </cell>
          <cell r="R356">
            <v>0</v>
          </cell>
          <cell r="S356">
            <v>0</v>
          </cell>
          <cell r="T356">
            <v>0.05</v>
          </cell>
          <cell r="U356" t="str">
            <v>0_7</v>
          </cell>
        </row>
        <row r="357">
          <cell r="A357">
            <v>30</v>
          </cell>
          <cell r="B357">
            <v>42948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/>
          <cell r="N357">
            <v>0</v>
          </cell>
          <cell r="O357">
            <v>0</v>
          </cell>
          <cell r="P357">
            <v>1</v>
          </cell>
          <cell r="Q357">
            <v>0</v>
          </cell>
          <cell r="R357">
            <v>0</v>
          </cell>
          <cell r="S357">
            <v>0</v>
          </cell>
          <cell r="T357">
            <v>4.5454545454545456E-2</v>
          </cell>
          <cell r="U357" t="str">
            <v>0_8</v>
          </cell>
        </row>
        <row r="358">
          <cell r="A358">
            <v>30</v>
          </cell>
          <cell r="B358">
            <v>42979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/>
          <cell r="N358">
            <v>0</v>
          </cell>
          <cell r="O358">
            <v>0</v>
          </cell>
          <cell r="P358">
            <v>1</v>
          </cell>
          <cell r="Q358">
            <v>0</v>
          </cell>
          <cell r="R358">
            <v>0</v>
          </cell>
          <cell r="S358">
            <v>0</v>
          </cell>
          <cell r="T358">
            <v>4.7619047619047616E-2</v>
          </cell>
          <cell r="U358" t="str">
            <v>0_9</v>
          </cell>
        </row>
        <row r="359">
          <cell r="A359">
            <v>30</v>
          </cell>
          <cell r="B359">
            <v>43009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/>
          <cell r="N359">
            <v>0</v>
          </cell>
          <cell r="O359">
            <v>0</v>
          </cell>
          <cell r="P359">
            <v>1</v>
          </cell>
          <cell r="Q359">
            <v>0</v>
          </cell>
          <cell r="R359">
            <v>0</v>
          </cell>
          <cell r="S359">
            <v>0</v>
          </cell>
          <cell r="T359">
            <v>4.5454545454545456E-2</v>
          </cell>
          <cell r="U359" t="str">
            <v>0_10</v>
          </cell>
        </row>
        <row r="360">
          <cell r="A360">
            <v>30</v>
          </cell>
          <cell r="B360">
            <v>43040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/>
          <cell r="N360">
            <v>0</v>
          </cell>
          <cell r="O360">
            <v>0.5</v>
          </cell>
          <cell r="P360">
            <v>1</v>
          </cell>
          <cell r="Q360">
            <v>0</v>
          </cell>
          <cell r="R360">
            <v>0</v>
          </cell>
          <cell r="S360">
            <v>0</v>
          </cell>
          <cell r="T360">
            <v>4.7619047619047616E-2</v>
          </cell>
          <cell r="U360" t="str">
            <v>0_11</v>
          </cell>
        </row>
        <row r="361">
          <cell r="A361">
            <v>30</v>
          </cell>
          <cell r="B361">
            <v>43070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/>
          <cell r="N361">
            <v>0</v>
          </cell>
          <cell r="O361">
            <v>0</v>
          </cell>
          <cell r="P361">
            <v>1</v>
          </cell>
          <cell r="Q361">
            <v>0</v>
          </cell>
          <cell r="R361">
            <v>0</v>
          </cell>
          <cell r="S361">
            <v>0</v>
          </cell>
          <cell r="T361">
            <v>5.2631578947368418E-2</v>
          </cell>
          <cell r="U361" t="str">
            <v>0_12</v>
          </cell>
        </row>
        <row r="362">
          <cell r="A362">
            <v>31</v>
          </cell>
          <cell r="B362">
            <v>42736</v>
          </cell>
          <cell r="C362">
            <v>0</v>
          </cell>
          <cell r="D362"/>
          <cell r="E362"/>
          <cell r="F362"/>
          <cell r="G362"/>
          <cell r="H362"/>
          <cell r="I362"/>
          <cell r="J362"/>
          <cell r="K362"/>
          <cell r="L362"/>
          <cell r="M362"/>
          <cell r="N362"/>
          <cell r="O362">
            <v>0</v>
          </cell>
          <cell r="P362">
            <v>1</v>
          </cell>
          <cell r="Q362">
            <v>0</v>
          </cell>
          <cell r="R362">
            <v>0</v>
          </cell>
          <cell r="S362">
            <v>0</v>
          </cell>
          <cell r="T362">
            <v>4.5454545454545456E-2</v>
          </cell>
          <cell r="U362" t="str">
            <v>0_1</v>
          </cell>
        </row>
        <row r="363">
          <cell r="A363">
            <v>31</v>
          </cell>
          <cell r="B363">
            <v>42767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/>
          <cell r="N363">
            <v>0</v>
          </cell>
          <cell r="O363">
            <v>0</v>
          </cell>
          <cell r="P363">
            <v>1</v>
          </cell>
          <cell r="Q363">
            <v>0</v>
          </cell>
          <cell r="R363">
            <v>0</v>
          </cell>
          <cell r="S363">
            <v>0</v>
          </cell>
          <cell r="T363">
            <v>0.05</v>
          </cell>
          <cell r="U363" t="str">
            <v>0_2</v>
          </cell>
        </row>
        <row r="364">
          <cell r="A364">
            <v>31</v>
          </cell>
          <cell r="B364">
            <v>42795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/>
          <cell r="N364">
            <v>0</v>
          </cell>
          <cell r="O364">
            <v>0</v>
          </cell>
          <cell r="P364">
            <v>1</v>
          </cell>
          <cell r="Q364">
            <v>0</v>
          </cell>
          <cell r="R364">
            <v>0</v>
          </cell>
          <cell r="S364">
            <v>0</v>
          </cell>
          <cell r="T364">
            <v>4.3478260869565216E-2</v>
          </cell>
          <cell r="U364" t="str">
            <v>0_3</v>
          </cell>
        </row>
        <row r="365">
          <cell r="A365">
            <v>31</v>
          </cell>
          <cell r="B365">
            <v>42826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/>
          <cell r="N365">
            <v>0</v>
          </cell>
          <cell r="O365">
            <v>0</v>
          </cell>
          <cell r="P365">
            <v>1</v>
          </cell>
          <cell r="Q365">
            <v>0</v>
          </cell>
          <cell r="R365">
            <v>0</v>
          </cell>
          <cell r="S365">
            <v>0</v>
          </cell>
          <cell r="T365">
            <v>5.5555555555555552E-2</v>
          </cell>
          <cell r="U365" t="str">
            <v>0_4</v>
          </cell>
        </row>
        <row r="366">
          <cell r="A366">
            <v>31</v>
          </cell>
          <cell r="B366">
            <v>42856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/>
          <cell r="N366">
            <v>0</v>
          </cell>
          <cell r="O366">
            <v>0</v>
          </cell>
          <cell r="P366">
            <v>1</v>
          </cell>
          <cell r="Q366">
            <v>0</v>
          </cell>
          <cell r="R366">
            <v>0</v>
          </cell>
          <cell r="S366">
            <v>0</v>
          </cell>
          <cell r="T366">
            <v>0.05</v>
          </cell>
          <cell r="U366" t="str">
            <v>0_5</v>
          </cell>
        </row>
        <row r="367">
          <cell r="A367">
            <v>31</v>
          </cell>
          <cell r="B367">
            <v>42887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/>
          <cell r="N367">
            <v>0</v>
          </cell>
          <cell r="O367">
            <v>0.5</v>
          </cell>
          <cell r="P367">
            <v>1</v>
          </cell>
          <cell r="Q367">
            <v>0</v>
          </cell>
          <cell r="R367">
            <v>0</v>
          </cell>
          <cell r="S367">
            <v>0</v>
          </cell>
          <cell r="T367">
            <v>4.5454545454545456E-2</v>
          </cell>
          <cell r="U367" t="str">
            <v>0_6</v>
          </cell>
        </row>
        <row r="368">
          <cell r="A368">
            <v>31</v>
          </cell>
          <cell r="B368">
            <v>42917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/>
          <cell r="N368">
            <v>0</v>
          </cell>
          <cell r="O368">
            <v>0</v>
          </cell>
          <cell r="P368">
            <v>1</v>
          </cell>
          <cell r="Q368">
            <v>0</v>
          </cell>
          <cell r="R368">
            <v>0</v>
          </cell>
          <cell r="S368">
            <v>0</v>
          </cell>
          <cell r="T368">
            <v>0.05</v>
          </cell>
          <cell r="U368" t="str">
            <v>0_7</v>
          </cell>
        </row>
        <row r="369">
          <cell r="A369">
            <v>31</v>
          </cell>
          <cell r="B369">
            <v>42948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/>
          <cell r="N369">
            <v>0</v>
          </cell>
          <cell r="O369">
            <v>0</v>
          </cell>
          <cell r="P369">
            <v>1</v>
          </cell>
          <cell r="Q369">
            <v>0</v>
          </cell>
          <cell r="R369">
            <v>0</v>
          </cell>
          <cell r="S369">
            <v>0</v>
          </cell>
          <cell r="T369">
            <v>4.5454545454545456E-2</v>
          </cell>
          <cell r="U369" t="str">
            <v>0_8</v>
          </cell>
        </row>
        <row r="370">
          <cell r="A370">
            <v>31</v>
          </cell>
          <cell r="B370">
            <v>42979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/>
          <cell r="N370">
            <v>0</v>
          </cell>
          <cell r="O370">
            <v>0</v>
          </cell>
          <cell r="P370">
            <v>1</v>
          </cell>
          <cell r="Q370">
            <v>0</v>
          </cell>
          <cell r="R370">
            <v>0</v>
          </cell>
          <cell r="S370">
            <v>0</v>
          </cell>
          <cell r="T370">
            <v>4.7619047619047616E-2</v>
          </cell>
          <cell r="U370" t="str">
            <v>0_9</v>
          </cell>
        </row>
        <row r="371">
          <cell r="A371">
            <v>31</v>
          </cell>
          <cell r="B371">
            <v>43009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/>
          <cell r="N371">
            <v>0</v>
          </cell>
          <cell r="O371">
            <v>0</v>
          </cell>
          <cell r="P371">
            <v>1</v>
          </cell>
          <cell r="Q371">
            <v>0</v>
          </cell>
          <cell r="R371">
            <v>0</v>
          </cell>
          <cell r="S371">
            <v>0</v>
          </cell>
          <cell r="T371">
            <v>4.5454545454545456E-2</v>
          </cell>
          <cell r="U371" t="str">
            <v>0_10</v>
          </cell>
        </row>
        <row r="372">
          <cell r="A372">
            <v>31</v>
          </cell>
          <cell r="B372">
            <v>43040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/>
          <cell r="N372">
            <v>0</v>
          </cell>
          <cell r="O372">
            <v>0.5</v>
          </cell>
          <cell r="P372">
            <v>1</v>
          </cell>
          <cell r="Q372">
            <v>0</v>
          </cell>
          <cell r="R372">
            <v>0</v>
          </cell>
          <cell r="S372">
            <v>0</v>
          </cell>
          <cell r="T372">
            <v>4.7619047619047616E-2</v>
          </cell>
          <cell r="U372" t="str">
            <v>0_11</v>
          </cell>
        </row>
        <row r="373">
          <cell r="A373">
            <v>31</v>
          </cell>
          <cell r="B373">
            <v>43070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/>
          <cell r="N373">
            <v>0</v>
          </cell>
          <cell r="O373">
            <v>0</v>
          </cell>
          <cell r="P373">
            <v>1</v>
          </cell>
          <cell r="Q373">
            <v>0</v>
          </cell>
          <cell r="R373">
            <v>0</v>
          </cell>
          <cell r="S373">
            <v>0</v>
          </cell>
          <cell r="T373">
            <v>5.2631578947368418E-2</v>
          </cell>
          <cell r="U373" t="str">
            <v>0_12</v>
          </cell>
        </row>
        <row r="374">
          <cell r="A374">
            <v>32</v>
          </cell>
          <cell r="B374">
            <v>42736</v>
          </cell>
          <cell r="C374">
            <v>0</v>
          </cell>
          <cell r="D374"/>
          <cell r="E374"/>
          <cell r="F374"/>
          <cell r="G374"/>
          <cell r="H374"/>
          <cell r="I374"/>
          <cell r="J374"/>
          <cell r="K374"/>
          <cell r="L374"/>
          <cell r="M374"/>
          <cell r="N374"/>
          <cell r="O374">
            <v>0</v>
          </cell>
          <cell r="P374">
            <v>1</v>
          </cell>
          <cell r="Q374">
            <v>0</v>
          </cell>
          <cell r="R374">
            <v>0</v>
          </cell>
          <cell r="S374">
            <v>0</v>
          </cell>
          <cell r="T374">
            <v>4.5454545454545456E-2</v>
          </cell>
          <cell r="U374" t="str">
            <v>0_1</v>
          </cell>
        </row>
        <row r="375">
          <cell r="A375">
            <v>32</v>
          </cell>
          <cell r="B375">
            <v>42767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/>
          <cell r="N375">
            <v>0</v>
          </cell>
          <cell r="O375">
            <v>0</v>
          </cell>
          <cell r="P375">
            <v>1</v>
          </cell>
          <cell r="Q375">
            <v>0</v>
          </cell>
          <cell r="R375">
            <v>0</v>
          </cell>
          <cell r="S375">
            <v>0</v>
          </cell>
          <cell r="T375">
            <v>0.05</v>
          </cell>
          <cell r="U375" t="str">
            <v>0_2</v>
          </cell>
        </row>
        <row r="376">
          <cell r="A376">
            <v>32</v>
          </cell>
          <cell r="B376">
            <v>42795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/>
          <cell r="N376">
            <v>0</v>
          </cell>
          <cell r="O376">
            <v>0</v>
          </cell>
          <cell r="P376">
            <v>1</v>
          </cell>
          <cell r="Q376">
            <v>0</v>
          </cell>
          <cell r="R376">
            <v>0</v>
          </cell>
          <cell r="S376">
            <v>0</v>
          </cell>
          <cell r="T376">
            <v>4.3478260869565216E-2</v>
          </cell>
          <cell r="U376" t="str">
            <v>0_3</v>
          </cell>
        </row>
        <row r="377">
          <cell r="A377">
            <v>32</v>
          </cell>
          <cell r="B377">
            <v>42826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/>
          <cell r="N377">
            <v>0</v>
          </cell>
          <cell r="O377">
            <v>0</v>
          </cell>
          <cell r="P377">
            <v>1</v>
          </cell>
          <cell r="Q377">
            <v>0</v>
          </cell>
          <cell r="R377">
            <v>0</v>
          </cell>
          <cell r="S377">
            <v>0</v>
          </cell>
          <cell r="T377">
            <v>5.5555555555555552E-2</v>
          </cell>
          <cell r="U377" t="str">
            <v>0_4</v>
          </cell>
        </row>
        <row r="378">
          <cell r="A378">
            <v>32</v>
          </cell>
          <cell r="B378">
            <v>42856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/>
          <cell r="N378">
            <v>0</v>
          </cell>
          <cell r="O378">
            <v>0</v>
          </cell>
          <cell r="P378">
            <v>1</v>
          </cell>
          <cell r="Q378">
            <v>0</v>
          </cell>
          <cell r="R378">
            <v>0</v>
          </cell>
          <cell r="S378">
            <v>0</v>
          </cell>
          <cell r="T378">
            <v>0.05</v>
          </cell>
          <cell r="U378" t="str">
            <v>0_5</v>
          </cell>
        </row>
        <row r="379">
          <cell r="A379">
            <v>32</v>
          </cell>
          <cell r="B379">
            <v>42887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/>
          <cell r="N379">
            <v>0</v>
          </cell>
          <cell r="O379">
            <v>0.5</v>
          </cell>
          <cell r="P379">
            <v>1</v>
          </cell>
          <cell r="Q379">
            <v>0</v>
          </cell>
          <cell r="R379">
            <v>0</v>
          </cell>
          <cell r="S379">
            <v>0</v>
          </cell>
          <cell r="T379">
            <v>4.5454545454545456E-2</v>
          </cell>
          <cell r="U379" t="str">
            <v>0_6</v>
          </cell>
        </row>
        <row r="380">
          <cell r="A380">
            <v>32</v>
          </cell>
          <cell r="B380">
            <v>42917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/>
          <cell r="N380">
            <v>0</v>
          </cell>
          <cell r="O380">
            <v>0</v>
          </cell>
          <cell r="P380">
            <v>1</v>
          </cell>
          <cell r="Q380">
            <v>0</v>
          </cell>
          <cell r="R380">
            <v>0</v>
          </cell>
          <cell r="S380">
            <v>0</v>
          </cell>
          <cell r="T380">
            <v>0.05</v>
          </cell>
          <cell r="U380" t="str">
            <v>0_7</v>
          </cell>
        </row>
        <row r="381">
          <cell r="A381">
            <v>32</v>
          </cell>
          <cell r="B381">
            <v>42948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/>
          <cell r="N381">
            <v>0</v>
          </cell>
          <cell r="O381">
            <v>0</v>
          </cell>
          <cell r="P381">
            <v>1</v>
          </cell>
          <cell r="Q381">
            <v>0</v>
          </cell>
          <cell r="R381">
            <v>0</v>
          </cell>
          <cell r="S381">
            <v>0</v>
          </cell>
          <cell r="T381">
            <v>4.5454545454545456E-2</v>
          </cell>
          <cell r="U381" t="str">
            <v>0_8</v>
          </cell>
        </row>
        <row r="382">
          <cell r="A382">
            <v>32</v>
          </cell>
          <cell r="B382">
            <v>42979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/>
          <cell r="N382">
            <v>0</v>
          </cell>
          <cell r="O382">
            <v>0</v>
          </cell>
          <cell r="P382">
            <v>1</v>
          </cell>
          <cell r="Q382">
            <v>0</v>
          </cell>
          <cell r="R382">
            <v>0</v>
          </cell>
          <cell r="S382">
            <v>0</v>
          </cell>
          <cell r="T382">
            <v>4.7619047619047616E-2</v>
          </cell>
          <cell r="U382" t="str">
            <v>0_9</v>
          </cell>
        </row>
        <row r="383">
          <cell r="A383">
            <v>32</v>
          </cell>
          <cell r="B383">
            <v>43009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/>
          <cell r="N383">
            <v>0</v>
          </cell>
          <cell r="O383">
            <v>0</v>
          </cell>
          <cell r="P383">
            <v>1</v>
          </cell>
          <cell r="Q383">
            <v>0</v>
          </cell>
          <cell r="R383">
            <v>0</v>
          </cell>
          <cell r="S383">
            <v>0</v>
          </cell>
          <cell r="T383">
            <v>4.5454545454545456E-2</v>
          </cell>
          <cell r="U383" t="str">
            <v>0_10</v>
          </cell>
        </row>
        <row r="384">
          <cell r="A384">
            <v>32</v>
          </cell>
          <cell r="B384">
            <v>43040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/>
          <cell r="N384">
            <v>0</v>
          </cell>
          <cell r="O384">
            <v>0.5</v>
          </cell>
          <cell r="P384">
            <v>1</v>
          </cell>
          <cell r="Q384">
            <v>0</v>
          </cell>
          <cell r="R384">
            <v>0</v>
          </cell>
          <cell r="S384">
            <v>0</v>
          </cell>
          <cell r="T384">
            <v>4.7619047619047616E-2</v>
          </cell>
          <cell r="U384" t="str">
            <v>0_11</v>
          </cell>
        </row>
        <row r="385">
          <cell r="A385">
            <v>32</v>
          </cell>
          <cell r="B385">
            <v>43070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/>
          <cell r="N385">
            <v>0</v>
          </cell>
          <cell r="O385">
            <v>0</v>
          </cell>
          <cell r="P385">
            <v>1</v>
          </cell>
          <cell r="Q385">
            <v>0</v>
          </cell>
          <cell r="R385">
            <v>0</v>
          </cell>
          <cell r="S385">
            <v>0</v>
          </cell>
          <cell r="T385">
            <v>5.2631578947368418E-2</v>
          </cell>
          <cell r="U385" t="str">
            <v>0_12</v>
          </cell>
        </row>
        <row r="386">
          <cell r="A386">
            <v>33</v>
          </cell>
          <cell r="B386">
            <v>42736</v>
          </cell>
          <cell r="C386">
            <v>0</v>
          </cell>
          <cell r="D386"/>
          <cell r="E386"/>
          <cell r="F386"/>
          <cell r="G386"/>
          <cell r="H386"/>
          <cell r="I386"/>
          <cell r="J386"/>
          <cell r="K386"/>
          <cell r="L386"/>
          <cell r="M386"/>
          <cell r="N386"/>
          <cell r="O386">
            <v>0</v>
          </cell>
          <cell r="P386">
            <v>1</v>
          </cell>
          <cell r="Q386">
            <v>0</v>
          </cell>
          <cell r="R386">
            <v>0</v>
          </cell>
          <cell r="S386">
            <v>0</v>
          </cell>
          <cell r="T386">
            <v>4.5454545454545456E-2</v>
          </cell>
          <cell r="U386" t="str">
            <v>0_1</v>
          </cell>
        </row>
        <row r="387">
          <cell r="A387">
            <v>33</v>
          </cell>
          <cell r="B387">
            <v>42767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/>
          <cell r="N387">
            <v>0</v>
          </cell>
          <cell r="O387">
            <v>0</v>
          </cell>
          <cell r="P387">
            <v>1</v>
          </cell>
          <cell r="Q387">
            <v>0</v>
          </cell>
          <cell r="R387">
            <v>0</v>
          </cell>
          <cell r="S387">
            <v>0</v>
          </cell>
          <cell r="T387">
            <v>0.05</v>
          </cell>
          <cell r="U387" t="str">
            <v>0_2</v>
          </cell>
        </row>
        <row r="388">
          <cell r="A388">
            <v>33</v>
          </cell>
          <cell r="B388">
            <v>42795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/>
          <cell r="N388">
            <v>0</v>
          </cell>
          <cell r="O388">
            <v>0</v>
          </cell>
          <cell r="P388">
            <v>1</v>
          </cell>
          <cell r="Q388">
            <v>0</v>
          </cell>
          <cell r="R388">
            <v>0</v>
          </cell>
          <cell r="S388">
            <v>0</v>
          </cell>
          <cell r="T388">
            <v>4.3478260869565216E-2</v>
          </cell>
          <cell r="U388" t="str">
            <v>0_3</v>
          </cell>
        </row>
        <row r="389">
          <cell r="A389">
            <v>33</v>
          </cell>
          <cell r="B389">
            <v>42826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/>
          <cell r="N389">
            <v>0</v>
          </cell>
          <cell r="O389">
            <v>0</v>
          </cell>
          <cell r="P389">
            <v>1</v>
          </cell>
          <cell r="Q389">
            <v>0</v>
          </cell>
          <cell r="R389">
            <v>0</v>
          </cell>
          <cell r="S389">
            <v>0</v>
          </cell>
          <cell r="T389">
            <v>5.5555555555555552E-2</v>
          </cell>
          <cell r="U389" t="str">
            <v>0_4</v>
          </cell>
        </row>
        <row r="390">
          <cell r="A390">
            <v>33</v>
          </cell>
          <cell r="B390">
            <v>42856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/>
          <cell r="N390">
            <v>0</v>
          </cell>
          <cell r="O390">
            <v>0</v>
          </cell>
          <cell r="P390">
            <v>1</v>
          </cell>
          <cell r="Q390">
            <v>0</v>
          </cell>
          <cell r="R390">
            <v>0</v>
          </cell>
          <cell r="S390">
            <v>0</v>
          </cell>
          <cell r="T390">
            <v>0.05</v>
          </cell>
          <cell r="U390" t="str">
            <v>0_5</v>
          </cell>
        </row>
        <row r="391">
          <cell r="A391">
            <v>33</v>
          </cell>
          <cell r="B391">
            <v>42887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/>
          <cell r="N391">
            <v>0</v>
          </cell>
          <cell r="O391">
            <v>0.5</v>
          </cell>
          <cell r="P391">
            <v>1</v>
          </cell>
          <cell r="Q391">
            <v>0</v>
          </cell>
          <cell r="R391">
            <v>0</v>
          </cell>
          <cell r="S391">
            <v>0</v>
          </cell>
          <cell r="T391">
            <v>4.5454545454545456E-2</v>
          </cell>
          <cell r="U391" t="str">
            <v>0_6</v>
          </cell>
        </row>
        <row r="392">
          <cell r="A392">
            <v>33</v>
          </cell>
          <cell r="B392">
            <v>42917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/>
          <cell r="N392">
            <v>0</v>
          </cell>
          <cell r="O392">
            <v>0</v>
          </cell>
          <cell r="P392">
            <v>1</v>
          </cell>
          <cell r="Q392">
            <v>0</v>
          </cell>
          <cell r="R392">
            <v>0</v>
          </cell>
          <cell r="S392">
            <v>0</v>
          </cell>
          <cell r="T392">
            <v>0.05</v>
          </cell>
          <cell r="U392" t="str">
            <v>0_7</v>
          </cell>
        </row>
        <row r="393">
          <cell r="A393">
            <v>33</v>
          </cell>
          <cell r="B393">
            <v>42948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/>
          <cell r="N393">
            <v>0</v>
          </cell>
          <cell r="O393">
            <v>0</v>
          </cell>
          <cell r="P393">
            <v>1</v>
          </cell>
          <cell r="Q393">
            <v>0</v>
          </cell>
          <cell r="R393">
            <v>0</v>
          </cell>
          <cell r="S393">
            <v>0</v>
          </cell>
          <cell r="T393">
            <v>4.5454545454545456E-2</v>
          </cell>
          <cell r="U393" t="str">
            <v>0_8</v>
          </cell>
        </row>
        <row r="394">
          <cell r="A394">
            <v>33</v>
          </cell>
          <cell r="B394">
            <v>42979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/>
          <cell r="N394">
            <v>0</v>
          </cell>
          <cell r="O394">
            <v>0</v>
          </cell>
          <cell r="P394">
            <v>1</v>
          </cell>
          <cell r="Q394">
            <v>0</v>
          </cell>
          <cell r="R394">
            <v>0</v>
          </cell>
          <cell r="S394">
            <v>0</v>
          </cell>
          <cell r="T394">
            <v>4.7619047619047616E-2</v>
          </cell>
          <cell r="U394" t="str">
            <v>0_9</v>
          </cell>
        </row>
        <row r="395">
          <cell r="A395">
            <v>33</v>
          </cell>
          <cell r="B395">
            <v>43009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/>
          <cell r="N395">
            <v>0</v>
          </cell>
          <cell r="O395">
            <v>0</v>
          </cell>
          <cell r="P395">
            <v>1</v>
          </cell>
          <cell r="Q395">
            <v>0</v>
          </cell>
          <cell r="R395">
            <v>0</v>
          </cell>
          <cell r="S395">
            <v>0</v>
          </cell>
          <cell r="T395">
            <v>4.5454545454545456E-2</v>
          </cell>
          <cell r="U395" t="str">
            <v>0_10</v>
          </cell>
        </row>
        <row r="396">
          <cell r="A396">
            <v>33</v>
          </cell>
          <cell r="B396">
            <v>43040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/>
          <cell r="N396">
            <v>0</v>
          </cell>
          <cell r="O396">
            <v>0.5</v>
          </cell>
          <cell r="P396">
            <v>1</v>
          </cell>
          <cell r="Q396">
            <v>0</v>
          </cell>
          <cell r="R396">
            <v>0</v>
          </cell>
          <cell r="S396">
            <v>0</v>
          </cell>
          <cell r="T396">
            <v>4.7619047619047616E-2</v>
          </cell>
          <cell r="U396" t="str">
            <v>0_11</v>
          </cell>
        </row>
        <row r="397">
          <cell r="A397">
            <v>33</v>
          </cell>
          <cell r="B397">
            <v>43070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/>
          <cell r="N397">
            <v>0</v>
          </cell>
          <cell r="O397">
            <v>0</v>
          </cell>
          <cell r="P397">
            <v>1</v>
          </cell>
          <cell r="Q397">
            <v>0</v>
          </cell>
          <cell r="R397">
            <v>0</v>
          </cell>
          <cell r="S397">
            <v>0</v>
          </cell>
          <cell r="T397">
            <v>5.2631578947368418E-2</v>
          </cell>
          <cell r="U397" t="str">
            <v>0_12</v>
          </cell>
        </row>
        <row r="398">
          <cell r="A398">
            <v>34</v>
          </cell>
          <cell r="B398">
            <v>42736</v>
          </cell>
          <cell r="C398">
            <v>0</v>
          </cell>
          <cell r="D398"/>
          <cell r="E398"/>
          <cell r="F398"/>
          <cell r="G398"/>
          <cell r="H398"/>
          <cell r="I398"/>
          <cell r="J398"/>
          <cell r="K398"/>
          <cell r="L398"/>
          <cell r="M398"/>
          <cell r="N398"/>
          <cell r="O398">
            <v>0</v>
          </cell>
          <cell r="P398">
            <v>1</v>
          </cell>
          <cell r="Q398">
            <v>0</v>
          </cell>
          <cell r="R398">
            <v>0</v>
          </cell>
          <cell r="S398">
            <v>0</v>
          </cell>
          <cell r="T398">
            <v>4.5454545454545456E-2</v>
          </cell>
          <cell r="U398" t="str">
            <v>0_1</v>
          </cell>
        </row>
        <row r="399">
          <cell r="A399">
            <v>34</v>
          </cell>
          <cell r="B399">
            <v>42767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/>
          <cell r="N399">
            <v>0</v>
          </cell>
          <cell r="O399">
            <v>0</v>
          </cell>
          <cell r="P399">
            <v>1</v>
          </cell>
          <cell r="Q399">
            <v>0</v>
          </cell>
          <cell r="R399">
            <v>0</v>
          </cell>
          <cell r="S399">
            <v>0</v>
          </cell>
          <cell r="T399">
            <v>0.05</v>
          </cell>
          <cell r="U399" t="str">
            <v>0_2</v>
          </cell>
        </row>
        <row r="400">
          <cell r="A400">
            <v>34</v>
          </cell>
          <cell r="B400">
            <v>42795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/>
          <cell r="N400">
            <v>0</v>
          </cell>
          <cell r="O400">
            <v>0</v>
          </cell>
          <cell r="P400">
            <v>1</v>
          </cell>
          <cell r="Q400">
            <v>0</v>
          </cell>
          <cell r="R400">
            <v>0</v>
          </cell>
          <cell r="S400">
            <v>0</v>
          </cell>
          <cell r="T400">
            <v>4.3478260869565216E-2</v>
          </cell>
          <cell r="U400" t="str">
            <v>0_3</v>
          </cell>
        </row>
        <row r="401">
          <cell r="A401">
            <v>34</v>
          </cell>
          <cell r="B401">
            <v>42826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/>
          <cell r="N401">
            <v>0</v>
          </cell>
          <cell r="O401">
            <v>0</v>
          </cell>
          <cell r="P401">
            <v>1</v>
          </cell>
          <cell r="Q401">
            <v>0</v>
          </cell>
          <cell r="R401">
            <v>0</v>
          </cell>
          <cell r="S401">
            <v>0</v>
          </cell>
          <cell r="T401">
            <v>5.5555555555555552E-2</v>
          </cell>
          <cell r="U401" t="str">
            <v>0_4</v>
          </cell>
        </row>
        <row r="402">
          <cell r="A402">
            <v>34</v>
          </cell>
          <cell r="B402">
            <v>42856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/>
          <cell r="N402">
            <v>0</v>
          </cell>
          <cell r="O402">
            <v>0</v>
          </cell>
          <cell r="P402">
            <v>1</v>
          </cell>
          <cell r="Q402">
            <v>0</v>
          </cell>
          <cell r="R402">
            <v>0</v>
          </cell>
          <cell r="S402">
            <v>0</v>
          </cell>
          <cell r="T402">
            <v>0.05</v>
          </cell>
          <cell r="U402" t="str">
            <v>0_5</v>
          </cell>
        </row>
        <row r="403">
          <cell r="A403">
            <v>34</v>
          </cell>
          <cell r="B403">
            <v>42887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/>
          <cell r="N403">
            <v>0</v>
          </cell>
          <cell r="O403">
            <v>0.5</v>
          </cell>
          <cell r="P403">
            <v>1</v>
          </cell>
          <cell r="Q403">
            <v>0</v>
          </cell>
          <cell r="R403">
            <v>0</v>
          </cell>
          <cell r="S403">
            <v>0</v>
          </cell>
          <cell r="T403">
            <v>4.5454545454545456E-2</v>
          </cell>
          <cell r="U403" t="str">
            <v>0_6</v>
          </cell>
        </row>
        <row r="404">
          <cell r="A404">
            <v>34</v>
          </cell>
          <cell r="B404">
            <v>42917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/>
          <cell r="N404">
            <v>0</v>
          </cell>
          <cell r="O404">
            <v>0</v>
          </cell>
          <cell r="P404">
            <v>1</v>
          </cell>
          <cell r="Q404">
            <v>0</v>
          </cell>
          <cell r="R404">
            <v>0</v>
          </cell>
          <cell r="S404">
            <v>0</v>
          </cell>
          <cell r="T404">
            <v>0.05</v>
          </cell>
          <cell r="U404" t="str">
            <v>0_7</v>
          </cell>
        </row>
        <row r="405">
          <cell r="A405">
            <v>34</v>
          </cell>
          <cell r="B405">
            <v>42948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/>
          <cell r="N405">
            <v>0</v>
          </cell>
          <cell r="O405">
            <v>0</v>
          </cell>
          <cell r="P405">
            <v>1</v>
          </cell>
          <cell r="Q405">
            <v>0</v>
          </cell>
          <cell r="R405">
            <v>0</v>
          </cell>
          <cell r="S405">
            <v>0</v>
          </cell>
          <cell r="T405">
            <v>4.5454545454545456E-2</v>
          </cell>
          <cell r="U405" t="str">
            <v>0_8</v>
          </cell>
        </row>
        <row r="406">
          <cell r="A406">
            <v>34</v>
          </cell>
          <cell r="B406">
            <v>42979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/>
          <cell r="N406">
            <v>0</v>
          </cell>
          <cell r="O406">
            <v>0</v>
          </cell>
          <cell r="P406">
            <v>1</v>
          </cell>
          <cell r="Q406">
            <v>0</v>
          </cell>
          <cell r="R406">
            <v>0</v>
          </cell>
          <cell r="S406">
            <v>0</v>
          </cell>
          <cell r="T406">
            <v>4.7619047619047616E-2</v>
          </cell>
          <cell r="U406" t="str">
            <v>0_9</v>
          </cell>
        </row>
        <row r="407">
          <cell r="A407">
            <v>34</v>
          </cell>
          <cell r="B407">
            <v>43009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/>
          <cell r="N407">
            <v>0</v>
          </cell>
          <cell r="O407">
            <v>0</v>
          </cell>
          <cell r="P407">
            <v>1</v>
          </cell>
          <cell r="Q407">
            <v>0</v>
          </cell>
          <cell r="R407">
            <v>0</v>
          </cell>
          <cell r="S407">
            <v>0</v>
          </cell>
          <cell r="T407">
            <v>4.5454545454545456E-2</v>
          </cell>
          <cell r="U407" t="str">
            <v>0_10</v>
          </cell>
        </row>
        <row r="408">
          <cell r="A408">
            <v>34</v>
          </cell>
          <cell r="B408">
            <v>43040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/>
          <cell r="N408">
            <v>0</v>
          </cell>
          <cell r="O408">
            <v>0.5</v>
          </cell>
          <cell r="P408">
            <v>1</v>
          </cell>
          <cell r="Q408">
            <v>0</v>
          </cell>
          <cell r="R408">
            <v>0</v>
          </cell>
          <cell r="S408">
            <v>0</v>
          </cell>
          <cell r="T408">
            <v>4.7619047619047616E-2</v>
          </cell>
          <cell r="U408" t="str">
            <v>0_11</v>
          </cell>
        </row>
        <row r="409">
          <cell r="A409">
            <v>34</v>
          </cell>
          <cell r="B409">
            <v>43070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/>
          <cell r="N409">
            <v>0</v>
          </cell>
          <cell r="O409">
            <v>0</v>
          </cell>
          <cell r="P409">
            <v>1</v>
          </cell>
          <cell r="Q409">
            <v>0</v>
          </cell>
          <cell r="R409">
            <v>0</v>
          </cell>
          <cell r="S409">
            <v>0</v>
          </cell>
          <cell r="T409">
            <v>5.2631578947368418E-2</v>
          </cell>
          <cell r="U409" t="str">
            <v>0_12</v>
          </cell>
        </row>
        <row r="410">
          <cell r="A410">
            <v>35</v>
          </cell>
          <cell r="B410">
            <v>42736</v>
          </cell>
          <cell r="C410">
            <v>0</v>
          </cell>
          <cell r="D410"/>
          <cell r="E410"/>
          <cell r="F410"/>
          <cell r="G410"/>
          <cell r="H410"/>
          <cell r="I410"/>
          <cell r="J410"/>
          <cell r="K410"/>
          <cell r="L410"/>
          <cell r="M410"/>
          <cell r="N410"/>
          <cell r="O410">
            <v>0</v>
          </cell>
          <cell r="P410">
            <v>1</v>
          </cell>
          <cell r="Q410">
            <v>0</v>
          </cell>
          <cell r="R410">
            <v>0</v>
          </cell>
          <cell r="S410">
            <v>0</v>
          </cell>
          <cell r="T410">
            <v>4.5454545454545456E-2</v>
          </cell>
          <cell r="U410" t="str">
            <v>0_1</v>
          </cell>
        </row>
        <row r="411">
          <cell r="A411">
            <v>35</v>
          </cell>
          <cell r="B411">
            <v>42767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/>
          <cell r="N411">
            <v>0</v>
          </cell>
          <cell r="O411">
            <v>0</v>
          </cell>
          <cell r="P411">
            <v>1</v>
          </cell>
          <cell r="Q411">
            <v>0</v>
          </cell>
          <cell r="R411">
            <v>0</v>
          </cell>
          <cell r="S411">
            <v>0</v>
          </cell>
          <cell r="T411">
            <v>0.05</v>
          </cell>
          <cell r="U411" t="str">
            <v>0_2</v>
          </cell>
        </row>
        <row r="412">
          <cell r="A412">
            <v>35</v>
          </cell>
          <cell r="B412">
            <v>42795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/>
          <cell r="N412">
            <v>0</v>
          </cell>
          <cell r="O412">
            <v>0</v>
          </cell>
          <cell r="P412">
            <v>1</v>
          </cell>
          <cell r="Q412">
            <v>0</v>
          </cell>
          <cell r="R412">
            <v>0</v>
          </cell>
          <cell r="S412">
            <v>0</v>
          </cell>
          <cell r="T412">
            <v>4.3478260869565216E-2</v>
          </cell>
          <cell r="U412" t="str">
            <v>0_3</v>
          </cell>
        </row>
        <row r="413">
          <cell r="A413">
            <v>35</v>
          </cell>
          <cell r="B413">
            <v>42826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/>
          <cell r="N413">
            <v>0</v>
          </cell>
          <cell r="O413">
            <v>0</v>
          </cell>
          <cell r="P413">
            <v>1</v>
          </cell>
          <cell r="Q413">
            <v>0</v>
          </cell>
          <cell r="R413">
            <v>0</v>
          </cell>
          <cell r="S413">
            <v>0</v>
          </cell>
          <cell r="T413">
            <v>5.5555555555555552E-2</v>
          </cell>
          <cell r="U413" t="str">
            <v>0_4</v>
          </cell>
        </row>
        <row r="414">
          <cell r="A414">
            <v>35</v>
          </cell>
          <cell r="B414">
            <v>42856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/>
          <cell r="N414">
            <v>0</v>
          </cell>
          <cell r="O414">
            <v>0</v>
          </cell>
          <cell r="P414">
            <v>1</v>
          </cell>
          <cell r="Q414">
            <v>0</v>
          </cell>
          <cell r="R414">
            <v>0</v>
          </cell>
          <cell r="S414">
            <v>0</v>
          </cell>
          <cell r="T414">
            <v>0.05</v>
          </cell>
          <cell r="U414" t="str">
            <v>0_5</v>
          </cell>
        </row>
        <row r="415">
          <cell r="A415">
            <v>35</v>
          </cell>
          <cell r="B415">
            <v>42887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/>
          <cell r="N415">
            <v>0</v>
          </cell>
          <cell r="O415">
            <v>0.5</v>
          </cell>
          <cell r="P415">
            <v>1</v>
          </cell>
          <cell r="Q415">
            <v>0</v>
          </cell>
          <cell r="R415">
            <v>0</v>
          </cell>
          <cell r="S415">
            <v>0</v>
          </cell>
          <cell r="T415">
            <v>4.5454545454545456E-2</v>
          </cell>
          <cell r="U415" t="str">
            <v>0_6</v>
          </cell>
        </row>
        <row r="416">
          <cell r="A416">
            <v>35</v>
          </cell>
          <cell r="B416">
            <v>42917</v>
          </cell>
          <cell r="C416">
            <v>0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/>
          <cell r="N416">
            <v>0</v>
          </cell>
          <cell r="O416">
            <v>0</v>
          </cell>
          <cell r="P416">
            <v>1</v>
          </cell>
          <cell r="Q416">
            <v>0</v>
          </cell>
          <cell r="R416">
            <v>0</v>
          </cell>
          <cell r="S416">
            <v>0</v>
          </cell>
          <cell r="T416">
            <v>0.05</v>
          </cell>
          <cell r="U416" t="str">
            <v>0_7</v>
          </cell>
        </row>
        <row r="417">
          <cell r="A417">
            <v>35</v>
          </cell>
          <cell r="B417">
            <v>42948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/>
          <cell r="N417">
            <v>0</v>
          </cell>
          <cell r="O417">
            <v>0</v>
          </cell>
          <cell r="P417">
            <v>1</v>
          </cell>
          <cell r="Q417">
            <v>0</v>
          </cell>
          <cell r="R417">
            <v>0</v>
          </cell>
          <cell r="S417">
            <v>0</v>
          </cell>
          <cell r="T417">
            <v>4.5454545454545456E-2</v>
          </cell>
          <cell r="U417" t="str">
            <v>0_8</v>
          </cell>
        </row>
        <row r="418">
          <cell r="A418">
            <v>35</v>
          </cell>
          <cell r="B418">
            <v>42979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/>
          <cell r="N418">
            <v>0</v>
          </cell>
          <cell r="O418">
            <v>0</v>
          </cell>
          <cell r="P418">
            <v>1</v>
          </cell>
          <cell r="Q418">
            <v>0</v>
          </cell>
          <cell r="R418">
            <v>0</v>
          </cell>
          <cell r="S418">
            <v>0</v>
          </cell>
          <cell r="T418">
            <v>4.7619047619047616E-2</v>
          </cell>
          <cell r="U418" t="str">
            <v>0_9</v>
          </cell>
        </row>
        <row r="419">
          <cell r="A419">
            <v>35</v>
          </cell>
          <cell r="B419">
            <v>43009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/>
          <cell r="N419">
            <v>0</v>
          </cell>
          <cell r="O419">
            <v>0</v>
          </cell>
          <cell r="P419">
            <v>1</v>
          </cell>
          <cell r="Q419">
            <v>0</v>
          </cell>
          <cell r="R419">
            <v>0</v>
          </cell>
          <cell r="S419">
            <v>0</v>
          </cell>
          <cell r="T419">
            <v>4.5454545454545456E-2</v>
          </cell>
          <cell r="U419" t="str">
            <v>0_10</v>
          </cell>
        </row>
        <row r="420">
          <cell r="A420">
            <v>35</v>
          </cell>
          <cell r="B420">
            <v>43040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/>
          <cell r="N420">
            <v>0</v>
          </cell>
          <cell r="O420">
            <v>0.5</v>
          </cell>
          <cell r="P420">
            <v>1</v>
          </cell>
          <cell r="Q420">
            <v>0</v>
          </cell>
          <cell r="R420">
            <v>0</v>
          </cell>
          <cell r="S420">
            <v>0</v>
          </cell>
          <cell r="T420">
            <v>4.7619047619047616E-2</v>
          </cell>
          <cell r="U420" t="str">
            <v>0_11</v>
          </cell>
        </row>
        <row r="421">
          <cell r="A421">
            <v>35</v>
          </cell>
          <cell r="B421">
            <v>43070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/>
          <cell r="N421">
            <v>0</v>
          </cell>
          <cell r="O421">
            <v>0</v>
          </cell>
          <cell r="P421">
            <v>1</v>
          </cell>
          <cell r="Q421">
            <v>0</v>
          </cell>
          <cell r="R421">
            <v>0</v>
          </cell>
          <cell r="S421">
            <v>0</v>
          </cell>
          <cell r="T421">
            <v>5.2631578947368418E-2</v>
          </cell>
          <cell r="U421" t="str">
            <v>0_12</v>
          </cell>
        </row>
        <row r="422">
          <cell r="A422">
            <v>36</v>
          </cell>
          <cell r="B422">
            <v>42736</v>
          </cell>
          <cell r="C422">
            <v>0</v>
          </cell>
          <cell r="D422"/>
          <cell r="E422"/>
          <cell r="F422"/>
          <cell r="G422"/>
          <cell r="H422"/>
          <cell r="I422"/>
          <cell r="J422"/>
          <cell r="K422"/>
          <cell r="L422"/>
          <cell r="M422"/>
          <cell r="N422"/>
          <cell r="O422">
            <v>0</v>
          </cell>
          <cell r="P422">
            <v>1</v>
          </cell>
          <cell r="Q422">
            <v>0</v>
          </cell>
          <cell r="R422">
            <v>0</v>
          </cell>
          <cell r="S422">
            <v>0</v>
          </cell>
          <cell r="T422">
            <v>4.5454545454545456E-2</v>
          </cell>
          <cell r="U422" t="str">
            <v>0_1</v>
          </cell>
        </row>
        <row r="423">
          <cell r="A423">
            <v>36</v>
          </cell>
          <cell r="B423">
            <v>42767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/>
          <cell r="N423">
            <v>0</v>
          </cell>
          <cell r="O423">
            <v>0</v>
          </cell>
          <cell r="P423">
            <v>1</v>
          </cell>
          <cell r="Q423">
            <v>0</v>
          </cell>
          <cell r="R423">
            <v>0</v>
          </cell>
          <cell r="S423">
            <v>0</v>
          </cell>
          <cell r="T423">
            <v>0.05</v>
          </cell>
          <cell r="U423" t="str">
            <v>0_2</v>
          </cell>
        </row>
        <row r="424">
          <cell r="A424">
            <v>36</v>
          </cell>
          <cell r="B424">
            <v>42795</v>
          </cell>
          <cell r="C424">
            <v>0</v>
          </cell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/>
          <cell r="N424">
            <v>0</v>
          </cell>
          <cell r="O424">
            <v>0</v>
          </cell>
          <cell r="P424">
            <v>1</v>
          </cell>
          <cell r="Q424">
            <v>0</v>
          </cell>
          <cell r="R424">
            <v>0</v>
          </cell>
          <cell r="S424">
            <v>0</v>
          </cell>
          <cell r="T424">
            <v>4.3478260869565216E-2</v>
          </cell>
          <cell r="U424" t="str">
            <v>0_3</v>
          </cell>
        </row>
        <row r="425">
          <cell r="A425">
            <v>36</v>
          </cell>
          <cell r="B425">
            <v>42826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/>
          <cell r="N425">
            <v>0</v>
          </cell>
          <cell r="O425">
            <v>0</v>
          </cell>
          <cell r="P425">
            <v>1</v>
          </cell>
          <cell r="Q425">
            <v>0</v>
          </cell>
          <cell r="R425">
            <v>0</v>
          </cell>
          <cell r="S425">
            <v>0</v>
          </cell>
          <cell r="T425">
            <v>5.5555555555555552E-2</v>
          </cell>
          <cell r="U425" t="str">
            <v>0_4</v>
          </cell>
        </row>
        <row r="426">
          <cell r="A426">
            <v>36</v>
          </cell>
          <cell r="B426">
            <v>42856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/>
          <cell r="N426">
            <v>0</v>
          </cell>
          <cell r="O426">
            <v>0</v>
          </cell>
          <cell r="P426">
            <v>1</v>
          </cell>
          <cell r="Q426">
            <v>0</v>
          </cell>
          <cell r="R426">
            <v>0</v>
          </cell>
          <cell r="S426">
            <v>0</v>
          </cell>
          <cell r="T426">
            <v>0.05</v>
          </cell>
          <cell r="U426" t="str">
            <v>0_5</v>
          </cell>
        </row>
        <row r="427">
          <cell r="A427">
            <v>36</v>
          </cell>
          <cell r="B427">
            <v>42887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/>
          <cell r="N427">
            <v>0</v>
          </cell>
          <cell r="O427">
            <v>0.5</v>
          </cell>
          <cell r="P427">
            <v>1</v>
          </cell>
          <cell r="Q427">
            <v>0</v>
          </cell>
          <cell r="R427">
            <v>0</v>
          </cell>
          <cell r="S427">
            <v>0</v>
          </cell>
          <cell r="T427">
            <v>4.5454545454545456E-2</v>
          </cell>
          <cell r="U427" t="str">
            <v>0_6</v>
          </cell>
        </row>
        <row r="428">
          <cell r="A428">
            <v>36</v>
          </cell>
          <cell r="B428">
            <v>42917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/>
          <cell r="N428">
            <v>0</v>
          </cell>
          <cell r="O428">
            <v>0</v>
          </cell>
          <cell r="P428">
            <v>1</v>
          </cell>
          <cell r="Q428">
            <v>0</v>
          </cell>
          <cell r="R428">
            <v>0</v>
          </cell>
          <cell r="S428">
            <v>0</v>
          </cell>
          <cell r="T428">
            <v>0.05</v>
          </cell>
          <cell r="U428" t="str">
            <v>0_7</v>
          </cell>
        </row>
        <row r="429">
          <cell r="A429">
            <v>36</v>
          </cell>
          <cell r="B429">
            <v>42948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/>
          <cell r="N429">
            <v>0</v>
          </cell>
          <cell r="O429">
            <v>0</v>
          </cell>
          <cell r="P429">
            <v>1</v>
          </cell>
          <cell r="Q429">
            <v>0</v>
          </cell>
          <cell r="R429">
            <v>0</v>
          </cell>
          <cell r="S429">
            <v>0</v>
          </cell>
          <cell r="T429">
            <v>4.5454545454545456E-2</v>
          </cell>
          <cell r="U429" t="str">
            <v>0_8</v>
          </cell>
        </row>
        <row r="430">
          <cell r="A430">
            <v>36</v>
          </cell>
          <cell r="B430">
            <v>42979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/>
          <cell r="N430">
            <v>0</v>
          </cell>
          <cell r="O430">
            <v>0</v>
          </cell>
          <cell r="P430">
            <v>1</v>
          </cell>
          <cell r="Q430">
            <v>0</v>
          </cell>
          <cell r="R430">
            <v>0</v>
          </cell>
          <cell r="S430">
            <v>0</v>
          </cell>
          <cell r="T430">
            <v>4.7619047619047616E-2</v>
          </cell>
          <cell r="U430" t="str">
            <v>0_9</v>
          </cell>
        </row>
        <row r="431">
          <cell r="A431">
            <v>36</v>
          </cell>
          <cell r="B431">
            <v>43009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/>
          <cell r="N431">
            <v>0</v>
          </cell>
          <cell r="O431">
            <v>0</v>
          </cell>
          <cell r="P431">
            <v>1</v>
          </cell>
          <cell r="Q431">
            <v>0</v>
          </cell>
          <cell r="R431">
            <v>0</v>
          </cell>
          <cell r="S431">
            <v>0</v>
          </cell>
          <cell r="T431">
            <v>4.5454545454545456E-2</v>
          </cell>
          <cell r="U431" t="str">
            <v>0_10</v>
          </cell>
        </row>
        <row r="432">
          <cell r="A432">
            <v>36</v>
          </cell>
          <cell r="B432">
            <v>43040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/>
          <cell r="N432">
            <v>0</v>
          </cell>
          <cell r="O432">
            <v>0.5</v>
          </cell>
          <cell r="P432">
            <v>1</v>
          </cell>
          <cell r="Q432">
            <v>0</v>
          </cell>
          <cell r="R432">
            <v>0</v>
          </cell>
          <cell r="S432">
            <v>0</v>
          </cell>
          <cell r="T432">
            <v>4.7619047619047616E-2</v>
          </cell>
          <cell r="U432" t="str">
            <v>0_11</v>
          </cell>
        </row>
        <row r="433">
          <cell r="A433">
            <v>36</v>
          </cell>
          <cell r="B433">
            <v>43070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/>
          <cell r="N433">
            <v>0</v>
          </cell>
          <cell r="O433">
            <v>0</v>
          </cell>
          <cell r="P433">
            <v>1</v>
          </cell>
          <cell r="Q433">
            <v>0</v>
          </cell>
          <cell r="R433">
            <v>0</v>
          </cell>
          <cell r="S433">
            <v>0</v>
          </cell>
          <cell r="T433">
            <v>5.2631578947368418E-2</v>
          </cell>
          <cell r="U433" t="str">
            <v>0_12</v>
          </cell>
        </row>
        <row r="434">
          <cell r="A434">
            <v>37</v>
          </cell>
          <cell r="B434">
            <v>42736</v>
          </cell>
          <cell r="C434">
            <v>0</v>
          </cell>
          <cell r="D434"/>
          <cell r="E434"/>
          <cell r="F434"/>
          <cell r="G434"/>
          <cell r="H434"/>
          <cell r="I434"/>
          <cell r="J434"/>
          <cell r="K434"/>
          <cell r="L434"/>
          <cell r="M434"/>
          <cell r="N434"/>
          <cell r="O434">
            <v>0</v>
          </cell>
          <cell r="P434">
            <v>1</v>
          </cell>
          <cell r="Q434">
            <v>0</v>
          </cell>
          <cell r="R434">
            <v>0</v>
          </cell>
          <cell r="S434">
            <v>0</v>
          </cell>
          <cell r="T434">
            <v>4.5454545454545456E-2</v>
          </cell>
          <cell r="U434" t="str">
            <v>0_1</v>
          </cell>
        </row>
        <row r="435">
          <cell r="A435">
            <v>37</v>
          </cell>
          <cell r="B435">
            <v>42767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/>
          <cell r="N435">
            <v>0</v>
          </cell>
          <cell r="O435">
            <v>0</v>
          </cell>
          <cell r="P435">
            <v>1</v>
          </cell>
          <cell r="Q435">
            <v>0</v>
          </cell>
          <cell r="R435">
            <v>0</v>
          </cell>
          <cell r="S435">
            <v>0</v>
          </cell>
          <cell r="T435">
            <v>0.05</v>
          </cell>
          <cell r="U435" t="str">
            <v>0_2</v>
          </cell>
        </row>
        <row r="436">
          <cell r="A436">
            <v>37</v>
          </cell>
          <cell r="B436">
            <v>42795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/>
          <cell r="N436">
            <v>0</v>
          </cell>
          <cell r="O436">
            <v>0</v>
          </cell>
          <cell r="P436">
            <v>1</v>
          </cell>
          <cell r="Q436">
            <v>0</v>
          </cell>
          <cell r="R436">
            <v>0</v>
          </cell>
          <cell r="S436">
            <v>0</v>
          </cell>
          <cell r="T436">
            <v>4.3478260869565216E-2</v>
          </cell>
          <cell r="U436" t="str">
            <v>0_3</v>
          </cell>
        </row>
        <row r="437">
          <cell r="A437">
            <v>37</v>
          </cell>
          <cell r="B437">
            <v>42826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/>
          <cell r="N437">
            <v>0</v>
          </cell>
          <cell r="O437">
            <v>0</v>
          </cell>
          <cell r="P437">
            <v>1</v>
          </cell>
          <cell r="Q437">
            <v>0</v>
          </cell>
          <cell r="R437">
            <v>0</v>
          </cell>
          <cell r="S437">
            <v>0</v>
          </cell>
          <cell r="T437">
            <v>5.5555555555555552E-2</v>
          </cell>
          <cell r="U437" t="str">
            <v>0_4</v>
          </cell>
        </row>
        <row r="438">
          <cell r="A438">
            <v>37</v>
          </cell>
          <cell r="B438">
            <v>42856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/>
          <cell r="N438">
            <v>0</v>
          </cell>
          <cell r="O438">
            <v>0</v>
          </cell>
          <cell r="P438">
            <v>1</v>
          </cell>
          <cell r="Q438">
            <v>0</v>
          </cell>
          <cell r="R438">
            <v>0</v>
          </cell>
          <cell r="S438">
            <v>0</v>
          </cell>
          <cell r="T438">
            <v>0.05</v>
          </cell>
          <cell r="U438" t="str">
            <v>0_5</v>
          </cell>
        </row>
        <row r="439">
          <cell r="A439">
            <v>37</v>
          </cell>
          <cell r="B439">
            <v>42887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/>
          <cell r="N439">
            <v>0</v>
          </cell>
          <cell r="O439">
            <v>0.5</v>
          </cell>
          <cell r="P439">
            <v>1</v>
          </cell>
          <cell r="Q439">
            <v>0</v>
          </cell>
          <cell r="R439">
            <v>0</v>
          </cell>
          <cell r="S439">
            <v>0</v>
          </cell>
          <cell r="T439">
            <v>4.5454545454545456E-2</v>
          </cell>
          <cell r="U439" t="str">
            <v>0_6</v>
          </cell>
        </row>
        <row r="440">
          <cell r="A440">
            <v>37</v>
          </cell>
          <cell r="B440">
            <v>42917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/>
          <cell r="N440">
            <v>0</v>
          </cell>
          <cell r="O440">
            <v>0</v>
          </cell>
          <cell r="P440">
            <v>1</v>
          </cell>
          <cell r="Q440">
            <v>0</v>
          </cell>
          <cell r="R440">
            <v>0</v>
          </cell>
          <cell r="S440">
            <v>0</v>
          </cell>
          <cell r="T440">
            <v>0.05</v>
          </cell>
          <cell r="U440" t="str">
            <v>0_7</v>
          </cell>
        </row>
        <row r="441">
          <cell r="A441">
            <v>37</v>
          </cell>
          <cell r="B441">
            <v>42948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/>
          <cell r="N441">
            <v>0</v>
          </cell>
          <cell r="O441">
            <v>0</v>
          </cell>
          <cell r="P441">
            <v>1</v>
          </cell>
          <cell r="Q441">
            <v>0</v>
          </cell>
          <cell r="R441">
            <v>0</v>
          </cell>
          <cell r="S441">
            <v>0</v>
          </cell>
          <cell r="T441">
            <v>4.5454545454545456E-2</v>
          </cell>
          <cell r="U441" t="str">
            <v>0_8</v>
          </cell>
        </row>
        <row r="442">
          <cell r="A442">
            <v>37</v>
          </cell>
          <cell r="B442">
            <v>42979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/>
          <cell r="N442">
            <v>0</v>
          </cell>
          <cell r="O442">
            <v>0</v>
          </cell>
          <cell r="P442">
            <v>1</v>
          </cell>
          <cell r="Q442">
            <v>0</v>
          </cell>
          <cell r="R442">
            <v>0</v>
          </cell>
          <cell r="S442">
            <v>0</v>
          </cell>
          <cell r="T442">
            <v>4.7619047619047616E-2</v>
          </cell>
          <cell r="U442" t="str">
            <v>0_9</v>
          </cell>
        </row>
        <row r="443">
          <cell r="A443">
            <v>37</v>
          </cell>
          <cell r="B443">
            <v>43009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/>
          <cell r="N443">
            <v>0</v>
          </cell>
          <cell r="O443">
            <v>0</v>
          </cell>
          <cell r="P443">
            <v>1</v>
          </cell>
          <cell r="Q443">
            <v>0</v>
          </cell>
          <cell r="R443">
            <v>0</v>
          </cell>
          <cell r="S443">
            <v>0</v>
          </cell>
          <cell r="T443">
            <v>4.5454545454545456E-2</v>
          </cell>
          <cell r="U443" t="str">
            <v>0_10</v>
          </cell>
        </row>
        <row r="444">
          <cell r="A444">
            <v>37</v>
          </cell>
          <cell r="B444">
            <v>43040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/>
          <cell r="N444">
            <v>0</v>
          </cell>
          <cell r="O444">
            <v>0.5</v>
          </cell>
          <cell r="P444">
            <v>1</v>
          </cell>
          <cell r="Q444">
            <v>0</v>
          </cell>
          <cell r="R444">
            <v>0</v>
          </cell>
          <cell r="S444">
            <v>0</v>
          </cell>
          <cell r="T444">
            <v>4.7619047619047616E-2</v>
          </cell>
          <cell r="U444" t="str">
            <v>0_11</v>
          </cell>
        </row>
        <row r="445">
          <cell r="A445">
            <v>37</v>
          </cell>
          <cell r="B445">
            <v>43070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/>
          <cell r="N445">
            <v>0</v>
          </cell>
          <cell r="O445">
            <v>0</v>
          </cell>
          <cell r="P445">
            <v>1</v>
          </cell>
          <cell r="Q445">
            <v>0</v>
          </cell>
          <cell r="R445">
            <v>0</v>
          </cell>
          <cell r="S445">
            <v>0</v>
          </cell>
          <cell r="T445">
            <v>5.2631578947368418E-2</v>
          </cell>
          <cell r="U445" t="str">
            <v>0_12</v>
          </cell>
        </row>
        <row r="446">
          <cell r="A446">
            <v>38</v>
          </cell>
          <cell r="B446">
            <v>42736</v>
          </cell>
          <cell r="C446">
            <v>0</v>
          </cell>
          <cell r="D446"/>
          <cell r="E446"/>
          <cell r="F446"/>
          <cell r="G446"/>
          <cell r="H446"/>
          <cell r="I446"/>
          <cell r="J446"/>
          <cell r="K446"/>
          <cell r="L446"/>
          <cell r="M446"/>
          <cell r="N446"/>
          <cell r="O446">
            <v>0</v>
          </cell>
          <cell r="P446">
            <v>1</v>
          </cell>
          <cell r="Q446">
            <v>0</v>
          </cell>
          <cell r="R446">
            <v>0</v>
          </cell>
          <cell r="S446">
            <v>0</v>
          </cell>
          <cell r="T446">
            <v>4.5454545454545456E-2</v>
          </cell>
          <cell r="U446" t="str">
            <v>0_1</v>
          </cell>
        </row>
        <row r="447">
          <cell r="A447">
            <v>38</v>
          </cell>
          <cell r="B447">
            <v>42767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/>
          <cell r="N447">
            <v>0</v>
          </cell>
          <cell r="O447">
            <v>0</v>
          </cell>
          <cell r="P447">
            <v>1</v>
          </cell>
          <cell r="Q447">
            <v>0</v>
          </cell>
          <cell r="R447">
            <v>0</v>
          </cell>
          <cell r="S447">
            <v>0</v>
          </cell>
          <cell r="T447">
            <v>0.05</v>
          </cell>
          <cell r="U447" t="str">
            <v>0_2</v>
          </cell>
        </row>
        <row r="448">
          <cell r="A448">
            <v>38</v>
          </cell>
          <cell r="B448">
            <v>42795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/>
          <cell r="N448">
            <v>0</v>
          </cell>
          <cell r="O448">
            <v>0</v>
          </cell>
          <cell r="P448">
            <v>1</v>
          </cell>
          <cell r="Q448">
            <v>0</v>
          </cell>
          <cell r="R448">
            <v>0</v>
          </cell>
          <cell r="S448">
            <v>0</v>
          </cell>
          <cell r="T448">
            <v>4.3478260869565216E-2</v>
          </cell>
          <cell r="U448" t="str">
            <v>0_3</v>
          </cell>
        </row>
        <row r="449">
          <cell r="A449">
            <v>38</v>
          </cell>
          <cell r="B449">
            <v>42826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/>
          <cell r="N449">
            <v>0</v>
          </cell>
          <cell r="O449">
            <v>0</v>
          </cell>
          <cell r="P449">
            <v>1</v>
          </cell>
          <cell r="Q449">
            <v>0</v>
          </cell>
          <cell r="R449">
            <v>0</v>
          </cell>
          <cell r="S449">
            <v>0</v>
          </cell>
          <cell r="T449">
            <v>5.5555555555555552E-2</v>
          </cell>
          <cell r="U449" t="str">
            <v>0_4</v>
          </cell>
        </row>
        <row r="450">
          <cell r="A450">
            <v>38</v>
          </cell>
          <cell r="B450">
            <v>42856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/>
          <cell r="N450">
            <v>0</v>
          </cell>
          <cell r="O450">
            <v>0</v>
          </cell>
          <cell r="P450">
            <v>1</v>
          </cell>
          <cell r="Q450">
            <v>0</v>
          </cell>
          <cell r="R450">
            <v>0</v>
          </cell>
          <cell r="S450">
            <v>0</v>
          </cell>
          <cell r="T450">
            <v>0.05</v>
          </cell>
          <cell r="U450" t="str">
            <v>0_5</v>
          </cell>
        </row>
        <row r="451">
          <cell r="A451">
            <v>38</v>
          </cell>
          <cell r="B451">
            <v>42887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/>
          <cell r="N451">
            <v>0</v>
          </cell>
          <cell r="O451">
            <v>0.5</v>
          </cell>
          <cell r="P451">
            <v>1</v>
          </cell>
          <cell r="Q451">
            <v>0</v>
          </cell>
          <cell r="R451">
            <v>0</v>
          </cell>
          <cell r="S451">
            <v>0</v>
          </cell>
          <cell r="T451">
            <v>4.5454545454545456E-2</v>
          </cell>
          <cell r="U451" t="str">
            <v>0_6</v>
          </cell>
        </row>
        <row r="452">
          <cell r="A452">
            <v>38</v>
          </cell>
          <cell r="B452">
            <v>42917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/>
          <cell r="N452">
            <v>0</v>
          </cell>
          <cell r="O452">
            <v>0</v>
          </cell>
          <cell r="P452">
            <v>1</v>
          </cell>
          <cell r="Q452">
            <v>0</v>
          </cell>
          <cell r="R452">
            <v>0</v>
          </cell>
          <cell r="S452">
            <v>0</v>
          </cell>
          <cell r="T452">
            <v>0.05</v>
          </cell>
          <cell r="U452" t="str">
            <v>0_7</v>
          </cell>
        </row>
        <row r="453">
          <cell r="A453">
            <v>38</v>
          </cell>
          <cell r="B453">
            <v>42948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/>
          <cell r="N453">
            <v>0</v>
          </cell>
          <cell r="O453">
            <v>0</v>
          </cell>
          <cell r="P453">
            <v>1</v>
          </cell>
          <cell r="Q453">
            <v>0</v>
          </cell>
          <cell r="R453">
            <v>0</v>
          </cell>
          <cell r="S453">
            <v>0</v>
          </cell>
          <cell r="T453">
            <v>4.5454545454545456E-2</v>
          </cell>
          <cell r="U453" t="str">
            <v>0_8</v>
          </cell>
        </row>
        <row r="454">
          <cell r="A454">
            <v>38</v>
          </cell>
          <cell r="B454">
            <v>42979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/>
          <cell r="N454">
            <v>0</v>
          </cell>
          <cell r="O454">
            <v>0</v>
          </cell>
          <cell r="P454">
            <v>1</v>
          </cell>
          <cell r="Q454">
            <v>0</v>
          </cell>
          <cell r="R454">
            <v>0</v>
          </cell>
          <cell r="S454">
            <v>0</v>
          </cell>
          <cell r="T454">
            <v>4.7619047619047616E-2</v>
          </cell>
          <cell r="U454" t="str">
            <v>0_9</v>
          </cell>
        </row>
        <row r="455">
          <cell r="A455">
            <v>38</v>
          </cell>
          <cell r="B455">
            <v>43009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/>
          <cell r="N455">
            <v>0</v>
          </cell>
          <cell r="O455">
            <v>0</v>
          </cell>
          <cell r="P455">
            <v>1</v>
          </cell>
          <cell r="Q455">
            <v>0</v>
          </cell>
          <cell r="R455">
            <v>0</v>
          </cell>
          <cell r="S455">
            <v>0</v>
          </cell>
          <cell r="T455">
            <v>4.5454545454545456E-2</v>
          </cell>
          <cell r="U455" t="str">
            <v>0_10</v>
          </cell>
        </row>
        <row r="456">
          <cell r="A456">
            <v>38</v>
          </cell>
          <cell r="B456">
            <v>43040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/>
          <cell r="N456">
            <v>0</v>
          </cell>
          <cell r="O456">
            <v>0.5</v>
          </cell>
          <cell r="P456">
            <v>1</v>
          </cell>
          <cell r="Q456">
            <v>0</v>
          </cell>
          <cell r="R456">
            <v>0</v>
          </cell>
          <cell r="S456">
            <v>0</v>
          </cell>
          <cell r="T456">
            <v>4.7619047619047616E-2</v>
          </cell>
          <cell r="U456" t="str">
            <v>0_11</v>
          </cell>
        </row>
        <row r="457">
          <cell r="A457">
            <v>38</v>
          </cell>
          <cell r="B457">
            <v>43070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/>
          <cell r="N457">
            <v>0</v>
          </cell>
          <cell r="O457">
            <v>0</v>
          </cell>
          <cell r="P457">
            <v>1</v>
          </cell>
          <cell r="Q457">
            <v>0</v>
          </cell>
          <cell r="R457">
            <v>0</v>
          </cell>
          <cell r="S457">
            <v>0</v>
          </cell>
          <cell r="T457">
            <v>5.2631578947368418E-2</v>
          </cell>
          <cell r="U457" t="str">
            <v>0_12</v>
          </cell>
        </row>
        <row r="458">
          <cell r="A458">
            <v>39</v>
          </cell>
          <cell r="B458">
            <v>42736</v>
          </cell>
          <cell r="C458">
            <v>0</v>
          </cell>
          <cell r="D458"/>
          <cell r="E458"/>
          <cell r="F458"/>
          <cell r="G458"/>
          <cell r="H458"/>
          <cell r="I458"/>
          <cell r="J458"/>
          <cell r="K458"/>
          <cell r="L458"/>
          <cell r="M458"/>
          <cell r="N458"/>
          <cell r="O458">
            <v>0</v>
          </cell>
          <cell r="P458">
            <v>1</v>
          </cell>
          <cell r="Q458">
            <v>0</v>
          </cell>
          <cell r="R458">
            <v>0</v>
          </cell>
          <cell r="S458">
            <v>0</v>
          </cell>
          <cell r="T458">
            <v>4.5454545454545456E-2</v>
          </cell>
          <cell r="U458" t="str">
            <v>0_1</v>
          </cell>
        </row>
        <row r="459">
          <cell r="A459">
            <v>39</v>
          </cell>
          <cell r="B459">
            <v>42767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/>
          <cell r="N459">
            <v>0</v>
          </cell>
          <cell r="O459">
            <v>0</v>
          </cell>
          <cell r="P459">
            <v>1</v>
          </cell>
          <cell r="Q459">
            <v>0</v>
          </cell>
          <cell r="R459">
            <v>0</v>
          </cell>
          <cell r="S459">
            <v>0</v>
          </cell>
          <cell r="T459">
            <v>0.05</v>
          </cell>
          <cell r="U459" t="str">
            <v>0_2</v>
          </cell>
        </row>
        <row r="460">
          <cell r="A460">
            <v>39</v>
          </cell>
          <cell r="B460">
            <v>42795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/>
          <cell r="N460">
            <v>0</v>
          </cell>
          <cell r="O460">
            <v>0</v>
          </cell>
          <cell r="P460">
            <v>1</v>
          </cell>
          <cell r="Q460">
            <v>0</v>
          </cell>
          <cell r="R460">
            <v>0</v>
          </cell>
          <cell r="S460">
            <v>0</v>
          </cell>
          <cell r="T460">
            <v>4.3478260869565216E-2</v>
          </cell>
          <cell r="U460" t="str">
            <v>0_3</v>
          </cell>
        </row>
        <row r="461">
          <cell r="A461">
            <v>39</v>
          </cell>
          <cell r="B461">
            <v>42826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/>
          <cell r="N461">
            <v>0</v>
          </cell>
          <cell r="O461">
            <v>0</v>
          </cell>
          <cell r="P461">
            <v>1</v>
          </cell>
          <cell r="Q461">
            <v>0</v>
          </cell>
          <cell r="R461">
            <v>0</v>
          </cell>
          <cell r="S461">
            <v>0</v>
          </cell>
          <cell r="T461">
            <v>5.5555555555555552E-2</v>
          </cell>
          <cell r="U461" t="str">
            <v>0_4</v>
          </cell>
        </row>
        <row r="462">
          <cell r="A462">
            <v>39</v>
          </cell>
          <cell r="B462">
            <v>42856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/>
          <cell r="N462">
            <v>0</v>
          </cell>
          <cell r="O462">
            <v>0</v>
          </cell>
          <cell r="P462">
            <v>1</v>
          </cell>
          <cell r="Q462">
            <v>0</v>
          </cell>
          <cell r="R462">
            <v>0</v>
          </cell>
          <cell r="S462">
            <v>0</v>
          </cell>
          <cell r="T462">
            <v>0.05</v>
          </cell>
          <cell r="U462" t="str">
            <v>0_5</v>
          </cell>
        </row>
        <row r="463">
          <cell r="A463">
            <v>39</v>
          </cell>
          <cell r="B463">
            <v>42887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/>
          <cell r="N463">
            <v>0</v>
          </cell>
          <cell r="O463">
            <v>0.5</v>
          </cell>
          <cell r="P463">
            <v>1</v>
          </cell>
          <cell r="Q463">
            <v>0</v>
          </cell>
          <cell r="R463">
            <v>0</v>
          </cell>
          <cell r="S463">
            <v>0</v>
          </cell>
          <cell r="T463">
            <v>4.5454545454545456E-2</v>
          </cell>
          <cell r="U463" t="str">
            <v>0_6</v>
          </cell>
        </row>
        <row r="464">
          <cell r="A464">
            <v>39</v>
          </cell>
          <cell r="B464">
            <v>42917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/>
          <cell r="N464">
            <v>0</v>
          </cell>
          <cell r="O464">
            <v>0</v>
          </cell>
          <cell r="P464">
            <v>1</v>
          </cell>
          <cell r="Q464">
            <v>0</v>
          </cell>
          <cell r="R464">
            <v>0</v>
          </cell>
          <cell r="S464">
            <v>0</v>
          </cell>
          <cell r="T464">
            <v>0.05</v>
          </cell>
          <cell r="U464" t="str">
            <v>0_7</v>
          </cell>
        </row>
        <row r="465">
          <cell r="A465">
            <v>39</v>
          </cell>
          <cell r="B465">
            <v>42948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/>
          <cell r="N465">
            <v>0</v>
          </cell>
          <cell r="O465">
            <v>0</v>
          </cell>
          <cell r="P465">
            <v>1</v>
          </cell>
          <cell r="Q465">
            <v>0</v>
          </cell>
          <cell r="R465">
            <v>0</v>
          </cell>
          <cell r="S465">
            <v>0</v>
          </cell>
          <cell r="T465">
            <v>4.5454545454545456E-2</v>
          </cell>
          <cell r="U465" t="str">
            <v>0_8</v>
          </cell>
        </row>
        <row r="466">
          <cell r="A466">
            <v>39</v>
          </cell>
          <cell r="B466">
            <v>42979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/>
          <cell r="N466">
            <v>0</v>
          </cell>
          <cell r="O466">
            <v>0</v>
          </cell>
          <cell r="P466">
            <v>1</v>
          </cell>
          <cell r="Q466">
            <v>0</v>
          </cell>
          <cell r="R466">
            <v>0</v>
          </cell>
          <cell r="S466">
            <v>0</v>
          </cell>
          <cell r="T466">
            <v>4.7619047619047616E-2</v>
          </cell>
          <cell r="U466" t="str">
            <v>0_9</v>
          </cell>
        </row>
        <row r="467">
          <cell r="A467">
            <v>39</v>
          </cell>
          <cell r="B467">
            <v>43009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/>
          <cell r="N467">
            <v>0</v>
          </cell>
          <cell r="O467">
            <v>0</v>
          </cell>
          <cell r="P467">
            <v>1</v>
          </cell>
          <cell r="Q467">
            <v>0</v>
          </cell>
          <cell r="R467">
            <v>0</v>
          </cell>
          <cell r="S467">
            <v>0</v>
          </cell>
          <cell r="T467">
            <v>4.5454545454545456E-2</v>
          </cell>
          <cell r="U467" t="str">
            <v>0_10</v>
          </cell>
        </row>
        <row r="468">
          <cell r="A468">
            <v>39</v>
          </cell>
          <cell r="B468">
            <v>43040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/>
          <cell r="N468">
            <v>0</v>
          </cell>
          <cell r="O468">
            <v>0.5</v>
          </cell>
          <cell r="P468">
            <v>1</v>
          </cell>
          <cell r="Q468">
            <v>0</v>
          </cell>
          <cell r="R468">
            <v>0</v>
          </cell>
          <cell r="S468">
            <v>0</v>
          </cell>
          <cell r="T468">
            <v>4.7619047619047616E-2</v>
          </cell>
          <cell r="U468" t="str">
            <v>0_11</v>
          </cell>
        </row>
        <row r="469">
          <cell r="A469">
            <v>39</v>
          </cell>
          <cell r="B469">
            <v>43070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/>
          <cell r="N469">
            <v>0</v>
          </cell>
          <cell r="O469">
            <v>0</v>
          </cell>
          <cell r="P469">
            <v>1</v>
          </cell>
          <cell r="Q469">
            <v>0</v>
          </cell>
          <cell r="R469">
            <v>0</v>
          </cell>
          <cell r="S469">
            <v>0</v>
          </cell>
          <cell r="T469">
            <v>5.2631578947368418E-2</v>
          </cell>
          <cell r="U469" t="str">
            <v>0_12</v>
          </cell>
        </row>
        <row r="470">
          <cell r="A470">
            <v>40</v>
          </cell>
          <cell r="B470">
            <v>42736</v>
          </cell>
          <cell r="C470">
            <v>0</v>
          </cell>
          <cell r="D470"/>
          <cell r="E470"/>
          <cell r="F470"/>
          <cell r="G470"/>
          <cell r="H470"/>
          <cell r="I470"/>
          <cell r="J470"/>
          <cell r="K470"/>
          <cell r="L470"/>
          <cell r="M470"/>
          <cell r="N470"/>
          <cell r="O470">
            <v>0</v>
          </cell>
          <cell r="P470">
            <v>1</v>
          </cell>
          <cell r="Q470">
            <v>0</v>
          </cell>
          <cell r="R470">
            <v>0</v>
          </cell>
          <cell r="S470">
            <v>0</v>
          </cell>
          <cell r="T470">
            <v>4.5454545454545456E-2</v>
          </cell>
          <cell r="U470" t="str">
            <v>0_1</v>
          </cell>
        </row>
        <row r="471">
          <cell r="A471">
            <v>40</v>
          </cell>
          <cell r="B471">
            <v>42767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/>
          <cell r="N471">
            <v>0</v>
          </cell>
          <cell r="O471">
            <v>0</v>
          </cell>
          <cell r="P471">
            <v>1</v>
          </cell>
          <cell r="Q471">
            <v>0</v>
          </cell>
          <cell r="R471">
            <v>0</v>
          </cell>
          <cell r="S471">
            <v>0</v>
          </cell>
          <cell r="T471">
            <v>0.05</v>
          </cell>
          <cell r="U471" t="str">
            <v>0_2</v>
          </cell>
        </row>
        <row r="472">
          <cell r="A472">
            <v>40</v>
          </cell>
          <cell r="B472">
            <v>42795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/>
          <cell r="N472">
            <v>0</v>
          </cell>
          <cell r="O472">
            <v>0</v>
          </cell>
          <cell r="P472">
            <v>1</v>
          </cell>
          <cell r="Q472">
            <v>0</v>
          </cell>
          <cell r="R472">
            <v>0</v>
          </cell>
          <cell r="S472">
            <v>0</v>
          </cell>
          <cell r="T472">
            <v>4.3478260869565216E-2</v>
          </cell>
          <cell r="U472" t="str">
            <v>0_3</v>
          </cell>
        </row>
        <row r="473">
          <cell r="A473">
            <v>40</v>
          </cell>
          <cell r="B473">
            <v>42826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/>
          <cell r="N473">
            <v>0</v>
          </cell>
          <cell r="O473">
            <v>0</v>
          </cell>
          <cell r="P473">
            <v>1</v>
          </cell>
          <cell r="Q473">
            <v>0</v>
          </cell>
          <cell r="R473">
            <v>0</v>
          </cell>
          <cell r="S473">
            <v>0</v>
          </cell>
          <cell r="T473">
            <v>5.5555555555555552E-2</v>
          </cell>
          <cell r="U473" t="str">
            <v>0_4</v>
          </cell>
        </row>
        <row r="474">
          <cell r="A474">
            <v>40</v>
          </cell>
          <cell r="B474">
            <v>42856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/>
          <cell r="N474">
            <v>0</v>
          </cell>
          <cell r="O474">
            <v>0</v>
          </cell>
          <cell r="P474">
            <v>1</v>
          </cell>
          <cell r="Q474">
            <v>0</v>
          </cell>
          <cell r="R474">
            <v>0</v>
          </cell>
          <cell r="S474">
            <v>0</v>
          </cell>
          <cell r="T474">
            <v>0.05</v>
          </cell>
          <cell r="U474" t="str">
            <v>0_5</v>
          </cell>
        </row>
        <row r="475">
          <cell r="A475">
            <v>40</v>
          </cell>
          <cell r="B475">
            <v>42887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/>
          <cell r="N475">
            <v>0</v>
          </cell>
          <cell r="O475">
            <v>0.5</v>
          </cell>
          <cell r="P475">
            <v>1</v>
          </cell>
          <cell r="Q475">
            <v>0</v>
          </cell>
          <cell r="R475">
            <v>0</v>
          </cell>
          <cell r="S475">
            <v>0</v>
          </cell>
          <cell r="T475">
            <v>4.5454545454545456E-2</v>
          </cell>
          <cell r="U475" t="str">
            <v>0_6</v>
          </cell>
        </row>
        <row r="476">
          <cell r="A476">
            <v>40</v>
          </cell>
          <cell r="B476">
            <v>42917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/>
          <cell r="N476">
            <v>0</v>
          </cell>
          <cell r="O476">
            <v>0</v>
          </cell>
          <cell r="P476">
            <v>1</v>
          </cell>
          <cell r="Q476">
            <v>0</v>
          </cell>
          <cell r="R476">
            <v>0</v>
          </cell>
          <cell r="S476">
            <v>0</v>
          </cell>
          <cell r="T476">
            <v>0.05</v>
          </cell>
          <cell r="U476" t="str">
            <v>0_7</v>
          </cell>
        </row>
        <row r="477">
          <cell r="A477">
            <v>40</v>
          </cell>
          <cell r="B477">
            <v>42948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/>
          <cell r="N477">
            <v>0</v>
          </cell>
          <cell r="O477">
            <v>0</v>
          </cell>
          <cell r="P477">
            <v>1</v>
          </cell>
          <cell r="Q477">
            <v>0</v>
          </cell>
          <cell r="R477">
            <v>0</v>
          </cell>
          <cell r="S477">
            <v>0</v>
          </cell>
          <cell r="T477">
            <v>4.5454545454545456E-2</v>
          </cell>
          <cell r="U477" t="str">
            <v>0_8</v>
          </cell>
        </row>
        <row r="478">
          <cell r="A478">
            <v>40</v>
          </cell>
          <cell r="B478">
            <v>42979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/>
          <cell r="N478">
            <v>0</v>
          </cell>
          <cell r="O478">
            <v>0</v>
          </cell>
          <cell r="P478">
            <v>1</v>
          </cell>
          <cell r="Q478">
            <v>0</v>
          </cell>
          <cell r="R478">
            <v>0</v>
          </cell>
          <cell r="S478">
            <v>0</v>
          </cell>
          <cell r="T478">
            <v>4.7619047619047616E-2</v>
          </cell>
          <cell r="U478" t="str">
            <v>0_9</v>
          </cell>
        </row>
        <row r="479">
          <cell r="A479">
            <v>40</v>
          </cell>
          <cell r="B479">
            <v>43009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/>
          <cell r="N479">
            <v>0</v>
          </cell>
          <cell r="O479">
            <v>0</v>
          </cell>
          <cell r="P479">
            <v>1</v>
          </cell>
          <cell r="Q479">
            <v>0</v>
          </cell>
          <cell r="R479">
            <v>0</v>
          </cell>
          <cell r="S479">
            <v>0</v>
          </cell>
          <cell r="T479">
            <v>4.5454545454545456E-2</v>
          </cell>
          <cell r="U479" t="str">
            <v>0_10</v>
          </cell>
        </row>
        <row r="480">
          <cell r="A480">
            <v>40</v>
          </cell>
          <cell r="B480">
            <v>43040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/>
          <cell r="N480">
            <v>0</v>
          </cell>
          <cell r="O480">
            <v>0.5</v>
          </cell>
          <cell r="P480">
            <v>1</v>
          </cell>
          <cell r="Q480">
            <v>0</v>
          </cell>
          <cell r="R480">
            <v>0</v>
          </cell>
          <cell r="S480">
            <v>0</v>
          </cell>
          <cell r="T480">
            <v>4.7619047619047616E-2</v>
          </cell>
          <cell r="U480" t="str">
            <v>0_11</v>
          </cell>
        </row>
        <row r="481">
          <cell r="A481">
            <v>40</v>
          </cell>
          <cell r="B481">
            <v>43070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/>
          <cell r="N481">
            <v>0</v>
          </cell>
          <cell r="O481">
            <v>0</v>
          </cell>
          <cell r="P481">
            <v>1</v>
          </cell>
          <cell r="Q481">
            <v>0</v>
          </cell>
          <cell r="R481">
            <v>0</v>
          </cell>
          <cell r="S481">
            <v>0</v>
          </cell>
          <cell r="T481">
            <v>5.2631578947368418E-2</v>
          </cell>
          <cell r="U481" t="str">
            <v>0_12</v>
          </cell>
        </row>
        <row r="482">
          <cell r="A482">
            <v>41</v>
          </cell>
          <cell r="B482">
            <v>42736</v>
          </cell>
          <cell r="C482">
            <v>0</v>
          </cell>
          <cell r="D482"/>
          <cell r="E482"/>
          <cell r="F482"/>
          <cell r="G482"/>
          <cell r="H482"/>
          <cell r="I482"/>
          <cell r="J482"/>
          <cell r="K482"/>
          <cell r="L482"/>
          <cell r="M482"/>
          <cell r="N482"/>
          <cell r="O482">
            <v>0</v>
          </cell>
          <cell r="P482">
            <v>1</v>
          </cell>
          <cell r="Q482">
            <v>0</v>
          </cell>
          <cell r="R482">
            <v>0</v>
          </cell>
          <cell r="S482">
            <v>0</v>
          </cell>
          <cell r="T482">
            <v>4.5454545454545456E-2</v>
          </cell>
          <cell r="U482" t="str">
            <v>0_1</v>
          </cell>
        </row>
        <row r="483">
          <cell r="A483">
            <v>41</v>
          </cell>
          <cell r="B483">
            <v>42767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/>
          <cell r="N483">
            <v>0</v>
          </cell>
          <cell r="O483">
            <v>0</v>
          </cell>
          <cell r="P483">
            <v>1</v>
          </cell>
          <cell r="Q483">
            <v>0</v>
          </cell>
          <cell r="R483">
            <v>0</v>
          </cell>
          <cell r="S483">
            <v>0</v>
          </cell>
          <cell r="T483">
            <v>0.05</v>
          </cell>
          <cell r="U483" t="str">
            <v>0_2</v>
          </cell>
        </row>
        <row r="484">
          <cell r="A484">
            <v>41</v>
          </cell>
          <cell r="B484">
            <v>42795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/>
          <cell r="N484">
            <v>0</v>
          </cell>
          <cell r="O484">
            <v>0</v>
          </cell>
          <cell r="P484">
            <v>1</v>
          </cell>
          <cell r="Q484">
            <v>0</v>
          </cell>
          <cell r="R484">
            <v>0</v>
          </cell>
          <cell r="S484">
            <v>0</v>
          </cell>
          <cell r="T484">
            <v>4.3478260869565216E-2</v>
          </cell>
          <cell r="U484" t="str">
            <v>0_3</v>
          </cell>
        </row>
        <row r="485">
          <cell r="A485">
            <v>41</v>
          </cell>
          <cell r="B485">
            <v>42826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/>
          <cell r="N485">
            <v>0</v>
          </cell>
          <cell r="O485">
            <v>0</v>
          </cell>
          <cell r="P485">
            <v>1</v>
          </cell>
          <cell r="Q485">
            <v>0</v>
          </cell>
          <cell r="R485">
            <v>0</v>
          </cell>
          <cell r="S485">
            <v>0</v>
          </cell>
          <cell r="T485">
            <v>5.5555555555555552E-2</v>
          </cell>
          <cell r="U485" t="str">
            <v>0_4</v>
          </cell>
        </row>
        <row r="486">
          <cell r="A486">
            <v>41</v>
          </cell>
          <cell r="B486">
            <v>42856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/>
          <cell r="N486">
            <v>0</v>
          </cell>
          <cell r="O486">
            <v>0</v>
          </cell>
          <cell r="P486">
            <v>1</v>
          </cell>
          <cell r="Q486">
            <v>0</v>
          </cell>
          <cell r="R486">
            <v>0</v>
          </cell>
          <cell r="S486">
            <v>0</v>
          </cell>
          <cell r="T486">
            <v>0.05</v>
          </cell>
          <cell r="U486" t="str">
            <v>0_5</v>
          </cell>
        </row>
        <row r="487">
          <cell r="A487">
            <v>41</v>
          </cell>
          <cell r="B487">
            <v>42887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/>
          <cell r="N487">
            <v>0</v>
          </cell>
          <cell r="O487">
            <v>0.5</v>
          </cell>
          <cell r="P487">
            <v>1</v>
          </cell>
          <cell r="Q487">
            <v>0</v>
          </cell>
          <cell r="R487">
            <v>0</v>
          </cell>
          <cell r="S487">
            <v>0</v>
          </cell>
          <cell r="T487">
            <v>4.5454545454545456E-2</v>
          </cell>
          <cell r="U487" t="str">
            <v>0_6</v>
          </cell>
        </row>
        <row r="488">
          <cell r="A488">
            <v>41</v>
          </cell>
          <cell r="B488">
            <v>42917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/>
          <cell r="N488">
            <v>0</v>
          </cell>
          <cell r="O488">
            <v>0</v>
          </cell>
          <cell r="P488">
            <v>1</v>
          </cell>
          <cell r="Q488">
            <v>0</v>
          </cell>
          <cell r="R488">
            <v>0</v>
          </cell>
          <cell r="S488">
            <v>0</v>
          </cell>
          <cell r="T488">
            <v>0.05</v>
          </cell>
          <cell r="U488" t="str">
            <v>0_7</v>
          </cell>
        </row>
        <row r="489">
          <cell r="A489">
            <v>41</v>
          </cell>
          <cell r="B489">
            <v>42948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/>
          <cell r="N489">
            <v>0</v>
          </cell>
          <cell r="O489">
            <v>0</v>
          </cell>
          <cell r="P489">
            <v>1</v>
          </cell>
          <cell r="Q489">
            <v>0</v>
          </cell>
          <cell r="R489">
            <v>0</v>
          </cell>
          <cell r="S489">
            <v>0</v>
          </cell>
          <cell r="T489">
            <v>4.5454545454545456E-2</v>
          </cell>
          <cell r="U489" t="str">
            <v>0_8</v>
          </cell>
        </row>
        <row r="490">
          <cell r="A490">
            <v>41</v>
          </cell>
          <cell r="B490">
            <v>42979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/>
          <cell r="N490">
            <v>0</v>
          </cell>
          <cell r="O490">
            <v>0</v>
          </cell>
          <cell r="P490">
            <v>1</v>
          </cell>
          <cell r="Q490">
            <v>0</v>
          </cell>
          <cell r="R490">
            <v>0</v>
          </cell>
          <cell r="S490">
            <v>0</v>
          </cell>
          <cell r="T490">
            <v>4.7619047619047616E-2</v>
          </cell>
          <cell r="U490" t="str">
            <v>0_9</v>
          </cell>
        </row>
        <row r="491">
          <cell r="A491">
            <v>41</v>
          </cell>
          <cell r="B491">
            <v>43009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/>
          <cell r="N491">
            <v>0</v>
          </cell>
          <cell r="O491">
            <v>0</v>
          </cell>
          <cell r="P491">
            <v>1</v>
          </cell>
          <cell r="Q491">
            <v>0</v>
          </cell>
          <cell r="R491">
            <v>0</v>
          </cell>
          <cell r="S491">
            <v>0</v>
          </cell>
          <cell r="T491">
            <v>4.5454545454545456E-2</v>
          </cell>
          <cell r="U491" t="str">
            <v>0_10</v>
          </cell>
        </row>
        <row r="492">
          <cell r="A492">
            <v>41</v>
          </cell>
          <cell r="B492">
            <v>43040</v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/>
          <cell r="N492">
            <v>0</v>
          </cell>
          <cell r="O492">
            <v>0.5</v>
          </cell>
          <cell r="P492">
            <v>1</v>
          </cell>
          <cell r="Q492">
            <v>0</v>
          </cell>
          <cell r="R492">
            <v>0</v>
          </cell>
          <cell r="S492">
            <v>0</v>
          </cell>
          <cell r="T492">
            <v>4.7619047619047616E-2</v>
          </cell>
          <cell r="U492" t="str">
            <v>0_11</v>
          </cell>
        </row>
        <row r="493">
          <cell r="A493">
            <v>41</v>
          </cell>
          <cell r="B493">
            <v>43070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/>
          <cell r="N493">
            <v>0</v>
          </cell>
          <cell r="O493">
            <v>0</v>
          </cell>
          <cell r="P493">
            <v>1</v>
          </cell>
          <cell r="Q493">
            <v>0</v>
          </cell>
          <cell r="R493">
            <v>0</v>
          </cell>
          <cell r="S493">
            <v>0</v>
          </cell>
          <cell r="T493">
            <v>5.2631578947368418E-2</v>
          </cell>
          <cell r="U493" t="str">
            <v>0_12</v>
          </cell>
        </row>
        <row r="494">
          <cell r="A494">
            <v>42</v>
          </cell>
          <cell r="B494">
            <v>42736</v>
          </cell>
          <cell r="C494">
            <v>0</v>
          </cell>
          <cell r="D494"/>
          <cell r="E494"/>
          <cell r="F494"/>
          <cell r="G494"/>
          <cell r="H494"/>
          <cell r="I494"/>
          <cell r="J494"/>
          <cell r="K494"/>
          <cell r="L494"/>
          <cell r="M494"/>
          <cell r="N494"/>
          <cell r="O494">
            <v>0</v>
          </cell>
          <cell r="P494">
            <v>1</v>
          </cell>
          <cell r="Q494">
            <v>0</v>
          </cell>
          <cell r="R494">
            <v>0</v>
          </cell>
          <cell r="S494">
            <v>0</v>
          </cell>
          <cell r="T494">
            <v>4.5454545454545456E-2</v>
          </cell>
          <cell r="U494" t="str">
            <v>0_1</v>
          </cell>
        </row>
        <row r="495">
          <cell r="A495">
            <v>42</v>
          </cell>
          <cell r="B495">
            <v>42767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/>
          <cell r="N495">
            <v>0</v>
          </cell>
          <cell r="O495">
            <v>0</v>
          </cell>
          <cell r="P495">
            <v>1</v>
          </cell>
          <cell r="Q495">
            <v>0</v>
          </cell>
          <cell r="R495">
            <v>0</v>
          </cell>
          <cell r="S495">
            <v>0</v>
          </cell>
          <cell r="T495">
            <v>0.05</v>
          </cell>
          <cell r="U495" t="str">
            <v>0_2</v>
          </cell>
        </row>
        <row r="496">
          <cell r="A496">
            <v>42</v>
          </cell>
          <cell r="B496">
            <v>42795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/>
          <cell r="N496">
            <v>0</v>
          </cell>
          <cell r="O496">
            <v>0</v>
          </cell>
          <cell r="P496">
            <v>1</v>
          </cell>
          <cell r="Q496">
            <v>0</v>
          </cell>
          <cell r="R496">
            <v>0</v>
          </cell>
          <cell r="S496">
            <v>0</v>
          </cell>
          <cell r="T496">
            <v>4.3478260869565216E-2</v>
          </cell>
          <cell r="U496" t="str">
            <v>0_3</v>
          </cell>
        </row>
        <row r="497">
          <cell r="A497">
            <v>42</v>
          </cell>
          <cell r="B497">
            <v>42826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/>
          <cell r="N497">
            <v>0</v>
          </cell>
          <cell r="O497">
            <v>0</v>
          </cell>
          <cell r="P497">
            <v>1</v>
          </cell>
          <cell r="Q497">
            <v>0</v>
          </cell>
          <cell r="R497">
            <v>0</v>
          </cell>
          <cell r="S497">
            <v>0</v>
          </cell>
          <cell r="T497">
            <v>5.5555555555555552E-2</v>
          </cell>
          <cell r="U497" t="str">
            <v>0_4</v>
          </cell>
        </row>
        <row r="498">
          <cell r="A498">
            <v>42</v>
          </cell>
          <cell r="B498">
            <v>42856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/>
          <cell r="N498">
            <v>0</v>
          </cell>
          <cell r="O498">
            <v>0</v>
          </cell>
          <cell r="P498">
            <v>1</v>
          </cell>
          <cell r="Q498">
            <v>0</v>
          </cell>
          <cell r="R498">
            <v>0</v>
          </cell>
          <cell r="S498">
            <v>0</v>
          </cell>
          <cell r="T498">
            <v>0.05</v>
          </cell>
          <cell r="U498" t="str">
            <v>0_5</v>
          </cell>
        </row>
        <row r="499">
          <cell r="A499">
            <v>42</v>
          </cell>
          <cell r="B499">
            <v>42887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/>
          <cell r="N499">
            <v>0</v>
          </cell>
          <cell r="O499">
            <v>0.5</v>
          </cell>
          <cell r="P499">
            <v>1</v>
          </cell>
          <cell r="Q499">
            <v>0</v>
          </cell>
          <cell r="R499">
            <v>0</v>
          </cell>
          <cell r="S499">
            <v>0</v>
          </cell>
          <cell r="T499">
            <v>4.5454545454545456E-2</v>
          </cell>
          <cell r="U499" t="str">
            <v>0_6</v>
          </cell>
        </row>
        <row r="500">
          <cell r="A500">
            <v>42</v>
          </cell>
          <cell r="B500">
            <v>42917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/>
          <cell r="N500">
            <v>0</v>
          </cell>
          <cell r="O500">
            <v>0</v>
          </cell>
          <cell r="P500">
            <v>1</v>
          </cell>
          <cell r="Q500">
            <v>0</v>
          </cell>
          <cell r="R500">
            <v>0</v>
          </cell>
          <cell r="S500">
            <v>0</v>
          </cell>
          <cell r="T500">
            <v>0.05</v>
          </cell>
          <cell r="U500" t="str">
            <v>0_7</v>
          </cell>
        </row>
        <row r="501">
          <cell r="A501">
            <v>42</v>
          </cell>
          <cell r="B501">
            <v>42948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/>
          <cell r="N501">
            <v>0</v>
          </cell>
          <cell r="O501">
            <v>0</v>
          </cell>
          <cell r="P501">
            <v>1</v>
          </cell>
          <cell r="Q501">
            <v>0</v>
          </cell>
          <cell r="R501">
            <v>0</v>
          </cell>
          <cell r="S501">
            <v>0</v>
          </cell>
          <cell r="T501">
            <v>4.5454545454545456E-2</v>
          </cell>
          <cell r="U501" t="str">
            <v>0_8</v>
          </cell>
        </row>
        <row r="502">
          <cell r="A502">
            <v>42</v>
          </cell>
          <cell r="B502">
            <v>42979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/>
          <cell r="N502">
            <v>0</v>
          </cell>
          <cell r="O502">
            <v>0</v>
          </cell>
          <cell r="P502">
            <v>1</v>
          </cell>
          <cell r="Q502">
            <v>0</v>
          </cell>
          <cell r="R502">
            <v>0</v>
          </cell>
          <cell r="S502">
            <v>0</v>
          </cell>
          <cell r="T502">
            <v>4.7619047619047616E-2</v>
          </cell>
          <cell r="U502" t="str">
            <v>0_9</v>
          </cell>
        </row>
        <row r="503">
          <cell r="A503">
            <v>42</v>
          </cell>
          <cell r="B503">
            <v>43009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/>
          <cell r="N503">
            <v>0</v>
          </cell>
          <cell r="O503">
            <v>0</v>
          </cell>
          <cell r="P503">
            <v>1</v>
          </cell>
          <cell r="Q503">
            <v>0</v>
          </cell>
          <cell r="R503">
            <v>0</v>
          </cell>
          <cell r="S503">
            <v>0</v>
          </cell>
          <cell r="T503">
            <v>4.5454545454545456E-2</v>
          </cell>
          <cell r="U503" t="str">
            <v>0_10</v>
          </cell>
        </row>
        <row r="504">
          <cell r="A504">
            <v>42</v>
          </cell>
          <cell r="B504">
            <v>43040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/>
          <cell r="N504">
            <v>0</v>
          </cell>
          <cell r="O504">
            <v>0.5</v>
          </cell>
          <cell r="P504">
            <v>1</v>
          </cell>
          <cell r="Q504">
            <v>0</v>
          </cell>
          <cell r="R504">
            <v>0</v>
          </cell>
          <cell r="S504">
            <v>0</v>
          </cell>
          <cell r="T504">
            <v>4.7619047619047616E-2</v>
          </cell>
          <cell r="U504" t="str">
            <v>0_11</v>
          </cell>
        </row>
        <row r="505">
          <cell r="A505">
            <v>42</v>
          </cell>
          <cell r="B505">
            <v>43070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/>
          <cell r="N505">
            <v>0</v>
          </cell>
          <cell r="O505">
            <v>0</v>
          </cell>
          <cell r="P505">
            <v>1</v>
          </cell>
          <cell r="Q505">
            <v>0</v>
          </cell>
          <cell r="R505">
            <v>0</v>
          </cell>
          <cell r="S505">
            <v>0</v>
          </cell>
          <cell r="T505">
            <v>5.2631578947368418E-2</v>
          </cell>
          <cell r="U505" t="str">
            <v>0_12</v>
          </cell>
        </row>
        <row r="506">
          <cell r="A506">
            <v>43</v>
          </cell>
          <cell r="B506">
            <v>42736</v>
          </cell>
          <cell r="C506">
            <v>0</v>
          </cell>
          <cell r="D506"/>
          <cell r="E506"/>
          <cell r="F506"/>
          <cell r="G506"/>
          <cell r="H506"/>
          <cell r="I506"/>
          <cell r="J506"/>
          <cell r="K506"/>
          <cell r="L506"/>
          <cell r="M506"/>
          <cell r="N506"/>
          <cell r="O506">
            <v>0</v>
          </cell>
          <cell r="P506">
            <v>1</v>
          </cell>
          <cell r="Q506">
            <v>0</v>
          </cell>
          <cell r="R506">
            <v>0</v>
          </cell>
          <cell r="S506">
            <v>0</v>
          </cell>
          <cell r="T506">
            <v>4.5454545454545456E-2</v>
          </cell>
          <cell r="U506" t="str">
            <v>0_1</v>
          </cell>
        </row>
        <row r="507">
          <cell r="A507">
            <v>43</v>
          </cell>
          <cell r="B507">
            <v>42767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/>
          <cell r="N507">
            <v>0</v>
          </cell>
          <cell r="O507">
            <v>0</v>
          </cell>
          <cell r="P507">
            <v>1</v>
          </cell>
          <cell r="Q507">
            <v>0</v>
          </cell>
          <cell r="R507">
            <v>0</v>
          </cell>
          <cell r="S507">
            <v>0</v>
          </cell>
          <cell r="T507">
            <v>0.05</v>
          </cell>
          <cell r="U507" t="str">
            <v>0_2</v>
          </cell>
        </row>
        <row r="508">
          <cell r="A508">
            <v>43</v>
          </cell>
          <cell r="B508">
            <v>42795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/>
          <cell r="N508">
            <v>0</v>
          </cell>
          <cell r="O508">
            <v>0</v>
          </cell>
          <cell r="P508">
            <v>1</v>
          </cell>
          <cell r="Q508">
            <v>0</v>
          </cell>
          <cell r="R508">
            <v>0</v>
          </cell>
          <cell r="S508">
            <v>0</v>
          </cell>
          <cell r="T508">
            <v>4.3478260869565216E-2</v>
          </cell>
          <cell r="U508" t="str">
            <v>0_3</v>
          </cell>
        </row>
        <row r="509">
          <cell r="A509">
            <v>43</v>
          </cell>
          <cell r="B509">
            <v>42826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/>
          <cell r="N509">
            <v>0</v>
          </cell>
          <cell r="O509">
            <v>0</v>
          </cell>
          <cell r="P509">
            <v>1</v>
          </cell>
          <cell r="Q509">
            <v>0</v>
          </cell>
          <cell r="R509">
            <v>0</v>
          </cell>
          <cell r="S509">
            <v>0</v>
          </cell>
          <cell r="T509">
            <v>5.5555555555555552E-2</v>
          </cell>
          <cell r="U509" t="str">
            <v>0_4</v>
          </cell>
        </row>
        <row r="510">
          <cell r="A510">
            <v>43</v>
          </cell>
          <cell r="B510">
            <v>42856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/>
          <cell r="N510">
            <v>0</v>
          </cell>
          <cell r="O510">
            <v>0</v>
          </cell>
          <cell r="P510">
            <v>1</v>
          </cell>
          <cell r="Q510">
            <v>0</v>
          </cell>
          <cell r="R510">
            <v>0</v>
          </cell>
          <cell r="S510">
            <v>0</v>
          </cell>
          <cell r="T510">
            <v>0.05</v>
          </cell>
          <cell r="U510" t="str">
            <v>0_5</v>
          </cell>
        </row>
        <row r="511">
          <cell r="A511">
            <v>43</v>
          </cell>
          <cell r="B511">
            <v>42887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/>
          <cell r="N511">
            <v>0</v>
          </cell>
          <cell r="O511">
            <v>0.5</v>
          </cell>
          <cell r="P511">
            <v>1</v>
          </cell>
          <cell r="Q511">
            <v>0</v>
          </cell>
          <cell r="R511">
            <v>0</v>
          </cell>
          <cell r="S511">
            <v>0</v>
          </cell>
          <cell r="T511">
            <v>4.5454545454545456E-2</v>
          </cell>
          <cell r="U511" t="str">
            <v>0_6</v>
          </cell>
        </row>
        <row r="512">
          <cell r="A512">
            <v>43</v>
          </cell>
          <cell r="B512">
            <v>42917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/>
          <cell r="N512">
            <v>0</v>
          </cell>
          <cell r="O512">
            <v>0</v>
          </cell>
          <cell r="P512">
            <v>1</v>
          </cell>
          <cell r="Q512">
            <v>0</v>
          </cell>
          <cell r="R512">
            <v>0</v>
          </cell>
          <cell r="S512">
            <v>0</v>
          </cell>
          <cell r="T512">
            <v>0.05</v>
          </cell>
          <cell r="U512" t="str">
            <v>0_7</v>
          </cell>
        </row>
        <row r="513">
          <cell r="A513">
            <v>43</v>
          </cell>
          <cell r="B513">
            <v>42948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/>
          <cell r="N513">
            <v>0</v>
          </cell>
          <cell r="O513">
            <v>0</v>
          </cell>
          <cell r="P513">
            <v>1</v>
          </cell>
          <cell r="Q513">
            <v>0</v>
          </cell>
          <cell r="R513">
            <v>0</v>
          </cell>
          <cell r="S513">
            <v>0</v>
          </cell>
          <cell r="T513">
            <v>4.5454545454545456E-2</v>
          </cell>
          <cell r="U513" t="str">
            <v>0_8</v>
          </cell>
        </row>
        <row r="514">
          <cell r="A514">
            <v>43</v>
          </cell>
          <cell r="B514">
            <v>42979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/>
          <cell r="N514">
            <v>0</v>
          </cell>
          <cell r="O514">
            <v>0</v>
          </cell>
          <cell r="P514">
            <v>1</v>
          </cell>
          <cell r="Q514">
            <v>0</v>
          </cell>
          <cell r="R514">
            <v>0</v>
          </cell>
          <cell r="S514">
            <v>0</v>
          </cell>
          <cell r="T514">
            <v>4.7619047619047616E-2</v>
          </cell>
          <cell r="U514" t="str">
            <v>0_9</v>
          </cell>
        </row>
        <row r="515">
          <cell r="A515">
            <v>43</v>
          </cell>
          <cell r="B515">
            <v>43009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/>
          <cell r="N515">
            <v>0</v>
          </cell>
          <cell r="O515">
            <v>0</v>
          </cell>
          <cell r="P515">
            <v>1</v>
          </cell>
          <cell r="Q515">
            <v>0</v>
          </cell>
          <cell r="R515">
            <v>0</v>
          </cell>
          <cell r="S515">
            <v>0</v>
          </cell>
          <cell r="T515">
            <v>4.5454545454545456E-2</v>
          </cell>
          <cell r="U515" t="str">
            <v>0_10</v>
          </cell>
        </row>
        <row r="516">
          <cell r="A516">
            <v>43</v>
          </cell>
          <cell r="B516">
            <v>43040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/>
          <cell r="N516">
            <v>0</v>
          </cell>
          <cell r="O516">
            <v>0.5</v>
          </cell>
          <cell r="P516">
            <v>1</v>
          </cell>
          <cell r="Q516">
            <v>0</v>
          </cell>
          <cell r="R516">
            <v>0</v>
          </cell>
          <cell r="S516">
            <v>0</v>
          </cell>
          <cell r="T516">
            <v>4.7619047619047616E-2</v>
          </cell>
          <cell r="U516" t="str">
            <v>0_11</v>
          </cell>
        </row>
        <row r="517">
          <cell r="A517">
            <v>43</v>
          </cell>
          <cell r="B517">
            <v>43070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/>
          <cell r="N517">
            <v>0</v>
          </cell>
          <cell r="O517">
            <v>0</v>
          </cell>
          <cell r="P517">
            <v>1</v>
          </cell>
          <cell r="Q517">
            <v>0</v>
          </cell>
          <cell r="R517">
            <v>0</v>
          </cell>
          <cell r="S517">
            <v>0</v>
          </cell>
          <cell r="T517">
            <v>5.2631578947368418E-2</v>
          </cell>
          <cell r="U517" t="str">
            <v>0_12</v>
          </cell>
        </row>
        <row r="518">
          <cell r="A518">
            <v>44</v>
          </cell>
          <cell r="B518">
            <v>42736</v>
          </cell>
          <cell r="C518">
            <v>0</v>
          </cell>
          <cell r="D518"/>
          <cell r="E518"/>
          <cell r="F518"/>
          <cell r="G518"/>
          <cell r="H518"/>
          <cell r="I518"/>
          <cell r="J518"/>
          <cell r="K518"/>
          <cell r="L518"/>
          <cell r="M518"/>
          <cell r="N518"/>
          <cell r="O518">
            <v>0</v>
          </cell>
          <cell r="P518">
            <v>1</v>
          </cell>
          <cell r="Q518">
            <v>0</v>
          </cell>
          <cell r="R518">
            <v>0</v>
          </cell>
          <cell r="S518">
            <v>0</v>
          </cell>
          <cell r="T518">
            <v>4.5454545454545456E-2</v>
          </cell>
          <cell r="U518" t="str">
            <v>0_1</v>
          </cell>
        </row>
        <row r="519">
          <cell r="A519">
            <v>44</v>
          </cell>
          <cell r="B519">
            <v>42767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/>
          <cell r="N519">
            <v>0</v>
          </cell>
          <cell r="O519">
            <v>0</v>
          </cell>
          <cell r="P519">
            <v>1</v>
          </cell>
          <cell r="Q519">
            <v>0</v>
          </cell>
          <cell r="R519">
            <v>0</v>
          </cell>
          <cell r="S519">
            <v>0</v>
          </cell>
          <cell r="T519">
            <v>0.05</v>
          </cell>
          <cell r="U519" t="str">
            <v>0_2</v>
          </cell>
        </row>
        <row r="520">
          <cell r="A520">
            <v>44</v>
          </cell>
          <cell r="B520">
            <v>42795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/>
          <cell r="N520">
            <v>0</v>
          </cell>
          <cell r="O520">
            <v>0</v>
          </cell>
          <cell r="P520">
            <v>1</v>
          </cell>
          <cell r="Q520">
            <v>0</v>
          </cell>
          <cell r="R520">
            <v>0</v>
          </cell>
          <cell r="S520">
            <v>0</v>
          </cell>
          <cell r="T520">
            <v>4.3478260869565216E-2</v>
          </cell>
          <cell r="U520" t="str">
            <v>0_3</v>
          </cell>
        </row>
        <row r="521">
          <cell r="A521">
            <v>44</v>
          </cell>
          <cell r="B521">
            <v>42826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/>
          <cell r="N521">
            <v>0</v>
          </cell>
          <cell r="O521">
            <v>0</v>
          </cell>
          <cell r="P521">
            <v>1</v>
          </cell>
          <cell r="Q521">
            <v>0</v>
          </cell>
          <cell r="R521">
            <v>0</v>
          </cell>
          <cell r="S521">
            <v>0</v>
          </cell>
          <cell r="T521">
            <v>5.5555555555555552E-2</v>
          </cell>
          <cell r="U521" t="str">
            <v>0_4</v>
          </cell>
        </row>
        <row r="522">
          <cell r="A522">
            <v>44</v>
          </cell>
          <cell r="B522">
            <v>42856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/>
          <cell r="N522">
            <v>0</v>
          </cell>
          <cell r="O522">
            <v>0</v>
          </cell>
          <cell r="P522">
            <v>1</v>
          </cell>
          <cell r="Q522">
            <v>0</v>
          </cell>
          <cell r="R522">
            <v>0</v>
          </cell>
          <cell r="S522">
            <v>0</v>
          </cell>
          <cell r="T522">
            <v>0.05</v>
          </cell>
          <cell r="U522" t="str">
            <v>0_5</v>
          </cell>
        </row>
        <row r="523">
          <cell r="A523">
            <v>44</v>
          </cell>
          <cell r="B523">
            <v>42887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/>
          <cell r="N523">
            <v>0</v>
          </cell>
          <cell r="O523">
            <v>0.5</v>
          </cell>
          <cell r="P523">
            <v>1</v>
          </cell>
          <cell r="Q523">
            <v>0</v>
          </cell>
          <cell r="R523">
            <v>0</v>
          </cell>
          <cell r="S523">
            <v>0</v>
          </cell>
          <cell r="T523">
            <v>4.5454545454545456E-2</v>
          </cell>
          <cell r="U523" t="str">
            <v>0_6</v>
          </cell>
        </row>
        <row r="524">
          <cell r="A524">
            <v>44</v>
          </cell>
          <cell r="B524">
            <v>42917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/>
          <cell r="N524">
            <v>0</v>
          </cell>
          <cell r="O524">
            <v>0</v>
          </cell>
          <cell r="P524">
            <v>1</v>
          </cell>
          <cell r="Q524">
            <v>0</v>
          </cell>
          <cell r="R524">
            <v>0</v>
          </cell>
          <cell r="S524">
            <v>0</v>
          </cell>
          <cell r="T524">
            <v>0.05</v>
          </cell>
          <cell r="U524" t="str">
            <v>0_7</v>
          </cell>
        </row>
        <row r="525">
          <cell r="A525">
            <v>44</v>
          </cell>
          <cell r="B525">
            <v>42948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/>
          <cell r="N525">
            <v>0</v>
          </cell>
          <cell r="O525">
            <v>0</v>
          </cell>
          <cell r="P525">
            <v>1</v>
          </cell>
          <cell r="Q525">
            <v>0</v>
          </cell>
          <cell r="R525">
            <v>0</v>
          </cell>
          <cell r="S525">
            <v>0</v>
          </cell>
          <cell r="T525">
            <v>4.5454545454545456E-2</v>
          </cell>
          <cell r="U525" t="str">
            <v>0_8</v>
          </cell>
        </row>
        <row r="526">
          <cell r="A526">
            <v>44</v>
          </cell>
          <cell r="B526">
            <v>42979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/>
          <cell r="N526">
            <v>0</v>
          </cell>
          <cell r="O526">
            <v>0</v>
          </cell>
          <cell r="P526">
            <v>1</v>
          </cell>
          <cell r="Q526">
            <v>0</v>
          </cell>
          <cell r="R526">
            <v>0</v>
          </cell>
          <cell r="S526">
            <v>0</v>
          </cell>
          <cell r="T526">
            <v>4.7619047619047616E-2</v>
          </cell>
          <cell r="U526" t="str">
            <v>0_9</v>
          </cell>
        </row>
        <row r="527">
          <cell r="A527">
            <v>44</v>
          </cell>
          <cell r="B527">
            <v>43009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/>
          <cell r="N527">
            <v>0</v>
          </cell>
          <cell r="O527">
            <v>0</v>
          </cell>
          <cell r="P527">
            <v>1</v>
          </cell>
          <cell r="Q527">
            <v>0</v>
          </cell>
          <cell r="R527">
            <v>0</v>
          </cell>
          <cell r="S527">
            <v>0</v>
          </cell>
          <cell r="T527">
            <v>4.5454545454545456E-2</v>
          </cell>
          <cell r="U527" t="str">
            <v>0_10</v>
          </cell>
        </row>
        <row r="528">
          <cell r="A528">
            <v>44</v>
          </cell>
          <cell r="B528">
            <v>43040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/>
          <cell r="N528">
            <v>0</v>
          </cell>
          <cell r="O528">
            <v>0.5</v>
          </cell>
          <cell r="P528">
            <v>1</v>
          </cell>
          <cell r="Q528">
            <v>0</v>
          </cell>
          <cell r="R528">
            <v>0</v>
          </cell>
          <cell r="S528">
            <v>0</v>
          </cell>
          <cell r="T528">
            <v>4.7619047619047616E-2</v>
          </cell>
          <cell r="U528" t="str">
            <v>0_11</v>
          </cell>
        </row>
        <row r="529">
          <cell r="A529">
            <v>44</v>
          </cell>
          <cell r="B529">
            <v>43070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/>
          <cell r="N529">
            <v>0</v>
          </cell>
          <cell r="O529">
            <v>0</v>
          </cell>
          <cell r="P529">
            <v>1</v>
          </cell>
          <cell r="Q529">
            <v>0</v>
          </cell>
          <cell r="R529">
            <v>0</v>
          </cell>
          <cell r="S529">
            <v>0</v>
          </cell>
          <cell r="T529">
            <v>5.2631578947368418E-2</v>
          </cell>
          <cell r="U529" t="str">
            <v>0_12</v>
          </cell>
        </row>
        <row r="530">
          <cell r="A530">
            <v>45</v>
          </cell>
          <cell r="B530">
            <v>42736</v>
          </cell>
          <cell r="C530">
            <v>0</v>
          </cell>
          <cell r="D530"/>
          <cell r="E530"/>
          <cell r="F530"/>
          <cell r="G530"/>
          <cell r="H530"/>
          <cell r="I530"/>
          <cell r="J530"/>
          <cell r="K530"/>
          <cell r="L530"/>
          <cell r="M530"/>
          <cell r="N530"/>
          <cell r="O530">
            <v>0</v>
          </cell>
          <cell r="P530">
            <v>1</v>
          </cell>
          <cell r="Q530">
            <v>0</v>
          </cell>
          <cell r="R530">
            <v>0</v>
          </cell>
          <cell r="S530">
            <v>0</v>
          </cell>
          <cell r="T530">
            <v>4.5454545454545456E-2</v>
          </cell>
          <cell r="U530" t="str">
            <v>0_1</v>
          </cell>
        </row>
        <row r="531">
          <cell r="A531">
            <v>45</v>
          </cell>
          <cell r="B531">
            <v>42767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/>
          <cell r="N531">
            <v>0</v>
          </cell>
          <cell r="O531">
            <v>0</v>
          </cell>
          <cell r="P531">
            <v>1</v>
          </cell>
          <cell r="Q531">
            <v>0</v>
          </cell>
          <cell r="R531">
            <v>0</v>
          </cell>
          <cell r="S531">
            <v>0</v>
          </cell>
          <cell r="T531">
            <v>0.05</v>
          </cell>
          <cell r="U531" t="str">
            <v>0_2</v>
          </cell>
        </row>
        <row r="532">
          <cell r="A532">
            <v>45</v>
          </cell>
          <cell r="B532">
            <v>42795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/>
          <cell r="N532">
            <v>0</v>
          </cell>
          <cell r="O532">
            <v>0</v>
          </cell>
          <cell r="P532">
            <v>1</v>
          </cell>
          <cell r="Q532">
            <v>0</v>
          </cell>
          <cell r="R532">
            <v>0</v>
          </cell>
          <cell r="S532">
            <v>0</v>
          </cell>
          <cell r="T532">
            <v>4.3478260869565216E-2</v>
          </cell>
          <cell r="U532" t="str">
            <v>0_3</v>
          </cell>
        </row>
        <row r="533">
          <cell r="A533">
            <v>45</v>
          </cell>
          <cell r="B533">
            <v>42826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/>
          <cell r="N533">
            <v>0</v>
          </cell>
          <cell r="O533">
            <v>0</v>
          </cell>
          <cell r="P533">
            <v>1</v>
          </cell>
          <cell r="Q533">
            <v>0</v>
          </cell>
          <cell r="R533">
            <v>0</v>
          </cell>
          <cell r="S533">
            <v>0</v>
          </cell>
          <cell r="T533">
            <v>5.5555555555555552E-2</v>
          </cell>
          <cell r="U533" t="str">
            <v>0_4</v>
          </cell>
        </row>
        <row r="534">
          <cell r="A534">
            <v>45</v>
          </cell>
          <cell r="B534">
            <v>42856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/>
          <cell r="N534">
            <v>0</v>
          </cell>
          <cell r="O534">
            <v>0</v>
          </cell>
          <cell r="P534">
            <v>1</v>
          </cell>
          <cell r="Q534">
            <v>0</v>
          </cell>
          <cell r="R534">
            <v>0</v>
          </cell>
          <cell r="S534">
            <v>0</v>
          </cell>
          <cell r="T534">
            <v>0.05</v>
          </cell>
          <cell r="U534" t="str">
            <v>0_5</v>
          </cell>
        </row>
        <row r="535">
          <cell r="A535">
            <v>45</v>
          </cell>
          <cell r="B535">
            <v>42887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/>
          <cell r="N535">
            <v>0</v>
          </cell>
          <cell r="O535">
            <v>0.5</v>
          </cell>
          <cell r="P535">
            <v>1</v>
          </cell>
          <cell r="Q535">
            <v>0</v>
          </cell>
          <cell r="R535">
            <v>0</v>
          </cell>
          <cell r="S535">
            <v>0</v>
          </cell>
          <cell r="T535">
            <v>4.5454545454545456E-2</v>
          </cell>
          <cell r="U535" t="str">
            <v>0_6</v>
          </cell>
        </row>
        <row r="536">
          <cell r="A536">
            <v>45</v>
          </cell>
          <cell r="B536">
            <v>42917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/>
          <cell r="N536">
            <v>0</v>
          </cell>
          <cell r="O536">
            <v>0</v>
          </cell>
          <cell r="P536">
            <v>1</v>
          </cell>
          <cell r="Q536">
            <v>0</v>
          </cell>
          <cell r="R536">
            <v>0</v>
          </cell>
          <cell r="S536">
            <v>0</v>
          </cell>
          <cell r="T536">
            <v>0.05</v>
          </cell>
          <cell r="U536" t="str">
            <v>0_7</v>
          </cell>
        </row>
        <row r="537">
          <cell r="A537">
            <v>45</v>
          </cell>
          <cell r="B537">
            <v>42948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/>
          <cell r="N537">
            <v>0</v>
          </cell>
          <cell r="O537">
            <v>0</v>
          </cell>
          <cell r="P537">
            <v>1</v>
          </cell>
          <cell r="Q537">
            <v>0</v>
          </cell>
          <cell r="R537">
            <v>0</v>
          </cell>
          <cell r="S537">
            <v>0</v>
          </cell>
          <cell r="T537">
            <v>4.5454545454545456E-2</v>
          </cell>
          <cell r="U537" t="str">
            <v>0_8</v>
          </cell>
        </row>
        <row r="538">
          <cell r="A538">
            <v>45</v>
          </cell>
          <cell r="B538">
            <v>42979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/>
          <cell r="N538">
            <v>0</v>
          </cell>
          <cell r="O538">
            <v>0</v>
          </cell>
          <cell r="P538">
            <v>1</v>
          </cell>
          <cell r="Q538">
            <v>0</v>
          </cell>
          <cell r="R538">
            <v>0</v>
          </cell>
          <cell r="S538">
            <v>0</v>
          </cell>
          <cell r="T538">
            <v>4.7619047619047616E-2</v>
          </cell>
          <cell r="U538" t="str">
            <v>0_9</v>
          </cell>
        </row>
        <row r="539">
          <cell r="A539">
            <v>45</v>
          </cell>
          <cell r="B539">
            <v>43009</v>
          </cell>
          <cell r="C539">
            <v>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/>
          <cell r="N539">
            <v>0</v>
          </cell>
          <cell r="O539">
            <v>0</v>
          </cell>
          <cell r="P539">
            <v>1</v>
          </cell>
          <cell r="Q539">
            <v>0</v>
          </cell>
          <cell r="R539">
            <v>0</v>
          </cell>
          <cell r="S539">
            <v>0</v>
          </cell>
          <cell r="T539">
            <v>4.5454545454545456E-2</v>
          </cell>
          <cell r="U539" t="str">
            <v>0_10</v>
          </cell>
        </row>
        <row r="540">
          <cell r="A540">
            <v>45</v>
          </cell>
          <cell r="B540">
            <v>43040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/>
          <cell r="N540">
            <v>0</v>
          </cell>
          <cell r="O540">
            <v>0.5</v>
          </cell>
          <cell r="P540">
            <v>1</v>
          </cell>
          <cell r="Q540">
            <v>0</v>
          </cell>
          <cell r="R540">
            <v>0</v>
          </cell>
          <cell r="S540">
            <v>0</v>
          </cell>
          <cell r="T540">
            <v>4.7619047619047616E-2</v>
          </cell>
          <cell r="U540" t="str">
            <v>0_11</v>
          </cell>
        </row>
        <row r="541">
          <cell r="A541">
            <v>45</v>
          </cell>
          <cell r="B541">
            <v>43070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/>
          <cell r="N541">
            <v>0</v>
          </cell>
          <cell r="O541">
            <v>0</v>
          </cell>
          <cell r="P541">
            <v>1</v>
          </cell>
          <cell r="Q541">
            <v>0</v>
          </cell>
          <cell r="R541">
            <v>0</v>
          </cell>
          <cell r="S541">
            <v>0</v>
          </cell>
          <cell r="T541">
            <v>5.2631578947368418E-2</v>
          </cell>
          <cell r="U541" t="str">
            <v>0_12</v>
          </cell>
        </row>
        <row r="542">
          <cell r="A542">
            <v>46</v>
          </cell>
          <cell r="B542">
            <v>42736</v>
          </cell>
          <cell r="C542">
            <v>0</v>
          </cell>
          <cell r="D542"/>
          <cell r="E542"/>
          <cell r="F542"/>
          <cell r="G542"/>
          <cell r="H542"/>
          <cell r="I542"/>
          <cell r="J542"/>
          <cell r="K542"/>
          <cell r="L542"/>
          <cell r="M542"/>
          <cell r="N542"/>
          <cell r="O542">
            <v>0</v>
          </cell>
          <cell r="P542">
            <v>1</v>
          </cell>
          <cell r="Q542">
            <v>0</v>
          </cell>
          <cell r="R542">
            <v>0</v>
          </cell>
          <cell r="S542">
            <v>0</v>
          </cell>
          <cell r="T542">
            <v>4.5454545454545456E-2</v>
          </cell>
          <cell r="U542" t="str">
            <v>0_1</v>
          </cell>
        </row>
        <row r="543">
          <cell r="A543">
            <v>46</v>
          </cell>
          <cell r="B543">
            <v>42767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/>
          <cell r="N543">
            <v>0</v>
          </cell>
          <cell r="O543">
            <v>0</v>
          </cell>
          <cell r="P543">
            <v>1</v>
          </cell>
          <cell r="Q543">
            <v>0</v>
          </cell>
          <cell r="R543">
            <v>0</v>
          </cell>
          <cell r="S543">
            <v>0</v>
          </cell>
          <cell r="T543">
            <v>0.05</v>
          </cell>
          <cell r="U543" t="str">
            <v>0_2</v>
          </cell>
        </row>
        <row r="544">
          <cell r="A544">
            <v>46</v>
          </cell>
          <cell r="B544">
            <v>42795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/>
          <cell r="N544">
            <v>0</v>
          </cell>
          <cell r="O544">
            <v>0</v>
          </cell>
          <cell r="P544">
            <v>1</v>
          </cell>
          <cell r="Q544">
            <v>0</v>
          </cell>
          <cell r="R544">
            <v>0</v>
          </cell>
          <cell r="S544">
            <v>0</v>
          </cell>
          <cell r="T544">
            <v>4.3478260869565216E-2</v>
          </cell>
          <cell r="U544" t="str">
            <v>0_3</v>
          </cell>
        </row>
        <row r="545">
          <cell r="A545">
            <v>46</v>
          </cell>
          <cell r="B545">
            <v>42826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/>
          <cell r="N545">
            <v>0</v>
          </cell>
          <cell r="O545">
            <v>0</v>
          </cell>
          <cell r="P545">
            <v>1</v>
          </cell>
          <cell r="Q545">
            <v>0</v>
          </cell>
          <cell r="R545">
            <v>0</v>
          </cell>
          <cell r="S545">
            <v>0</v>
          </cell>
          <cell r="T545">
            <v>5.5555555555555552E-2</v>
          </cell>
          <cell r="U545" t="str">
            <v>0_4</v>
          </cell>
        </row>
        <row r="546">
          <cell r="A546">
            <v>46</v>
          </cell>
          <cell r="B546">
            <v>42856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/>
          <cell r="N546">
            <v>0</v>
          </cell>
          <cell r="O546">
            <v>0</v>
          </cell>
          <cell r="P546">
            <v>1</v>
          </cell>
          <cell r="Q546">
            <v>0</v>
          </cell>
          <cell r="R546">
            <v>0</v>
          </cell>
          <cell r="S546">
            <v>0</v>
          </cell>
          <cell r="T546">
            <v>0.05</v>
          </cell>
          <cell r="U546" t="str">
            <v>0_5</v>
          </cell>
        </row>
        <row r="547">
          <cell r="A547">
            <v>46</v>
          </cell>
          <cell r="B547">
            <v>42887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/>
          <cell r="N547">
            <v>0</v>
          </cell>
          <cell r="O547">
            <v>0.5</v>
          </cell>
          <cell r="P547">
            <v>1</v>
          </cell>
          <cell r="Q547">
            <v>0</v>
          </cell>
          <cell r="R547">
            <v>0</v>
          </cell>
          <cell r="S547">
            <v>0</v>
          </cell>
          <cell r="T547">
            <v>4.5454545454545456E-2</v>
          </cell>
          <cell r="U547" t="str">
            <v>0_6</v>
          </cell>
        </row>
        <row r="548">
          <cell r="A548">
            <v>46</v>
          </cell>
          <cell r="B548">
            <v>42917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/>
          <cell r="N548">
            <v>0</v>
          </cell>
          <cell r="O548">
            <v>0</v>
          </cell>
          <cell r="P548">
            <v>1</v>
          </cell>
          <cell r="Q548">
            <v>0</v>
          </cell>
          <cell r="R548">
            <v>0</v>
          </cell>
          <cell r="S548">
            <v>0</v>
          </cell>
          <cell r="T548">
            <v>0.05</v>
          </cell>
          <cell r="U548" t="str">
            <v>0_7</v>
          </cell>
        </row>
        <row r="549">
          <cell r="A549">
            <v>46</v>
          </cell>
          <cell r="B549">
            <v>42948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/>
          <cell r="N549">
            <v>0</v>
          </cell>
          <cell r="O549">
            <v>0</v>
          </cell>
          <cell r="P549">
            <v>1</v>
          </cell>
          <cell r="Q549">
            <v>0</v>
          </cell>
          <cell r="R549">
            <v>0</v>
          </cell>
          <cell r="S549">
            <v>0</v>
          </cell>
          <cell r="T549">
            <v>4.5454545454545456E-2</v>
          </cell>
          <cell r="U549" t="str">
            <v>0_8</v>
          </cell>
        </row>
        <row r="550">
          <cell r="A550">
            <v>46</v>
          </cell>
          <cell r="B550">
            <v>42979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/>
          <cell r="N550">
            <v>0</v>
          </cell>
          <cell r="O550">
            <v>0</v>
          </cell>
          <cell r="P550">
            <v>1</v>
          </cell>
          <cell r="Q550">
            <v>0</v>
          </cell>
          <cell r="R550">
            <v>0</v>
          </cell>
          <cell r="S550">
            <v>0</v>
          </cell>
          <cell r="T550">
            <v>4.7619047619047616E-2</v>
          </cell>
          <cell r="U550" t="str">
            <v>0_9</v>
          </cell>
        </row>
        <row r="551">
          <cell r="A551">
            <v>46</v>
          </cell>
          <cell r="B551">
            <v>43009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/>
          <cell r="N551">
            <v>0</v>
          </cell>
          <cell r="O551">
            <v>0</v>
          </cell>
          <cell r="P551">
            <v>1</v>
          </cell>
          <cell r="Q551">
            <v>0</v>
          </cell>
          <cell r="R551">
            <v>0</v>
          </cell>
          <cell r="S551">
            <v>0</v>
          </cell>
          <cell r="T551">
            <v>4.5454545454545456E-2</v>
          </cell>
          <cell r="U551" t="str">
            <v>0_10</v>
          </cell>
        </row>
        <row r="552">
          <cell r="A552">
            <v>46</v>
          </cell>
          <cell r="B552">
            <v>43040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/>
          <cell r="N552">
            <v>0</v>
          </cell>
          <cell r="O552">
            <v>0.5</v>
          </cell>
          <cell r="P552">
            <v>1</v>
          </cell>
          <cell r="Q552">
            <v>0</v>
          </cell>
          <cell r="R552">
            <v>0</v>
          </cell>
          <cell r="S552">
            <v>0</v>
          </cell>
          <cell r="T552">
            <v>4.7619047619047616E-2</v>
          </cell>
          <cell r="U552" t="str">
            <v>0_11</v>
          </cell>
        </row>
        <row r="553">
          <cell r="A553">
            <v>46</v>
          </cell>
          <cell r="B553">
            <v>43070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/>
          <cell r="N553">
            <v>0</v>
          </cell>
          <cell r="O553">
            <v>0</v>
          </cell>
          <cell r="P553">
            <v>1</v>
          </cell>
          <cell r="Q553">
            <v>0</v>
          </cell>
          <cell r="R553">
            <v>0</v>
          </cell>
          <cell r="S553">
            <v>0</v>
          </cell>
          <cell r="T553">
            <v>5.2631578947368418E-2</v>
          </cell>
          <cell r="U553" t="str">
            <v>0_12</v>
          </cell>
        </row>
        <row r="554">
          <cell r="A554">
            <v>47</v>
          </cell>
          <cell r="B554">
            <v>42736</v>
          </cell>
          <cell r="C554">
            <v>0</v>
          </cell>
          <cell r="D554"/>
          <cell r="E554"/>
          <cell r="F554"/>
          <cell r="G554"/>
          <cell r="H554"/>
          <cell r="I554"/>
          <cell r="J554"/>
          <cell r="K554"/>
          <cell r="L554"/>
          <cell r="M554"/>
          <cell r="N554"/>
          <cell r="O554">
            <v>0</v>
          </cell>
          <cell r="P554">
            <v>1</v>
          </cell>
          <cell r="Q554">
            <v>0</v>
          </cell>
          <cell r="R554">
            <v>0</v>
          </cell>
          <cell r="S554">
            <v>0</v>
          </cell>
          <cell r="T554">
            <v>4.5454545454545456E-2</v>
          </cell>
          <cell r="U554" t="str">
            <v>0_1</v>
          </cell>
        </row>
        <row r="555">
          <cell r="A555">
            <v>47</v>
          </cell>
          <cell r="B555">
            <v>42767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/>
          <cell r="N555">
            <v>0</v>
          </cell>
          <cell r="O555">
            <v>0</v>
          </cell>
          <cell r="P555">
            <v>1</v>
          </cell>
          <cell r="Q555">
            <v>0</v>
          </cell>
          <cell r="R555">
            <v>0</v>
          </cell>
          <cell r="S555">
            <v>0</v>
          </cell>
          <cell r="T555">
            <v>0.05</v>
          </cell>
          <cell r="U555" t="str">
            <v>0_2</v>
          </cell>
        </row>
        <row r="556">
          <cell r="A556">
            <v>47</v>
          </cell>
          <cell r="B556">
            <v>42795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/>
          <cell r="N556">
            <v>0</v>
          </cell>
          <cell r="O556">
            <v>0</v>
          </cell>
          <cell r="P556">
            <v>1</v>
          </cell>
          <cell r="Q556">
            <v>0</v>
          </cell>
          <cell r="R556">
            <v>0</v>
          </cell>
          <cell r="S556">
            <v>0</v>
          </cell>
          <cell r="T556">
            <v>4.3478260869565216E-2</v>
          </cell>
          <cell r="U556" t="str">
            <v>0_3</v>
          </cell>
        </row>
        <row r="557">
          <cell r="A557">
            <v>47</v>
          </cell>
          <cell r="B557">
            <v>42826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/>
          <cell r="N557">
            <v>0</v>
          </cell>
          <cell r="O557">
            <v>0</v>
          </cell>
          <cell r="P557">
            <v>1</v>
          </cell>
          <cell r="Q557">
            <v>0</v>
          </cell>
          <cell r="R557">
            <v>0</v>
          </cell>
          <cell r="S557">
            <v>0</v>
          </cell>
          <cell r="T557">
            <v>5.5555555555555552E-2</v>
          </cell>
          <cell r="U557" t="str">
            <v>0_4</v>
          </cell>
        </row>
        <row r="558">
          <cell r="A558">
            <v>47</v>
          </cell>
          <cell r="B558">
            <v>42856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/>
          <cell r="N558">
            <v>0</v>
          </cell>
          <cell r="O558">
            <v>0</v>
          </cell>
          <cell r="P558">
            <v>1</v>
          </cell>
          <cell r="Q558">
            <v>0</v>
          </cell>
          <cell r="R558">
            <v>0</v>
          </cell>
          <cell r="S558">
            <v>0</v>
          </cell>
          <cell r="T558">
            <v>0.05</v>
          </cell>
          <cell r="U558" t="str">
            <v>0_5</v>
          </cell>
        </row>
        <row r="559">
          <cell r="A559">
            <v>47</v>
          </cell>
          <cell r="B559">
            <v>42887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/>
          <cell r="N559">
            <v>0</v>
          </cell>
          <cell r="O559">
            <v>0.5</v>
          </cell>
          <cell r="P559">
            <v>1</v>
          </cell>
          <cell r="Q559">
            <v>0</v>
          </cell>
          <cell r="R559">
            <v>0</v>
          </cell>
          <cell r="S559">
            <v>0</v>
          </cell>
          <cell r="T559">
            <v>4.5454545454545456E-2</v>
          </cell>
          <cell r="U559" t="str">
            <v>0_6</v>
          </cell>
        </row>
        <row r="560">
          <cell r="A560">
            <v>47</v>
          </cell>
          <cell r="B560">
            <v>42917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/>
          <cell r="N560">
            <v>0</v>
          </cell>
          <cell r="O560">
            <v>0</v>
          </cell>
          <cell r="P560">
            <v>1</v>
          </cell>
          <cell r="Q560">
            <v>0</v>
          </cell>
          <cell r="R560">
            <v>0</v>
          </cell>
          <cell r="S560">
            <v>0</v>
          </cell>
          <cell r="T560">
            <v>0.05</v>
          </cell>
          <cell r="U560" t="str">
            <v>0_7</v>
          </cell>
        </row>
        <row r="561">
          <cell r="A561">
            <v>47</v>
          </cell>
          <cell r="B561">
            <v>42948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/>
          <cell r="N561">
            <v>0</v>
          </cell>
          <cell r="O561">
            <v>0</v>
          </cell>
          <cell r="P561">
            <v>1</v>
          </cell>
          <cell r="Q561">
            <v>0</v>
          </cell>
          <cell r="R561">
            <v>0</v>
          </cell>
          <cell r="S561">
            <v>0</v>
          </cell>
          <cell r="T561">
            <v>4.5454545454545456E-2</v>
          </cell>
          <cell r="U561" t="str">
            <v>0_8</v>
          </cell>
        </row>
        <row r="562">
          <cell r="A562">
            <v>47</v>
          </cell>
          <cell r="B562">
            <v>42979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/>
          <cell r="N562">
            <v>0</v>
          </cell>
          <cell r="O562">
            <v>0</v>
          </cell>
          <cell r="P562">
            <v>1</v>
          </cell>
          <cell r="Q562">
            <v>0</v>
          </cell>
          <cell r="R562">
            <v>0</v>
          </cell>
          <cell r="S562">
            <v>0</v>
          </cell>
          <cell r="T562">
            <v>4.7619047619047616E-2</v>
          </cell>
          <cell r="U562" t="str">
            <v>0_9</v>
          </cell>
        </row>
        <row r="563">
          <cell r="A563">
            <v>47</v>
          </cell>
          <cell r="B563">
            <v>43009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/>
          <cell r="N563">
            <v>0</v>
          </cell>
          <cell r="O563">
            <v>0</v>
          </cell>
          <cell r="P563">
            <v>1</v>
          </cell>
          <cell r="Q563">
            <v>0</v>
          </cell>
          <cell r="R563">
            <v>0</v>
          </cell>
          <cell r="S563">
            <v>0</v>
          </cell>
          <cell r="T563">
            <v>4.5454545454545456E-2</v>
          </cell>
          <cell r="U563" t="str">
            <v>0_10</v>
          </cell>
        </row>
        <row r="564">
          <cell r="A564">
            <v>47</v>
          </cell>
          <cell r="B564">
            <v>43040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/>
          <cell r="N564">
            <v>0</v>
          </cell>
          <cell r="O564">
            <v>0.5</v>
          </cell>
          <cell r="P564">
            <v>1</v>
          </cell>
          <cell r="Q564">
            <v>0</v>
          </cell>
          <cell r="R564">
            <v>0</v>
          </cell>
          <cell r="S564">
            <v>0</v>
          </cell>
          <cell r="T564">
            <v>4.7619047619047616E-2</v>
          </cell>
          <cell r="U564" t="str">
            <v>0_11</v>
          </cell>
        </row>
        <row r="565">
          <cell r="A565">
            <v>47</v>
          </cell>
          <cell r="B565">
            <v>43070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/>
          <cell r="N565">
            <v>0</v>
          </cell>
          <cell r="O565">
            <v>0</v>
          </cell>
          <cell r="P565">
            <v>1</v>
          </cell>
          <cell r="Q565">
            <v>0</v>
          </cell>
          <cell r="R565">
            <v>0</v>
          </cell>
          <cell r="S565">
            <v>0</v>
          </cell>
          <cell r="T565">
            <v>5.2631578947368418E-2</v>
          </cell>
          <cell r="U565" t="str">
            <v>0_12</v>
          </cell>
        </row>
        <row r="566">
          <cell r="A566">
            <v>48</v>
          </cell>
          <cell r="B566">
            <v>42736</v>
          </cell>
          <cell r="C566">
            <v>0</v>
          </cell>
          <cell r="D566"/>
          <cell r="E566"/>
          <cell r="F566"/>
          <cell r="G566"/>
          <cell r="H566"/>
          <cell r="I566"/>
          <cell r="J566"/>
          <cell r="K566"/>
          <cell r="L566"/>
          <cell r="M566"/>
          <cell r="N566"/>
          <cell r="O566">
            <v>0</v>
          </cell>
          <cell r="P566">
            <v>1</v>
          </cell>
          <cell r="Q566">
            <v>0</v>
          </cell>
          <cell r="R566">
            <v>0</v>
          </cell>
          <cell r="S566">
            <v>0</v>
          </cell>
          <cell r="T566">
            <v>4.5454545454545456E-2</v>
          </cell>
          <cell r="U566" t="str">
            <v>0_1</v>
          </cell>
        </row>
        <row r="567">
          <cell r="A567">
            <v>48</v>
          </cell>
          <cell r="B567">
            <v>42767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/>
          <cell r="N567">
            <v>0</v>
          </cell>
          <cell r="O567">
            <v>0</v>
          </cell>
          <cell r="P567">
            <v>1</v>
          </cell>
          <cell r="Q567">
            <v>0</v>
          </cell>
          <cell r="R567">
            <v>0</v>
          </cell>
          <cell r="S567">
            <v>0</v>
          </cell>
          <cell r="T567">
            <v>0.05</v>
          </cell>
          <cell r="U567" t="str">
            <v>0_2</v>
          </cell>
        </row>
        <row r="568">
          <cell r="A568">
            <v>48</v>
          </cell>
          <cell r="B568">
            <v>42795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/>
          <cell r="N568">
            <v>0</v>
          </cell>
          <cell r="O568">
            <v>0</v>
          </cell>
          <cell r="P568">
            <v>1</v>
          </cell>
          <cell r="Q568">
            <v>0</v>
          </cell>
          <cell r="R568">
            <v>0</v>
          </cell>
          <cell r="S568">
            <v>0</v>
          </cell>
          <cell r="T568">
            <v>4.3478260869565216E-2</v>
          </cell>
          <cell r="U568" t="str">
            <v>0_3</v>
          </cell>
        </row>
        <row r="569">
          <cell r="A569">
            <v>48</v>
          </cell>
          <cell r="B569">
            <v>42826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/>
          <cell r="N569">
            <v>0</v>
          </cell>
          <cell r="O569">
            <v>0</v>
          </cell>
          <cell r="P569">
            <v>1</v>
          </cell>
          <cell r="Q569">
            <v>0</v>
          </cell>
          <cell r="R569">
            <v>0</v>
          </cell>
          <cell r="S569">
            <v>0</v>
          </cell>
          <cell r="T569">
            <v>5.5555555555555552E-2</v>
          </cell>
          <cell r="U569" t="str">
            <v>0_4</v>
          </cell>
        </row>
        <row r="570">
          <cell r="A570">
            <v>48</v>
          </cell>
          <cell r="B570">
            <v>42856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/>
          <cell r="N570">
            <v>0</v>
          </cell>
          <cell r="O570">
            <v>0</v>
          </cell>
          <cell r="P570">
            <v>1</v>
          </cell>
          <cell r="Q570">
            <v>0</v>
          </cell>
          <cell r="R570">
            <v>0</v>
          </cell>
          <cell r="S570">
            <v>0</v>
          </cell>
          <cell r="T570">
            <v>0.05</v>
          </cell>
          <cell r="U570" t="str">
            <v>0_5</v>
          </cell>
        </row>
        <row r="571">
          <cell r="A571">
            <v>48</v>
          </cell>
          <cell r="B571">
            <v>42887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/>
          <cell r="N571">
            <v>0</v>
          </cell>
          <cell r="O571">
            <v>0.5</v>
          </cell>
          <cell r="P571">
            <v>1</v>
          </cell>
          <cell r="Q571">
            <v>0</v>
          </cell>
          <cell r="R571">
            <v>0</v>
          </cell>
          <cell r="S571">
            <v>0</v>
          </cell>
          <cell r="T571">
            <v>4.5454545454545456E-2</v>
          </cell>
          <cell r="U571" t="str">
            <v>0_6</v>
          </cell>
        </row>
        <row r="572">
          <cell r="A572">
            <v>48</v>
          </cell>
          <cell r="B572">
            <v>42917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/>
          <cell r="N572">
            <v>0</v>
          </cell>
          <cell r="O572">
            <v>0</v>
          </cell>
          <cell r="P572">
            <v>1</v>
          </cell>
          <cell r="Q572">
            <v>0</v>
          </cell>
          <cell r="R572">
            <v>0</v>
          </cell>
          <cell r="S572">
            <v>0</v>
          </cell>
          <cell r="T572">
            <v>0.05</v>
          </cell>
          <cell r="U572" t="str">
            <v>0_7</v>
          </cell>
        </row>
        <row r="573">
          <cell r="A573">
            <v>48</v>
          </cell>
          <cell r="B573">
            <v>42948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/>
          <cell r="N573">
            <v>0</v>
          </cell>
          <cell r="O573">
            <v>0</v>
          </cell>
          <cell r="P573">
            <v>1</v>
          </cell>
          <cell r="Q573">
            <v>0</v>
          </cell>
          <cell r="R573">
            <v>0</v>
          </cell>
          <cell r="S573">
            <v>0</v>
          </cell>
          <cell r="T573">
            <v>4.5454545454545456E-2</v>
          </cell>
          <cell r="U573" t="str">
            <v>0_8</v>
          </cell>
        </row>
        <row r="574">
          <cell r="A574">
            <v>48</v>
          </cell>
          <cell r="B574">
            <v>42979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/>
          <cell r="N574">
            <v>0</v>
          </cell>
          <cell r="O574">
            <v>0</v>
          </cell>
          <cell r="P574">
            <v>1</v>
          </cell>
          <cell r="Q574">
            <v>0</v>
          </cell>
          <cell r="R574">
            <v>0</v>
          </cell>
          <cell r="S574">
            <v>0</v>
          </cell>
          <cell r="T574">
            <v>4.7619047619047616E-2</v>
          </cell>
          <cell r="U574" t="str">
            <v>0_9</v>
          </cell>
        </row>
        <row r="575">
          <cell r="A575">
            <v>48</v>
          </cell>
          <cell r="B575">
            <v>43009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/>
          <cell r="N575">
            <v>0</v>
          </cell>
          <cell r="O575">
            <v>0</v>
          </cell>
          <cell r="P575">
            <v>1</v>
          </cell>
          <cell r="Q575">
            <v>0</v>
          </cell>
          <cell r="R575">
            <v>0</v>
          </cell>
          <cell r="S575">
            <v>0</v>
          </cell>
          <cell r="T575">
            <v>4.5454545454545456E-2</v>
          </cell>
          <cell r="U575" t="str">
            <v>0_10</v>
          </cell>
        </row>
        <row r="576">
          <cell r="A576">
            <v>48</v>
          </cell>
          <cell r="B576">
            <v>43040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/>
          <cell r="N576">
            <v>0</v>
          </cell>
          <cell r="O576">
            <v>0.5</v>
          </cell>
          <cell r="P576">
            <v>1</v>
          </cell>
          <cell r="Q576">
            <v>0</v>
          </cell>
          <cell r="R576">
            <v>0</v>
          </cell>
          <cell r="S576">
            <v>0</v>
          </cell>
          <cell r="T576">
            <v>4.7619047619047616E-2</v>
          </cell>
          <cell r="U576" t="str">
            <v>0_11</v>
          </cell>
        </row>
        <row r="577">
          <cell r="A577">
            <v>48</v>
          </cell>
          <cell r="B577">
            <v>43070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/>
          <cell r="N577">
            <v>0</v>
          </cell>
          <cell r="O577">
            <v>0</v>
          </cell>
          <cell r="P577">
            <v>1</v>
          </cell>
          <cell r="Q577">
            <v>0</v>
          </cell>
          <cell r="R577">
            <v>0</v>
          </cell>
          <cell r="S577">
            <v>0</v>
          </cell>
          <cell r="T577">
            <v>5.2631578947368418E-2</v>
          </cell>
          <cell r="U577" t="str">
            <v>0_12</v>
          </cell>
        </row>
        <row r="578">
          <cell r="A578">
            <v>49</v>
          </cell>
          <cell r="B578">
            <v>42736</v>
          </cell>
          <cell r="C578">
            <v>0</v>
          </cell>
          <cell r="D578"/>
          <cell r="E578"/>
          <cell r="F578"/>
          <cell r="G578"/>
          <cell r="H578"/>
          <cell r="I578"/>
          <cell r="J578"/>
          <cell r="K578"/>
          <cell r="L578"/>
          <cell r="M578"/>
          <cell r="N578"/>
          <cell r="O578">
            <v>0</v>
          </cell>
          <cell r="P578">
            <v>1</v>
          </cell>
          <cell r="Q578">
            <v>0</v>
          </cell>
          <cell r="R578">
            <v>0</v>
          </cell>
          <cell r="S578">
            <v>0</v>
          </cell>
          <cell r="T578">
            <v>4.5454545454545456E-2</v>
          </cell>
          <cell r="U578" t="str">
            <v>0_1</v>
          </cell>
        </row>
        <row r="579">
          <cell r="A579">
            <v>49</v>
          </cell>
          <cell r="B579">
            <v>42767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/>
          <cell r="N579">
            <v>0</v>
          </cell>
          <cell r="O579">
            <v>0</v>
          </cell>
          <cell r="P579">
            <v>1</v>
          </cell>
          <cell r="Q579">
            <v>0</v>
          </cell>
          <cell r="R579">
            <v>0</v>
          </cell>
          <cell r="S579">
            <v>0</v>
          </cell>
          <cell r="T579">
            <v>0.05</v>
          </cell>
          <cell r="U579" t="str">
            <v>0_2</v>
          </cell>
        </row>
        <row r="580">
          <cell r="A580">
            <v>49</v>
          </cell>
          <cell r="B580">
            <v>42795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/>
          <cell r="N580">
            <v>0</v>
          </cell>
          <cell r="O580">
            <v>0</v>
          </cell>
          <cell r="P580">
            <v>1</v>
          </cell>
          <cell r="Q580">
            <v>0</v>
          </cell>
          <cell r="R580">
            <v>0</v>
          </cell>
          <cell r="S580">
            <v>0</v>
          </cell>
          <cell r="T580">
            <v>4.3478260869565216E-2</v>
          </cell>
          <cell r="U580" t="str">
            <v>0_3</v>
          </cell>
        </row>
        <row r="581">
          <cell r="A581">
            <v>49</v>
          </cell>
          <cell r="B581">
            <v>42826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/>
          <cell r="N581">
            <v>0</v>
          </cell>
          <cell r="O581">
            <v>0</v>
          </cell>
          <cell r="P581">
            <v>1</v>
          </cell>
          <cell r="Q581">
            <v>0</v>
          </cell>
          <cell r="R581">
            <v>0</v>
          </cell>
          <cell r="S581">
            <v>0</v>
          </cell>
          <cell r="T581">
            <v>5.5555555555555552E-2</v>
          </cell>
          <cell r="U581" t="str">
            <v>0_4</v>
          </cell>
        </row>
        <row r="582">
          <cell r="A582">
            <v>49</v>
          </cell>
          <cell r="B582">
            <v>42856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/>
          <cell r="N582">
            <v>0</v>
          </cell>
          <cell r="O582">
            <v>0</v>
          </cell>
          <cell r="P582">
            <v>1</v>
          </cell>
          <cell r="Q582">
            <v>0</v>
          </cell>
          <cell r="R582">
            <v>0</v>
          </cell>
          <cell r="S582">
            <v>0</v>
          </cell>
          <cell r="T582">
            <v>0.05</v>
          </cell>
          <cell r="U582" t="str">
            <v>0_5</v>
          </cell>
        </row>
        <row r="583">
          <cell r="A583">
            <v>49</v>
          </cell>
          <cell r="B583">
            <v>42887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/>
          <cell r="N583">
            <v>0</v>
          </cell>
          <cell r="O583">
            <v>0.5</v>
          </cell>
          <cell r="P583">
            <v>1</v>
          </cell>
          <cell r="Q583">
            <v>0</v>
          </cell>
          <cell r="R583">
            <v>0</v>
          </cell>
          <cell r="S583">
            <v>0</v>
          </cell>
          <cell r="T583">
            <v>4.5454545454545456E-2</v>
          </cell>
          <cell r="U583" t="str">
            <v>0_6</v>
          </cell>
        </row>
        <row r="584">
          <cell r="A584">
            <v>49</v>
          </cell>
          <cell r="B584">
            <v>42917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/>
          <cell r="N584">
            <v>0</v>
          </cell>
          <cell r="O584">
            <v>0</v>
          </cell>
          <cell r="P584">
            <v>1</v>
          </cell>
          <cell r="Q584">
            <v>0</v>
          </cell>
          <cell r="R584">
            <v>0</v>
          </cell>
          <cell r="S584">
            <v>0</v>
          </cell>
          <cell r="T584">
            <v>0.05</v>
          </cell>
          <cell r="U584" t="str">
            <v>0_7</v>
          </cell>
        </row>
        <row r="585">
          <cell r="A585">
            <v>49</v>
          </cell>
          <cell r="B585">
            <v>42948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/>
          <cell r="N585">
            <v>0</v>
          </cell>
          <cell r="O585">
            <v>0</v>
          </cell>
          <cell r="P585">
            <v>1</v>
          </cell>
          <cell r="Q585">
            <v>0</v>
          </cell>
          <cell r="R585">
            <v>0</v>
          </cell>
          <cell r="S585">
            <v>0</v>
          </cell>
          <cell r="T585">
            <v>4.5454545454545456E-2</v>
          </cell>
          <cell r="U585" t="str">
            <v>0_8</v>
          </cell>
        </row>
        <row r="586">
          <cell r="A586">
            <v>49</v>
          </cell>
          <cell r="B586">
            <v>42979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/>
          <cell r="N586">
            <v>0</v>
          </cell>
          <cell r="O586">
            <v>0</v>
          </cell>
          <cell r="P586">
            <v>1</v>
          </cell>
          <cell r="Q586">
            <v>0</v>
          </cell>
          <cell r="R586">
            <v>0</v>
          </cell>
          <cell r="S586">
            <v>0</v>
          </cell>
          <cell r="T586">
            <v>4.7619047619047616E-2</v>
          </cell>
          <cell r="U586" t="str">
            <v>0_9</v>
          </cell>
        </row>
        <row r="587">
          <cell r="A587">
            <v>49</v>
          </cell>
          <cell r="B587">
            <v>43009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/>
          <cell r="N587">
            <v>0</v>
          </cell>
          <cell r="O587">
            <v>0</v>
          </cell>
          <cell r="P587">
            <v>1</v>
          </cell>
          <cell r="Q587">
            <v>0</v>
          </cell>
          <cell r="R587">
            <v>0</v>
          </cell>
          <cell r="S587">
            <v>0</v>
          </cell>
          <cell r="T587">
            <v>4.5454545454545456E-2</v>
          </cell>
          <cell r="U587" t="str">
            <v>0_10</v>
          </cell>
        </row>
        <row r="588">
          <cell r="A588">
            <v>49</v>
          </cell>
          <cell r="B588">
            <v>43040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/>
          <cell r="N588">
            <v>0</v>
          </cell>
          <cell r="O588">
            <v>0.5</v>
          </cell>
          <cell r="P588">
            <v>1</v>
          </cell>
          <cell r="Q588">
            <v>0</v>
          </cell>
          <cell r="R588">
            <v>0</v>
          </cell>
          <cell r="S588">
            <v>0</v>
          </cell>
          <cell r="T588">
            <v>4.7619047619047616E-2</v>
          </cell>
          <cell r="U588" t="str">
            <v>0_11</v>
          </cell>
        </row>
        <row r="589">
          <cell r="A589">
            <v>49</v>
          </cell>
          <cell r="B589">
            <v>43070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/>
          <cell r="N589">
            <v>0</v>
          </cell>
          <cell r="O589">
            <v>0</v>
          </cell>
          <cell r="P589">
            <v>1</v>
          </cell>
          <cell r="Q589">
            <v>0</v>
          </cell>
          <cell r="R589">
            <v>0</v>
          </cell>
          <cell r="S589">
            <v>0</v>
          </cell>
          <cell r="T589">
            <v>5.2631578947368418E-2</v>
          </cell>
          <cell r="U589" t="str">
            <v>0_12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D1" t="str">
            <v>Incidents</v>
          </cell>
          <cell r="E1" t="str">
            <v>Pourcentage cout</v>
          </cell>
        </row>
        <row r="2">
          <cell r="D2" t="str">
            <v>H-</v>
          </cell>
          <cell r="E2">
            <v>0</v>
          </cell>
          <cell r="I2">
            <v>9.76</v>
          </cell>
          <cell r="K2">
            <v>0.45</v>
          </cell>
          <cell r="L2">
            <v>3.44E-2</v>
          </cell>
          <cell r="M2">
            <v>1.2E-2</v>
          </cell>
          <cell r="O2">
            <v>15</v>
          </cell>
        </row>
        <row r="3">
          <cell r="B3">
            <v>2017</v>
          </cell>
          <cell r="D3" t="str">
            <v>H+</v>
          </cell>
          <cell r="E3">
            <v>1</v>
          </cell>
        </row>
        <row r="4">
          <cell r="D4" t="str">
            <v>CPT</v>
          </cell>
          <cell r="E4">
            <v>1</v>
          </cell>
        </row>
        <row r="5">
          <cell r="D5" t="str">
            <v>CAT</v>
          </cell>
          <cell r="E5">
            <v>1</v>
          </cell>
        </row>
        <row r="6">
          <cell r="D6" t="str">
            <v>CFT</v>
          </cell>
          <cell r="E6">
            <v>1</v>
          </cell>
        </row>
        <row r="7">
          <cell r="D7" t="str">
            <v>RTT</v>
          </cell>
          <cell r="E7">
            <v>1</v>
          </cell>
        </row>
        <row r="8">
          <cell r="D8" t="str">
            <v>RCN</v>
          </cell>
          <cell r="E8">
            <v>0</v>
          </cell>
        </row>
        <row r="9">
          <cell r="D9" t="str">
            <v>RCP</v>
          </cell>
          <cell r="E9">
            <v>0</v>
          </cell>
        </row>
        <row r="10">
          <cell r="D10" t="str">
            <v>RCR</v>
          </cell>
          <cell r="E10">
            <v>0</v>
          </cell>
        </row>
        <row r="11">
          <cell r="D11" t="str">
            <v>MAL</v>
          </cell>
          <cell r="E11">
            <v>0.75</v>
          </cell>
        </row>
        <row r="12">
          <cell r="D12" t="str">
            <v>ATV</v>
          </cell>
          <cell r="E12">
            <v>1</v>
          </cell>
        </row>
        <row r="13">
          <cell r="D13" t="str">
            <v>ATJ</v>
          </cell>
          <cell r="E13">
            <v>1</v>
          </cell>
        </row>
        <row r="14">
          <cell r="D14" t="str">
            <v>MAT</v>
          </cell>
          <cell r="E14">
            <v>0</v>
          </cell>
        </row>
        <row r="15">
          <cell r="D15" t="str">
            <v>PAT</v>
          </cell>
          <cell r="E15">
            <v>0</v>
          </cell>
        </row>
        <row r="16">
          <cell r="D16" t="str">
            <v>CPE</v>
          </cell>
          <cell r="E16">
            <v>0</v>
          </cell>
        </row>
        <row r="17">
          <cell r="D17" t="str">
            <v>EVF</v>
          </cell>
          <cell r="E17">
            <v>1</v>
          </cell>
        </row>
        <row r="18">
          <cell r="D18" t="str">
            <v>CHT</v>
          </cell>
          <cell r="E18">
            <v>0.45</v>
          </cell>
        </row>
        <row r="19">
          <cell r="D19" t="str">
            <v>MAP</v>
          </cell>
          <cell r="E19">
            <v>0</v>
          </cell>
        </row>
        <row r="20">
          <cell r="B20">
            <v>42730</v>
          </cell>
          <cell r="D20" t="str">
            <v xml:space="preserve">AIJ </v>
          </cell>
          <cell r="E20">
            <v>0</v>
          </cell>
        </row>
        <row r="21">
          <cell r="D21" t="str">
            <v>CSS</v>
          </cell>
          <cell r="E21">
            <v>0</v>
          </cell>
        </row>
        <row r="22">
          <cell r="D22" t="str">
            <v>DPE</v>
          </cell>
          <cell r="E22">
            <v>1</v>
          </cell>
        </row>
        <row r="23">
          <cell r="D23" t="str">
            <v>DRS</v>
          </cell>
          <cell r="E23">
            <v>1</v>
          </cell>
        </row>
        <row r="24">
          <cell r="D24" t="str">
            <v>DSY</v>
          </cell>
          <cell r="E24">
            <v>1</v>
          </cell>
        </row>
        <row r="25">
          <cell r="D25" t="str">
            <v>RCE</v>
          </cell>
          <cell r="E25">
            <v>1</v>
          </cell>
        </row>
        <row r="26">
          <cell r="D26" t="str">
            <v>DIF</v>
          </cell>
          <cell r="E26">
            <v>1</v>
          </cell>
        </row>
        <row r="27">
          <cell r="D27" t="str">
            <v>FOE</v>
          </cell>
          <cell r="E27">
            <v>0</v>
          </cell>
        </row>
        <row r="28">
          <cell r="D28" t="str">
            <v>FOI</v>
          </cell>
          <cell r="E28">
            <v>1</v>
          </cell>
        </row>
        <row r="29">
          <cell r="D29" t="str">
            <v>ABC</v>
          </cell>
          <cell r="E29">
            <v>1</v>
          </cell>
        </row>
        <row r="30">
          <cell r="D30" t="str">
            <v>ABR</v>
          </cell>
          <cell r="E30">
            <v>1</v>
          </cell>
        </row>
        <row r="31">
          <cell r="D31" t="str">
            <v>AIM</v>
          </cell>
          <cell r="E31">
            <v>1</v>
          </cell>
        </row>
        <row r="32">
          <cell r="D32" t="str">
            <v>ANC</v>
          </cell>
          <cell r="E32">
            <v>0</v>
          </cell>
        </row>
        <row r="33">
          <cell r="D33" t="str">
            <v xml:space="preserve">ANH </v>
          </cell>
          <cell r="E33">
            <v>0</v>
          </cell>
        </row>
        <row r="34">
          <cell r="D34" t="str">
            <v xml:space="preserve">ANJ </v>
          </cell>
          <cell r="E34">
            <v>0</v>
          </cell>
        </row>
        <row r="35">
          <cell r="D35" t="str">
            <v>ANR</v>
          </cell>
          <cell r="E35">
            <v>0</v>
          </cell>
        </row>
        <row r="36">
          <cell r="D36" t="str">
            <v>CET</v>
          </cell>
          <cell r="E36">
            <v>1</v>
          </cell>
        </row>
        <row r="37">
          <cell r="D37" t="str">
            <v>CEX</v>
          </cell>
          <cell r="E37">
            <v>1</v>
          </cell>
        </row>
        <row r="38">
          <cell r="D38"/>
          <cell r="E38"/>
        </row>
        <row r="39">
          <cell r="D39" t="str">
            <v>CF1</v>
          </cell>
          <cell r="E39">
            <v>1</v>
          </cell>
        </row>
        <row r="40">
          <cell r="D40" t="str">
            <v>CFN</v>
          </cell>
          <cell r="E40">
            <v>1</v>
          </cell>
        </row>
        <row r="41">
          <cell r="D41"/>
          <cell r="E41"/>
        </row>
        <row r="42">
          <cell r="D42" t="str">
            <v>CPH</v>
          </cell>
          <cell r="E42">
            <v>1</v>
          </cell>
        </row>
        <row r="43">
          <cell r="D43" t="str">
            <v>CRE</v>
          </cell>
          <cell r="E43">
            <v>1</v>
          </cell>
        </row>
        <row r="44">
          <cell r="D44" t="str">
            <v>CRP</v>
          </cell>
          <cell r="E44">
            <v>1</v>
          </cell>
        </row>
        <row r="45">
          <cell r="D45"/>
          <cell r="E45"/>
        </row>
        <row r="46">
          <cell r="D46"/>
          <cell r="E46"/>
        </row>
        <row r="47">
          <cell r="D47" t="str">
            <v>JFL</v>
          </cell>
          <cell r="E47">
            <v>1</v>
          </cell>
        </row>
        <row r="48">
          <cell r="D48" t="str">
            <v>MAH</v>
          </cell>
          <cell r="E48">
            <v>0.75</v>
          </cell>
        </row>
        <row r="49">
          <cell r="D49" t="str">
            <v>MP0</v>
          </cell>
          <cell r="E49">
            <v>0</v>
          </cell>
        </row>
        <row r="50">
          <cell r="D50" t="str">
            <v>MP1</v>
          </cell>
          <cell r="E50">
            <v>1</v>
          </cell>
        </row>
        <row r="51">
          <cell r="D51" t="str">
            <v>MTT</v>
          </cell>
          <cell r="E51">
            <v>0.75</v>
          </cell>
        </row>
        <row r="52">
          <cell r="D52" t="str">
            <v>PEP</v>
          </cell>
          <cell r="E52">
            <v>1</v>
          </cell>
        </row>
        <row r="53">
          <cell r="D53" t="str">
            <v>PPN</v>
          </cell>
          <cell r="E53">
            <v>1</v>
          </cell>
        </row>
        <row r="54">
          <cell r="D54" t="str">
            <v>RAT</v>
          </cell>
          <cell r="E54">
            <v>1</v>
          </cell>
        </row>
        <row r="55">
          <cell r="D55" t="str">
            <v>REM</v>
          </cell>
          <cell r="E55">
            <v>1</v>
          </cell>
        </row>
        <row r="56">
          <cell r="D56" t="str">
            <v>RIN</v>
          </cell>
          <cell r="E56">
            <v>0</v>
          </cell>
        </row>
        <row r="57">
          <cell r="D57" t="str">
            <v>RTJ</v>
          </cell>
          <cell r="E57">
            <v>1</v>
          </cell>
        </row>
        <row r="58">
          <cell r="D58" t="str">
            <v>SAB</v>
          </cell>
          <cell r="E58">
            <v>0</v>
          </cell>
        </row>
        <row r="59">
          <cell r="D59" t="str">
            <v>TTR</v>
          </cell>
          <cell r="E59">
            <v>1</v>
          </cell>
        </row>
        <row r="60">
          <cell r="D60">
            <v>0</v>
          </cell>
          <cell r="E60">
            <v>0</v>
          </cell>
        </row>
        <row r="61">
          <cell r="D61"/>
          <cell r="E61"/>
        </row>
      </sheetData>
      <sheetData sheetId="19">
        <row r="2">
          <cell r="A2">
            <v>42736</v>
          </cell>
          <cell r="X2">
            <v>42940</v>
          </cell>
          <cell r="Y2"/>
        </row>
        <row r="3">
          <cell r="A3">
            <v>42839</v>
          </cell>
          <cell r="X3">
            <v>42941</v>
          </cell>
          <cell r="Y3"/>
        </row>
        <row r="4">
          <cell r="A4">
            <v>42842</v>
          </cell>
          <cell r="X4">
            <v>42942</v>
          </cell>
          <cell r="Y4"/>
        </row>
        <row r="5">
          <cell r="A5">
            <v>42856</v>
          </cell>
          <cell r="X5">
            <v>42943</v>
          </cell>
          <cell r="Y5"/>
        </row>
        <row r="6">
          <cell r="A6">
            <v>42863</v>
          </cell>
          <cell r="X6">
            <v>42944</v>
          </cell>
          <cell r="Y6"/>
        </row>
        <row r="7">
          <cell r="A7">
            <v>42880</v>
          </cell>
          <cell r="X7">
            <v>42947</v>
          </cell>
          <cell r="Y7"/>
        </row>
        <row r="8">
          <cell r="A8">
            <v>0</v>
          </cell>
          <cell r="X8">
            <v>42948</v>
          </cell>
          <cell r="Y8"/>
        </row>
        <row r="9">
          <cell r="A9">
            <v>42930</v>
          </cell>
          <cell r="X9">
            <v>42949</v>
          </cell>
          <cell r="Y9"/>
        </row>
        <row r="10">
          <cell r="A10">
            <v>42962</v>
          </cell>
          <cell r="X10">
            <v>42950</v>
          </cell>
          <cell r="Y10"/>
        </row>
        <row r="11">
          <cell r="A11">
            <v>43040</v>
          </cell>
          <cell r="X11">
            <v>42951</v>
          </cell>
          <cell r="Y11"/>
        </row>
        <row r="12">
          <cell r="A12">
            <v>43050</v>
          </cell>
          <cell r="X12">
            <v>42954</v>
          </cell>
          <cell r="Y12"/>
        </row>
        <row r="13">
          <cell r="A13">
            <v>43094</v>
          </cell>
          <cell r="X13">
            <v>42955</v>
          </cell>
          <cell r="Y13"/>
        </row>
        <row r="14">
          <cell r="A14">
            <v>43095</v>
          </cell>
          <cell r="X14">
            <v>42956</v>
          </cell>
          <cell r="Y14"/>
        </row>
        <row r="15">
          <cell r="A15"/>
          <cell r="X15">
            <v>42957</v>
          </cell>
          <cell r="Y15"/>
        </row>
        <row r="16">
          <cell r="A16"/>
          <cell r="X16">
            <v>42958</v>
          </cell>
          <cell r="Y16"/>
        </row>
        <row r="17">
          <cell r="A17"/>
          <cell r="X17">
            <v>42961</v>
          </cell>
          <cell r="Y17"/>
        </row>
        <row r="18">
          <cell r="A18"/>
          <cell r="X18">
            <v>42963</v>
          </cell>
          <cell r="Y18"/>
        </row>
        <row r="19">
          <cell r="A19"/>
          <cell r="X19">
            <v>42964</v>
          </cell>
          <cell r="Y19"/>
        </row>
        <row r="20">
          <cell r="A20"/>
          <cell r="X20">
            <v>42965</v>
          </cell>
          <cell r="Y20"/>
        </row>
        <row r="21">
          <cell r="A21"/>
          <cell r="X21">
            <v>43038</v>
          </cell>
          <cell r="Y21"/>
        </row>
        <row r="22">
          <cell r="A22"/>
          <cell r="X22">
            <v>43039</v>
          </cell>
          <cell r="Y22"/>
        </row>
        <row r="23">
          <cell r="A23"/>
          <cell r="X23">
            <v>43041</v>
          </cell>
          <cell r="Y23"/>
        </row>
        <row r="24">
          <cell r="A24"/>
          <cell r="X24">
            <v>43096</v>
          </cell>
          <cell r="Y24"/>
        </row>
        <row r="25">
          <cell r="A25"/>
          <cell r="X25">
            <v>43097</v>
          </cell>
          <cell r="Y25"/>
        </row>
        <row r="26">
          <cell r="A26"/>
          <cell r="X26">
            <v>43098</v>
          </cell>
          <cell r="Y26"/>
        </row>
        <row r="27">
          <cell r="A27"/>
          <cell r="X27"/>
          <cell r="Y27"/>
        </row>
      </sheetData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464"/>
  <sheetViews>
    <sheetView showGridLines="0" workbookViewId="0">
      <pane ySplit="9" topLeftCell="A388" activePane="bottomLeft" state="frozen"/>
      <selection pane="bottomLeft" activeCell="D392" sqref="D392"/>
    </sheetView>
  </sheetViews>
  <sheetFormatPr baseColWidth="10" defaultRowHeight="15" outlineLevelCol="1" x14ac:dyDescent="0.25"/>
  <cols>
    <col min="1" max="1" width="11.5703125" customWidth="1"/>
    <col min="2" max="2" width="11.28515625" customWidth="1"/>
    <col min="3" max="3" width="4.42578125" customWidth="1"/>
    <col min="4" max="4" width="9.7109375" customWidth="1"/>
    <col min="5" max="5" width="4.28515625" customWidth="1"/>
    <col min="6" max="7" width="0.28515625" customWidth="1"/>
    <col min="8" max="8" width="0.28515625" hidden="1" customWidth="1"/>
    <col min="9" max="9" width="13.28515625" customWidth="1"/>
    <col min="10" max="10" width="12.42578125" customWidth="1"/>
    <col min="11" max="11" width="12.85546875" customWidth="1"/>
    <col min="12" max="12" width="12.85546875" customWidth="1" outlineLevel="1"/>
    <col min="13" max="14" width="11.42578125" customWidth="1" outlineLevel="1"/>
    <col min="15" max="15" width="13.5703125" customWidth="1" outlineLevel="1"/>
    <col min="16" max="18" width="11.42578125" customWidth="1" outlineLevel="1"/>
    <col min="19" max="19" width="13.5703125" customWidth="1" outlineLevel="1"/>
    <col min="20" max="20" width="13.42578125" customWidth="1" outlineLevel="1"/>
    <col min="21" max="22" width="12.5703125" customWidth="1"/>
  </cols>
  <sheetData>
    <row r="1" spans="1:33" ht="15.75" thickBot="1" x14ac:dyDescent="0.3">
      <c r="A1" s="132" t="s">
        <v>58</v>
      </c>
      <c r="B1" s="132"/>
      <c r="C1" s="132"/>
    </row>
    <row r="2" spans="1:33" ht="28.5" customHeight="1" thickBot="1" x14ac:dyDescent="0.3">
      <c r="A2" s="112" t="s">
        <v>57</v>
      </c>
      <c r="B2" s="113" t="s">
        <v>44</v>
      </c>
      <c r="C2" s="117"/>
      <c r="J2" s="128" t="s">
        <v>45</v>
      </c>
      <c r="K2" s="128"/>
      <c r="L2" s="128"/>
      <c r="M2" s="128"/>
      <c r="N2" s="128"/>
      <c r="O2" s="128"/>
      <c r="P2" s="128"/>
      <c r="Q2" s="128"/>
      <c r="R2" s="128"/>
      <c r="S2" s="128"/>
      <c r="T2" s="128"/>
    </row>
    <row r="3" spans="1:33" ht="28.5" customHeight="1" thickBot="1" x14ac:dyDescent="0.3">
      <c r="A3" s="112" t="s">
        <v>23</v>
      </c>
      <c r="B3" s="114">
        <v>9.8800000000000008</v>
      </c>
      <c r="C3" s="118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</row>
    <row r="4" spans="1:33" ht="32.25" customHeight="1" thickBot="1" x14ac:dyDescent="0.3">
      <c r="A4" s="115" t="s">
        <v>56</v>
      </c>
      <c r="B4" s="116">
        <v>0.27</v>
      </c>
      <c r="C4" s="118"/>
    </row>
    <row r="5" spans="1:33" ht="15.75" thickBot="1" x14ac:dyDescent="0.3">
      <c r="A5" s="112" t="s">
        <v>8</v>
      </c>
      <c r="B5" s="114">
        <v>3.54</v>
      </c>
      <c r="C5" s="118"/>
    </row>
    <row r="6" spans="1:33" ht="27" customHeight="1" thickBot="1" x14ac:dyDescent="0.3">
      <c r="A6" s="120" t="s">
        <v>41</v>
      </c>
      <c r="B6" s="121">
        <v>0</v>
      </c>
      <c r="C6" s="119"/>
      <c r="T6" s="3"/>
    </row>
    <row r="7" spans="1:33" ht="23.25" customHeight="1" thickBot="1" x14ac:dyDescent="0.3">
      <c r="A7" s="122" t="s">
        <v>43</v>
      </c>
      <c r="B7" s="123">
        <v>0</v>
      </c>
      <c r="C7" s="124">
        <v>0</v>
      </c>
      <c r="I7" s="131" t="s">
        <v>26</v>
      </c>
      <c r="J7" s="129"/>
      <c r="K7" s="129"/>
      <c r="L7" s="129" t="s">
        <v>32</v>
      </c>
      <c r="M7" s="129"/>
      <c r="N7" s="129"/>
      <c r="O7" s="129"/>
      <c r="P7" s="129"/>
      <c r="Q7" s="129" t="s">
        <v>33</v>
      </c>
      <c r="R7" s="129"/>
      <c r="S7" s="130"/>
      <c r="T7" s="3"/>
    </row>
    <row r="8" spans="1:33" ht="44.25" customHeight="1" thickBot="1" x14ac:dyDescent="0.3">
      <c r="A8" s="18" t="s">
        <v>0</v>
      </c>
      <c r="B8" s="19" t="s">
        <v>1</v>
      </c>
      <c r="C8" s="19" t="s">
        <v>2</v>
      </c>
      <c r="D8" s="20" t="s">
        <v>3</v>
      </c>
      <c r="E8" s="21" t="s">
        <v>4</v>
      </c>
      <c r="I8" s="27" t="s">
        <v>24</v>
      </c>
      <c r="J8" s="28" t="s">
        <v>25</v>
      </c>
      <c r="K8" s="29" t="s">
        <v>37</v>
      </c>
      <c r="L8" s="51" t="s">
        <v>30</v>
      </c>
      <c r="M8" s="28" t="s">
        <v>31</v>
      </c>
      <c r="N8" s="28" t="s">
        <v>27</v>
      </c>
      <c r="O8" s="28" t="s">
        <v>28</v>
      </c>
      <c r="P8" s="52" t="s">
        <v>29</v>
      </c>
      <c r="Q8" s="56" t="s">
        <v>34</v>
      </c>
      <c r="R8" s="57" t="s">
        <v>35</v>
      </c>
      <c r="S8" s="58" t="s">
        <v>36</v>
      </c>
      <c r="T8" s="59" t="s">
        <v>40</v>
      </c>
      <c r="U8" s="60" t="s">
        <v>38</v>
      </c>
      <c r="V8" s="95"/>
      <c r="W8" s="89" t="s">
        <v>39</v>
      </c>
      <c r="X8" s="90" t="s">
        <v>52</v>
      </c>
      <c r="Y8" s="90" t="s">
        <v>42</v>
      </c>
      <c r="Z8" s="90" t="s">
        <v>53</v>
      </c>
      <c r="AA8" s="4" t="s">
        <v>5</v>
      </c>
      <c r="AB8" s="4" t="s">
        <v>59</v>
      </c>
      <c r="AC8" s="4" t="s">
        <v>54</v>
      </c>
      <c r="AD8" s="4" t="s">
        <v>60</v>
      </c>
      <c r="AE8" s="4" t="s">
        <v>8</v>
      </c>
      <c r="AF8" s="4" t="s">
        <v>56</v>
      </c>
      <c r="AG8" s="4" t="s">
        <v>55</v>
      </c>
    </row>
    <row r="9" spans="1:33" ht="3" customHeight="1" thickBot="1" x14ac:dyDescent="0.3">
      <c r="T9" s="22"/>
      <c r="W9" s="44"/>
      <c r="X9" s="44"/>
      <c r="Y9" s="44"/>
      <c r="Z9" s="44"/>
    </row>
    <row r="10" spans="1:33" ht="15.75" x14ac:dyDescent="0.25">
      <c r="A10" s="71">
        <f>DATE(Année,1,1)</f>
        <v>43101</v>
      </c>
      <c r="B10" s="6">
        <v>0</v>
      </c>
      <c r="C10" s="6">
        <f>MONTH(A10)</f>
        <v>1</v>
      </c>
      <c r="D10" s="6" t="str">
        <f>C10&amp;"_"&amp;B10</f>
        <v>1_0</v>
      </c>
      <c r="E10" s="6">
        <f t="shared" ref="E10:E73" si="0">NETWORKDAYS($A10,$A10,Jours_Fériés)</f>
        <v>0</v>
      </c>
      <c r="I10" s="30"/>
      <c r="J10" s="31"/>
      <c r="K10" s="32">
        <f>+SUM(I10:J10)</f>
        <v>0</v>
      </c>
      <c r="L10" s="53"/>
      <c r="M10" s="31"/>
      <c r="N10" s="31"/>
      <c r="O10" s="31"/>
      <c r="P10" s="32">
        <f>K10-SUM(L10:O10)</f>
        <v>0</v>
      </c>
      <c r="Q10" s="53"/>
      <c r="R10" s="31"/>
      <c r="S10" s="32"/>
      <c r="T10" s="23">
        <f>SUM(Q10:S10)</f>
        <v>0</v>
      </c>
      <c r="U10" s="61">
        <f>report_à_nouveau+P10-T10</f>
        <v>0</v>
      </c>
      <c r="V10" s="91"/>
      <c r="W10" s="48"/>
      <c r="X10" s="45"/>
      <c r="Y10" s="68">
        <f>B7+L10-W10</f>
        <v>0</v>
      </c>
      <c r="Z10" s="45">
        <f>+C7+X10</f>
        <v>0</v>
      </c>
      <c r="AA10">
        <v>15</v>
      </c>
      <c r="AB10">
        <v>8</v>
      </c>
      <c r="AC10" s="109">
        <f>AA10*B3</f>
        <v>148.20000000000002</v>
      </c>
      <c r="AD10" s="127">
        <v>6</v>
      </c>
      <c r="AE10" s="109">
        <f>repas*AD10</f>
        <v>21.240000000000002</v>
      </c>
      <c r="AF10" s="109">
        <f>(AC10+AE10)*B4</f>
        <v>45.74880000000001</v>
      </c>
      <c r="AG10" s="109">
        <f>SUM(AC10:AF10)</f>
        <v>221.18880000000004</v>
      </c>
    </row>
    <row r="11" spans="1:33" ht="15.75" x14ac:dyDescent="0.25">
      <c r="A11" s="72">
        <f>A10+1</f>
        <v>43102</v>
      </c>
      <c r="B11" s="7">
        <f>IF(WEEKNUM(A11,21)=53,0,WEEKNUM(A11,21))</f>
        <v>1</v>
      </c>
      <c r="C11" s="7">
        <f t="shared" ref="C11:C74" si="1">MONTH(A11)</f>
        <v>1</v>
      </c>
      <c r="D11" s="7" t="str">
        <f t="shared" ref="D11:D74" si="2">C11&amp;"_"&amp;B11</f>
        <v>1_1</v>
      </c>
      <c r="E11" s="7">
        <f t="shared" si="0"/>
        <v>1</v>
      </c>
      <c r="I11" s="33"/>
      <c r="J11" s="34"/>
      <c r="K11" s="35">
        <f t="shared" ref="K11:K74" si="3">+SUM(I11:J11)</f>
        <v>0</v>
      </c>
      <c r="L11" s="54"/>
      <c r="M11" s="34"/>
      <c r="N11" s="34"/>
      <c r="O11" s="34"/>
      <c r="P11" s="35">
        <f t="shared" ref="P11:P74" si="4">K11-SUM(L11:O11)</f>
        <v>0</v>
      </c>
      <c r="Q11" s="54"/>
      <c r="R11" s="34"/>
      <c r="S11" s="35"/>
      <c r="T11" s="24">
        <f t="shared" ref="T11:T74" si="5">SUM(Q11:S11)</f>
        <v>0</v>
      </c>
      <c r="U11" s="62">
        <f>U10+P11-T11</f>
        <v>0</v>
      </c>
      <c r="V11" s="92"/>
      <c r="W11" s="49"/>
      <c r="X11" s="46"/>
      <c r="Y11" s="69">
        <f t="shared" ref="Y11:Y74" si="6">Y10+L11-W11</f>
        <v>0</v>
      </c>
      <c r="Z11" s="46">
        <f>IF(W11&gt;0,(Z10-Z10)+X11,Z10+X11)</f>
        <v>0</v>
      </c>
    </row>
    <row r="12" spans="1:33" ht="15.75" x14ac:dyDescent="0.25">
      <c r="A12" s="72">
        <f t="shared" ref="A12:A75" si="7">A11+1</f>
        <v>43103</v>
      </c>
      <c r="B12" s="7">
        <f t="shared" ref="B12:B75" si="8">IF(WEEKNUM(A12,21)=53,0,WEEKNUM(A12,21))</f>
        <v>1</v>
      </c>
      <c r="C12" s="7">
        <f t="shared" si="1"/>
        <v>1</v>
      </c>
      <c r="D12" s="7" t="str">
        <f t="shared" si="2"/>
        <v>1_1</v>
      </c>
      <c r="E12" s="7">
        <f t="shared" si="0"/>
        <v>1</v>
      </c>
      <c r="I12" s="33"/>
      <c r="J12" s="34"/>
      <c r="K12" s="35">
        <f t="shared" si="3"/>
        <v>0</v>
      </c>
      <c r="L12" s="54"/>
      <c r="M12" s="34"/>
      <c r="N12" s="34"/>
      <c r="O12" s="34"/>
      <c r="P12" s="35">
        <f t="shared" si="4"/>
        <v>0</v>
      </c>
      <c r="Q12" s="54"/>
      <c r="R12" s="34"/>
      <c r="S12" s="35"/>
      <c r="T12" s="24">
        <f t="shared" si="5"/>
        <v>0</v>
      </c>
      <c r="U12" s="62">
        <f t="shared" ref="U12:U75" si="9">U11+P12-T12</f>
        <v>0</v>
      </c>
      <c r="V12" s="92"/>
      <c r="W12" s="49"/>
      <c r="X12" s="46"/>
      <c r="Y12" s="69">
        <f t="shared" si="6"/>
        <v>0</v>
      </c>
      <c r="Z12" s="46">
        <f>IF(W12&gt;0,(Z11-Z11)+X12,Z11+X12)</f>
        <v>0</v>
      </c>
    </row>
    <row r="13" spans="1:33" ht="15.75" x14ac:dyDescent="0.25">
      <c r="A13" s="72">
        <f t="shared" si="7"/>
        <v>43104</v>
      </c>
      <c r="B13" s="7">
        <f t="shared" si="8"/>
        <v>1</v>
      </c>
      <c r="C13" s="7">
        <f t="shared" si="1"/>
        <v>1</v>
      </c>
      <c r="D13" s="7" t="str">
        <f t="shared" si="2"/>
        <v>1_1</v>
      </c>
      <c r="E13" s="7">
        <f t="shared" si="0"/>
        <v>1</v>
      </c>
      <c r="I13" s="33"/>
      <c r="J13" s="34"/>
      <c r="K13" s="35">
        <f t="shared" si="3"/>
        <v>0</v>
      </c>
      <c r="L13" s="54"/>
      <c r="M13" s="34"/>
      <c r="N13" s="34"/>
      <c r="O13" s="34"/>
      <c r="P13" s="35">
        <f t="shared" si="4"/>
        <v>0</v>
      </c>
      <c r="Q13" s="54"/>
      <c r="R13" s="34"/>
      <c r="S13" s="35"/>
      <c r="T13" s="24">
        <f t="shared" si="5"/>
        <v>0</v>
      </c>
      <c r="U13" s="62">
        <f t="shared" si="9"/>
        <v>0</v>
      </c>
      <c r="V13" s="92"/>
      <c r="W13" s="49"/>
      <c r="X13" s="46"/>
      <c r="Y13" s="69">
        <f t="shared" si="6"/>
        <v>0</v>
      </c>
      <c r="Z13" s="46">
        <f>IF(W13&gt;0,(Z12-Z12)+X13,Z12+X13)</f>
        <v>0</v>
      </c>
    </row>
    <row r="14" spans="1:33" ht="15.75" x14ac:dyDescent="0.25">
      <c r="A14" s="72">
        <f t="shared" si="7"/>
        <v>43105</v>
      </c>
      <c r="B14" s="7">
        <f t="shared" si="8"/>
        <v>1</v>
      </c>
      <c r="C14" s="7">
        <f t="shared" si="1"/>
        <v>1</v>
      </c>
      <c r="D14" s="7" t="str">
        <f t="shared" si="2"/>
        <v>1_1</v>
      </c>
      <c r="E14" s="7">
        <f t="shared" si="0"/>
        <v>1</v>
      </c>
      <c r="I14" s="33"/>
      <c r="J14" s="34"/>
      <c r="K14" s="35">
        <f t="shared" si="3"/>
        <v>0</v>
      </c>
      <c r="L14" s="54"/>
      <c r="M14" s="34"/>
      <c r="N14" s="34"/>
      <c r="O14" s="34"/>
      <c r="P14" s="35">
        <f t="shared" si="4"/>
        <v>0</v>
      </c>
      <c r="Q14" s="54"/>
      <c r="R14" s="34"/>
      <c r="S14" s="35"/>
      <c r="T14" s="24">
        <f t="shared" si="5"/>
        <v>0</v>
      </c>
      <c r="U14" s="62">
        <f t="shared" si="9"/>
        <v>0</v>
      </c>
      <c r="V14" s="92"/>
      <c r="W14" s="49"/>
      <c r="X14" s="46"/>
      <c r="Y14" s="69">
        <f t="shared" si="6"/>
        <v>0</v>
      </c>
      <c r="Z14" s="46">
        <f t="shared" ref="Z14:Z77" si="10">IF(W14&gt;0,(Z13-Z13)+X14,Z13+X14)</f>
        <v>0</v>
      </c>
    </row>
    <row r="15" spans="1:33" ht="15.75" x14ac:dyDescent="0.25">
      <c r="A15" s="72">
        <f t="shared" si="7"/>
        <v>43106</v>
      </c>
      <c r="B15" s="7">
        <f t="shared" si="8"/>
        <v>1</v>
      </c>
      <c r="C15" s="7">
        <f t="shared" si="1"/>
        <v>1</v>
      </c>
      <c r="D15" s="7" t="str">
        <f t="shared" si="2"/>
        <v>1_1</v>
      </c>
      <c r="E15" s="7">
        <f t="shared" si="0"/>
        <v>0</v>
      </c>
      <c r="I15" s="33"/>
      <c r="J15" s="34"/>
      <c r="K15" s="35">
        <f t="shared" si="3"/>
        <v>0</v>
      </c>
      <c r="L15" s="54"/>
      <c r="M15" s="34"/>
      <c r="N15" s="34"/>
      <c r="O15" s="34"/>
      <c r="P15" s="35">
        <f t="shared" si="4"/>
        <v>0</v>
      </c>
      <c r="Q15" s="54"/>
      <c r="R15" s="34"/>
      <c r="S15" s="35"/>
      <c r="T15" s="24">
        <f t="shared" si="5"/>
        <v>0</v>
      </c>
      <c r="U15" s="62">
        <f t="shared" si="9"/>
        <v>0</v>
      </c>
      <c r="V15" s="92"/>
      <c r="W15" s="49"/>
      <c r="X15" s="46"/>
      <c r="Y15" s="69">
        <f t="shared" si="6"/>
        <v>0</v>
      </c>
      <c r="Z15" s="46">
        <f t="shared" si="10"/>
        <v>0</v>
      </c>
    </row>
    <row r="16" spans="1:33" ht="15.75" x14ac:dyDescent="0.25">
      <c r="A16" s="72">
        <f t="shared" si="7"/>
        <v>43107</v>
      </c>
      <c r="B16" s="7">
        <f t="shared" si="8"/>
        <v>1</v>
      </c>
      <c r="C16" s="7">
        <f t="shared" si="1"/>
        <v>1</v>
      </c>
      <c r="D16" s="7" t="str">
        <f t="shared" si="2"/>
        <v>1_1</v>
      </c>
      <c r="E16" s="7">
        <f t="shared" si="0"/>
        <v>0</v>
      </c>
      <c r="I16" s="33"/>
      <c r="J16" s="34"/>
      <c r="K16" s="35">
        <f t="shared" si="3"/>
        <v>0</v>
      </c>
      <c r="L16" s="54"/>
      <c r="M16" s="34"/>
      <c r="N16" s="34"/>
      <c r="O16" s="34"/>
      <c r="P16" s="35">
        <f t="shared" si="4"/>
        <v>0</v>
      </c>
      <c r="Q16" s="54"/>
      <c r="R16" s="34"/>
      <c r="S16" s="35"/>
      <c r="T16" s="24">
        <f t="shared" si="5"/>
        <v>0</v>
      </c>
      <c r="U16" s="62">
        <f t="shared" si="9"/>
        <v>0</v>
      </c>
      <c r="V16" s="92"/>
      <c r="W16" s="49"/>
      <c r="X16" s="46"/>
      <c r="Y16" s="69">
        <f t="shared" si="6"/>
        <v>0</v>
      </c>
      <c r="Z16" s="46">
        <f t="shared" si="10"/>
        <v>0</v>
      </c>
    </row>
    <row r="17" spans="1:26" ht="15.75" x14ac:dyDescent="0.25">
      <c r="A17" s="72">
        <f t="shared" si="7"/>
        <v>43108</v>
      </c>
      <c r="B17" s="7">
        <f t="shared" si="8"/>
        <v>2</v>
      </c>
      <c r="C17" s="7">
        <f t="shared" si="1"/>
        <v>1</v>
      </c>
      <c r="D17" s="7" t="str">
        <f t="shared" si="2"/>
        <v>1_2</v>
      </c>
      <c r="E17" s="7">
        <f t="shared" si="0"/>
        <v>1</v>
      </c>
      <c r="I17" s="33"/>
      <c r="J17" s="34"/>
      <c r="K17" s="35">
        <f t="shared" si="3"/>
        <v>0</v>
      </c>
      <c r="L17" s="54"/>
      <c r="M17" s="34"/>
      <c r="N17" s="34"/>
      <c r="O17" s="34"/>
      <c r="P17" s="35">
        <f t="shared" si="4"/>
        <v>0</v>
      </c>
      <c r="Q17" s="54"/>
      <c r="R17" s="34"/>
      <c r="S17" s="35"/>
      <c r="T17" s="24">
        <f t="shared" si="5"/>
        <v>0</v>
      </c>
      <c r="U17" s="62">
        <f t="shared" si="9"/>
        <v>0</v>
      </c>
      <c r="V17" s="92"/>
      <c r="W17" s="49"/>
      <c r="X17" s="46"/>
      <c r="Y17" s="69">
        <f t="shared" si="6"/>
        <v>0</v>
      </c>
      <c r="Z17" s="46">
        <f t="shared" si="10"/>
        <v>0</v>
      </c>
    </row>
    <row r="18" spans="1:26" ht="15.75" x14ac:dyDescent="0.25">
      <c r="A18" s="72">
        <f t="shared" si="7"/>
        <v>43109</v>
      </c>
      <c r="B18" s="7">
        <f t="shared" si="8"/>
        <v>2</v>
      </c>
      <c r="C18" s="7">
        <f t="shared" si="1"/>
        <v>1</v>
      </c>
      <c r="D18" s="7" t="str">
        <f t="shared" si="2"/>
        <v>1_2</v>
      </c>
      <c r="E18" s="7">
        <f t="shared" si="0"/>
        <v>1</v>
      </c>
      <c r="I18" s="33"/>
      <c r="J18" s="34"/>
      <c r="K18" s="35">
        <f t="shared" si="3"/>
        <v>0</v>
      </c>
      <c r="L18" s="54"/>
      <c r="M18" s="34"/>
      <c r="N18" s="34"/>
      <c r="O18" s="34"/>
      <c r="P18" s="35">
        <f t="shared" si="4"/>
        <v>0</v>
      </c>
      <c r="Q18" s="54"/>
      <c r="R18" s="34"/>
      <c r="S18" s="35"/>
      <c r="T18" s="24">
        <f t="shared" si="5"/>
        <v>0</v>
      </c>
      <c r="U18" s="62">
        <f t="shared" si="9"/>
        <v>0</v>
      </c>
      <c r="V18" s="92"/>
      <c r="W18" s="49"/>
      <c r="X18" s="46"/>
      <c r="Y18" s="69">
        <f t="shared" si="6"/>
        <v>0</v>
      </c>
      <c r="Z18" s="46">
        <f t="shared" si="10"/>
        <v>0</v>
      </c>
    </row>
    <row r="19" spans="1:26" ht="15.75" x14ac:dyDescent="0.25">
      <c r="A19" s="72">
        <f t="shared" si="7"/>
        <v>43110</v>
      </c>
      <c r="B19" s="7">
        <f t="shared" si="8"/>
        <v>2</v>
      </c>
      <c r="C19" s="7">
        <f t="shared" si="1"/>
        <v>1</v>
      </c>
      <c r="D19" s="7" t="str">
        <f t="shared" si="2"/>
        <v>1_2</v>
      </c>
      <c r="E19" s="7">
        <f t="shared" si="0"/>
        <v>1</v>
      </c>
      <c r="I19" s="33"/>
      <c r="J19" s="34"/>
      <c r="K19" s="35">
        <f t="shared" si="3"/>
        <v>0</v>
      </c>
      <c r="L19" s="54"/>
      <c r="M19" s="34"/>
      <c r="N19" s="34"/>
      <c r="O19" s="34"/>
      <c r="P19" s="35">
        <f t="shared" si="4"/>
        <v>0</v>
      </c>
      <c r="Q19" s="54"/>
      <c r="R19" s="34"/>
      <c r="S19" s="35"/>
      <c r="T19" s="24">
        <f t="shared" si="5"/>
        <v>0</v>
      </c>
      <c r="U19" s="62">
        <f t="shared" si="9"/>
        <v>0</v>
      </c>
      <c r="V19" s="92"/>
      <c r="W19" s="49"/>
      <c r="X19" s="46"/>
      <c r="Y19" s="69">
        <f t="shared" si="6"/>
        <v>0</v>
      </c>
      <c r="Z19" s="46">
        <f t="shared" si="10"/>
        <v>0</v>
      </c>
    </row>
    <row r="20" spans="1:26" ht="15.75" x14ac:dyDescent="0.25">
      <c r="A20" s="72">
        <f t="shared" si="7"/>
        <v>43111</v>
      </c>
      <c r="B20" s="7">
        <f t="shared" si="8"/>
        <v>2</v>
      </c>
      <c r="C20" s="7">
        <f t="shared" si="1"/>
        <v>1</v>
      </c>
      <c r="D20" s="7" t="str">
        <f t="shared" si="2"/>
        <v>1_2</v>
      </c>
      <c r="E20" s="7">
        <f t="shared" si="0"/>
        <v>1</v>
      </c>
      <c r="I20" s="33"/>
      <c r="J20" s="34"/>
      <c r="K20" s="35">
        <f t="shared" si="3"/>
        <v>0</v>
      </c>
      <c r="L20" s="54"/>
      <c r="M20" s="34"/>
      <c r="N20" s="34"/>
      <c r="O20" s="34"/>
      <c r="P20" s="35">
        <f t="shared" si="4"/>
        <v>0</v>
      </c>
      <c r="Q20" s="54"/>
      <c r="R20" s="34"/>
      <c r="S20" s="35"/>
      <c r="T20" s="24">
        <f t="shared" si="5"/>
        <v>0</v>
      </c>
      <c r="U20" s="62">
        <f t="shared" si="9"/>
        <v>0</v>
      </c>
      <c r="V20" s="92"/>
      <c r="W20" s="49"/>
      <c r="X20" s="46"/>
      <c r="Y20" s="69">
        <f t="shared" si="6"/>
        <v>0</v>
      </c>
      <c r="Z20" s="46">
        <f t="shared" si="10"/>
        <v>0</v>
      </c>
    </row>
    <row r="21" spans="1:26" ht="15.75" x14ac:dyDescent="0.25">
      <c r="A21" s="72">
        <f t="shared" si="7"/>
        <v>43112</v>
      </c>
      <c r="B21" s="7">
        <f t="shared" si="8"/>
        <v>2</v>
      </c>
      <c r="C21" s="7">
        <f t="shared" si="1"/>
        <v>1</v>
      </c>
      <c r="D21" s="7" t="str">
        <f t="shared" si="2"/>
        <v>1_2</v>
      </c>
      <c r="E21" s="7">
        <f t="shared" si="0"/>
        <v>1</v>
      </c>
      <c r="I21" s="33"/>
      <c r="J21" s="34"/>
      <c r="K21" s="35">
        <f t="shared" si="3"/>
        <v>0</v>
      </c>
      <c r="L21" s="54"/>
      <c r="M21" s="34"/>
      <c r="N21" s="34"/>
      <c r="O21" s="34"/>
      <c r="P21" s="35">
        <f>K21-SUM(L21:O21)</f>
        <v>0</v>
      </c>
      <c r="Q21" s="54"/>
      <c r="R21" s="34"/>
      <c r="S21" s="35"/>
      <c r="T21" s="24">
        <f t="shared" si="5"/>
        <v>0</v>
      </c>
      <c r="U21" s="62">
        <f t="shared" si="9"/>
        <v>0</v>
      </c>
      <c r="V21" s="92"/>
      <c r="W21" s="49"/>
      <c r="X21" s="46"/>
      <c r="Y21" s="69">
        <f t="shared" si="6"/>
        <v>0</v>
      </c>
      <c r="Z21" s="46">
        <f t="shared" si="10"/>
        <v>0</v>
      </c>
    </row>
    <row r="22" spans="1:26" ht="15.75" x14ac:dyDescent="0.25">
      <c r="A22" s="72">
        <f t="shared" si="7"/>
        <v>43113</v>
      </c>
      <c r="B22" s="7">
        <f t="shared" si="8"/>
        <v>2</v>
      </c>
      <c r="C22" s="7">
        <f t="shared" si="1"/>
        <v>1</v>
      </c>
      <c r="D22" s="7" t="str">
        <f t="shared" si="2"/>
        <v>1_2</v>
      </c>
      <c r="E22" s="7">
        <f t="shared" si="0"/>
        <v>0</v>
      </c>
      <c r="I22" s="33"/>
      <c r="J22" s="34"/>
      <c r="K22" s="35">
        <f t="shared" si="3"/>
        <v>0</v>
      </c>
      <c r="L22" s="54"/>
      <c r="M22" s="34"/>
      <c r="N22" s="34"/>
      <c r="O22" s="34"/>
      <c r="P22" s="35">
        <f t="shared" si="4"/>
        <v>0</v>
      </c>
      <c r="Q22" s="54"/>
      <c r="R22" s="34"/>
      <c r="S22" s="35"/>
      <c r="T22" s="24">
        <f t="shared" si="5"/>
        <v>0</v>
      </c>
      <c r="U22" s="62">
        <f t="shared" si="9"/>
        <v>0</v>
      </c>
      <c r="V22" s="92"/>
      <c r="W22" s="49"/>
      <c r="X22" s="46"/>
      <c r="Y22" s="69">
        <f t="shared" si="6"/>
        <v>0</v>
      </c>
      <c r="Z22" s="46">
        <f t="shared" si="10"/>
        <v>0</v>
      </c>
    </row>
    <row r="23" spans="1:26" ht="15.75" x14ac:dyDescent="0.25">
      <c r="A23" s="72">
        <f t="shared" si="7"/>
        <v>43114</v>
      </c>
      <c r="B23" s="7">
        <f t="shared" si="8"/>
        <v>2</v>
      </c>
      <c r="C23" s="7">
        <f t="shared" si="1"/>
        <v>1</v>
      </c>
      <c r="D23" s="7" t="str">
        <f t="shared" si="2"/>
        <v>1_2</v>
      </c>
      <c r="E23" s="7">
        <f t="shared" si="0"/>
        <v>0</v>
      </c>
      <c r="I23" s="33"/>
      <c r="J23" s="34"/>
      <c r="K23" s="35">
        <f t="shared" si="3"/>
        <v>0</v>
      </c>
      <c r="L23" s="54"/>
      <c r="M23" s="34"/>
      <c r="N23" s="34"/>
      <c r="O23" s="34"/>
      <c r="P23" s="35">
        <f t="shared" si="4"/>
        <v>0</v>
      </c>
      <c r="Q23" s="54"/>
      <c r="R23" s="34"/>
      <c r="S23" s="35"/>
      <c r="T23" s="24">
        <f t="shared" si="5"/>
        <v>0</v>
      </c>
      <c r="U23" s="62">
        <f t="shared" si="9"/>
        <v>0</v>
      </c>
      <c r="V23" s="92"/>
      <c r="W23" s="49"/>
      <c r="X23" s="46"/>
      <c r="Y23" s="69">
        <f t="shared" si="6"/>
        <v>0</v>
      </c>
      <c r="Z23" s="46">
        <f t="shared" si="10"/>
        <v>0</v>
      </c>
    </row>
    <row r="24" spans="1:26" ht="15.75" x14ac:dyDescent="0.25">
      <c r="A24" s="72">
        <f t="shared" si="7"/>
        <v>43115</v>
      </c>
      <c r="B24" s="7">
        <f t="shared" si="8"/>
        <v>3</v>
      </c>
      <c r="C24" s="7">
        <f t="shared" si="1"/>
        <v>1</v>
      </c>
      <c r="D24" s="7" t="str">
        <f t="shared" si="2"/>
        <v>1_3</v>
      </c>
      <c r="E24" s="7">
        <f t="shared" si="0"/>
        <v>1</v>
      </c>
      <c r="I24" s="33"/>
      <c r="J24" s="34"/>
      <c r="K24" s="35">
        <f t="shared" si="3"/>
        <v>0</v>
      </c>
      <c r="L24" s="54"/>
      <c r="M24" s="34"/>
      <c r="N24" s="34"/>
      <c r="O24" s="34"/>
      <c r="P24" s="35">
        <f t="shared" si="4"/>
        <v>0</v>
      </c>
      <c r="Q24" s="54"/>
      <c r="R24" s="34"/>
      <c r="S24" s="35"/>
      <c r="T24" s="24">
        <f t="shared" si="5"/>
        <v>0</v>
      </c>
      <c r="U24" s="62">
        <f t="shared" si="9"/>
        <v>0</v>
      </c>
      <c r="V24" s="92"/>
      <c r="W24" s="49"/>
      <c r="X24" s="46"/>
      <c r="Y24" s="69">
        <f t="shared" si="6"/>
        <v>0</v>
      </c>
      <c r="Z24" s="46">
        <f t="shared" si="10"/>
        <v>0</v>
      </c>
    </row>
    <row r="25" spans="1:26" ht="15.75" x14ac:dyDescent="0.25">
      <c r="A25" s="72">
        <f t="shared" si="7"/>
        <v>43116</v>
      </c>
      <c r="B25" s="7">
        <f t="shared" si="8"/>
        <v>3</v>
      </c>
      <c r="C25" s="7">
        <f t="shared" si="1"/>
        <v>1</v>
      </c>
      <c r="D25" s="7" t="str">
        <f t="shared" si="2"/>
        <v>1_3</v>
      </c>
      <c r="E25" s="7">
        <f t="shared" si="0"/>
        <v>1</v>
      </c>
      <c r="I25" s="33"/>
      <c r="J25" s="34"/>
      <c r="K25" s="35">
        <f t="shared" si="3"/>
        <v>0</v>
      </c>
      <c r="L25" s="54"/>
      <c r="M25" s="34"/>
      <c r="N25" s="34"/>
      <c r="O25" s="34"/>
      <c r="P25" s="35">
        <f t="shared" si="4"/>
        <v>0</v>
      </c>
      <c r="Q25" s="54"/>
      <c r="R25" s="34"/>
      <c r="S25" s="35"/>
      <c r="T25" s="24">
        <f t="shared" si="5"/>
        <v>0</v>
      </c>
      <c r="U25" s="62">
        <f t="shared" si="9"/>
        <v>0</v>
      </c>
      <c r="V25" s="92"/>
      <c r="W25" s="49"/>
      <c r="X25" s="46"/>
      <c r="Y25" s="69">
        <f t="shared" si="6"/>
        <v>0</v>
      </c>
      <c r="Z25" s="46">
        <f t="shared" si="10"/>
        <v>0</v>
      </c>
    </row>
    <row r="26" spans="1:26" ht="15.75" x14ac:dyDescent="0.25">
      <c r="A26" s="72">
        <f t="shared" si="7"/>
        <v>43117</v>
      </c>
      <c r="B26" s="7">
        <f t="shared" si="8"/>
        <v>3</v>
      </c>
      <c r="C26" s="7">
        <f t="shared" si="1"/>
        <v>1</v>
      </c>
      <c r="D26" s="7" t="str">
        <f t="shared" si="2"/>
        <v>1_3</v>
      </c>
      <c r="E26" s="7">
        <f t="shared" si="0"/>
        <v>1</v>
      </c>
      <c r="I26" s="33"/>
      <c r="J26" s="34"/>
      <c r="K26" s="35">
        <f t="shared" si="3"/>
        <v>0</v>
      </c>
      <c r="L26" s="54"/>
      <c r="M26" s="34"/>
      <c r="N26" s="34"/>
      <c r="O26" s="34"/>
      <c r="P26" s="35">
        <f t="shared" si="4"/>
        <v>0</v>
      </c>
      <c r="Q26" s="54"/>
      <c r="R26" s="34"/>
      <c r="S26" s="35"/>
      <c r="T26" s="24">
        <f t="shared" si="5"/>
        <v>0</v>
      </c>
      <c r="U26" s="62">
        <f t="shared" si="9"/>
        <v>0</v>
      </c>
      <c r="V26" s="92"/>
      <c r="W26" s="49"/>
      <c r="X26" s="46"/>
      <c r="Y26" s="69">
        <f t="shared" si="6"/>
        <v>0</v>
      </c>
      <c r="Z26" s="46">
        <f t="shared" si="10"/>
        <v>0</v>
      </c>
    </row>
    <row r="27" spans="1:26" ht="15.75" x14ac:dyDescent="0.25">
      <c r="A27" s="72">
        <f t="shared" si="7"/>
        <v>43118</v>
      </c>
      <c r="B27" s="7">
        <f t="shared" si="8"/>
        <v>3</v>
      </c>
      <c r="C27" s="7">
        <f t="shared" si="1"/>
        <v>1</v>
      </c>
      <c r="D27" s="7" t="str">
        <f t="shared" si="2"/>
        <v>1_3</v>
      </c>
      <c r="E27" s="7">
        <f t="shared" si="0"/>
        <v>1</v>
      </c>
      <c r="I27" s="33"/>
      <c r="J27" s="34"/>
      <c r="K27" s="35">
        <f t="shared" si="3"/>
        <v>0</v>
      </c>
      <c r="L27" s="54"/>
      <c r="M27" s="34"/>
      <c r="N27" s="34"/>
      <c r="O27" s="34"/>
      <c r="P27" s="35">
        <f t="shared" si="4"/>
        <v>0</v>
      </c>
      <c r="Q27" s="54"/>
      <c r="R27" s="34"/>
      <c r="S27" s="35"/>
      <c r="T27" s="24">
        <f t="shared" si="5"/>
        <v>0</v>
      </c>
      <c r="U27" s="62">
        <f t="shared" si="9"/>
        <v>0</v>
      </c>
      <c r="V27" s="92"/>
      <c r="W27" s="49"/>
      <c r="X27" s="46"/>
      <c r="Y27" s="69">
        <f t="shared" si="6"/>
        <v>0</v>
      </c>
      <c r="Z27" s="46">
        <f t="shared" si="10"/>
        <v>0</v>
      </c>
    </row>
    <row r="28" spans="1:26" ht="15.75" x14ac:dyDescent="0.25">
      <c r="A28" s="72">
        <f t="shared" si="7"/>
        <v>43119</v>
      </c>
      <c r="B28" s="7">
        <f t="shared" si="8"/>
        <v>3</v>
      </c>
      <c r="C28" s="7">
        <f t="shared" si="1"/>
        <v>1</v>
      </c>
      <c r="D28" s="7" t="str">
        <f t="shared" si="2"/>
        <v>1_3</v>
      </c>
      <c r="E28" s="7">
        <f t="shared" si="0"/>
        <v>1</v>
      </c>
      <c r="I28" s="33"/>
      <c r="J28" s="34"/>
      <c r="K28" s="35">
        <f t="shared" si="3"/>
        <v>0</v>
      </c>
      <c r="L28" s="54"/>
      <c r="M28" s="34"/>
      <c r="N28" s="34"/>
      <c r="O28" s="34"/>
      <c r="P28" s="35">
        <f t="shared" si="4"/>
        <v>0</v>
      </c>
      <c r="Q28" s="54"/>
      <c r="R28" s="34"/>
      <c r="S28" s="35"/>
      <c r="T28" s="24">
        <f t="shared" si="5"/>
        <v>0</v>
      </c>
      <c r="U28" s="62">
        <f t="shared" si="9"/>
        <v>0</v>
      </c>
      <c r="V28" s="92"/>
      <c r="W28" s="49"/>
      <c r="X28" s="46"/>
      <c r="Y28" s="69">
        <f t="shared" si="6"/>
        <v>0</v>
      </c>
      <c r="Z28" s="46">
        <f t="shared" si="10"/>
        <v>0</v>
      </c>
    </row>
    <row r="29" spans="1:26" ht="15.75" x14ac:dyDescent="0.25">
      <c r="A29" s="72">
        <f t="shared" si="7"/>
        <v>43120</v>
      </c>
      <c r="B29" s="7">
        <f t="shared" si="8"/>
        <v>3</v>
      </c>
      <c r="C29" s="7">
        <f t="shared" si="1"/>
        <v>1</v>
      </c>
      <c r="D29" s="7" t="str">
        <f t="shared" si="2"/>
        <v>1_3</v>
      </c>
      <c r="E29" s="7">
        <f t="shared" si="0"/>
        <v>0</v>
      </c>
      <c r="I29" s="33"/>
      <c r="J29" s="34"/>
      <c r="K29" s="35">
        <f t="shared" si="3"/>
        <v>0</v>
      </c>
      <c r="L29" s="54"/>
      <c r="M29" s="34"/>
      <c r="N29" s="34"/>
      <c r="O29" s="34"/>
      <c r="P29" s="35">
        <f t="shared" si="4"/>
        <v>0</v>
      </c>
      <c r="Q29" s="54"/>
      <c r="R29" s="34"/>
      <c r="S29" s="35"/>
      <c r="T29" s="24">
        <f t="shared" si="5"/>
        <v>0</v>
      </c>
      <c r="U29" s="62">
        <f t="shared" si="9"/>
        <v>0</v>
      </c>
      <c r="V29" s="92"/>
      <c r="W29" s="49"/>
      <c r="X29" s="46"/>
      <c r="Y29" s="69">
        <f t="shared" si="6"/>
        <v>0</v>
      </c>
      <c r="Z29" s="46">
        <f t="shared" si="10"/>
        <v>0</v>
      </c>
    </row>
    <row r="30" spans="1:26" ht="15.75" x14ac:dyDescent="0.25">
      <c r="A30" s="72">
        <f t="shared" si="7"/>
        <v>43121</v>
      </c>
      <c r="B30" s="7">
        <f t="shared" si="8"/>
        <v>3</v>
      </c>
      <c r="C30" s="7">
        <f t="shared" si="1"/>
        <v>1</v>
      </c>
      <c r="D30" s="7" t="str">
        <f t="shared" si="2"/>
        <v>1_3</v>
      </c>
      <c r="E30" s="7">
        <f t="shared" si="0"/>
        <v>0</v>
      </c>
      <c r="I30" s="33"/>
      <c r="J30" s="34"/>
      <c r="K30" s="35">
        <f t="shared" si="3"/>
        <v>0</v>
      </c>
      <c r="L30" s="54"/>
      <c r="M30" s="34"/>
      <c r="N30" s="34"/>
      <c r="O30" s="34"/>
      <c r="P30" s="35">
        <f t="shared" si="4"/>
        <v>0</v>
      </c>
      <c r="Q30" s="54"/>
      <c r="R30" s="34"/>
      <c r="S30" s="35"/>
      <c r="T30" s="24">
        <f t="shared" si="5"/>
        <v>0</v>
      </c>
      <c r="U30" s="62">
        <f t="shared" si="9"/>
        <v>0</v>
      </c>
      <c r="V30" s="92"/>
      <c r="W30" s="49"/>
      <c r="X30" s="46"/>
      <c r="Y30" s="69">
        <f t="shared" si="6"/>
        <v>0</v>
      </c>
      <c r="Z30" s="46">
        <f t="shared" si="10"/>
        <v>0</v>
      </c>
    </row>
    <row r="31" spans="1:26" ht="15.75" x14ac:dyDescent="0.25">
      <c r="A31" s="72">
        <f t="shared" si="7"/>
        <v>43122</v>
      </c>
      <c r="B31" s="7">
        <f t="shared" si="8"/>
        <v>4</v>
      </c>
      <c r="C31" s="7">
        <f t="shared" si="1"/>
        <v>1</v>
      </c>
      <c r="D31" s="7" t="str">
        <f t="shared" si="2"/>
        <v>1_4</v>
      </c>
      <c r="E31" s="7">
        <f t="shared" si="0"/>
        <v>1</v>
      </c>
      <c r="I31" s="33"/>
      <c r="J31" s="34"/>
      <c r="K31" s="35">
        <f t="shared" si="3"/>
        <v>0</v>
      </c>
      <c r="L31" s="54"/>
      <c r="M31" s="34"/>
      <c r="N31" s="34"/>
      <c r="O31" s="34"/>
      <c r="P31" s="35">
        <f t="shared" si="4"/>
        <v>0</v>
      </c>
      <c r="Q31" s="54"/>
      <c r="R31" s="34"/>
      <c r="S31" s="35"/>
      <c r="T31" s="24">
        <f t="shared" si="5"/>
        <v>0</v>
      </c>
      <c r="U31" s="62">
        <f t="shared" si="9"/>
        <v>0</v>
      </c>
      <c r="V31" s="92"/>
      <c r="W31" s="49"/>
      <c r="X31" s="46"/>
      <c r="Y31" s="69">
        <f t="shared" si="6"/>
        <v>0</v>
      </c>
      <c r="Z31" s="46">
        <f t="shared" si="10"/>
        <v>0</v>
      </c>
    </row>
    <row r="32" spans="1:26" ht="15.75" x14ac:dyDescent="0.25">
      <c r="A32" s="72">
        <f t="shared" si="7"/>
        <v>43123</v>
      </c>
      <c r="B32" s="7">
        <f t="shared" si="8"/>
        <v>4</v>
      </c>
      <c r="C32" s="7">
        <f t="shared" si="1"/>
        <v>1</v>
      </c>
      <c r="D32" s="7" t="str">
        <f t="shared" si="2"/>
        <v>1_4</v>
      </c>
      <c r="E32" s="7">
        <f t="shared" si="0"/>
        <v>1</v>
      </c>
      <c r="I32" s="33"/>
      <c r="J32" s="34"/>
      <c r="K32" s="35">
        <f t="shared" si="3"/>
        <v>0</v>
      </c>
      <c r="L32" s="54"/>
      <c r="M32" s="34"/>
      <c r="N32" s="34"/>
      <c r="O32" s="34"/>
      <c r="P32" s="35">
        <f t="shared" si="4"/>
        <v>0</v>
      </c>
      <c r="Q32" s="54"/>
      <c r="R32" s="34"/>
      <c r="S32" s="35"/>
      <c r="T32" s="24">
        <f t="shared" si="5"/>
        <v>0</v>
      </c>
      <c r="U32" s="62">
        <f t="shared" si="9"/>
        <v>0</v>
      </c>
      <c r="V32" s="92"/>
      <c r="W32" s="49"/>
      <c r="X32" s="46"/>
      <c r="Y32" s="69">
        <f t="shared" si="6"/>
        <v>0</v>
      </c>
      <c r="Z32" s="46">
        <f t="shared" si="10"/>
        <v>0</v>
      </c>
    </row>
    <row r="33" spans="1:26" ht="15.75" x14ac:dyDescent="0.25">
      <c r="A33" s="72">
        <f t="shared" si="7"/>
        <v>43124</v>
      </c>
      <c r="B33" s="7">
        <f t="shared" si="8"/>
        <v>4</v>
      </c>
      <c r="C33" s="7">
        <f t="shared" si="1"/>
        <v>1</v>
      </c>
      <c r="D33" s="7" t="str">
        <f t="shared" si="2"/>
        <v>1_4</v>
      </c>
      <c r="E33" s="7">
        <f t="shared" si="0"/>
        <v>1</v>
      </c>
      <c r="I33" s="33"/>
      <c r="J33" s="34"/>
      <c r="K33" s="35">
        <f t="shared" si="3"/>
        <v>0</v>
      </c>
      <c r="L33" s="54"/>
      <c r="M33" s="34"/>
      <c r="N33" s="34"/>
      <c r="O33" s="34"/>
      <c r="P33" s="35">
        <f t="shared" si="4"/>
        <v>0</v>
      </c>
      <c r="Q33" s="54"/>
      <c r="R33" s="34"/>
      <c r="S33" s="35"/>
      <c r="T33" s="24">
        <f t="shared" si="5"/>
        <v>0</v>
      </c>
      <c r="U33" s="62">
        <f t="shared" si="9"/>
        <v>0</v>
      </c>
      <c r="V33" s="92"/>
      <c r="W33" s="49"/>
      <c r="X33" s="46"/>
      <c r="Y33" s="69">
        <f t="shared" si="6"/>
        <v>0</v>
      </c>
      <c r="Z33" s="46">
        <f t="shared" si="10"/>
        <v>0</v>
      </c>
    </row>
    <row r="34" spans="1:26" ht="15.75" x14ac:dyDescent="0.25">
      <c r="A34" s="72">
        <f t="shared" si="7"/>
        <v>43125</v>
      </c>
      <c r="B34" s="7">
        <f t="shared" si="8"/>
        <v>4</v>
      </c>
      <c r="C34" s="7">
        <f t="shared" si="1"/>
        <v>1</v>
      </c>
      <c r="D34" s="7" t="str">
        <f t="shared" si="2"/>
        <v>1_4</v>
      </c>
      <c r="E34" s="7">
        <f t="shared" si="0"/>
        <v>1</v>
      </c>
      <c r="I34" s="33"/>
      <c r="J34" s="34"/>
      <c r="K34" s="35">
        <f t="shared" si="3"/>
        <v>0</v>
      </c>
      <c r="L34" s="54"/>
      <c r="M34" s="34"/>
      <c r="N34" s="34"/>
      <c r="O34" s="34"/>
      <c r="P34" s="35">
        <f t="shared" si="4"/>
        <v>0</v>
      </c>
      <c r="Q34" s="54"/>
      <c r="R34" s="34"/>
      <c r="S34" s="35"/>
      <c r="T34" s="24">
        <f t="shared" si="5"/>
        <v>0</v>
      </c>
      <c r="U34" s="62">
        <f t="shared" si="9"/>
        <v>0</v>
      </c>
      <c r="V34" s="92"/>
      <c r="W34" s="49"/>
      <c r="X34" s="46"/>
      <c r="Y34" s="69">
        <f t="shared" si="6"/>
        <v>0</v>
      </c>
      <c r="Z34" s="46">
        <f t="shared" si="10"/>
        <v>0</v>
      </c>
    </row>
    <row r="35" spans="1:26" ht="15.75" x14ac:dyDescent="0.25">
      <c r="A35" s="72">
        <f t="shared" si="7"/>
        <v>43126</v>
      </c>
      <c r="B35" s="7">
        <f t="shared" si="8"/>
        <v>4</v>
      </c>
      <c r="C35" s="7">
        <f t="shared" si="1"/>
        <v>1</v>
      </c>
      <c r="D35" s="7" t="str">
        <f t="shared" si="2"/>
        <v>1_4</v>
      </c>
      <c r="E35" s="7">
        <f>NETWORKDAYS($A35,$A35,Jours_Fériés)</f>
        <v>1</v>
      </c>
      <c r="I35" s="33"/>
      <c r="J35" s="34"/>
      <c r="K35" s="35">
        <f t="shared" si="3"/>
        <v>0</v>
      </c>
      <c r="L35" s="54"/>
      <c r="M35" s="34"/>
      <c r="N35" s="34"/>
      <c r="O35" s="34"/>
      <c r="P35" s="35">
        <f t="shared" si="4"/>
        <v>0</v>
      </c>
      <c r="Q35" s="54"/>
      <c r="R35" s="34"/>
      <c r="S35" s="35"/>
      <c r="T35" s="24">
        <f t="shared" si="5"/>
        <v>0</v>
      </c>
      <c r="U35" s="62">
        <f t="shared" si="9"/>
        <v>0</v>
      </c>
      <c r="V35" s="92"/>
      <c r="W35" s="49"/>
      <c r="X35" s="46"/>
      <c r="Y35" s="69">
        <f t="shared" si="6"/>
        <v>0</v>
      </c>
      <c r="Z35" s="46">
        <f t="shared" si="10"/>
        <v>0</v>
      </c>
    </row>
    <row r="36" spans="1:26" ht="15.75" x14ac:dyDescent="0.25">
      <c r="A36" s="72">
        <f t="shared" si="7"/>
        <v>43127</v>
      </c>
      <c r="B36" s="7">
        <f t="shared" si="8"/>
        <v>4</v>
      </c>
      <c r="C36" s="7">
        <f t="shared" si="1"/>
        <v>1</v>
      </c>
      <c r="D36" s="7" t="str">
        <f t="shared" si="2"/>
        <v>1_4</v>
      </c>
      <c r="E36" s="7">
        <f t="shared" si="0"/>
        <v>0</v>
      </c>
      <c r="I36" s="33"/>
      <c r="J36" s="34"/>
      <c r="K36" s="35">
        <f t="shared" si="3"/>
        <v>0</v>
      </c>
      <c r="L36" s="54"/>
      <c r="M36" s="34"/>
      <c r="N36" s="34"/>
      <c r="O36" s="34"/>
      <c r="P36" s="35">
        <f t="shared" si="4"/>
        <v>0</v>
      </c>
      <c r="Q36" s="54"/>
      <c r="R36" s="34"/>
      <c r="S36" s="35"/>
      <c r="T36" s="24">
        <f t="shared" si="5"/>
        <v>0</v>
      </c>
      <c r="U36" s="62">
        <f t="shared" si="9"/>
        <v>0</v>
      </c>
      <c r="V36" s="92"/>
      <c r="W36" s="49"/>
      <c r="X36" s="46"/>
      <c r="Y36" s="69">
        <f t="shared" si="6"/>
        <v>0</v>
      </c>
      <c r="Z36" s="46">
        <f t="shared" si="10"/>
        <v>0</v>
      </c>
    </row>
    <row r="37" spans="1:26" ht="15.75" x14ac:dyDescent="0.25">
      <c r="A37" s="72">
        <f t="shared" si="7"/>
        <v>43128</v>
      </c>
      <c r="B37" s="7">
        <f t="shared" si="8"/>
        <v>4</v>
      </c>
      <c r="C37" s="7">
        <f t="shared" si="1"/>
        <v>1</v>
      </c>
      <c r="D37" s="7" t="str">
        <f t="shared" si="2"/>
        <v>1_4</v>
      </c>
      <c r="E37" s="7">
        <f t="shared" si="0"/>
        <v>0</v>
      </c>
      <c r="I37" s="33"/>
      <c r="J37" s="34"/>
      <c r="K37" s="35">
        <f t="shared" si="3"/>
        <v>0</v>
      </c>
      <c r="L37" s="54"/>
      <c r="M37" s="34"/>
      <c r="N37" s="34"/>
      <c r="O37" s="34"/>
      <c r="P37" s="35">
        <f t="shared" si="4"/>
        <v>0</v>
      </c>
      <c r="Q37" s="54"/>
      <c r="R37" s="34"/>
      <c r="S37" s="35"/>
      <c r="T37" s="24">
        <f t="shared" si="5"/>
        <v>0</v>
      </c>
      <c r="U37" s="62">
        <f t="shared" si="9"/>
        <v>0</v>
      </c>
      <c r="V37" s="92"/>
      <c r="W37" s="49"/>
      <c r="X37" s="46"/>
      <c r="Y37" s="69">
        <f t="shared" si="6"/>
        <v>0</v>
      </c>
      <c r="Z37" s="46">
        <f t="shared" si="10"/>
        <v>0</v>
      </c>
    </row>
    <row r="38" spans="1:26" ht="15.75" x14ac:dyDescent="0.25">
      <c r="A38" s="72">
        <f t="shared" si="7"/>
        <v>43129</v>
      </c>
      <c r="B38" s="7">
        <f t="shared" si="8"/>
        <v>5</v>
      </c>
      <c r="C38" s="7">
        <f t="shared" si="1"/>
        <v>1</v>
      </c>
      <c r="D38" s="7" t="str">
        <f t="shared" si="2"/>
        <v>1_5</v>
      </c>
      <c r="E38" s="7">
        <f t="shared" si="0"/>
        <v>1</v>
      </c>
      <c r="I38" s="33"/>
      <c r="J38" s="34"/>
      <c r="K38" s="35">
        <f t="shared" si="3"/>
        <v>0</v>
      </c>
      <c r="L38" s="54"/>
      <c r="M38" s="34"/>
      <c r="N38" s="34"/>
      <c r="O38" s="34"/>
      <c r="P38" s="35">
        <f t="shared" si="4"/>
        <v>0</v>
      </c>
      <c r="Q38" s="54"/>
      <c r="R38" s="34"/>
      <c r="S38" s="35"/>
      <c r="T38" s="24">
        <f t="shared" si="5"/>
        <v>0</v>
      </c>
      <c r="U38" s="62">
        <f t="shared" si="9"/>
        <v>0</v>
      </c>
      <c r="V38" s="92"/>
      <c r="W38" s="49"/>
      <c r="X38" s="46"/>
      <c r="Y38" s="69">
        <f t="shared" si="6"/>
        <v>0</v>
      </c>
      <c r="Z38" s="46">
        <f t="shared" si="10"/>
        <v>0</v>
      </c>
    </row>
    <row r="39" spans="1:26" ht="15.75" x14ac:dyDescent="0.25">
      <c r="A39" s="72">
        <f t="shared" si="7"/>
        <v>43130</v>
      </c>
      <c r="B39" s="7">
        <f t="shared" si="8"/>
        <v>5</v>
      </c>
      <c r="C39" s="7">
        <f t="shared" si="1"/>
        <v>1</v>
      </c>
      <c r="D39" s="7" t="str">
        <f t="shared" si="2"/>
        <v>1_5</v>
      </c>
      <c r="E39" s="7">
        <f t="shared" si="0"/>
        <v>1</v>
      </c>
      <c r="I39" s="33"/>
      <c r="J39" s="34"/>
      <c r="K39" s="35">
        <f t="shared" si="3"/>
        <v>0</v>
      </c>
      <c r="L39" s="54"/>
      <c r="M39" s="34"/>
      <c r="N39" s="34"/>
      <c r="O39" s="34"/>
      <c r="P39" s="35">
        <f t="shared" si="4"/>
        <v>0</v>
      </c>
      <c r="Q39" s="54"/>
      <c r="R39" s="34"/>
      <c r="S39" s="35"/>
      <c r="T39" s="24">
        <f t="shared" si="5"/>
        <v>0</v>
      </c>
      <c r="U39" s="62">
        <f t="shared" si="9"/>
        <v>0</v>
      </c>
      <c r="V39" s="92"/>
      <c r="W39" s="49"/>
      <c r="X39" s="46"/>
      <c r="Y39" s="69">
        <f t="shared" si="6"/>
        <v>0</v>
      </c>
      <c r="Z39" s="46">
        <f t="shared" si="10"/>
        <v>0</v>
      </c>
    </row>
    <row r="40" spans="1:26" ht="15.75" x14ac:dyDescent="0.25">
      <c r="A40" s="72">
        <f t="shared" si="7"/>
        <v>43131</v>
      </c>
      <c r="B40" s="7">
        <f t="shared" si="8"/>
        <v>5</v>
      </c>
      <c r="C40" s="7">
        <f t="shared" si="1"/>
        <v>1</v>
      </c>
      <c r="D40" s="7" t="str">
        <f t="shared" si="2"/>
        <v>1_5</v>
      </c>
      <c r="E40" s="7">
        <f t="shared" si="0"/>
        <v>1</v>
      </c>
      <c r="I40" s="33"/>
      <c r="J40" s="34"/>
      <c r="K40" s="35">
        <f t="shared" si="3"/>
        <v>0</v>
      </c>
      <c r="L40" s="54"/>
      <c r="M40" s="34"/>
      <c r="N40" s="34"/>
      <c r="O40" s="34"/>
      <c r="P40" s="35">
        <f t="shared" si="4"/>
        <v>0</v>
      </c>
      <c r="Q40" s="54"/>
      <c r="R40" s="34"/>
      <c r="S40" s="35"/>
      <c r="T40" s="24">
        <f t="shared" si="5"/>
        <v>0</v>
      </c>
      <c r="U40" s="62">
        <f t="shared" si="9"/>
        <v>0</v>
      </c>
      <c r="V40" s="92"/>
      <c r="W40" s="49"/>
      <c r="X40" s="46"/>
      <c r="Y40" s="69">
        <f t="shared" si="6"/>
        <v>0</v>
      </c>
      <c r="Z40" s="46">
        <f t="shared" si="10"/>
        <v>0</v>
      </c>
    </row>
    <row r="41" spans="1:26" ht="15.75" x14ac:dyDescent="0.25">
      <c r="A41" s="72">
        <f t="shared" si="7"/>
        <v>43132</v>
      </c>
      <c r="B41" s="7">
        <f t="shared" si="8"/>
        <v>5</v>
      </c>
      <c r="C41" s="7">
        <f t="shared" si="1"/>
        <v>2</v>
      </c>
      <c r="D41" s="7" t="str">
        <f t="shared" si="2"/>
        <v>2_5</v>
      </c>
      <c r="E41" s="7">
        <f t="shared" si="0"/>
        <v>1</v>
      </c>
      <c r="I41" s="33"/>
      <c r="J41" s="34"/>
      <c r="K41" s="35">
        <f t="shared" si="3"/>
        <v>0</v>
      </c>
      <c r="L41" s="54"/>
      <c r="M41" s="34"/>
      <c r="N41" s="34"/>
      <c r="O41" s="34"/>
      <c r="P41" s="35">
        <f t="shared" si="4"/>
        <v>0</v>
      </c>
      <c r="Q41" s="54"/>
      <c r="R41" s="34"/>
      <c r="S41" s="35"/>
      <c r="T41" s="24">
        <f t="shared" si="5"/>
        <v>0</v>
      </c>
      <c r="U41" s="62">
        <f t="shared" si="9"/>
        <v>0</v>
      </c>
      <c r="V41" s="92"/>
      <c r="W41" s="49"/>
      <c r="X41" s="46"/>
      <c r="Y41" s="69">
        <f t="shared" si="6"/>
        <v>0</v>
      </c>
      <c r="Z41" s="46">
        <f t="shared" si="10"/>
        <v>0</v>
      </c>
    </row>
    <row r="42" spans="1:26" ht="15.75" x14ac:dyDescent="0.25">
      <c r="A42" s="72">
        <f t="shared" si="7"/>
        <v>43133</v>
      </c>
      <c r="B42" s="7">
        <f t="shared" si="8"/>
        <v>5</v>
      </c>
      <c r="C42" s="7">
        <f t="shared" si="1"/>
        <v>2</v>
      </c>
      <c r="D42" s="7" t="str">
        <f t="shared" si="2"/>
        <v>2_5</v>
      </c>
      <c r="E42" s="7">
        <f t="shared" si="0"/>
        <v>1</v>
      </c>
      <c r="I42" s="33"/>
      <c r="J42" s="34"/>
      <c r="K42" s="35">
        <f t="shared" si="3"/>
        <v>0</v>
      </c>
      <c r="L42" s="54"/>
      <c r="M42" s="34"/>
      <c r="N42" s="34"/>
      <c r="O42" s="34"/>
      <c r="P42" s="35">
        <f t="shared" si="4"/>
        <v>0</v>
      </c>
      <c r="Q42" s="54"/>
      <c r="R42" s="34"/>
      <c r="S42" s="35"/>
      <c r="T42" s="24">
        <f t="shared" si="5"/>
        <v>0</v>
      </c>
      <c r="U42" s="62">
        <f t="shared" si="9"/>
        <v>0</v>
      </c>
      <c r="V42" s="92"/>
      <c r="W42" s="49"/>
      <c r="X42" s="46"/>
      <c r="Y42" s="69">
        <f t="shared" si="6"/>
        <v>0</v>
      </c>
      <c r="Z42" s="46">
        <f t="shared" si="10"/>
        <v>0</v>
      </c>
    </row>
    <row r="43" spans="1:26" ht="15.75" x14ac:dyDescent="0.25">
      <c r="A43" s="72">
        <f t="shared" si="7"/>
        <v>43134</v>
      </c>
      <c r="B43" s="7">
        <f t="shared" si="8"/>
        <v>5</v>
      </c>
      <c r="C43" s="7">
        <f t="shared" si="1"/>
        <v>2</v>
      </c>
      <c r="D43" s="7" t="str">
        <f t="shared" si="2"/>
        <v>2_5</v>
      </c>
      <c r="E43" s="7">
        <f t="shared" si="0"/>
        <v>0</v>
      </c>
      <c r="I43" s="33"/>
      <c r="J43" s="34"/>
      <c r="K43" s="35">
        <f t="shared" si="3"/>
        <v>0</v>
      </c>
      <c r="L43" s="54"/>
      <c r="M43" s="34"/>
      <c r="N43" s="34"/>
      <c r="O43" s="34"/>
      <c r="P43" s="35">
        <f t="shared" si="4"/>
        <v>0</v>
      </c>
      <c r="Q43" s="54"/>
      <c r="R43" s="34"/>
      <c r="S43" s="35"/>
      <c r="T43" s="24">
        <f t="shared" si="5"/>
        <v>0</v>
      </c>
      <c r="U43" s="62">
        <f t="shared" si="9"/>
        <v>0</v>
      </c>
      <c r="V43" s="92"/>
      <c r="W43" s="49"/>
      <c r="X43" s="46"/>
      <c r="Y43" s="69">
        <f t="shared" si="6"/>
        <v>0</v>
      </c>
      <c r="Z43" s="46">
        <f t="shared" si="10"/>
        <v>0</v>
      </c>
    </row>
    <row r="44" spans="1:26" ht="15.75" x14ac:dyDescent="0.25">
      <c r="A44" s="72">
        <f t="shared" si="7"/>
        <v>43135</v>
      </c>
      <c r="B44" s="7">
        <f t="shared" si="8"/>
        <v>5</v>
      </c>
      <c r="C44" s="7">
        <f t="shared" si="1"/>
        <v>2</v>
      </c>
      <c r="D44" s="7" t="str">
        <f t="shared" si="2"/>
        <v>2_5</v>
      </c>
      <c r="E44" s="7">
        <f t="shared" si="0"/>
        <v>0</v>
      </c>
      <c r="I44" s="33"/>
      <c r="J44" s="34"/>
      <c r="K44" s="35">
        <f t="shared" si="3"/>
        <v>0</v>
      </c>
      <c r="L44" s="54"/>
      <c r="M44" s="34"/>
      <c r="N44" s="34"/>
      <c r="O44" s="34"/>
      <c r="P44" s="35">
        <f t="shared" si="4"/>
        <v>0</v>
      </c>
      <c r="Q44" s="54"/>
      <c r="R44" s="34"/>
      <c r="S44" s="35"/>
      <c r="T44" s="24">
        <f t="shared" si="5"/>
        <v>0</v>
      </c>
      <c r="U44" s="62">
        <f t="shared" si="9"/>
        <v>0</v>
      </c>
      <c r="V44" s="92"/>
      <c r="W44" s="49"/>
      <c r="X44" s="46"/>
      <c r="Y44" s="69">
        <f t="shared" si="6"/>
        <v>0</v>
      </c>
      <c r="Z44" s="46">
        <f t="shared" si="10"/>
        <v>0</v>
      </c>
    </row>
    <row r="45" spans="1:26" ht="15.75" x14ac:dyDescent="0.25">
      <c r="A45" s="72">
        <f t="shared" si="7"/>
        <v>43136</v>
      </c>
      <c r="B45" s="7">
        <f t="shared" si="8"/>
        <v>6</v>
      </c>
      <c r="C45" s="7">
        <f t="shared" si="1"/>
        <v>2</v>
      </c>
      <c r="D45" s="7" t="str">
        <f t="shared" si="2"/>
        <v>2_6</v>
      </c>
      <c r="E45" s="7">
        <f t="shared" si="0"/>
        <v>1</v>
      </c>
      <c r="I45" s="33"/>
      <c r="J45" s="34"/>
      <c r="K45" s="35">
        <f t="shared" si="3"/>
        <v>0</v>
      </c>
      <c r="L45" s="54"/>
      <c r="M45" s="34"/>
      <c r="N45" s="34"/>
      <c r="O45" s="34"/>
      <c r="P45" s="35">
        <f t="shared" si="4"/>
        <v>0</v>
      </c>
      <c r="Q45" s="54"/>
      <c r="R45" s="34"/>
      <c r="S45" s="35"/>
      <c r="T45" s="24">
        <f t="shared" si="5"/>
        <v>0</v>
      </c>
      <c r="U45" s="62">
        <f t="shared" si="9"/>
        <v>0</v>
      </c>
      <c r="V45" s="92"/>
      <c r="W45" s="49"/>
      <c r="X45" s="46"/>
      <c r="Y45" s="69">
        <f t="shared" si="6"/>
        <v>0</v>
      </c>
      <c r="Z45" s="46">
        <f t="shared" si="10"/>
        <v>0</v>
      </c>
    </row>
    <row r="46" spans="1:26" ht="15.75" x14ac:dyDescent="0.25">
      <c r="A46" s="72">
        <f t="shared" si="7"/>
        <v>43137</v>
      </c>
      <c r="B46" s="7">
        <f t="shared" si="8"/>
        <v>6</v>
      </c>
      <c r="C46" s="7">
        <f t="shared" si="1"/>
        <v>2</v>
      </c>
      <c r="D46" s="7" t="str">
        <f t="shared" si="2"/>
        <v>2_6</v>
      </c>
      <c r="E46" s="7">
        <f t="shared" si="0"/>
        <v>1</v>
      </c>
      <c r="I46" s="33"/>
      <c r="J46" s="34"/>
      <c r="K46" s="35">
        <f t="shared" si="3"/>
        <v>0</v>
      </c>
      <c r="L46" s="54"/>
      <c r="M46" s="34"/>
      <c r="N46" s="34"/>
      <c r="O46" s="34"/>
      <c r="P46" s="35">
        <f t="shared" si="4"/>
        <v>0</v>
      </c>
      <c r="Q46" s="54"/>
      <c r="R46" s="34"/>
      <c r="S46" s="35"/>
      <c r="T46" s="24">
        <f t="shared" si="5"/>
        <v>0</v>
      </c>
      <c r="U46" s="62">
        <f t="shared" si="9"/>
        <v>0</v>
      </c>
      <c r="V46" s="92"/>
      <c r="W46" s="49"/>
      <c r="X46" s="46"/>
      <c r="Y46" s="69">
        <f t="shared" si="6"/>
        <v>0</v>
      </c>
      <c r="Z46" s="46">
        <f t="shared" si="10"/>
        <v>0</v>
      </c>
    </row>
    <row r="47" spans="1:26" ht="15.75" x14ac:dyDescent="0.25">
      <c r="A47" s="72">
        <f t="shared" si="7"/>
        <v>43138</v>
      </c>
      <c r="B47" s="7">
        <f t="shared" si="8"/>
        <v>6</v>
      </c>
      <c r="C47" s="7">
        <f t="shared" si="1"/>
        <v>2</v>
      </c>
      <c r="D47" s="7" t="str">
        <f t="shared" si="2"/>
        <v>2_6</v>
      </c>
      <c r="E47" s="7">
        <f t="shared" si="0"/>
        <v>1</v>
      </c>
      <c r="I47" s="33"/>
      <c r="J47" s="34"/>
      <c r="K47" s="35">
        <f t="shared" si="3"/>
        <v>0</v>
      </c>
      <c r="L47" s="54"/>
      <c r="M47" s="34"/>
      <c r="N47" s="34"/>
      <c r="O47" s="34"/>
      <c r="P47" s="35">
        <f t="shared" si="4"/>
        <v>0</v>
      </c>
      <c r="Q47" s="54"/>
      <c r="R47" s="34"/>
      <c r="S47" s="35"/>
      <c r="T47" s="24">
        <f t="shared" si="5"/>
        <v>0</v>
      </c>
      <c r="U47" s="62">
        <f t="shared" si="9"/>
        <v>0</v>
      </c>
      <c r="V47" s="92"/>
      <c r="W47" s="49"/>
      <c r="X47" s="46"/>
      <c r="Y47" s="69">
        <f t="shared" si="6"/>
        <v>0</v>
      </c>
      <c r="Z47" s="46">
        <f t="shared" si="10"/>
        <v>0</v>
      </c>
    </row>
    <row r="48" spans="1:26" ht="15.75" x14ac:dyDescent="0.25">
      <c r="A48" s="72">
        <f t="shared" si="7"/>
        <v>43139</v>
      </c>
      <c r="B48" s="7">
        <f t="shared" si="8"/>
        <v>6</v>
      </c>
      <c r="C48" s="7">
        <f t="shared" si="1"/>
        <v>2</v>
      </c>
      <c r="D48" s="7" t="str">
        <f t="shared" si="2"/>
        <v>2_6</v>
      </c>
      <c r="E48" s="7">
        <f t="shared" si="0"/>
        <v>1</v>
      </c>
      <c r="I48" s="33"/>
      <c r="J48" s="34"/>
      <c r="K48" s="35">
        <f t="shared" si="3"/>
        <v>0</v>
      </c>
      <c r="L48" s="54"/>
      <c r="M48" s="34"/>
      <c r="N48" s="34"/>
      <c r="O48" s="34"/>
      <c r="P48" s="35">
        <f t="shared" si="4"/>
        <v>0</v>
      </c>
      <c r="Q48" s="54"/>
      <c r="R48" s="34"/>
      <c r="S48" s="35"/>
      <c r="T48" s="24">
        <f t="shared" si="5"/>
        <v>0</v>
      </c>
      <c r="U48" s="62">
        <f t="shared" si="9"/>
        <v>0</v>
      </c>
      <c r="V48" s="92"/>
      <c r="W48" s="49"/>
      <c r="X48" s="46"/>
      <c r="Y48" s="69">
        <f t="shared" si="6"/>
        <v>0</v>
      </c>
      <c r="Z48" s="46">
        <f t="shared" si="10"/>
        <v>0</v>
      </c>
    </row>
    <row r="49" spans="1:26" ht="15.75" x14ac:dyDescent="0.25">
      <c r="A49" s="72">
        <f t="shared" si="7"/>
        <v>43140</v>
      </c>
      <c r="B49" s="7">
        <f t="shared" si="8"/>
        <v>6</v>
      </c>
      <c r="C49" s="7">
        <f t="shared" si="1"/>
        <v>2</v>
      </c>
      <c r="D49" s="7" t="str">
        <f t="shared" si="2"/>
        <v>2_6</v>
      </c>
      <c r="E49" s="7">
        <f t="shared" si="0"/>
        <v>1</v>
      </c>
      <c r="I49" s="33"/>
      <c r="J49" s="34"/>
      <c r="K49" s="35">
        <f t="shared" si="3"/>
        <v>0</v>
      </c>
      <c r="L49" s="54"/>
      <c r="M49" s="34"/>
      <c r="N49" s="34"/>
      <c r="O49" s="34"/>
      <c r="P49" s="35">
        <f t="shared" si="4"/>
        <v>0</v>
      </c>
      <c r="Q49" s="54"/>
      <c r="R49" s="34"/>
      <c r="S49" s="35"/>
      <c r="T49" s="24">
        <f t="shared" si="5"/>
        <v>0</v>
      </c>
      <c r="U49" s="62">
        <f t="shared" si="9"/>
        <v>0</v>
      </c>
      <c r="V49" s="92"/>
      <c r="W49" s="49"/>
      <c r="X49" s="46"/>
      <c r="Y49" s="69">
        <f t="shared" si="6"/>
        <v>0</v>
      </c>
      <c r="Z49" s="46">
        <f t="shared" si="10"/>
        <v>0</v>
      </c>
    </row>
    <row r="50" spans="1:26" ht="15.75" x14ac:dyDescent="0.25">
      <c r="A50" s="72">
        <f t="shared" si="7"/>
        <v>43141</v>
      </c>
      <c r="B50" s="7">
        <f t="shared" si="8"/>
        <v>6</v>
      </c>
      <c r="C50" s="7">
        <f t="shared" si="1"/>
        <v>2</v>
      </c>
      <c r="D50" s="7" t="str">
        <f t="shared" si="2"/>
        <v>2_6</v>
      </c>
      <c r="E50" s="7">
        <f t="shared" si="0"/>
        <v>0</v>
      </c>
      <c r="I50" s="33"/>
      <c r="J50" s="34"/>
      <c r="K50" s="35">
        <f t="shared" si="3"/>
        <v>0</v>
      </c>
      <c r="L50" s="54"/>
      <c r="M50" s="34"/>
      <c r="N50" s="34"/>
      <c r="O50" s="34"/>
      <c r="P50" s="35">
        <f t="shared" si="4"/>
        <v>0</v>
      </c>
      <c r="Q50" s="54"/>
      <c r="R50" s="34"/>
      <c r="S50" s="35"/>
      <c r="T50" s="24">
        <f t="shared" si="5"/>
        <v>0</v>
      </c>
      <c r="U50" s="62">
        <f t="shared" si="9"/>
        <v>0</v>
      </c>
      <c r="V50" s="92"/>
      <c r="W50" s="49"/>
      <c r="X50" s="46"/>
      <c r="Y50" s="69">
        <f t="shared" si="6"/>
        <v>0</v>
      </c>
      <c r="Z50" s="46">
        <f t="shared" si="10"/>
        <v>0</v>
      </c>
    </row>
    <row r="51" spans="1:26" ht="15.75" x14ac:dyDescent="0.25">
      <c r="A51" s="72">
        <f t="shared" si="7"/>
        <v>43142</v>
      </c>
      <c r="B51" s="7">
        <f t="shared" si="8"/>
        <v>6</v>
      </c>
      <c r="C51" s="7">
        <f t="shared" si="1"/>
        <v>2</v>
      </c>
      <c r="D51" s="7" t="str">
        <f t="shared" si="2"/>
        <v>2_6</v>
      </c>
      <c r="E51" s="7">
        <f t="shared" si="0"/>
        <v>0</v>
      </c>
      <c r="I51" s="33"/>
      <c r="J51" s="34"/>
      <c r="K51" s="35">
        <f t="shared" si="3"/>
        <v>0</v>
      </c>
      <c r="L51" s="54"/>
      <c r="M51" s="34"/>
      <c r="N51" s="34"/>
      <c r="O51" s="34"/>
      <c r="P51" s="35">
        <f t="shared" si="4"/>
        <v>0</v>
      </c>
      <c r="Q51" s="54"/>
      <c r="R51" s="34"/>
      <c r="S51" s="35"/>
      <c r="T51" s="24">
        <f t="shared" si="5"/>
        <v>0</v>
      </c>
      <c r="U51" s="62">
        <f t="shared" si="9"/>
        <v>0</v>
      </c>
      <c r="V51" s="92"/>
      <c r="W51" s="49"/>
      <c r="X51" s="46"/>
      <c r="Y51" s="69">
        <f t="shared" si="6"/>
        <v>0</v>
      </c>
      <c r="Z51" s="46">
        <f t="shared" si="10"/>
        <v>0</v>
      </c>
    </row>
    <row r="52" spans="1:26" ht="15.75" x14ac:dyDescent="0.25">
      <c r="A52" s="72">
        <f t="shared" si="7"/>
        <v>43143</v>
      </c>
      <c r="B52" s="7">
        <f t="shared" si="8"/>
        <v>7</v>
      </c>
      <c r="C52" s="7">
        <f t="shared" si="1"/>
        <v>2</v>
      </c>
      <c r="D52" s="7" t="str">
        <f t="shared" si="2"/>
        <v>2_7</v>
      </c>
      <c r="E52" s="7">
        <f t="shared" si="0"/>
        <v>1</v>
      </c>
      <c r="I52" s="33"/>
      <c r="J52" s="34"/>
      <c r="K52" s="35">
        <f t="shared" si="3"/>
        <v>0</v>
      </c>
      <c r="L52" s="54"/>
      <c r="M52" s="34"/>
      <c r="N52" s="34"/>
      <c r="O52" s="34"/>
      <c r="P52" s="35">
        <f t="shared" si="4"/>
        <v>0</v>
      </c>
      <c r="Q52" s="54"/>
      <c r="R52" s="34"/>
      <c r="S52" s="35"/>
      <c r="T52" s="24">
        <f t="shared" si="5"/>
        <v>0</v>
      </c>
      <c r="U52" s="62">
        <f t="shared" si="9"/>
        <v>0</v>
      </c>
      <c r="V52" s="92"/>
      <c r="W52" s="49"/>
      <c r="X52" s="46"/>
      <c r="Y52" s="69">
        <f t="shared" si="6"/>
        <v>0</v>
      </c>
      <c r="Z52" s="46">
        <f t="shared" si="10"/>
        <v>0</v>
      </c>
    </row>
    <row r="53" spans="1:26" ht="15.75" x14ac:dyDescent="0.25">
      <c r="A53" s="72">
        <f t="shared" si="7"/>
        <v>43144</v>
      </c>
      <c r="B53" s="7">
        <f t="shared" si="8"/>
        <v>7</v>
      </c>
      <c r="C53" s="7">
        <f t="shared" si="1"/>
        <v>2</v>
      </c>
      <c r="D53" s="7" t="str">
        <f t="shared" si="2"/>
        <v>2_7</v>
      </c>
      <c r="E53" s="7">
        <f t="shared" si="0"/>
        <v>1</v>
      </c>
      <c r="I53" s="33"/>
      <c r="J53" s="34"/>
      <c r="K53" s="35">
        <f t="shared" si="3"/>
        <v>0</v>
      </c>
      <c r="L53" s="54"/>
      <c r="M53" s="34"/>
      <c r="N53" s="34"/>
      <c r="O53" s="34"/>
      <c r="P53" s="35">
        <f t="shared" si="4"/>
        <v>0</v>
      </c>
      <c r="Q53" s="54"/>
      <c r="R53" s="34"/>
      <c r="S53" s="35"/>
      <c r="T53" s="24">
        <f t="shared" si="5"/>
        <v>0</v>
      </c>
      <c r="U53" s="62">
        <f t="shared" si="9"/>
        <v>0</v>
      </c>
      <c r="V53" s="92"/>
      <c r="W53" s="49"/>
      <c r="X53" s="46"/>
      <c r="Y53" s="69">
        <f t="shared" si="6"/>
        <v>0</v>
      </c>
      <c r="Z53" s="46">
        <f t="shared" si="10"/>
        <v>0</v>
      </c>
    </row>
    <row r="54" spans="1:26" ht="15.75" x14ac:dyDescent="0.25">
      <c r="A54" s="72">
        <f t="shared" si="7"/>
        <v>43145</v>
      </c>
      <c r="B54" s="7">
        <f t="shared" si="8"/>
        <v>7</v>
      </c>
      <c r="C54" s="7">
        <f t="shared" si="1"/>
        <v>2</v>
      </c>
      <c r="D54" s="7" t="str">
        <f t="shared" si="2"/>
        <v>2_7</v>
      </c>
      <c r="E54" s="7">
        <f t="shared" si="0"/>
        <v>1</v>
      </c>
      <c r="I54" s="33"/>
      <c r="J54" s="34"/>
      <c r="K54" s="35">
        <f t="shared" si="3"/>
        <v>0</v>
      </c>
      <c r="L54" s="54"/>
      <c r="M54" s="34"/>
      <c r="N54" s="34"/>
      <c r="O54" s="34"/>
      <c r="P54" s="35">
        <f t="shared" si="4"/>
        <v>0</v>
      </c>
      <c r="Q54" s="54"/>
      <c r="R54" s="34"/>
      <c r="S54" s="35"/>
      <c r="T54" s="24">
        <f t="shared" si="5"/>
        <v>0</v>
      </c>
      <c r="U54" s="62">
        <f t="shared" si="9"/>
        <v>0</v>
      </c>
      <c r="V54" s="92"/>
      <c r="W54" s="49"/>
      <c r="X54" s="46"/>
      <c r="Y54" s="69">
        <f t="shared" si="6"/>
        <v>0</v>
      </c>
      <c r="Z54" s="46">
        <f t="shared" si="10"/>
        <v>0</v>
      </c>
    </row>
    <row r="55" spans="1:26" ht="15.75" x14ac:dyDescent="0.25">
      <c r="A55" s="72">
        <f t="shared" si="7"/>
        <v>43146</v>
      </c>
      <c r="B55" s="7">
        <f t="shared" si="8"/>
        <v>7</v>
      </c>
      <c r="C55" s="7">
        <f t="shared" si="1"/>
        <v>2</v>
      </c>
      <c r="D55" s="7" t="str">
        <f t="shared" si="2"/>
        <v>2_7</v>
      </c>
      <c r="E55" s="7">
        <f t="shared" si="0"/>
        <v>1</v>
      </c>
      <c r="I55" s="33"/>
      <c r="J55" s="34"/>
      <c r="K55" s="35">
        <f t="shared" si="3"/>
        <v>0</v>
      </c>
      <c r="L55" s="54"/>
      <c r="M55" s="34"/>
      <c r="N55" s="34"/>
      <c r="O55" s="34"/>
      <c r="P55" s="35">
        <f t="shared" si="4"/>
        <v>0</v>
      </c>
      <c r="Q55" s="54"/>
      <c r="R55" s="34"/>
      <c r="S55" s="35"/>
      <c r="T55" s="24">
        <f t="shared" si="5"/>
        <v>0</v>
      </c>
      <c r="U55" s="62">
        <f t="shared" si="9"/>
        <v>0</v>
      </c>
      <c r="V55" s="92"/>
      <c r="W55" s="49"/>
      <c r="X55" s="46"/>
      <c r="Y55" s="69">
        <f t="shared" si="6"/>
        <v>0</v>
      </c>
      <c r="Z55" s="46">
        <f t="shared" si="10"/>
        <v>0</v>
      </c>
    </row>
    <row r="56" spans="1:26" ht="15.75" x14ac:dyDescent="0.25">
      <c r="A56" s="72">
        <f t="shared" si="7"/>
        <v>43147</v>
      </c>
      <c r="B56" s="7">
        <f t="shared" si="8"/>
        <v>7</v>
      </c>
      <c r="C56" s="7">
        <f t="shared" si="1"/>
        <v>2</v>
      </c>
      <c r="D56" s="7" t="str">
        <f t="shared" si="2"/>
        <v>2_7</v>
      </c>
      <c r="E56" s="7">
        <f t="shared" si="0"/>
        <v>1</v>
      </c>
      <c r="I56" s="33"/>
      <c r="J56" s="34"/>
      <c r="K56" s="35">
        <f t="shared" si="3"/>
        <v>0</v>
      </c>
      <c r="L56" s="54"/>
      <c r="M56" s="34"/>
      <c r="N56" s="34"/>
      <c r="O56" s="34"/>
      <c r="P56" s="35">
        <f t="shared" si="4"/>
        <v>0</v>
      </c>
      <c r="Q56" s="54"/>
      <c r="R56" s="34"/>
      <c r="S56" s="35"/>
      <c r="T56" s="24">
        <f t="shared" si="5"/>
        <v>0</v>
      </c>
      <c r="U56" s="62">
        <f t="shared" si="9"/>
        <v>0</v>
      </c>
      <c r="V56" s="92"/>
      <c r="W56" s="49"/>
      <c r="X56" s="46"/>
      <c r="Y56" s="69">
        <f t="shared" si="6"/>
        <v>0</v>
      </c>
      <c r="Z56" s="46">
        <f t="shared" si="10"/>
        <v>0</v>
      </c>
    </row>
    <row r="57" spans="1:26" ht="15.75" x14ac:dyDescent="0.25">
      <c r="A57" s="72">
        <f t="shared" si="7"/>
        <v>43148</v>
      </c>
      <c r="B57" s="7">
        <f t="shared" si="8"/>
        <v>7</v>
      </c>
      <c r="C57" s="7">
        <f t="shared" si="1"/>
        <v>2</v>
      </c>
      <c r="D57" s="7" t="str">
        <f t="shared" si="2"/>
        <v>2_7</v>
      </c>
      <c r="E57" s="7">
        <f t="shared" si="0"/>
        <v>0</v>
      </c>
      <c r="I57" s="33"/>
      <c r="J57" s="34"/>
      <c r="K57" s="35">
        <f t="shared" si="3"/>
        <v>0</v>
      </c>
      <c r="L57" s="54"/>
      <c r="M57" s="34"/>
      <c r="N57" s="34"/>
      <c r="O57" s="34"/>
      <c r="P57" s="35">
        <f t="shared" si="4"/>
        <v>0</v>
      </c>
      <c r="Q57" s="54"/>
      <c r="R57" s="34"/>
      <c r="S57" s="35"/>
      <c r="T57" s="24">
        <f t="shared" si="5"/>
        <v>0</v>
      </c>
      <c r="U57" s="62">
        <f t="shared" si="9"/>
        <v>0</v>
      </c>
      <c r="V57" s="92"/>
      <c r="W57" s="49"/>
      <c r="X57" s="46"/>
      <c r="Y57" s="69">
        <f t="shared" si="6"/>
        <v>0</v>
      </c>
      <c r="Z57" s="46">
        <f t="shared" si="10"/>
        <v>0</v>
      </c>
    </row>
    <row r="58" spans="1:26" ht="15.75" x14ac:dyDescent="0.25">
      <c r="A58" s="72">
        <f t="shared" si="7"/>
        <v>43149</v>
      </c>
      <c r="B58" s="7">
        <f t="shared" si="8"/>
        <v>7</v>
      </c>
      <c r="C58" s="7">
        <f t="shared" si="1"/>
        <v>2</v>
      </c>
      <c r="D58" s="7" t="str">
        <f t="shared" si="2"/>
        <v>2_7</v>
      </c>
      <c r="E58" s="7">
        <f t="shared" si="0"/>
        <v>0</v>
      </c>
      <c r="I58" s="33"/>
      <c r="J58" s="34"/>
      <c r="K58" s="35">
        <f t="shared" si="3"/>
        <v>0</v>
      </c>
      <c r="L58" s="54"/>
      <c r="M58" s="34"/>
      <c r="N58" s="34"/>
      <c r="O58" s="34"/>
      <c r="P58" s="35">
        <f t="shared" si="4"/>
        <v>0</v>
      </c>
      <c r="Q58" s="54"/>
      <c r="R58" s="34"/>
      <c r="S58" s="35"/>
      <c r="T58" s="24">
        <f t="shared" si="5"/>
        <v>0</v>
      </c>
      <c r="U58" s="62">
        <f t="shared" si="9"/>
        <v>0</v>
      </c>
      <c r="V58" s="92"/>
      <c r="W58" s="49"/>
      <c r="X58" s="46"/>
      <c r="Y58" s="69">
        <f t="shared" si="6"/>
        <v>0</v>
      </c>
      <c r="Z58" s="46">
        <f t="shared" si="10"/>
        <v>0</v>
      </c>
    </row>
    <row r="59" spans="1:26" ht="15.75" x14ac:dyDescent="0.25">
      <c r="A59" s="72">
        <f t="shared" si="7"/>
        <v>43150</v>
      </c>
      <c r="B59" s="7">
        <f t="shared" si="8"/>
        <v>8</v>
      </c>
      <c r="C59" s="7">
        <f t="shared" si="1"/>
        <v>2</v>
      </c>
      <c r="D59" s="7" t="str">
        <f t="shared" si="2"/>
        <v>2_8</v>
      </c>
      <c r="E59" s="7">
        <f t="shared" si="0"/>
        <v>1</v>
      </c>
      <c r="I59" s="33"/>
      <c r="J59" s="34"/>
      <c r="K59" s="35">
        <f t="shared" si="3"/>
        <v>0</v>
      </c>
      <c r="L59" s="54"/>
      <c r="M59" s="34"/>
      <c r="N59" s="34"/>
      <c r="O59" s="34"/>
      <c r="P59" s="35">
        <f t="shared" si="4"/>
        <v>0</v>
      </c>
      <c r="Q59" s="54"/>
      <c r="R59" s="34"/>
      <c r="S59" s="35"/>
      <c r="T59" s="24">
        <f t="shared" si="5"/>
        <v>0</v>
      </c>
      <c r="U59" s="62">
        <f t="shared" si="9"/>
        <v>0</v>
      </c>
      <c r="V59" s="92"/>
      <c r="W59" s="49"/>
      <c r="X59" s="46"/>
      <c r="Y59" s="69">
        <f t="shared" si="6"/>
        <v>0</v>
      </c>
      <c r="Z59" s="46">
        <f t="shared" si="10"/>
        <v>0</v>
      </c>
    </row>
    <row r="60" spans="1:26" ht="15.75" x14ac:dyDescent="0.25">
      <c r="A60" s="72">
        <f t="shared" si="7"/>
        <v>43151</v>
      </c>
      <c r="B60" s="7">
        <f t="shared" si="8"/>
        <v>8</v>
      </c>
      <c r="C60" s="7">
        <f t="shared" si="1"/>
        <v>2</v>
      </c>
      <c r="D60" s="7" t="str">
        <f t="shared" si="2"/>
        <v>2_8</v>
      </c>
      <c r="E60" s="7">
        <f t="shared" si="0"/>
        <v>1</v>
      </c>
      <c r="I60" s="33"/>
      <c r="J60" s="34"/>
      <c r="K60" s="35">
        <f t="shared" si="3"/>
        <v>0</v>
      </c>
      <c r="L60" s="54"/>
      <c r="M60" s="34"/>
      <c r="N60" s="34"/>
      <c r="O60" s="34"/>
      <c r="P60" s="35">
        <f t="shared" si="4"/>
        <v>0</v>
      </c>
      <c r="Q60" s="54"/>
      <c r="R60" s="34"/>
      <c r="S60" s="35"/>
      <c r="T60" s="24">
        <f t="shared" si="5"/>
        <v>0</v>
      </c>
      <c r="U60" s="62">
        <f t="shared" si="9"/>
        <v>0</v>
      </c>
      <c r="V60" s="92"/>
      <c r="W60" s="49"/>
      <c r="X60" s="46"/>
      <c r="Y60" s="69">
        <f t="shared" si="6"/>
        <v>0</v>
      </c>
      <c r="Z60" s="46">
        <f t="shared" si="10"/>
        <v>0</v>
      </c>
    </row>
    <row r="61" spans="1:26" ht="15.75" x14ac:dyDescent="0.25">
      <c r="A61" s="72">
        <f t="shared" si="7"/>
        <v>43152</v>
      </c>
      <c r="B61" s="7">
        <f t="shared" si="8"/>
        <v>8</v>
      </c>
      <c r="C61" s="7">
        <f t="shared" si="1"/>
        <v>2</v>
      </c>
      <c r="D61" s="7" t="str">
        <f t="shared" si="2"/>
        <v>2_8</v>
      </c>
      <c r="E61" s="7">
        <f t="shared" si="0"/>
        <v>1</v>
      </c>
      <c r="I61" s="33"/>
      <c r="J61" s="34"/>
      <c r="K61" s="35">
        <f t="shared" si="3"/>
        <v>0</v>
      </c>
      <c r="L61" s="54"/>
      <c r="M61" s="34"/>
      <c r="N61" s="34"/>
      <c r="O61" s="34"/>
      <c r="P61" s="35">
        <f t="shared" si="4"/>
        <v>0</v>
      </c>
      <c r="Q61" s="54"/>
      <c r="R61" s="34"/>
      <c r="S61" s="35"/>
      <c r="T61" s="24">
        <f t="shared" si="5"/>
        <v>0</v>
      </c>
      <c r="U61" s="62">
        <f t="shared" si="9"/>
        <v>0</v>
      </c>
      <c r="V61" s="92"/>
      <c r="W61" s="49"/>
      <c r="X61" s="46"/>
      <c r="Y61" s="69">
        <f t="shared" si="6"/>
        <v>0</v>
      </c>
      <c r="Z61" s="46">
        <f t="shared" si="10"/>
        <v>0</v>
      </c>
    </row>
    <row r="62" spans="1:26" ht="15.75" x14ac:dyDescent="0.25">
      <c r="A62" s="72">
        <f t="shared" si="7"/>
        <v>43153</v>
      </c>
      <c r="B62" s="7">
        <f t="shared" si="8"/>
        <v>8</v>
      </c>
      <c r="C62" s="7">
        <f t="shared" si="1"/>
        <v>2</v>
      </c>
      <c r="D62" s="7" t="str">
        <f t="shared" si="2"/>
        <v>2_8</v>
      </c>
      <c r="E62" s="7">
        <f t="shared" si="0"/>
        <v>1</v>
      </c>
      <c r="I62" s="33"/>
      <c r="J62" s="34"/>
      <c r="K62" s="35">
        <f t="shared" si="3"/>
        <v>0</v>
      </c>
      <c r="L62" s="54"/>
      <c r="M62" s="34"/>
      <c r="N62" s="34"/>
      <c r="O62" s="34"/>
      <c r="P62" s="35">
        <f t="shared" si="4"/>
        <v>0</v>
      </c>
      <c r="Q62" s="54"/>
      <c r="R62" s="34"/>
      <c r="S62" s="35"/>
      <c r="T62" s="24">
        <f t="shared" si="5"/>
        <v>0</v>
      </c>
      <c r="U62" s="62">
        <f t="shared" si="9"/>
        <v>0</v>
      </c>
      <c r="V62" s="92"/>
      <c r="W62" s="49"/>
      <c r="X62" s="46"/>
      <c r="Y62" s="69">
        <f t="shared" si="6"/>
        <v>0</v>
      </c>
      <c r="Z62" s="46">
        <f t="shared" si="10"/>
        <v>0</v>
      </c>
    </row>
    <row r="63" spans="1:26" ht="15.75" x14ac:dyDescent="0.25">
      <c r="A63" s="72">
        <f t="shared" si="7"/>
        <v>43154</v>
      </c>
      <c r="B63" s="7">
        <f t="shared" si="8"/>
        <v>8</v>
      </c>
      <c r="C63" s="7">
        <f t="shared" si="1"/>
        <v>2</v>
      </c>
      <c r="D63" s="7" t="str">
        <f t="shared" si="2"/>
        <v>2_8</v>
      </c>
      <c r="E63" s="7">
        <f t="shared" si="0"/>
        <v>1</v>
      </c>
      <c r="I63" s="33"/>
      <c r="J63" s="34"/>
      <c r="K63" s="35">
        <f t="shared" si="3"/>
        <v>0</v>
      </c>
      <c r="L63" s="54"/>
      <c r="M63" s="34"/>
      <c r="N63" s="34"/>
      <c r="O63" s="34"/>
      <c r="P63" s="35">
        <f t="shared" si="4"/>
        <v>0</v>
      </c>
      <c r="Q63" s="54"/>
      <c r="R63" s="34"/>
      <c r="S63" s="35"/>
      <c r="T63" s="24">
        <f t="shared" si="5"/>
        <v>0</v>
      </c>
      <c r="U63" s="62">
        <f t="shared" si="9"/>
        <v>0</v>
      </c>
      <c r="V63" s="92"/>
      <c r="W63" s="49"/>
      <c r="X63" s="46"/>
      <c r="Y63" s="69">
        <f t="shared" si="6"/>
        <v>0</v>
      </c>
      <c r="Z63" s="46">
        <f t="shared" si="10"/>
        <v>0</v>
      </c>
    </row>
    <row r="64" spans="1:26" ht="15.75" x14ac:dyDescent="0.25">
      <c r="A64" s="72">
        <f t="shared" si="7"/>
        <v>43155</v>
      </c>
      <c r="B64" s="7">
        <f t="shared" si="8"/>
        <v>8</v>
      </c>
      <c r="C64" s="7">
        <f t="shared" si="1"/>
        <v>2</v>
      </c>
      <c r="D64" s="7" t="str">
        <f t="shared" si="2"/>
        <v>2_8</v>
      </c>
      <c r="E64" s="7">
        <f t="shared" si="0"/>
        <v>0</v>
      </c>
      <c r="I64" s="33"/>
      <c r="J64" s="34"/>
      <c r="K64" s="35">
        <f t="shared" si="3"/>
        <v>0</v>
      </c>
      <c r="L64" s="54"/>
      <c r="M64" s="34"/>
      <c r="N64" s="34"/>
      <c r="O64" s="34"/>
      <c r="P64" s="35">
        <f t="shared" si="4"/>
        <v>0</v>
      </c>
      <c r="Q64" s="54"/>
      <c r="R64" s="34"/>
      <c r="S64" s="35"/>
      <c r="T64" s="24">
        <f t="shared" si="5"/>
        <v>0</v>
      </c>
      <c r="U64" s="62">
        <f t="shared" si="9"/>
        <v>0</v>
      </c>
      <c r="V64" s="92"/>
      <c r="W64" s="49"/>
      <c r="X64" s="46"/>
      <c r="Y64" s="69">
        <f t="shared" si="6"/>
        <v>0</v>
      </c>
      <c r="Z64" s="46">
        <f t="shared" si="10"/>
        <v>0</v>
      </c>
    </row>
    <row r="65" spans="1:26" ht="15.75" x14ac:dyDescent="0.25">
      <c r="A65" s="72">
        <f t="shared" si="7"/>
        <v>43156</v>
      </c>
      <c r="B65" s="7">
        <f t="shared" si="8"/>
        <v>8</v>
      </c>
      <c r="C65" s="7">
        <f t="shared" si="1"/>
        <v>2</v>
      </c>
      <c r="D65" s="7" t="str">
        <f t="shared" si="2"/>
        <v>2_8</v>
      </c>
      <c r="E65" s="7">
        <f t="shared" si="0"/>
        <v>0</v>
      </c>
      <c r="I65" s="33"/>
      <c r="J65" s="34"/>
      <c r="K65" s="35">
        <f t="shared" si="3"/>
        <v>0</v>
      </c>
      <c r="L65" s="54"/>
      <c r="M65" s="34"/>
      <c r="N65" s="34"/>
      <c r="O65" s="34"/>
      <c r="P65" s="35">
        <f t="shared" si="4"/>
        <v>0</v>
      </c>
      <c r="Q65" s="54"/>
      <c r="R65" s="34"/>
      <c r="S65" s="35"/>
      <c r="T65" s="24">
        <f t="shared" si="5"/>
        <v>0</v>
      </c>
      <c r="U65" s="62">
        <f t="shared" si="9"/>
        <v>0</v>
      </c>
      <c r="V65" s="92"/>
      <c r="W65" s="49"/>
      <c r="X65" s="46"/>
      <c r="Y65" s="69">
        <f t="shared" si="6"/>
        <v>0</v>
      </c>
      <c r="Z65" s="46">
        <f t="shared" si="10"/>
        <v>0</v>
      </c>
    </row>
    <row r="66" spans="1:26" ht="15.75" x14ac:dyDescent="0.25">
      <c r="A66" s="72">
        <f t="shared" si="7"/>
        <v>43157</v>
      </c>
      <c r="B66" s="7">
        <f t="shared" si="8"/>
        <v>9</v>
      </c>
      <c r="C66" s="7">
        <f t="shared" si="1"/>
        <v>2</v>
      </c>
      <c r="D66" s="7" t="str">
        <f t="shared" si="2"/>
        <v>2_9</v>
      </c>
      <c r="E66" s="7">
        <f t="shared" si="0"/>
        <v>1</v>
      </c>
      <c r="I66" s="33"/>
      <c r="J66" s="34"/>
      <c r="K66" s="35">
        <f t="shared" si="3"/>
        <v>0</v>
      </c>
      <c r="L66" s="54"/>
      <c r="M66" s="34"/>
      <c r="N66" s="34"/>
      <c r="O66" s="34"/>
      <c r="P66" s="35">
        <f t="shared" si="4"/>
        <v>0</v>
      </c>
      <c r="Q66" s="54"/>
      <c r="R66" s="34"/>
      <c r="S66" s="35"/>
      <c r="T66" s="24">
        <f t="shared" si="5"/>
        <v>0</v>
      </c>
      <c r="U66" s="62">
        <f t="shared" si="9"/>
        <v>0</v>
      </c>
      <c r="V66" s="92"/>
      <c r="W66" s="49"/>
      <c r="X66" s="46"/>
      <c r="Y66" s="69">
        <f t="shared" si="6"/>
        <v>0</v>
      </c>
      <c r="Z66" s="46">
        <f t="shared" si="10"/>
        <v>0</v>
      </c>
    </row>
    <row r="67" spans="1:26" ht="15.75" x14ac:dyDescent="0.25">
      <c r="A67" s="72">
        <f t="shared" si="7"/>
        <v>43158</v>
      </c>
      <c r="B67" s="7">
        <f t="shared" si="8"/>
        <v>9</v>
      </c>
      <c r="C67" s="7">
        <f t="shared" si="1"/>
        <v>2</v>
      </c>
      <c r="D67" s="7" t="str">
        <f t="shared" si="2"/>
        <v>2_9</v>
      </c>
      <c r="E67" s="7">
        <f t="shared" si="0"/>
        <v>1</v>
      </c>
      <c r="I67" s="33"/>
      <c r="J67" s="34"/>
      <c r="K67" s="35">
        <f t="shared" si="3"/>
        <v>0</v>
      </c>
      <c r="L67" s="54"/>
      <c r="M67" s="34"/>
      <c r="N67" s="34"/>
      <c r="O67" s="34"/>
      <c r="P67" s="35">
        <f t="shared" si="4"/>
        <v>0</v>
      </c>
      <c r="Q67" s="54"/>
      <c r="R67" s="34"/>
      <c r="S67" s="35"/>
      <c r="T67" s="24">
        <f t="shared" si="5"/>
        <v>0</v>
      </c>
      <c r="U67" s="62">
        <f t="shared" si="9"/>
        <v>0</v>
      </c>
      <c r="V67" s="92"/>
      <c r="W67" s="49"/>
      <c r="X67" s="46"/>
      <c r="Y67" s="69">
        <f t="shared" si="6"/>
        <v>0</v>
      </c>
      <c r="Z67" s="46">
        <f t="shared" si="10"/>
        <v>0</v>
      </c>
    </row>
    <row r="68" spans="1:26" ht="15.75" x14ac:dyDescent="0.25">
      <c r="A68" s="72">
        <f t="shared" si="7"/>
        <v>43159</v>
      </c>
      <c r="B68" s="7">
        <f t="shared" si="8"/>
        <v>9</v>
      </c>
      <c r="C68" s="7">
        <f t="shared" si="1"/>
        <v>2</v>
      </c>
      <c r="D68" s="7" t="str">
        <f t="shared" si="2"/>
        <v>2_9</v>
      </c>
      <c r="E68" s="7">
        <f t="shared" si="0"/>
        <v>1</v>
      </c>
      <c r="I68" s="33"/>
      <c r="J68" s="34"/>
      <c r="K68" s="35">
        <f t="shared" si="3"/>
        <v>0</v>
      </c>
      <c r="L68" s="54"/>
      <c r="M68" s="34"/>
      <c r="N68" s="34"/>
      <c r="O68" s="34"/>
      <c r="P68" s="35">
        <f t="shared" si="4"/>
        <v>0</v>
      </c>
      <c r="Q68" s="54"/>
      <c r="R68" s="34"/>
      <c r="S68" s="35"/>
      <c r="T68" s="24">
        <f t="shared" si="5"/>
        <v>0</v>
      </c>
      <c r="U68" s="62">
        <f t="shared" si="9"/>
        <v>0</v>
      </c>
      <c r="V68" s="92"/>
      <c r="W68" s="49"/>
      <c r="X68" s="46"/>
      <c r="Y68" s="69">
        <f t="shared" si="6"/>
        <v>0</v>
      </c>
      <c r="Z68" s="46">
        <f t="shared" si="10"/>
        <v>0</v>
      </c>
    </row>
    <row r="69" spans="1:26" ht="15.75" x14ac:dyDescent="0.25">
      <c r="A69" s="72">
        <f t="shared" si="7"/>
        <v>43160</v>
      </c>
      <c r="B69" s="7">
        <f t="shared" si="8"/>
        <v>9</v>
      </c>
      <c r="C69" s="7">
        <f t="shared" si="1"/>
        <v>3</v>
      </c>
      <c r="D69" s="7" t="str">
        <f t="shared" si="2"/>
        <v>3_9</v>
      </c>
      <c r="E69" s="7">
        <f t="shared" si="0"/>
        <v>1</v>
      </c>
      <c r="I69" s="33"/>
      <c r="J69" s="34"/>
      <c r="K69" s="35">
        <f t="shared" si="3"/>
        <v>0</v>
      </c>
      <c r="L69" s="54"/>
      <c r="M69" s="34"/>
      <c r="N69" s="34"/>
      <c r="O69" s="34"/>
      <c r="P69" s="35">
        <f t="shared" si="4"/>
        <v>0</v>
      </c>
      <c r="Q69" s="54"/>
      <c r="R69" s="34"/>
      <c r="S69" s="35"/>
      <c r="T69" s="24">
        <f t="shared" si="5"/>
        <v>0</v>
      </c>
      <c r="U69" s="62">
        <f t="shared" si="9"/>
        <v>0</v>
      </c>
      <c r="V69" s="92"/>
      <c r="W69" s="49"/>
      <c r="X69" s="46"/>
      <c r="Y69" s="69">
        <f t="shared" si="6"/>
        <v>0</v>
      </c>
      <c r="Z69" s="46">
        <f t="shared" si="10"/>
        <v>0</v>
      </c>
    </row>
    <row r="70" spans="1:26" ht="15.75" x14ac:dyDescent="0.25">
      <c r="A70" s="72">
        <f t="shared" si="7"/>
        <v>43161</v>
      </c>
      <c r="B70" s="7">
        <f t="shared" si="8"/>
        <v>9</v>
      </c>
      <c r="C70" s="7">
        <f t="shared" si="1"/>
        <v>3</v>
      </c>
      <c r="D70" s="7" t="str">
        <f t="shared" si="2"/>
        <v>3_9</v>
      </c>
      <c r="E70" s="7">
        <f t="shared" si="0"/>
        <v>1</v>
      </c>
      <c r="I70" s="33"/>
      <c r="J70" s="34"/>
      <c r="K70" s="35">
        <f t="shared" si="3"/>
        <v>0</v>
      </c>
      <c r="L70" s="54"/>
      <c r="M70" s="34"/>
      <c r="N70" s="34"/>
      <c r="O70" s="34"/>
      <c r="P70" s="35">
        <f t="shared" si="4"/>
        <v>0</v>
      </c>
      <c r="Q70" s="54"/>
      <c r="R70" s="34"/>
      <c r="S70" s="35"/>
      <c r="T70" s="24">
        <f t="shared" si="5"/>
        <v>0</v>
      </c>
      <c r="U70" s="62">
        <f t="shared" si="9"/>
        <v>0</v>
      </c>
      <c r="V70" s="92"/>
      <c r="W70" s="49"/>
      <c r="X70" s="46"/>
      <c r="Y70" s="69">
        <f t="shared" si="6"/>
        <v>0</v>
      </c>
      <c r="Z70" s="46">
        <f t="shared" si="10"/>
        <v>0</v>
      </c>
    </row>
    <row r="71" spans="1:26" ht="15.75" x14ac:dyDescent="0.25">
      <c r="A71" s="72">
        <f t="shared" si="7"/>
        <v>43162</v>
      </c>
      <c r="B71" s="7">
        <f t="shared" si="8"/>
        <v>9</v>
      </c>
      <c r="C71" s="7">
        <f t="shared" si="1"/>
        <v>3</v>
      </c>
      <c r="D71" s="7" t="str">
        <f t="shared" si="2"/>
        <v>3_9</v>
      </c>
      <c r="E71" s="7">
        <f t="shared" si="0"/>
        <v>0</v>
      </c>
      <c r="I71" s="33"/>
      <c r="J71" s="34"/>
      <c r="K71" s="35">
        <f t="shared" si="3"/>
        <v>0</v>
      </c>
      <c r="L71" s="54"/>
      <c r="M71" s="34"/>
      <c r="N71" s="34"/>
      <c r="O71" s="34"/>
      <c r="P71" s="35">
        <f t="shared" si="4"/>
        <v>0</v>
      </c>
      <c r="Q71" s="54"/>
      <c r="R71" s="34"/>
      <c r="S71" s="35"/>
      <c r="T71" s="24">
        <f t="shared" si="5"/>
        <v>0</v>
      </c>
      <c r="U71" s="62">
        <f t="shared" si="9"/>
        <v>0</v>
      </c>
      <c r="V71" s="92"/>
      <c r="W71" s="49"/>
      <c r="X71" s="46"/>
      <c r="Y71" s="69">
        <f t="shared" si="6"/>
        <v>0</v>
      </c>
      <c r="Z71" s="46">
        <f t="shared" si="10"/>
        <v>0</v>
      </c>
    </row>
    <row r="72" spans="1:26" ht="15.75" x14ac:dyDescent="0.25">
      <c r="A72" s="72">
        <f t="shared" si="7"/>
        <v>43163</v>
      </c>
      <c r="B72" s="7">
        <f t="shared" si="8"/>
        <v>9</v>
      </c>
      <c r="C72" s="7">
        <f t="shared" si="1"/>
        <v>3</v>
      </c>
      <c r="D72" s="7" t="str">
        <f t="shared" si="2"/>
        <v>3_9</v>
      </c>
      <c r="E72" s="7">
        <f t="shared" si="0"/>
        <v>0</v>
      </c>
      <c r="I72" s="33"/>
      <c r="J72" s="34"/>
      <c r="K72" s="35">
        <f t="shared" si="3"/>
        <v>0</v>
      </c>
      <c r="L72" s="54"/>
      <c r="M72" s="34"/>
      <c r="N72" s="34"/>
      <c r="O72" s="34"/>
      <c r="P72" s="35">
        <f t="shared" si="4"/>
        <v>0</v>
      </c>
      <c r="Q72" s="54"/>
      <c r="R72" s="34"/>
      <c r="S72" s="35"/>
      <c r="T72" s="24">
        <f t="shared" si="5"/>
        <v>0</v>
      </c>
      <c r="U72" s="62">
        <f t="shared" si="9"/>
        <v>0</v>
      </c>
      <c r="V72" s="92"/>
      <c r="W72" s="49"/>
      <c r="X72" s="46"/>
      <c r="Y72" s="69">
        <f t="shared" si="6"/>
        <v>0</v>
      </c>
      <c r="Z72" s="46">
        <f t="shared" si="10"/>
        <v>0</v>
      </c>
    </row>
    <row r="73" spans="1:26" ht="15.75" x14ac:dyDescent="0.25">
      <c r="A73" s="72">
        <f t="shared" si="7"/>
        <v>43164</v>
      </c>
      <c r="B73" s="7">
        <f t="shared" si="8"/>
        <v>10</v>
      </c>
      <c r="C73" s="7">
        <f t="shared" si="1"/>
        <v>3</v>
      </c>
      <c r="D73" s="7" t="str">
        <f t="shared" si="2"/>
        <v>3_10</v>
      </c>
      <c r="E73" s="7">
        <f t="shared" si="0"/>
        <v>1</v>
      </c>
      <c r="I73" s="33"/>
      <c r="J73" s="34"/>
      <c r="K73" s="35">
        <f t="shared" si="3"/>
        <v>0</v>
      </c>
      <c r="L73" s="54"/>
      <c r="M73" s="34"/>
      <c r="N73" s="34"/>
      <c r="O73" s="34"/>
      <c r="P73" s="35">
        <f t="shared" si="4"/>
        <v>0</v>
      </c>
      <c r="Q73" s="54"/>
      <c r="R73" s="34"/>
      <c r="S73" s="35"/>
      <c r="T73" s="24">
        <f t="shared" si="5"/>
        <v>0</v>
      </c>
      <c r="U73" s="62">
        <f t="shared" si="9"/>
        <v>0</v>
      </c>
      <c r="V73" s="92"/>
      <c r="W73" s="49"/>
      <c r="X73" s="46"/>
      <c r="Y73" s="69">
        <f t="shared" si="6"/>
        <v>0</v>
      </c>
      <c r="Z73" s="46">
        <f t="shared" si="10"/>
        <v>0</v>
      </c>
    </row>
    <row r="74" spans="1:26" ht="15.75" x14ac:dyDescent="0.25">
      <c r="A74" s="72">
        <f t="shared" si="7"/>
        <v>43165</v>
      </c>
      <c r="B74" s="7">
        <f t="shared" si="8"/>
        <v>10</v>
      </c>
      <c r="C74" s="7">
        <f t="shared" si="1"/>
        <v>3</v>
      </c>
      <c r="D74" s="7" t="str">
        <f t="shared" si="2"/>
        <v>3_10</v>
      </c>
      <c r="E74" s="7">
        <f t="shared" ref="E74:E137" si="11">NETWORKDAYS($A74,$A74,Jours_Fériés)</f>
        <v>1</v>
      </c>
      <c r="I74" s="33"/>
      <c r="J74" s="34"/>
      <c r="K74" s="35">
        <f t="shared" si="3"/>
        <v>0</v>
      </c>
      <c r="L74" s="54"/>
      <c r="M74" s="34"/>
      <c r="N74" s="34"/>
      <c r="O74" s="34"/>
      <c r="P74" s="35">
        <f t="shared" si="4"/>
        <v>0</v>
      </c>
      <c r="Q74" s="54"/>
      <c r="R74" s="34"/>
      <c r="S74" s="35"/>
      <c r="T74" s="24">
        <f t="shared" si="5"/>
        <v>0</v>
      </c>
      <c r="U74" s="62">
        <f t="shared" si="9"/>
        <v>0</v>
      </c>
      <c r="V74" s="92"/>
      <c r="W74" s="49"/>
      <c r="X74" s="46"/>
      <c r="Y74" s="69">
        <f t="shared" si="6"/>
        <v>0</v>
      </c>
      <c r="Z74" s="46">
        <f t="shared" si="10"/>
        <v>0</v>
      </c>
    </row>
    <row r="75" spans="1:26" ht="15.75" x14ac:dyDescent="0.25">
      <c r="A75" s="72">
        <f t="shared" si="7"/>
        <v>43166</v>
      </c>
      <c r="B75" s="7">
        <f t="shared" si="8"/>
        <v>10</v>
      </c>
      <c r="C75" s="7">
        <f t="shared" ref="C75:C138" si="12">MONTH(A75)</f>
        <v>3</v>
      </c>
      <c r="D75" s="7" t="str">
        <f t="shared" ref="D75:D138" si="13">C75&amp;"_"&amp;B75</f>
        <v>3_10</v>
      </c>
      <c r="E75" s="7">
        <f t="shared" si="11"/>
        <v>1</v>
      </c>
      <c r="I75" s="33"/>
      <c r="J75" s="34"/>
      <c r="K75" s="35">
        <f t="shared" ref="K75:K138" si="14">+SUM(I75:J75)</f>
        <v>0</v>
      </c>
      <c r="L75" s="54"/>
      <c r="M75" s="34"/>
      <c r="N75" s="34"/>
      <c r="O75" s="34"/>
      <c r="P75" s="35">
        <f t="shared" ref="P75:P138" si="15">K75-SUM(L75:O75)</f>
        <v>0</v>
      </c>
      <c r="Q75" s="54"/>
      <c r="R75" s="34"/>
      <c r="S75" s="35"/>
      <c r="T75" s="24">
        <f t="shared" ref="T75:T138" si="16">SUM(Q75:S75)</f>
        <v>0</v>
      </c>
      <c r="U75" s="62">
        <f t="shared" si="9"/>
        <v>0</v>
      </c>
      <c r="V75" s="92"/>
      <c r="W75" s="49"/>
      <c r="X75" s="46"/>
      <c r="Y75" s="69">
        <f t="shared" ref="Y75:Y138" si="17">Y74+L75-W75</f>
        <v>0</v>
      </c>
      <c r="Z75" s="46">
        <f t="shared" si="10"/>
        <v>0</v>
      </c>
    </row>
    <row r="76" spans="1:26" ht="15.75" x14ac:dyDescent="0.25">
      <c r="A76" s="72">
        <f t="shared" ref="A76:A139" si="18">A75+1</f>
        <v>43167</v>
      </c>
      <c r="B76" s="7">
        <f t="shared" ref="B76:B139" si="19">IF(WEEKNUM(A76,21)=53,0,WEEKNUM(A76,21))</f>
        <v>10</v>
      </c>
      <c r="C76" s="7">
        <f t="shared" si="12"/>
        <v>3</v>
      </c>
      <c r="D76" s="7" t="str">
        <f t="shared" si="13"/>
        <v>3_10</v>
      </c>
      <c r="E76" s="7">
        <f t="shared" si="11"/>
        <v>1</v>
      </c>
      <c r="I76" s="33"/>
      <c r="J76" s="34"/>
      <c r="K76" s="35">
        <f t="shared" si="14"/>
        <v>0</v>
      </c>
      <c r="L76" s="54"/>
      <c r="M76" s="34"/>
      <c r="N76" s="34"/>
      <c r="O76" s="34"/>
      <c r="P76" s="35">
        <f t="shared" si="15"/>
        <v>0</v>
      </c>
      <c r="Q76" s="54"/>
      <c r="R76" s="34"/>
      <c r="S76" s="35"/>
      <c r="T76" s="24">
        <f t="shared" si="16"/>
        <v>0</v>
      </c>
      <c r="U76" s="62">
        <f t="shared" ref="U76:U139" si="20">U75+P76-T76</f>
        <v>0</v>
      </c>
      <c r="V76" s="92"/>
      <c r="W76" s="49"/>
      <c r="X76" s="46"/>
      <c r="Y76" s="69">
        <f t="shared" si="17"/>
        <v>0</v>
      </c>
      <c r="Z76" s="46">
        <f t="shared" si="10"/>
        <v>0</v>
      </c>
    </row>
    <row r="77" spans="1:26" ht="15.75" x14ac:dyDescent="0.25">
      <c r="A77" s="72">
        <f t="shared" si="18"/>
        <v>43168</v>
      </c>
      <c r="B77" s="7">
        <f t="shared" si="19"/>
        <v>10</v>
      </c>
      <c r="C77" s="7">
        <f t="shared" si="12"/>
        <v>3</v>
      </c>
      <c r="D77" s="7" t="str">
        <f t="shared" si="13"/>
        <v>3_10</v>
      </c>
      <c r="E77" s="7">
        <f t="shared" si="11"/>
        <v>1</v>
      </c>
      <c r="I77" s="33"/>
      <c r="J77" s="34"/>
      <c r="K77" s="35">
        <f t="shared" si="14"/>
        <v>0</v>
      </c>
      <c r="L77" s="54"/>
      <c r="M77" s="34"/>
      <c r="N77" s="34"/>
      <c r="O77" s="34"/>
      <c r="P77" s="35">
        <f t="shared" si="15"/>
        <v>0</v>
      </c>
      <c r="Q77" s="54"/>
      <c r="R77" s="34"/>
      <c r="S77" s="35"/>
      <c r="T77" s="24">
        <f t="shared" si="16"/>
        <v>0</v>
      </c>
      <c r="U77" s="62">
        <f t="shared" si="20"/>
        <v>0</v>
      </c>
      <c r="V77" s="92"/>
      <c r="W77" s="49"/>
      <c r="X77" s="46"/>
      <c r="Y77" s="69">
        <f t="shared" si="17"/>
        <v>0</v>
      </c>
      <c r="Z77" s="46">
        <f t="shared" si="10"/>
        <v>0</v>
      </c>
    </row>
    <row r="78" spans="1:26" ht="15.75" x14ac:dyDescent="0.25">
      <c r="A78" s="72">
        <f t="shared" si="18"/>
        <v>43169</v>
      </c>
      <c r="B78" s="7">
        <f t="shared" si="19"/>
        <v>10</v>
      </c>
      <c r="C78" s="7">
        <f t="shared" si="12"/>
        <v>3</v>
      </c>
      <c r="D78" s="7" t="str">
        <f t="shared" si="13"/>
        <v>3_10</v>
      </c>
      <c r="E78" s="7">
        <f t="shared" si="11"/>
        <v>0</v>
      </c>
      <c r="I78" s="33"/>
      <c r="J78" s="34"/>
      <c r="K78" s="35">
        <f t="shared" si="14"/>
        <v>0</v>
      </c>
      <c r="L78" s="54"/>
      <c r="M78" s="34"/>
      <c r="N78" s="34"/>
      <c r="O78" s="34"/>
      <c r="P78" s="35">
        <f t="shared" si="15"/>
        <v>0</v>
      </c>
      <c r="Q78" s="54"/>
      <c r="R78" s="34"/>
      <c r="S78" s="35"/>
      <c r="T78" s="24">
        <f t="shared" si="16"/>
        <v>0</v>
      </c>
      <c r="U78" s="62">
        <f t="shared" si="20"/>
        <v>0</v>
      </c>
      <c r="V78" s="92"/>
      <c r="W78" s="49"/>
      <c r="X78" s="46"/>
      <c r="Y78" s="69">
        <f t="shared" si="17"/>
        <v>0</v>
      </c>
      <c r="Z78" s="46">
        <f t="shared" ref="Z78:Z141" si="21">IF(W78&gt;0,(Z77-Z77)+X78,Z77+X78)</f>
        <v>0</v>
      </c>
    </row>
    <row r="79" spans="1:26" ht="15.75" x14ac:dyDescent="0.25">
      <c r="A79" s="72">
        <f t="shared" si="18"/>
        <v>43170</v>
      </c>
      <c r="B79" s="7">
        <f t="shared" si="19"/>
        <v>10</v>
      </c>
      <c r="C79" s="7">
        <f t="shared" si="12"/>
        <v>3</v>
      </c>
      <c r="D79" s="7" t="str">
        <f t="shared" si="13"/>
        <v>3_10</v>
      </c>
      <c r="E79" s="7">
        <f t="shared" si="11"/>
        <v>0</v>
      </c>
      <c r="I79" s="33"/>
      <c r="J79" s="34"/>
      <c r="K79" s="35">
        <f t="shared" si="14"/>
        <v>0</v>
      </c>
      <c r="L79" s="54"/>
      <c r="M79" s="34"/>
      <c r="N79" s="34"/>
      <c r="O79" s="34"/>
      <c r="P79" s="35">
        <f t="shared" si="15"/>
        <v>0</v>
      </c>
      <c r="Q79" s="54"/>
      <c r="R79" s="34"/>
      <c r="S79" s="35"/>
      <c r="T79" s="24">
        <f t="shared" si="16"/>
        <v>0</v>
      </c>
      <c r="U79" s="62">
        <f t="shared" si="20"/>
        <v>0</v>
      </c>
      <c r="V79" s="92"/>
      <c r="W79" s="49"/>
      <c r="X79" s="46"/>
      <c r="Y79" s="69">
        <f t="shared" si="17"/>
        <v>0</v>
      </c>
      <c r="Z79" s="46">
        <f t="shared" si="21"/>
        <v>0</v>
      </c>
    </row>
    <row r="80" spans="1:26" ht="15.75" x14ac:dyDescent="0.25">
      <c r="A80" s="72">
        <f t="shared" si="18"/>
        <v>43171</v>
      </c>
      <c r="B80" s="7">
        <f t="shared" si="19"/>
        <v>11</v>
      </c>
      <c r="C80" s="7">
        <f t="shared" si="12"/>
        <v>3</v>
      </c>
      <c r="D80" s="7" t="str">
        <f t="shared" si="13"/>
        <v>3_11</v>
      </c>
      <c r="E80" s="7">
        <f t="shared" si="11"/>
        <v>1</v>
      </c>
      <c r="I80" s="33"/>
      <c r="J80" s="34"/>
      <c r="K80" s="35">
        <f t="shared" si="14"/>
        <v>0</v>
      </c>
      <c r="L80" s="54"/>
      <c r="M80" s="34"/>
      <c r="N80" s="34"/>
      <c r="O80" s="34"/>
      <c r="P80" s="35">
        <f t="shared" si="15"/>
        <v>0</v>
      </c>
      <c r="Q80" s="54"/>
      <c r="R80" s="34"/>
      <c r="S80" s="35"/>
      <c r="T80" s="24">
        <f t="shared" si="16"/>
        <v>0</v>
      </c>
      <c r="U80" s="62">
        <f t="shared" si="20"/>
        <v>0</v>
      </c>
      <c r="V80" s="92"/>
      <c r="W80" s="49"/>
      <c r="X80" s="46"/>
      <c r="Y80" s="69">
        <f t="shared" si="17"/>
        <v>0</v>
      </c>
      <c r="Z80" s="46">
        <f t="shared" si="21"/>
        <v>0</v>
      </c>
    </row>
    <row r="81" spans="1:26" ht="15.75" x14ac:dyDescent="0.25">
      <c r="A81" s="72">
        <f t="shared" si="18"/>
        <v>43172</v>
      </c>
      <c r="B81" s="7">
        <f t="shared" si="19"/>
        <v>11</v>
      </c>
      <c r="C81" s="7">
        <f t="shared" si="12"/>
        <v>3</v>
      </c>
      <c r="D81" s="7" t="str">
        <f t="shared" si="13"/>
        <v>3_11</v>
      </c>
      <c r="E81" s="7">
        <f t="shared" si="11"/>
        <v>1</v>
      </c>
      <c r="I81" s="33"/>
      <c r="J81" s="34"/>
      <c r="K81" s="35">
        <f t="shared" si="14"/>
        <v>0</v>
      </c>
      <c r="L81" s="54"/>
      <c r="M81" s="34"/>
      <c r="N81" s="34"/>
      <c r="O81" s="34"/>
      <c r="P81" s="35">
        <f t="shared" si="15"/>
        <v>0</v>
      </c>
      <c r="Q81" s="54"/>
      <c r="R81" s="34"/>
      <c r="S81" s="35"/>
      <c r="T81" s="24">
        <f t="shared" si="16"/>
        <v>0</v>
      </c>
      <c r="U81" s="62">
        <f t="shared" si="20"/>
        <v>0</v>
      </c>
      <c r="V81" s="92"/>
      <c r="W81" s="49"/>
      <c r="X81" s="46"/>
      <c r="Y81" s="69">
        <f t="shared" si="17"/>
        <v>0</v>
      </c>
      <c r="Z81" s="46">
        <f t="shared" si="21"/>
        <v>0</v>
      </c>
    </row>
    <row r="82" spans="1:26" ht="15.75" x14ac:dyDescent="0.25">
      <c r="A82" s="72">
        <f t="shared" si="18"/>
        <v>43173</v>
      </c>
      <c r="B82" s="7">
        <f t="shared" si="19"/>
        <v>11</v>
      </c>
      <c r="C82" s="7">
        <f t="shared" si="12"/>
        <v>3</v>
      </c>
      <c r="D82" s="7" t="str">
        <f t="shared" si="13"/>
        <v>3_11</v>
      </c>
      <c r="E82" s="7">
        <f t="shared" si="11"/>
        <v>1</v>
      </c>
      <c r="I82" s="33"/>
      <c r="J82" s="34"/>
      <c r="K82" s="35">
        <f t="shared" si="14"/>
        <v>0</v>
      </c>
      <c r="L82" s="54"/>
      <c r="M82" s="34"/>
      <c r="N82" s="34"/>
      <c r="O82" s="34"/>
      <c r="P82" s="35">
        <f t="shared" si="15"/>
        <v>0</v>
      </c>
      <c r="Q82" s="54"/>
      <c r="R82" s="34"/>
      <c r="S82" s="35"/>
      <c r="T82" s="24">
        <f t="shared" si="16"/>
        <v>0</v>
      </c>
      <c r="U82" s="62">
        <f t="shared" si="20"/>
        <v>0</v>
      </c>
      <c r="V82" s="92"/>
      <c r="W82" s="49"/>
      <c r="X82" s="46"/>
      <c r="Y82" s="69">
        <f t="shared" si="17"/>
        <v>0</v>
      </c>
      <c r="Z82" s="46">
        <f t="shared" si="21"/>
        <v>0</v>
      </c>
    </row>
    <row r="83" spans="1:26" ht="15.75" x14ac:dyDescent="0.25">
      <c r="A83" s="72">
        <f t="shared" si="18"/>
        <v>43174</v>
      </c>
      <c r="B83" s="7">
        <f t="shared" si="19"/>
        <v>11</v>
      </c>
      <c r="C83" s="7">
        <f t="shared" si="12"/>
        <v>3</v>
      </c>
      <c r="D83" s="7" t="str">
        <f t="shared" si="13"/>
        <v>3_11</v>
      </c>
      <c r="E83" s="7">
        <f t="shared" si="11"/>
        <v>1</v>
      </c>
      <c r="I83" s="33"/>
      <c r="J83" s="34"/>
      <c r="K83" s="35">
        <f t="shared" si="14"/>
        <v>0</v>
      </c>
      <c r="L83" s="54"/>
      <c r="M83" s="34"/>
      <c r="N83" s="34"/>
      <c r="O83" s="34"/>
      <c r="P83" s="35">
        <f t="shared" si="15"/>
        <v>0</v>
      </c>
      <c r="Q83" s="54"/>
      <c r="R83" s="34"/>
      <c r="S83" s="35"/>
      <c r="T83" s="24">
        <f t="shared" si="16"/>
        <v>0</v>
      </c>
      <c r="U83" s="62">
        <f t="shared" si="20"/>
        <v>0</v>
      </c>
      <c r="V83" s="92"/>
      <c r="W83" s="49"/>
      <c r="X83" s="46"/>
      <c r="Y83" s="69">
        <f t="shared" si="17"/>
        <v>0</v>
      </c>
      <c r="Z83" s="46">
        <f t="shared" si="21"/>
        <v>0</v>
      </c>
    </row>
    <row r="84" spans="1:26" ht="15.75" x14ac:dyDescent="0.25">
      <c r="A84" s="72">
        <f t="shared" si="18"/>
        <v>43175</v>
      </c>
      <c r="B84" s="7">
        <f t="shared" si="19"/>
        <v>11</v>
      </c>
      <c r="C84" s="7">
        <f t="shared" si="12"/>
        <v>3</v>
      </c>
      <c r="D84" s="7" t="str">
        <f t="shared" si="13"/>
        <v>3_11</v>
      </c>
      <c r="E84" s="7">
        <f t="shared" si="11"/>
        <v>1</v>
      </c>
      <c r="I84" s="33"/>
      <c r="J84" s="34"/>
      <c r="K84" s="35">
        <f t="shared" si="14"/>
        <v>0</v>
      </c>
      <c r="L84" s="54"/>
      <c r="M84" s="34"/>
      <c r="N84" s="34"/>
      <c r="O84" s="34"/>
      <c r="P84" s="35">
        <f t="shared" si="15"/>
        <v>0</v>
      </c>
      <c r="Q84" s="54"/>
      <c r="R84" s="34"/>
      <c r="S84" s="35"/>
      <c r="T84" s="24">
        <f t="shared" si="16"/>
        <v>0</v>
      </c>
      <c r="U84" s="62">
        <f t="shared" si="20"/>
        <v>0</v>
      </c>
      <c r="V84" s="92"/>
      <c r="W84" s="49"/>
      <c r="X84" s="46"/>
      <c r="Y84" s="69">
        <f t="shared" si="17"/>
        <v>0</v>
      </c>
      <c r="Z84" s="46">
        <f t="shared" si="21"/>
        <v>0</v>
      </c>
    </row>
    <row r="85" spans="1:26" ht="15.75" x14ac:dyDescent="0.25">
      <c r="A85" s="72">
        <f t="shared" si="18"/>
        <v>43176</v>
      </c>
      <c r="B85" s="7">
        <f t="shared" si="19"/>
        <v>11</v>
      </c>
      <c r="C85" s="7">
        <f t="shared" si="12"/>
        <v>3</v>
      </c>
      <c r="D85" s="7" t="str">
        <f t="shared" si="13"/>
        <v>3_11</v>
      </c>
      <c r="E85" s="7">
        <f t="shared" si="11"/>
        <v>0</v>
      </c>
      <c r="I85" s="33"/>
      <c r="J85" s="34"/>
      <c r="K85" s="35">
        <f t="shared" si="14"/>
        <v>0</v>
      </c>
      <c r="L85" s="54"/>
      <c r="M85" s="34"/>
      <c r="N85" s="34"/>
      <c r="O85" s="34"/>
      <c r="P85" s="35">
        <f t="shared" si="15"/>
        <v>0</v>
      </c>
      <c r="Q85" s="54"/>
      <c r="R85" s="34"/>
      <c r="S85" s="35"/>
      <c r="T85" s="24">
        <f t="shared" si="16"/>
        <v>0</v>
      </c>
      <c r="U85" s="62">
        <f t="shared" si="20"/>
        <v>0</v>
      </c>
      <c r="V85" s="92"/>
      <c r="W85" s="49"/>
      <c r="X85" s="46"/>
      <c r="Y85" s="69">
        <f t="shared" si="17"/>
        <v>0</v>
      </c>
      <c r="Z85" s="46">
        <f t="shared" si="21"/>
        <v>0</v>
      </c>
    </row>
    <row r="86" spans="1:26" ht="15.75" x14ac:dyDescent="0.25">
      <c r="A86" s="72">
        <f t="shared" si="18"/>
        <v>43177</v>
      </c>
      <c r="B86" s="7">
        <f t="shared" si="19"/>
        <v>11</v>
      </c>
      <c r="C86" s="7">
        <f t="shared" si="12"/>
        <v>3</v>
      </c>
      <c r="D86" s="7" t="str">
        <f t="shared" si="13"/>
        <v>3_11</v>
      </c>
      <c r="E86" s="7">
        <f t="shared" si="11"/>
        <v>0</v>
      </c>
      <c r="I86" s="33"/>
      <c r="J86" s="34"/>
      <c r="K86" s="35">
        <f t="shared" si="14"/>
        <v>0</v>
      </c>
      <c r="L86" s="54"/>
      <c r="M86" s="34"/>
      <c r="N86" s="34"/>
      <c r="O86" s="34"/>
      <c r="P86" s="35">
        <f t="shared" si="15"/>
        <v>0</v>
      </c>
      <c r="Q86" s="54"/>
      <c r="R86" s="34"/>
      <c r="S86" s="35"/>
      <c r="T86" s="24">
        <f t="shared" si="16"/>
        <v>0</v>
      </c>
      <c r="U86" s="62">
        <f t="shared" si="20"/>
        <v>0</v>
      </c>
      <c r="V86" s="92"/>
      <c r="W86" s="49"/>
      <c r="X86" s="46"/>
      <c r="Y86" s="69">
        <f t="shared" si="17"/>
        <v>0</v>
      </c>
      <c r="Z86" s="46">
        <f t="shared" si="21"/>
        <v>0</v>
      </c>
    </row>
    <row r="87" spans="1:26" ht="15.75" x14ac:dyDescent="0.25">
      <c r="A87" s="72">
        <f t="shared" si="18"/>
        <v>43178</v>
      </c>
      <c r="B87" s="7">
        <f t="shared" si="19"/>
        <v>12</v>
      </c>
      <c r="C87" s="7">
        <f t="shared" si="12"/>
        <v>3</v>
      </c>
      <c r="D87" s="7" t="str">
        <f t="shared" si="13"/>
        <v>3_12</v>
      </c>
      <c r="E87" s="7">
        <f t="shared" si="11"/>
        <v>1</v>
      </c>
      <c r="I87" s="33"/>
      <c r="J87" s="34"/>
      <c r="K87" s="35">
        <f t="shared" si="14"/>
        <v>0</v>
      </c>
      <c r="L87" s="54"/>
      <c r="M87" s="34"/>
      <c r="N87" s="34"/>
      <c r="O87" s="34"/>
      <c r="P87" s="35">
        <f t="shared" si="15"/>
        <v>0</v>
      </c>
      <c r="Q87" s="54"/>
      <c r="R87" s="34"/>
      <c r="S87" s="35"/>
      <c r="T87" s="24">
        <f t="shared" si="16"/>
        <v>0</v>
      </c>
      <c r="U87" s="62">
        <f t="shared" si="20"/>
        <v>0</v>
      </c>
      <c r="V87" s="92"/>
      <c r="W87" s="49"/>
      <c r="X87" s="46"/>
      <c r="Y87" s="69">
        <f t="shared" si="17"/>
        <v>0</v>
      </c>
      <c r="Z87" s="46">
        <f t="shared" si="21"/>
        <v>0</v>
      </c>
    </row>
    <row r="88" spans="1:26" ht="15.75" x14ac:dyDescent="0.25">
      <c r="A88" s="72">
        <f t="shared" si="18"/>
        <v>43179</v>
      </c>
      <c r="B88" s="7">
        <f t="shared" si="19"/>
        <v>12</v>
      </c>
      <c r="C88" s="7">
        <f t="shared" si="12"/>
        <v>3</v>
      </c>
      <c r="D88" s="7" t="str">
        <f t="shared" si="13"/>
        <v>3_12</v>
      </c>
      <c r="E88" s="7">
        <f t="shared" si="11"/>
        <v>1</v>
      </c>
      <c r="I88" s="33"/>
      <c r="J88" s="34"/>
      <c r="K88" s="35">
        <f t="shared" si="14"/>
        <v>0</v>
      </c>
      <c r="L88" s="54"/>
      <c r="M88" s="34"/>
      <c r="N88" s="34"/>
      <c r="O88" s="34"/>
      <c r="P88" s="35">
        <f t="shared" si="15"/>
        <v>0</v>
      </c>
      <c r="Q88" s="54"/>
      <c r="R88" s="34"/>
      <c r="S88" s="35"/>
      <c r="T88" s="24">
        <f t="shared" si="16"/>
        <v>0</v>
      </c>
      <c r="U88" s="62">
        <f t="shared" si="20"/>
        <v>0</v>
      </c>
      <c r="V88" s="92"/>
      <c r="W88" s="49"/>
      <c r="X88" s="46"/>
      <c r="Y88" s="69">
        <f t="shared" si="17"/>
        <v>0</v>
      </c>
      <c r="Z88" s="46">
        <f t="shared" si="21"/>
        <v>0</v>
      </c>
    </row>
    <row r="89" spans="1:26" ht="15.75" x14ac:dyDescent="0.25">
      <c r="A89" s="72">
        <f t="shared" si="18"/>
        <v>43180</v>
      </c>
      <c r="B89" s="7">
        <f t="shared" si="19"/>
        <v>12</v>
      </c>
      <c r="C89" s="7">
        <f t="shared" si="12"/>
        <v>3</v>
      </c>
      <c r="D89" s="7" t="str">
        <f t="shared" si="13"/>
        <v>3_12</v>
      </c>
      <c r="E89" s="7">
        <f t="shared" si="11"/>
        <v>1</v>
      </c>
      <c r="I89" s="33"/>
      <c r="J89" s="34"/>
      <c r="K89" s="35">
        <f t="shared" si="14"/>
        <v>0</v>
      </c>
      <c r="L89" s="54"/>
      <c r="M89" s="34"/>
      <c r="N89" s="34"/>
      <c r="O89" s="34"/>
      <c r="P89" s="35">
        <f t="shared" si="15"/>
        <v>0</v>
      </c>
      <c r="Q89" s="54"/>
      <c r="R89" s="34"/>
      <c r="S89" s="35"/>
      <c r="T89" s="24">
        <f t="shared" si="16"/>
        <v>0</v>
      </c>
      <c r="U89" s="62">
        <f t="shared" si="20"/>
        <v>0</v>
      </c>
      <c r="V89" s="92"/>
      <c r="W89" s="49"/>
      <c r="X89" s="46"/>
      <c r="Y89" s="69">
        <f t="shared" si="17"/>
        <v>0</v>
      </c>
      <c r="Z89" s="46">
        <f t="shared" si="21"/>
        <v>0</v>
      </c>
    </row>
    <row r="90" spans="1:26" ht="15.75" x14ac:dyDescent="0.25">
      <c r="A90" s="72">
        <f t="shared" si="18"/>
        <v>43181</v>
      </c>
      <c r="B90" s="7">
        <f t="shared" si="19"/>
        <v>12</v>
      </c>
      <c r="C90" s="7">
        <f t="shared" si="12"/>
        <v>3</v>
      </c>
      <c r="D90" s="7" t="str">
        <f t="shared" si="13"/>
        <v>3_12</v>
      </c>
      <c r="E90" s="7">
        <f t="shared" si="11"/>
        <v>1</v>
      </c>
      <c r="I90" s="33"/>
      <c r="J90" s="34"/>
      <c r="K90" s="35">
        <f t="shared" si="14"/>
        <v>0</v>
      </c>
      <c r="L90" s="54"/>
      <c r="M90" s="34"/>
      <c r="N90" s="34"/>
      <c r="O90" s="34"/>
      <c r="P90" s="35">
        <f t="shared" si="15"/>
        <v>0</v>
      </c>
      <c r="Q90" s="54"/>
      <c r="R90" s="34"/>
      <c r="S90" s="35"/>
      <c r="T90" s="24">
        <f t="shared" si="16"/>
        <v>0</v>
      </c>
      <c r="U90" s="62">
        <f t="shared" si="20"/>
        <v>0</v>
      </c>
      <c r="V90" s="92"/>
      <c r="W90" s="49"/>
      <c r="X90" s="46"/>
      <c r="Y90" s="69">
        <f t="shared" si="17"/>
        <v>0</v>
      </c>
      <c r="Z90" s="46">
        <f t="shared" si="21"/>
        <v>0</v>
      </c>
    </row>
    <row r="91" spans="1:26" ht="15.75" x14ac:dyDescent="0.25">
      <c r="A91" s="72">
        <f t="shared" si="18"/>
        <v>43182</v>
      </c>
      <c r="B91" s="7">
        <f t="shared" si="19"/>
        <v>12</v>
      </c>
      <c r="C91" s="7">
        <f t="shared" si="12"/>
        <v>3</v>
      </c>
      <c r="D91" s="7" t="str">
        <f t="shared" si="13"/>
        <v>3_12</v>
      </c>
      <c r="E91" s="7">
        <f t="shared" si="11"/>
        <v>1</v>
      </c>
      <c r="I91" s="33"/>
      <c r="J91" s="34"/>
      <c r="K91" s="35">
        <f t="shared" si="14"/>
        <v>0</v>
      </c>
      <c r="L91" s="54"/>
      <c r="M91" s="34"/>
      <c r="N91" s="34"/>
      <c r="O91" s="34"/>
      <c r="P91" s="35">
        <f t="shared" si="15"/>
        <v>0</v>
      </c>
      <c r="Q91" s="54"/>
      <c r="R91" s="34"/>
      <c r="S91" s="35"/>
      <c r="T91" s="24">
        <f t="shared" si="16"/>
        <v>0</v>
      </c>
      <c r="U91" s="62">
        <f t="shared" si="20"/>
        <v>0</v>
      </c>
      <c r="V91" s="92"/>
      <c r="W91" s="49"/>
      <c r="X91" s="46"/>
      <c r="Y91" s="69">
        <f t="shared" si="17"/>
        <v>0</v>
      </c>
      <c r="Z91" s="46">
        <f t="shared" si="21"/>
        <v>0</v>
      </c>
    </row>
    <row r="92" spans="1:26" ht="15.75" x14ac:dyDescent="0.25">
      <c r="A92" s="72">
        <f t="shared" si="18"/>
        <v>43183</v>
      </c>
      <c r="B92" s="7">
        <f t="shared" si="19"/>
        <v>12</v>
      </c>
      <c r="C92" s="7">
        <f t="shared" si="12"/>
        <v>3</v>
      </c>
      <c r="D92" s="7" t="str">
        <f t="shared" si="13"/>
        <v>3_12</v>
      </c>
      <c r="E92" s="7">
        <f t="shared" si="11"/>
        <v>0</v>
      </c>
      <c r="I92" s="33"/>
      <c r="J92" s="34"/>
      <c r="K92" s="35">
        <f t="shared" si="14"/>
        <v>0</v>
      </c>
      <c r="L92" s="54"/>
      <c r="M92" s="34"/>
      <c r="N92" s="34"/>
      <c r="O92" s="34"/>
      <c r="P92" s="35">
        <f t="shared" si="15"/>
        <v>0</v>
      </c>
      <c r="Q92" s="54"/>
      <c r="R92" s="34"/>
      <c r="S92" s="35"/>
      <c r="T92" s="24">
        <f t="shared" si="16"/>
        <v>0</v>
      </c>
      <c r="U92" s="62">
        <f t="shared" si="20"/>
        <v>0</v>
      </c>
      <c r="V92" s="92"/>
      <c r="W92" s="49"/>
      <c r="X92" s="46"/>
      <c r="Y92" s="69">
        <f t="shared" si="17"/>
        <v>0</v>
      </c>
      <c r="Z92" s="46">
        <f t="shared" si="21"/>
        <v>0</v>
      </c>
    </row>
    <row r="93" spans="1:26" ht="15.75" x14ac:dyDescent="0.25">
      <c r="A93" s="72">
        <f t="shared" si="18"/>
        <v>43184</v>
      </c>
      <c r="B93" s="7">
        <f t="shared" si="19"/>
        <v>12</v>
      </c>
      <c r="C93" s="7">
        <f t="shared" si="12"/>
        <v>3</v>
      </c>
      <c r="D93" s="7" t="str">
        <f t="shared" si="13"/>
        <v>3_12</v>
      </c>
      <c r="E93" s="7">
        <f t="shared" si="11"/>
        <v>0</v>
      </c>
      <c r="I93" s="33"/>
      <c r="J93" s="34"/>
      <c r="K93" s="35">
        <f t="shared" si="14"/>
        <v>0</v>
      </c>
      <c r="L93" s="54"/>
      <c r="M93" s="34"/>
      <c r="N93" s="34"/>
      <c r="O93" s="34"/>
      <c r="P93" s="35">
        <f t="shared" si="15"/>
        <v>0</v>
      </c>
      <c r="Q93" s="54"/>
      <c r="R93" s="34"/>
      <c r="S93" s="35"/>
      <c r="T93" s="24">
        <f t="shared" si="16"/>
        <v>0</v>
      </c>
      <c r="U93" s="62">
        <f t="shared" si="20"/>
        <v>0</v>
      </c>
      <c r="V93" s="92"/>
      <c r="W93" s="49"/>
      <c r="X93" s="46"/>
      <c r="Y93" s="69">
        <f t="shared" si="17"/>
        <v>0</v>
      </c>
      <c r="Z93" s="46">
        <f t="shared" si="21"/>
        <v>0</v>
      </c>
    </row>
    <row r="94" spans="1:26" ht="15.75" x14ac:dyDescent="0.25">
      <c r="A94" s="72">
        <f t="shared" si="18"/>
        <v>43185</v>
      </c>
      <c r="B94" s="7">
        <f t="shared" si="19"/>
        <v>13</v>
      </c>
      <c r="C94" s="7">
        <f t="shared" si="12"/>
        <v>3</v>
      </c>
      <c r="D94" s="7" t="str">
        <f t="shared" si="13"/>
        <v>3_13</v>
      </c>
      <c r="E94" s="7">
        <f t="shared" si="11"/>
        <v>1</v>
      </c>
      <c r="I94" s="33"/>
      <c r="J94" s="34"/>
      <c r="K94" s="35">
        <f t="shared" si="14"/>
        <v>0</v>
      </c>
      <c r="L94" s="54"/>
      <c r="M94" s="34"/>
      <c r="N94" s="34"/>
      <c r="O94" s="34"/>
      <c r="P94" s="35">
        <f t="shared" si="15"/>
        <v>0</v>
      </c>
      <c r="Q94" s="54"/>
      <c r="R94" s="34"/>
      <c r="S94" s="35"/>
      <c r="T94" s="24">
        <f t="shared" si="16"/>
        <v>0</v>
      </c>
      <c r="U94" s="62">
        <f t="shared" si="20"/>
        <v>0</v>
      </c>
      <c r="V94" s="92"/>
      <c r="W94" s="49"/>
      <c r="X94" s="46"/>
      <c r="Y94" s="69">
        <f t="shared" si="17"/>
        <v>0</v>
      </c>
      <c r="Z94" s="46">
        <f t="shared" si="21"/>
        <v>0</v>
      </c>
    </row>
    <row r="95" spans="1:26" ht="15.75" x14ac:dyDescent="0.25">
      <c r="A95" s="72">
        <f t="shared" si="18"/>
        <v>43186</v>
      </c>
      <c r="B95" s="7">
        <f t="shared" si="19"/>
        <v>13</v>
      </c>
      <c r="C95" s="7">
        <f t="shared" si="12"/>
        <v>3</v>
      </c>
      <c r="D95" s="7" t="str">
        <f t="shared" si="13"/>
        <v>3_13</v>
      </c>
      <c r="E95" s="7">
        <f t="shared" si="11"/>
        <v>1</v>
      </c>
      <c r="I95" s="33"/>
      <c r="J95" s="34"/>
      <c r="K95" s="35">
        <f t="shared" si="14"/>
        <v>0</v>
      </c>
      <c r="L95" s="54"/>
      <c r="M95" s="34"/>
      <c r="N95" s="34"/>
      <c r="O95" s="34"/>
      <c r="P95" s="35">
        <f t="shared" si="15"/>
        <v>0</v>
      </c>
      <c r="Q95" s="54"/>
      <c r="R95" s="34"/>
      <c r="S95" s="35"/>
      <c r="T95" s="24">
        <f t="shared" si="16"/>
        <v>0</v>
      </c>
      <c r="U95" s="62">
        <f t="shared" si="20"/>
        <v>0</v>
      </c>
      <c r="V95" s="92"/>
      <c r="W95" s="49"/>
      <c r="X95" s="46"/>
      <c r="Y95" s="69">
        <f t="shared" si="17"/>
        <v>0</v>
      </c>
      <c r="Z95" s="46">
        <f t="shared" si="21"/>
        <v>0</v>
      </c>
    </row>
    <row r="96" spans="1:26" ht="15.75" x14ac:dyDescent="0.25">
      <c r="A96" s="72">
        <f t="shared" si="18"/>
        <v>43187</v>
      </c>
      <c r="B96" s="7">
        <f t="shared" si="19"/>
        <v>13</v>
      </c>
      <c r="C96" s="7">
        <f t="shared" si="12"/>
        <v>3</v>
      </c>
      <c r="D96" s="7" t="str">
        <f t="shared" si="13"/>
        <v>3_13</v>
      </c>
      <c r="E96" s="7">
        <f t="shared" si="11"/>
        <v>1</v>
      </c>
      <c r="I96" s="33"/>
      <c r="J96" s="34"/>
      <c r="K96" s="35">
        <f t="shared" si="14"/>
        <v>0</v>
      </c>
      <c r="L96" s="54"/>
      <c r="M96" s="34"/>
      <c r="N96" s="34"/>
      <c r="O96" s="34"/>
      <c r="P96" s="35">
        <f t="shared" si="15"/>
        <v>0</v>
      </c>
      <c r="Q96" s="54"/>
      <c r="R96" s="34"/>
      <c r="S96" s="35"/>
      <c r="T96" s="24">
        <f t="shared" si="16"/>
        <v>0</v>
      </c>
      <c r="U96" s="62">
        <f t="shared" si="20"/>
        <v>0</v>
      </c>
      <c r="V96" s="92"/>
      <c r="W96" s="49"/>
      <c r="X96" s="46"/>
      <c r="Y96" s="69">
        <f t="shared" si="17"/>
        <v>0</v>
      </c>
      <c r="Z96" s="46">
        <f t="shared" si="21"/>
        <v>0</v>
      </c>
    </row>
    <row r="97" spans="1:26" ht="15.75" x14ac:dyDescent="0.25">
      <c r="A97" s="72">
        <f t="shared" si="18"/>
        <v>43188</v>
      </c>
      <c r="B97" s="7">
        <f t="shared" si="19"/>
        <v>13</v>
      </c>
      <c r="C97" s="7">
        <f t="shared" si="12"/>
        <v>3</v>
      </c>
      <c r="D97" s="7" t="str">
        <f t="shared" si="13"/>
        <v>3_13</v>
      </c>
      <c r="E97" s="7">
        <f t="shared" si="11"/>
        <v>1</v>
      </c>
      <c r="I97" s="33"/>
      <c r="J97" s="34"/>
      <c r="K97" s="35">
        <f t="shared" si="14"/>
        <v>0</v>
      </c>
      <c r="L97" s="54"/>
      <c r="M97" s="34"/>
      <c r="N97" s="34"/>
      <c r="O97" s="34"/>
      <c r="P97" s="35">
        <f t="shared" si="15"/>
        <v>0</v>
      </c>
      <c r="Q97" s="54"/>
      <c r="R97" s="34"/>
      <c r="S97" s="35"/>
      <c r="T97" s="24">
        <f t="shared" si="16"/>
        <v>0</v>
      </c>
      <c r="U97" s="62">
        <f t="shared" si="20"/>
        <v>0</v>
      </c>
      <c r="V97" s="92"/>
      <c r="W97" s="49"/>
      <c r="X97" s="46"/>
      <c r="Y97" s="69">
        <f t="shared" si="17"/>
        <v>0</v>
      </c>
      <c r="Z97" s="46">
        <f t="shared" si="21"/>
        <v>0</v>
      </c>
    </row>
    <row r="98" spans="1:26" ht="15.75" x14ac:dyDescent="0.25">
      <c r="A98" s="72">
        <f t="shared" si="18"/>
        <v>43189</v>
      </c>
      <c r="B98" s="7">
        <f t="shared" si="19"/>
        <v>13</v>
      </c>
      <c r="C98" s="7">
        <f t="shared" si="12"/>
        <v>3</v>
      </c>
      <c r="D98" s="7" t="str">
        <f t="shared" si="13"/>
        <v>3_13</v>
      </c>
      <c r="E98" s="7">
        <f t="shared" si="11"/>
        <v>1</v>
      </c>
      <c r="I98" s="33"/>
      <c r="J98" s="34"/>
      <c r="K98" s="35">
        <f t="shared" si="14"/>
        <v>0</v>
      </c>
      <c r="L98" s="54"/>
      <c r="M98" s="34"/>
      <c r="N98" s="34"/>
      <c r="O98" s="34"/>
      <c r="P98" s="35">
        <f t="shared" si="15"/>
        <v>0</v>
      </c>
      <c r="Q98" s="54"/>
      <c r="R98" s="34"/>
      <c r="S98" s="35"/>
      <c r="T98" s="24">
        <f t="shared" si="16"/>
        <v>0</v>
      </c>
      <c r="U98" s="62">
        <f t="shared" si="20"/>
        <v>0</v>
      </c>
      <c r="V98" s="92"/>
      <c r="W98" s="49"/>
      <c r="X98" s="46"/>
      <c r="Y98" s="69">
        <f t="shared" si="17"/>
        <v>0</v>
      </c>
      <c r="Z98" s="46">
        <f t="shared" si="21"/>
        <v>0</v>
      </c>
    </row>
    <row r="99" spans="1:26" ht="15.75" x14ac:dyDescent="0.25">
      <c r="A99" s="72">
        <f t="shared" si="18"/>
        <v>43190</v>
      </c>
      <c r="B99" s="7">
        <f t="shared" si="19"/>
        <v>13</v>
      </c>
      <c r="C99" s="7">
        <f t="shared" si="12"/>
        <v>3</v>
      </c>
      <c r="D99" s="7" t="str">
        <f t="shared" si="13"/>
        <v>3_13</v>
      </c>
      <c r="E99" s="7">
        <f t="shared" si="11"/>
        <v>0</v>
      </c>
      <c r="I99" s="33"/>
      <c r="J99" s="34"/>
      <c r="K99" s="35">
        <f t="shared" si="14"/>
        <v>0</v>
      </c>
      <c r="L99" s="54"/>
      <c r="M99" s="34"/>
      <c r="N99" s="34"/>
      <c r="O99" s="34"/>
      <c r="P99" s="35">
        <f t="shared" si="15"/>
        <v>0</v>
      </c>
      <c r="Q99" s="54"/>
      <c r="R99" s="34"/>
      <c r="S99" s="35"/>
      <c r="T99" s="24">
        <f t="shared" si="16"/>
        <v>0</v>
      </c>
      <c r="U99" s="62">
        <f t="shared" si="20"/>
        <v>0</v>
      </c>
      <c r="V99" s="92"/>
      <c r="W99" s="49"/>
      <c r="X99" s="46"/>
      <c r="Y99" s="69">
        <f t="shared" si="17"/>
        <v>0</v>
      </c>
      <c r="Z99" s="46">
        <f t="shared" si="21"/>
        <v>0</v>
      </c>
    </row>
    <row r="100" spans="1:26" ht="15.75" x14ac:dyDescent="0.25">
      <c r="A100" s="72">
        <f t="shared" si="18"/>
        <v>43191</v>
      </c>
      <c r="B100" s="7">
        <f t="shared" si="19"/>
        <v>13</v>
      </c>
      <c r="C100" s="7">
        <f t="shared" si="12"/>
        <v>4</v>
      </c>
      <c r="D100" s="7" t="str">
        <f t="shared" si="13"/>
        <v>4_13</v>
      </c>
      <c r="E100" s="7">
        <f t="shared" si="11"/>
        <v>0</v>
      </c>
      <c r="I100" s="33"/>
      <c r="J100" s="34"/>
      <c r="K100" s="35">
        <f t="shared" si="14"/>
        <v>0</v>
      </c>
      <c r="L100" s="54"/>
      <c r="M100" s="34"/>
      <c r="N100" s="34"/>
      <c r="O100" s="34"/>
      <c r="P100" s="35">
        <f t="shared" si="15"/>
        <v>0</v>
      </c>
      <c r="Q100" s="54"/>
      <c r="R100" s="34"/>
      <c r="S100" s="35"/>
      <c r="T100" s="24">
        <f t="shared" si="16"/>
        <v>0</v>
      </c>
      <c r="U100" s="62">
        <f t="shared" si="20"/>
        <v>0</v>
      </c>
      <c r="V100" s="92"/>
      <c r="W100" s="49"/>
      <c r="X100" s="46"/>
      <c r="Y100" s="69">
        <f t="shared" si="17"/>
        <v>0</v>
      </c>
      <c r="Z100" s="46">
        <f t="shared" si="21"/>
        <v>0</v>
      </c>
    </row>
    <row r="101" spans="1:26" ht="15.75" x14ac:dyDescent="0.25">
      <c r="A101" s="72">
        <f t="shared" si="18"/>
        <v>43192</v>
      </c>
      <c r="B101" s="7">
        <f t="shared" si="19"/>
        <v>14</v>
      </c>
      <c r="C101" s="7">
        <f t="shared" si="12"/>
        <v>4</v>
      </c>
      <c r="D101" s="7" t="str">
        <f t="shared" si="13"/>
        <v>4_14</v>
      </c>
      <c r="E101" s="7">
        <f t="shared" si="11"/>
        <v>0</v>
      </c>
      <c r="I101" s="33"/>
      <c r="J101" s="34"/>
      <c r="K101" s="35">
        <f t="shared" si="14"/>
        <v>0</v>
      </c>
      <c r="L101" s="54"/>
      <c r="M101" s="34"/>
      <c r="N101" s="34"/>
      <c r="O101" s="34"/>
      <c r="P101" s="35">
        <f t="shared" si="15"/>
        <v>0</v>
      </c>
      <c r="Q101" s="54"/>
      <c r="R101" s="34"/>
      <c r="S101" s="35"/>
      <c r="T101" s="24">
        <f t="shared" si="16"/>
        <v>0</v>
      </c>
      <c r="U101" s="62">
        <f t="shared" si="20"/>
        <v>0</v>
      </c>
      <c r="V101" s="92"/>
      <c r="W101" s="49"/>
      <c r="X101" s="46"/>
      <c r="Y101" s="69">
        <f t="shared" si="17"/>
        <v>0</v>
      </c>
      <c r="Z101" s="46">
        <f t="shared" si="21"/>
        <v>0</v>
      </c>
    </row>
    <row r="102" spans="1:26" ht="15.75" x14ac:dyDescent="0.25">
      <c r="A102" s="72">
        <f t="shared" si="18"/>
        <v>43193</v>
      </c>
      <c r="B102" s="7">
        <f t="shared" si="19"/>
        <v>14</v>
      </c>
      <c r="C102" s="7">
        <f t="shared" si="12"/>
        <v>4</v>
      </c>
      <c r="D102" s="7" t="str">
        <f t="shared" si="13"/>
        <v>4_14</v>
      </c>
      <c r="E102" s="7">
        <f t="shared" si="11"/>
        <v>1</v>
      </c>
      <c r="I102" s="33"/>
      <c r="J102" s="34"/>
      <c r="K102" s="35">
        <f t="shared" si="14"/>
        <v>0</v>
      </c>
      <c r="L102" s="54"/>
      <c r="M102" s="34"/>
      <c r="N102" s="34"/>
      <c r="O102" s="34"/>
      <c r="P102" s="35">
        <f t="shared" si="15"/>
        <v>0</v>
      </c>
      <c r="Q102" s="54"/>
      <c r="R102" s="34"/>
      <c r="S102" s="35"/>
      <c r="T102" s="24">
        <f t="shared" si="16"/>
        <v>0</v>
      </c>
      <c r="U102" s="62">
        <f t="shared" si="20"/>
        <v>0</v>
      </c>
      <c r="V102" s="92"/>
      <c r="W102" s="49"/>
      <c r="X102" s="46"/>
      <c r="Y102" s="69">
        <f t="shared" si="17"/>
        <v>0</v>
      </c>
      <c r="Z102" s="46">
        <f t="shared" si="21"/>
        <v>0</v>
      </c>
    </row>
    <row r="103" spans="1:26" ht="15.75" x14ac:dyDescent="0.25">
      <c r="A103" s="72">
        <f t="shared" si="18"/>
        <v>43194</v>
      </c>
      <c r="B103" s="7">
        <f t="shared" si="19"/>
        <v>14</v>
      </c>
      <c r="C103" s="7">
        <f t="shared" si="12"/>
        <v>4</v>
      </c>
      <c r="D103" s="7" t="str">
        <f t="shared" si="13"/>
        <v>4_14</v>
      </c>
      <c r="E103" s="7">
        <f t="shared" si="11"/>
        <v>1</v>
      </c>
      <c r="I103" s="33"/>
      <c r="J103" s="34"/>
      <c r="K103" s="35">
        <f t="shared" si="14"/>
        <v>0</v>
      </c>
      <c r="L103" s="54"/>
      <c r="M103" s="34"/>
      <c r="N103" s="34"/>
      <c r="O103" s="34"/>
      <c r="P103" s="35">
        <f t="shared" si="15"/>
        <v>0</v>
      </c>
      <c r="Q103" s="54"/>
      <c r="R103" s="34"/>
      <c r="S103" s="35"/>
      <c r="T103" s="24">
        <f t="shared" si="16"/>
        <v>0</v>
      </c>
      <c r="U103" s="62">
        <f t="shared" si="20"/>
        <v>0</v>
      </c>
      <c r="V103" s="92"/>
      <c r="W103" s="49"/>
      <c r="X103" s="46"/>
      <c r="Y103" s="69">
        <f t="shared" si="17"/>
        <v>0</v>
      </c>
      <c r="Z103" s="46">
        <f t="shared" si="21"/>
        <v>0</v>
      </c>
    </row>
    <row r="104" spans="1:26" ht="15.75" x14ac:dyDescent="0.25">
      <c r="A104" s="72">
        <f t="shared" si="18"/>
        <v>43195</v>
      </c>
      <c r="B104" s="7">
        <f t="shared" si="19"/>
        <v>14</v>
      </c>
      <c r="C104" s="7">
        <f t="shared" si="12"/>
        <v>4</v>
      </c>
      <c r="D104" s="7" t="str">
        <f t="shared" si="13"/>
        <v>4_14</v>
      </c>
      <c r="E104" s="7">
        <f t="shared" si="11"/>
        <v>1</v>
      </c>
      <c r="I104" s="33"/>
      <c r="J104" s="34"/>
      <c r="K104" s="35">
        <f t="shared" si="14"/>
        <v>0</v>
      </c>
      <c r="L104" s="54"/>
      <c r="M104" s="34"/>
      <c r="N104" s="34"/>
      <c r="O104" s="34"/>
      <c r="P104" s="35">
        <f t="shared" si="15"/>
        <v>0</v>
      </c>
      <c r="Q104" s="54"/>
      <c r="R104" s="34"/>
      <c r="S104" s="35"/>
      <c r="T104" s="24">
        <f t="shared" si="16"/>
        <v>0</v>
      </c>
      <c r="U104" s="62">
        <f t="shared" si="20"/>
        <v>0</v>
      </c>
      <c r="V104" s="92"/>
      <c r="W104" s="49"/>
      <c r="X104" s="46"/>
      <c r="Y104" s="69">
        <f t="shared" si="17"/>
        <v>0</v>
      </c>
      <c r="Z104" s="46">
        <f t="shared" si="21"/>
        <v>0</v>
      </c>
    </row>
    <row r="105" spans="1:26" ht="15.75" x14ac:dyDescent="0.25">
      <c r="A105" s="72">
        <f t="shared" si="18"/>
        <v>43196</v>
      </c>
      <c r="B105" s="7">
        <f t="shared" si="19"/>
        <v>14</v>
      </c>
      <c r="C105" s="7">
        <f t="shared" si="12"/>
        <v>4</v>
      </c>
      <c r="D105" s="7" t="str">
        <f t="shared" si="13"/>
        <v>4_14</v>
      </c>
      <c r="E105" s="7">
        <f t="shared" si="11"/>
        <v>1</v>
      </c>
      <c r="I105" s="33"/>
      <c r="J105" s="34"/>
      <c r="K105" s="35">
        <f t="shared" si="14"/>
        <v>0</v>
      </c>
      <c r="L105" s="54"/>
      <c r="M105" s="34"/>
      <c r="N105" s="34"/>
      <c r="O105" s="34"/>
      <c r="P105" s="35">
        <f t="shared" si="15"/>
        <v>0</v>
      </c>
      <c r="Q105" s="54"/>
      <c r="R105" s="34"/>
      <c r="S105" s="35"/>
      <c r="T105" s="24">
        <f t="shared" si="16"/>
        <v>0</v>
      </c>
      <c r="U105" s="62">
        <f t="shared" si="20"/>
        <v>0</v>
      </c>
      <c r="V105" s="92"/>
      <c r="W105" s="49"/>
      <c r="X105" s="46"/>
      <c r="Y105" s="69">
        <f t="shared" si="17"/>
        <v>0</v>
      </c>
      <c r="Z105" s="46">
        <f t="shared" si="21"/>
        <v>0</v>
      </c>
    </row>
    <row r="106" spans="1:26" ht="15.75" x14ac:dyDescent="0.25">
      <c r="A106" s="72">
        <f t="shared" si="18"/>
        <v>43197</v>
      </c>
      <c r="B106" s="7">
        <f t="shared" si="19"/>
        <v>14</v>
      </c>
      <c r="C106" s="7">
        <f t="shared" si="12"/>
        <v>4</v>
      </c>
      <c r="D106" s="7" t="str">
        <f t="shared" si="13"/>
        <v>4_14</v>
      </c>
      <c r="E106" s="7">
        <f t="shared" si="11"/>
        <v>0</v>
      </c>
      <c r="I106" s="33"/>
      <c r="J106" s="34"/>
      <c r="K106" s="35">
        <f t="shared" si="14"/>
        <v>0</v>
      </c>
      <c r="L106" s="54"/>
      <c r="M106" s="34"/>
      <c r="N106" s="34"/>
      <c r="O106" s="34"/>
      <c r="P106" s="35">
        <f t="shared" si="15"/>
        <v>0</v>
      </c>
      <c r="Q106" s="54"/>
      <c r="R106" s="34"/>
      <c r="S106" s="35"/>
      <c r="T106" s="24">
        <f t="shared" si="16"/>
        <v>0</v>
      </c>
      <c r="U106" s="62">
        <f t="shared" si="20"/>
        <v>0</v>
      </c>
      <c r="V106" s="92"/>
      <c r="W106" s="49"/>
      <c r="X106" s="46"/>
      <c r="Y106" s="69">
        <f t="shared" si="17"/>
        <v>0</v>
      </c>
      <c r="Z106" s="46">
        <f t="shared" si="21"/>
        <v>0</v>
      </c>
    </row>
    <row r="107" spans="1:26" ht="15.75" x14ac:dyDescent="0.25">
      <c r="A107" s="72">
        <f t="shared" si="18"/>
        <v>43198</v>
      </c>
      <c r="B107" s="7">
        <f t="shared" si="19"/>
        <v>14</v>
      </c>
      <c r="C107" s="7">
        <f t="shared" si="12"/>
        <v>4</v>
      </c>
      <c r="D107" s="7" t="str">
        <f t="shared" si="13"/>
        <v>4_14</v>
      </c>
      <c r="E107" s="7">
        <f t="shared" si="11"/>
        <v>0</v>
      </c>
      <c r="I107" s="33"/>
      <c r="J107" s="34"/>
      <c r="K107" s="35">
        <f t="shared" si="14"/>
        <v>0</v>
      </c>
      <c r="L107" s="54"/>
      <c r="M107" s="34"/>
      <c r="N107" s="34"/>
      <c r="O107" s="34"/>
      <c r="P107" s="35">
        <f t="shared" si="15"/>
        <v>0</v>
      </c>
      <c r="Q107" s="54"/>
      <c r="R107" s="34"/>
      <c r="S107" s="35"/>
      <c r="T107" s="24">
        <f t="shared" si="16"/>
        <v>0</v>
      </c>
      <c r="U107" s="62">
        <f t="shared" si="20"/>
        <v>0</v>
      </c>
      <c r="V107" s="92"/>
      <c r="W107" s="49"/>
      <c r="X107" s="46"/>
      <c r="Y107" s="69">
        <f t="shared" si="17"/>
        <v>0</v>
      </c>
      <c r="Z107" s="46">
        <f t="shared" si="21"/>
        <v>0</v>
      </c>
    </row>
    <row r="108" spans="1:26" ht="15.75" x14ac:dyDescent="0.25">
      <c r="A108" s="72">
        <f t="shared" si="18"/>
        <v>43199</v>
      </c>
      <c r="B108" s="7">
        <f t="shared" si="19"/>
        <v>15</v>
      </c>
      <c r="C108" s="7">
        <f t="shared" si="12"/>
        <v>4</v>
      </c>
      <c r="D108" s="7" t="str">
        <f t="shared" si="13"/>
        <v>4_15</v>
      </c>
      <c r="E108" s="7">
        <f t="shared" si="11"/>
        <v>1</v>
      </c>
      <c r="I108" s="33"/>
      <c r="J108" s="34"/>
      <c r="K108" s="35">
        <f t="shared" si="14"/>
        <v>0</v>
      </c>
      <c r="L108" s="54"/>
      <c r="M108" s="34"/>
      <c r="N108" s="34"/>
      <c r="O108" s="34"/>
      <c r="P108" s="35">
        <f t="shared" si="15"/>
        <v>0</v>
      </c>
      <c r="Q108" s="54"/>
      <c r="R108" s="34"/>
      <c r="S108" s="35"/>
      <c r="T108" s="24">
        <f t="shared" si="16"/>
        <v>0</v>
      </c>
      <c r="U108" s="62">
        <f t="shared" si="20"/>
        <v>0</v>
      </c>
      <c r="V108" s="92"/>
      <c r="W108" s="49"/>
      <c r="X108" s="46"/>
      <c r="Y108" s="69">
        <f t="shared" si="17"/>
        <v>0</v>
      </c>
      <c r="Z108" s="46">
        <f t="shared" si="21"/>
        <v>0</v>
      </c>
    </row>
    <row r="109" spans="1:26" ht="15.75" x14ac:dyDescent="0.25">
      <c r="A109" s="72">
        <f t="shared" si="18"/>
        <v>43200</v>
      </c>
      <c r="B109" s="7">
        <f t="shared" si="19"/>
        <v>15</v>
      </c>
      <c r="C109" s="7">
        <f t="shared" si="12"/>
        <v>4</v>
      </c>
      <c r="D109" s="7" t="str">
        <f t="shared" si="13"/>
        <v>4_15</v>
      </c>
      <c r="E109" s="7">
        <f t="shared" si="11"/>
        <v>1</v>
      </c>
      <c r="I109" s="33"/>
      <c r="J109" s="34"/>
      <c r="K109" s="35">
        <f t="shared" si="14"/>
        <v>0</v>
      </c>
      <c r="L109" s="54"/>
      <c r="M109" s="34"/>
      <c r="N109" s="34"/>
      <c r="O109" s="34"/>
      <c r="P109" s="35">
        <f t="shared" si="15"/>
        <v>0</v>
      </c>
      <c r="Q109" s="54"/>
      <c r="R109" s="34"/>
      <c r="S109" s="35"/>
      <c r="T109" s="24">
        <f t="shared" si="16"/>
        <v>0</v>
      </c>
      <c r="U109" s="62">
        <f t="shared" si="20"/>
        <v>0</v>
      </c>
      <c r="V109" s="92"/>
      <c r="W109" s="49"/>
      <c r="X109" s="46"/>
      <c r="Y109" s="69">
        <f t="shared" si="17"/>
        <v>0</v>
      </c>
      <c r="Z109" s="46">
        <f t="shared" si="21"/>
        <v>0</v>
      </c>
    </row>
    <row r="110" spans="1:26" ht="15.75" x14ac:dyDescent="0.25">
      <c r="A110" s="72">
        <f t="shared" si="18"/>
        <v>43201</v>
      </c>
      <c r="B110" s="7">
        <f t="shared" si="19"/>
        <v>15</v>
      </c>
      <c r="C110" s="7">
        <f t="shared" si="12"/>
        <v>4</v>
      </c>
      <c r="D110" s="7" t="str">
        <f t="shared" si="13"/>
        <v>4_15</v>
      </c>
      <c r="E110" s="7">
        <f t="shared" si="11"/>
        <v>1</v>
      </c>
      <c r="I110" s="33"/>
      <c r="J110" s="34"/>
      <c r="K110" s="35">
        <f t="shared" si="14"/>
        <v>0</v>
      </c>
      <c r="L110" s="54"/>
      <c r="M110" s="34"/>
      <c r="N110" s="34"/>
      <c r="O110" s="34"/>
      <c r="P110" s="35">
        <f t="shared" si="15"/>
        <v>0</v>
      </c>
      <c r="Q110" s="54"/>
      <c r="R110" s="34"/>
      <c r="S110" s="35"/>
      <c r="T110" s="24">
        <f t="shared" si="16"/>
        <v>0</v>
      </c>
      <c r="U110" s="62">
        <f t="shared" si="20"/>
        <v>0</v>
      </c>
      <c r="V110" s="92"/>
      <c r="W110" s="49"/>
      <c r="X110" s="46"/>
      <c r="Y110" s="69">
        <f t="shared" si="17"/>
        <v>0</v>
      </c>
      <c r="Z110" s="46">
        <f t="shared" si="21"/>
        <v>0</v>
      </c>
    </row>
    <row r="111" spans="1:26" ht="15.75" x14ac:dyDescent="0.25">
      <c r="A111" s="72">
        <f t="shared" si="18"/>
        <v>43202</v>
      </c>
      <c r="B111" s="7">
        <f t="shared" si="19"/>
        <v>15</v>
      </c>
      <c r="C111" s="7">
        <f t="shared" si="12"/>
        <v>4</v>
      </c>
      <c r="D111" s="7" t="str">
        <f t="shared" si="13"/>
        <v>4_15</v>
      </c>
      <c r="E111" s="7">
        <f t="shared" si="11"/>
        <v>1</v>
      </c>
      <c r="I111" s="33"/>
      <c r="J111" s="34"/>
      <c r="K111" s="35">
        <f t="shared" si="14"/>
        <v>0</v>
      </c>
      <c r="L111" s="54"/>
      <c r="M111" s="34"/>
      <c r="N111" s="34"/>
      <c r="O111" s="34"/>
      <c r="P111" s="35">
        <f t="shared" si="15"/>
        <v>0</v>
      </c>
      <c r="Q111" s="54"/>
      <c r="R111" s="34"/>
      <c r="S111" s="35"/>
      <c r="T111" s="24">
        <f t="shared" si="16"/>
        <v>0</v>
      </c>
      <c r="U111" s="62">
        <f t="shared" si="20"/>
        <v>0</v>
      </c>
      <c r="V111" s="92"/>
      <c r="W111" s="49"/>
      <c r="X111" s="46"/>
      <c r="Y111" s="69">
        <f t="shared" si="17"/>
        <v>0</v>
      </c>
      <c r="Z111" s="46">
        <f t="shared" si="21"/>
        <v>0</v>
      </c>
    </row>
    <row r="112" spans="1:26" ht="15.75" x14ac:dyDescent="0.25">
      <c r="A112" s="72">
        <f t="shared" si="18"/>
        <v>43203</v>
      </c>
      <c r="B112" s="7">
        <f t="shared" si="19"/>
        <v>15</v>
      </c>
      <c r="C112" s="7">
        <f t="shared" si="12"/>
        <v>4</v>
      </c>
      <c r="D112" s="7" t="str">
        <f t="shared" si="13"/>
        <v>4_15</v>
      </c>
      <c r="E112" s="7">
        <f t="shared" si="11"/>
        <v>1</v>
      </c>
      <c r="I112" s="33"/>
      <c r="J112" s="34"/>
      <c r="K112" s="35">
        <f t="shared" si="14"/>
        <v>0</v>
      </c>
      <c r="L112" s="54"/>
      <c r="M112" s="34"/>
      <c r="N112" s="34"/>
      <c r="O112" s="34"/>
      <c r="P112" s="35">
        <f t="shared" si="15"/>
        <v>0</v>
      </c>
      <c r="Q112" s="54"/>
      <c r="R112" s="34"/>
      <c r="S112" s="35"/>
      <c r="T112" s="24">
        <f t="shared" si="16"/>
        <v>0</v>
      </c>
      <c r="U112" s="62">
        <f t="shared" si="20"/>
        <v>0</v>
      </c>
      <c r="V112" s="92"/>
      <c r="W112" s="49"/>
      <c r="X112" s="46"/>
      <c r="Y112" s="69">
        <f t="shared" si="17"/>
        <v>0</v>
      </c>
      <c r="Z112" s="46">
        <f t="shared" si="21"/>
        <v>0</v>
      </c>
    </row>
    <row r="113" spans="1:26" ht="15.75" x14ac:dyDescent="0.25">
      <c r="A113" s="72">
        <f t="shared" si="18"/>
        <v>43204</v>
      </c>
      <c r="B113" s="7">
        <f t="shared" si="19"/>
        <v>15</v>
      </c>
      <c r="C113" s="7">
        <f t="shared" si="12"/>
        <v>4</v>
      </c>
      <c r="D113" s="7" t="str">
        <f t="shared" si="13"/>
        <v>4_15</v>
      </c>
      <c r="E113" s="7">
        <f t="shared" si="11"/>
        <v>0</v>
      </c>
      <c r="I113" s="33"/>
      <c r="J113" s="34"/>
      <c r="K113" s="35">
        <f t="shared" si="14"/>
        <v>0</v>
      </c>
      <c r="L113" s="54"/>
      <c r="M113" s="34"/>
      <c r="N113" s="34"/>
      <c r="O113" s="34"/>
      <c r="P113" s="35">
        <f t="shared" si="15"/>
        <v>0</v>
      </c>
      <c r="Q113" s="54"/>
      <c r="R113" s="34"/>
      <c r="S113" s="35"/>
      <c r="T113" s="24">
        <f t="shared" si="16"/>
        <v>0</v>
      </c>
      <c r="U113" s="62">
        <f t="shared" si="20"/>
        <v>0</v>
      </c>
      <c r="V113" s="92"/>
      <c r="W113" s="49"/>
      <c r="X113" s="46"/>
      <c r="Y113" s="69">
        <f t="shared" si="17"/>
        <v>0</v>
      </c>
      <c r="Z113" s="46">
        <f t="shared" si="21"/>
        <v>0</v>
      </c>
    </row>
    <row r="114" spans="1:26" ht="15.75" x14ac:dyDescent="0.25">
      <c r="A114" s="72">
        <f t="shared" si="18"/>
        <v>43205</v>
      </c>
      <c r="B114" s="7">
        <f t="shared" si="19"/>
        <v>15</v>
      </c>
      <c r="C114" s="7">
        <f t="shared" si="12"/>
        <v>4</v>
      </c>
      <c r="D114" s="7" t="str">
        <f t="shared" si="13"/>
        <v>4_15</v>
      </c>
      <c r="E114" s="7">
        <f t="shared" si="11"/>
        <v>0</v>
      </c>
      <c r="I114" s="33"/>
      <c r="J114" s="34"/>
      <c r="K114" s="35">
        <f t="shared" si="14"/>
        <v>0</v>
      </c>
      <c r="L114" s="54"/>
      <c r="M114" s="34"/>
      <c r="N114" s="34"/>
      <c r="O114" s="34"/>
      <c r="P114" s="35">
        <f t="shared" si="15"/>
        <v>0</v>
      </c>
      <c r="Q114" s="54"/>
      <c r="R114" s="34"/>
      <c r="S114" s="35"/>
      <c r="T114" s="24">
        <f t="shared" si="16"/>
        <v>0</v>
      </c>
      <c r="U114" s="62">
        <f t="shared" si="20"/>
        <v>0</v>
      </c>
      <c r="V114" s="92"/>
      <c r="W114" s="49"/>
      <c r="X114" s="46"/>
      <c r="Y114" s="69">
        <f t="shared" si="17"/>
        <v>0</v>
      </c>
      <c r="Z114" s="46">
        <f t="shared" si="21"/>
        <v>0</v>
      </c>
    </row>
    <row r="115" spans="1:26" ht="15.75" x14ac:dyDescent="0.25">
      <c r="A115" s="72">
        <f t="shared" si="18"/>
        <v>43206</v>
      </c>
      <c r="B115" s="7">
        <f t="shared" si="19"/>
        <v>16</v>
      </c>
      <c r="C115" s="7">
        <f t="shared" si="12"/>
        <v>4</v>
      </c>
      <c r="D115" s="7" t="str">
        <f t="shared" si="13"/>
        <v>4_16</v>
      </c>
      <c r="E115" s="7">
        <f t="shared" si="11"/>
        <v>1</v>
      </c>
      <c r="I115" s="33"/>
      <c r="J115" s="34"/>
      <c r="K115" s="35">
        <f t="shared" si="14"/>
        <v>0</v>
      </c>
      <c r="L115" s="54"/>
      <c r="M115" s="34"/>
      <c r="N115" s="34"/>
      <c r="O115" s="34"/>
      <c r="P115" s="35">
        <f t="shared" si="15"/>
        <v>0</v>
      </c>
      <c r="Q115" s="54"/>
      <c r="R115" s="34"/>
      <c r="S115" s="35"/>
      <c r="T115" s="24">
        <f t="shared" si="16"/>
        <v>0</v>
      </c>
      <c r="U115" s="62">
        <f t="shared" si="20"/>
        <v>0</v>
      </c>
      <c r="V115" s="92"/>
      <c r="W115" s="49"/>
      <c r="X115" s="46"/>
      <c r="Y115" s="69">
        <f t="shared" si="17"/>
        <v>0</v>
      </c>
      <c r="Z115" s="46">
        <f t="shared" si="21"/>
        <v>0</v>
      </c>
    </row>
    <row r="116" spans="1:26" ht="15.75" x14ac:dyDescent="0.25">
      <c r="A116" s="72">
        <f t="shared" si="18"/>
        <v>43207</v>
      </c>
      <c r="B116" s="7">
        <f t="shared" si="19"/>
        <v>16</v>
      </c>
      <c r="C116" s="7">
        <f t="shared" si="12"/>
        <v>4</v>
      </c>
      <c r="D116" s="7" t="str">
        <f t="shared" si="13"/>
        <v>4_16</v>
      </c>
      <c r="E116" s="7">
        <f t="shared" si="11"/>
        <v>1</v>
      </c>
      <c r="I116" s="33"/>
      <c r="J116" s="34"/>
      <c r="K116" s="35">
        <f t="shared" si="14"/>
        <v>0</v>
      </c>
      <c r="L116" s="54"/>
      <c r="M116" s="34"/>
      <c r="N116" s="34"/>
      <c r="O116" s="34"/>
      <c r="P116" s="35">
        <f t="shared" si="15"/>
        <v>0</v>
      </c>
      <c r="Q116" s="54"/>
      <c r="R116" s="34"/>
      <c r="S116" s="35"/>
      <c r="T116" s="24">
        <f t="shared" si="16"/>
        <v>0</v>
      </c>
      <c r="U116" s="62">
        <f t="shared" si="20"/>
        <v>0</v>
      </c>
      <c r="V116" s="92"/>
      <c r="W116" s="49"/>
      <c r="X116" s="46"/>
      <c r="Y116" s="69">
        <f t="shared" si="17"/>
        <v>0</v>
      </c>
      <c r="Z116" s="46">
        <f t="shared" si="21"/>
        <v>0</v>
      </c>
    </row>
    <row r="117" spans="1:26" ht="15.75" x14ac:dyDescent="0.25">
      <c r="A117" s="72">
        <f t="shared" si="18"/>
        <v>43208</v>
      </c>
      <c r="B117" s="7">
        <f t="shared" si="19"/>
        <v>16</v>
      </c>
      <c r="C117" s="7">
        <f t="shared" si="12"/>
        <v>4</v>
      </c>
      <c r="D117" s="7" t="str">
        <f t="shared" si="13"/>
        <v>4_16</v>
      </c>
      <c r="E117" s="7">
        <f t="shared" si="11"/>
        <v>1</v>
      </c>
      <c r="I117" s="33"/>
      <c r="J117" s="34"/>
      <c r="K117" s="35">
        <f t="shared" si="14"/>
        <v>0</v>
      </c>
      <c r="L117" s="54"/>
      <c r="M117" s="34"/>
      <c r="N117" s="34"/>
      <c r="O117" s="34"/>
      <c r="P117" s="35">
        <f t="shared" si="15"/>
        <v>0</v>
      </c>
      <c r="Q117" s="54"/>
      <c r="R117" s="34"/>
      <c r="S117" s="35"/>
      <c r="T117" s="24">
        <f t="shared" si="16"/>
        <v>0</v>
      </c>
      <c r="U117" s="62">
        <f t="shared" si="20"/>
        <v>0</v>
      </c>
      <c r="V117" s="92"/>
      <c r="W117" s="49"/>
      <c r="X117" s="46"/>
      <c r="Y117" s="69">
        <f t="shared" si="17"/>
        <v>0</v>
      </c>
      <c r="Z117" s="46">
        <f t="shared" si="21"/>
        <v>0</v>
      </c>
    </row>
    <row r="118" spans="1:26" ht="15.75" x14ac:dyDescent="0.25">
      <c r="A118" s="72">
        <f t="shared" si="18"/>
        <v>43209</v>
      </c>
      <c r="B118" s="7">
        <f t="shared" si="19"/>
        <v>16</v>
      </c>
      <c r="C118" s="7">
        <f t="shared" si="12"/>
        <v>4</v>
      </c>
      <c r="D118" s="7" t="str">
        <f t="shared" si="13"/>
        <v>4_16</v>
      </c>
      <c r="E118" s="7">
        <f t="shared" si="11"/>
        <v>1</v>
      </c>
      <c r="I118" s="33"/>
      <c r="J118" s="34"/>
      <c r="K118" s="35">
        <f t="shared" si="14"/>
        <v>0</v>
      </c>
      <c r="L118" s="54"/>
      <c r="M118" s="34"/>
      <c r="N118" s="34"/>
      <c r="O118" s="34"/>
      <c r="P118" s="35">
        <f t="shared" si="15"/>
        <v>0</v>
      </c>
      <c r="Q118" s="54"/>
      <c r="R118" s="34"/>
      <c r="S118" s="35"/>
      <c r="T118" s="24">
        <f t="shared" si="16"/>
        <v>0</v>
      </c>
      <c r="U118" s="62">
        <f t="shared" si="20"/>
        <v>0</v>
      </c>
      <c r="V118" s="92"/>
      <c r="W118" s="49"/>
      <c r="X118" s="46"/>
      <c r="Y118" s="69">
        <f t="shared" si="17"/>
        <v>0</v>
      </c>
      <c r="Z118" s="46">
        <f t="shared" si="21"/>
        <v>0</v>
      </c>
    </row>
    <row r="119" spans="1:26" ht="15.75" x14ac:dyDescent="0.25">
      <c r="A119" s="72">
        <f t="shared" si="18"/>
        <v>43210</v>
      </c>
      <c r="B119" s="7">
        <f t="shared" si="19"/>
        <v>16</v>
      </c>
      <c r="C119" s="7">
        <f t="shared" si="12"/>
        <v>4</v>
      </c>
      <c r="D119" s="7" t="str">
        <f t="shared" si="13"/>
        <v>4_16</v>
      </c>
      <c r="E119" s="7">
        <f t="shared" si="11"/>
        <v>1</v>
      </c>
      <c r="I119" s="33"/>
      <c r="J119" s="34"/>
      <c r="K119" s="35">
        <f t="shared" si="14"/>
        <v>0</v>
      </c>
      <c r="L119" s="54"/>
      <c r="M119" s="34"/>
      <c r="N119" s="34"/>
      <c r="O119" s="34"/>
      <c r="P119" s="35">
        <f t="shared" si="15"/>
        <v>0</v>
      </c>
      <c r="Q119" s="54"/>
      <c r="R119" s="34"/>
      <c r="S119" s="35"/>
      <c r="T119" s="24">
        <f t="shared" si="16"/>
        <v>0</v>
      </c>
      <c r="U119" s="62">
        <f t="shared" si="20"/>
        <v>0</v>
      </c>
      <c r="V119" s="92"/>
      <c r="W119" s="49"/>
      <c r="X119" s="46"/>
      <c r="Y119" s="69">
        <f t="shared" si="17"/>
        <v>0</v>
      </c>
      <c r="Z119" s="46">
        <f t="shared" si="21"/>
        <v>0</v>
      </c>
    </row>
    <row r="120" spans="1:26" ht="15.75" x14ac:dyDescent="0.25">
      <c r="A120" s="72">
        <f t="shared" si="18"/>
        <v>43211</v>
      </c>
      <c r="B120" s="7">
        <f t="shared" si="19"/>
        <v>16</v>
      </c>
      <c r="C120" s="7">
        <f t="shared" si="12"/>
        <v>4</v>
      </c>
      <c r="D120" s="7" t="str">
        <f t="shared" si="13"/>
        <v>4_16</v>
      </c>
      <c r="E120" s="7">
        <f t="shared" si="11"/>
        <v>0</v>
      </c>
      <c r="I120" s="33"/>
      <c r="J120" s="34"/>
      <c r="K120" s="35">
        <f t="shared" si="14"/>
        <v>0</v>
      </c>
      <c r="L120" s="54"/>
      <c r="M120" s="34"/>
      <c r="N120" s="34"/>
      <c r="O120" s="34"/>
      <c r="P120" s="35">
        <f t="shared" si="15"/>
        <v>0</v>
      </c>
      <c r="Q120" s="54"/>
      <c r="R120" s="34"/>
      <c r="S120" s="35"/>
      <c r="T120" s="24">
        <f t="shared" si="16"/>
        <v>0</v>
      </c>
      <c r="U120" s="62">
        <f t="shared" si="20"/>
        <v>0</v>
      </c>
      <c r="V120" s="92"/>
      <c r="W120" s="49"/>
      <c r="X120" s="46"/>
      <c r="Y120" s="69">
        <f t="shared" si="17"/>
        <v>0</v>
      </c>
      <c r="Z120" s="46">
        <f t="shared" si="21"/>
        <v>0</v>
      </c>
    </row>
    <row r="121" spans="1:26" ht="15.75" x14ac:dyDescent="0.25">
      <c r="A121" s="72">
        <f t="shared" si="18"/>
        <v>43212</v>
      </c>
      <c r="B121" s="7">
        <f t="shared" si="19"/>
        <v>16</v>
      </c>
      <c r="C121" s="7">
        <f t="shared" si="12"/>
        <v>4</v>
      </c>
      <c r="D121" s="7" t="str">
        <f t="shared" si="13"/>
        <v>4_16</v>
      </c>
      <c r="E121" s="7">
        <f t="shared" si="11"/>
        <v>0</v>
      </c>
      <c r="I121" s="33"/>
      <c r="J121" s="34"/>
      <c r="K121" s="35">
        <f t="shared" si="14"/>
        <v>0</v>
      </c>
      <c r="L121" s="54"/>
      <c r="M121" s="34"/>
      <c r="N121" s="34"/>
      <c r="O121" s="34"/>
      <c r="P121" s="35">
        <f t="shared" si="15"/>
        <v>0</v>
      </c>
      <c r="Q121" s="54"/>
      <c r="R121" s="34"/>
      <c r="S121" s="35"/>
      <c r="T121" s="24">
        <f t="shared" si="16"/>
        <v>0</v>
      </c>
      <c r="U121" s="62">
        <f t="shared" si="20"/>
        <v>0</v>
      </c>
      <c r="V121" s="92"/>
      <c r="W121" s="49"/>
      <c r="X121" s="46"/>
      <c r="Y121" s="69">
        <f t="shared" si="17"/>
        <v>0</v>
      </c>
      <c r="Z121" s="46">
        <f t="shared" si="21"/>
        <v>0</v>
      </c>
    </row>
    <row r="122" spans="1:26" ht="15.75" x14ac:dyDescent="0.25">
      <c r="A122" s="72">
        <f t="shared" si="18"/>
        <v>43213</v>
      </c>
      <c r="B122" s="7">
        <f t="shared" si="19"/>
        <v>17</v>
      </c>
      <c r="C122" s="7">
        <f t="shared" si="12"/>
        <v>4</v>
      </c>
      <c r="D122" s="7" t="str">
        <f t="shared" si="13"/>
        <v>4_17</v>
      </c>
      <c r="E122" s="7">
        <f t="shared" si="11"/>
        <v>1</v>
      </c>
      <c r="I122" s="33"/>
      <c r="J122" s="34"/>
      <c r="K122" s="35">
        <f t="shared" si="14"/>
        <v>0</v>
      </c>
      <c r="L122" s="54"/>
      <c r="M122" s="34"/>
      <c r="N122" s="34"/>
      <c r="O122" s="34"/>
      <c r="P122" s="35">
        <f t="shared" si="15"/>
        <v>0</v>
      </c>
      <c r="Q122" s="54"/>
      <c r="R122" s="34"/>
      <c r="S122" s="35"/>
      <c r="T122" s="24">
        <f t="shared" si="16"/>
        <v>0</v>
      </c>
      <c r="U122" s="62">
        <f t="shared" si="20"/>
        <v>0</v>
      </c>
      <c r="V122" s="92"/>
      <c r="W122" s="49"/>
      <c r="X122" s="46"/>
      <c r="Y122" s="69">
        <f t="shared" si="17"/>
        <v>0</v>
      </c>
      <c r="Z122" s="46">
        <f t="shared" si="21"/>
        <v>0</v>
      </c>
    </row>
    <row r="123" spans="1:26" ht="15.75" x14ac:dyDescent="0.25">
      <c r="A123" s="72">
        <f t="shared" si="18"/>
        <v>43214</v>
      </c>
      <c r="B123" s="7">
        <f t="shared" si="19"/>
        <v>17</v>
      </c>
      <c r="C123" s="7">
        <f t="shared" si="12"/>
        <v>4</v>
      </c>
      <c r="D123" s="7" t="str">
        <f t="shared" si="13"/>
        <v>4_17</v>
      </c>
      <c r="E123" s="7">
        <f t="shared" si="11"/>
        <v>1</v>
      </c>
      <c r="I123" s="33"/>
      <c r="J123" s="34"/>
      <c r="K123" s="35">
        <f t="shared" si="14"/>
        <v>0</v>
      </c>
      <c r="L123" s="54"/>
      <c r="M123" s="34"/>
      <c r="N123" s="34"/>
      <c r="O123" s="34"/>
      <c r="P123" s="35">
        <f t="shared" si="15"/>
        <v>0</v>
      </c>
      <c r="Q123" s="54"/>
      <c r="R123" s="34"/>
      <c r="S123" s="35"/>
      <c r="T123" s="24">
        <f t="shared" si="16"/>
        <v>0</v>
      </c>
      <c r="U123" s="62">
        <f t="shared" si="20"/>
        <v>0</v>
      </c>
      <c r="V123" s="92"/>
      <c r="W123" s="49"/>
      <c r="X123" s="46"/>
      <c r="Y123" s="69">
        <f t="shared" si="17"/>
        <v>0</v>
      </c>
      <c r="Z123" s="46">
        <f t="shared" si="21"/>
        <v>0</v>
      </c>
    </row>
    <row r="124" spans="1:26" ht="15.75" x14ac:dyDescent="0.25">
      <c r="A124" s="72">
        <f t="shared" si="18"/>
        <v>43215</v>
      </c>
      <c r="B124" s="7">
        <f t="shared" si="19"/>
        <v>17</v>
      </c>
      <c r="C124" s="7">
        <f t="shared" si="12"/>
        <v>4</v>
      </c>
      <c r="D124" s="7" t="str">
        <f t="shared" si="13"/>
        <v>4_17</v>
      </c>
      <c r="E124" s="7">
        <f t="shared" si="11"/>
        <v>1</v>
      </c>
      <c r="I124" s="33"/>
      <c r="J124" s="34"/>
      <c r="K124" s="35">
        <f t="shared" si="14"/>
        <v>0</v>
      </c>
      <c r="L124" s="54"/>
      <c r="M124" s="34"/>
      <c r="N124" s="34"/>
      <c r="O124" s="34"/>
      <c r="P124" s="35">
        <f t="shared" si="15"/>
        <v>0</v>
      </c>
      <c r="Q124" s="54"/>
      <c r="R124" s="34"/>
      <c r="S124" s="35"/>
      <c r="T124" s="24">
        <f t="shared" si="16"/>
        <v>0</v>
      </c>
      <c r="U124" s="62">
        <f t="shared" si="20"/>
        <v>0</v>
      </c>
      <c r="V124" s="92"/>
      <c r="W124" s="49"/>
      <c r="X124" s="46"/>
      <c r="Y124" s="69">
        <f t="shared" si="17"/>
        <v>0</v>
      </c>
      <c r="Z124" s="46">
        <f t="shared" si="21"/>
        <v>0</v>
      </c>
    </row>
    <row r="125" spans="1:26" ht="15.75" x14ac:dyDescent="0.25">
      <c r="A125" s="72">
        <f t="shared" si="18"/>
        <v>43216</v>
      </c>
      <c r="B125" s="7">
        <f t="shared" si="19"/>
        <v>17</v>
      </c>
      <c r="C125" s="7">
        <f t="shared" si="12"/>
        <v>4</v>
      </c>
      <c r="D125" s="7" t="str">
        <f t="shared" si="13"/>
        <v>4_17</v>
      </c>
      <c r="E125" s="7">
        <f t="shared" si="11"/>
        <v>1</v>
      </c>
      <c r="I125" s="33"/>
      <c r="J125" s="34"/>
      <c r="K125" s="35">
        <f t="shared" si="14"/>
        <v>0</v>
      </c>
      <c r="L125" s="54"/>
      <c r="M125" s="34"/>
      <c r="N125" s="34"/>
      <c r="O125" s="34"/>
      <c r="P125" s="35">
        <f t="shared" si="15"/>
        <v>0</v>
      </c>
      <c r="Q125" s="54"/>
      <c r="R125" s="34"/>
      <c r="S125" s="35"/>
      <c r="T125" s="24">
        <f t="shared" si="16"/>
        <v>0</v>
      </c>
      <c r="U125" s="62">
        <f t="shared" si="20"/>
        <v>0</v>
      </c>
      <c r="V125" s="92"/>
      <c r="W125" s="49"/>
      <c r="X125" s="46"/>
      <c r="Y125" s="69">
        <f t="shared" si="17"/>
        <v>0</v>
      </c>
      <c r="Z125" s="46">
        <f t="shared" si="21"/>
        <v>0</v>
      </c>
    </row>
    <row r="126" spans="1:26" ht="15.75" x14ac:dyDescent="0.25">
      <c r="A126" s="72">
        <f t="shared" si="18"/>
        <v>43217</v>
      </c>
      <c r="B126" s="7">
        <f t="shared" si="19"/>
        <v>17</v>
      </c>
      <c r="C126" s="7">
        <f t="shared" si="12"/>
        <v>4</v>
      </c>
      <c r="D126" s="7" t="str">
        <f t="shared" si="13"/>
        <v>4_17</v>
      </c>
      <c r="E126" s="7">
        <f t="shared" si="11"/>
        <v>1</v>
      </c>
      <c r="I126" s="33"/>
      <c r="J126" s="34"/>
      <c r="K126" s="35">
        <f t="shared" si="14"/>
        <v>0</v>
      </c>
      <c r="L126" s="54"/>
      <c r="M126" s="34"/>
      <c r="N126" s="34"/>
      <c r="O126" s="34"/>
      <c r="P126" s="35">
        <f t="shared" si="15"/>
        <v>0</v>
      </c>
      <c r="Q126" s="54"/>
      <c r="R126" s="34"/>
      <c r="S126" s="35"/>
      <c r="T126" s="24">
        <f t="shared" si="16"/>
        <v>0</v>
      </c>
      <c r="U126" s="62">
        <f t="shared" si="20"/>
        <v>0</v>
      </c>
      <c r="V126" s="92"/>
      <c r="W126" s="49"/>
      <c r="X126" s="46"/>
      <c r="Y126" s="69">
        <f t="shared" si="17"/>
        <v>0</v>
      </c>
      <c r="Z126" s="46">
        <f t="shared" si="21"/>
        <v>0</v>
      </c>
    </row>
    <row r="127" spans="1:26" ht="15.75" x14ac:dyDescent="0.25">
      <c r="A127" s="72">
        <f t="shared" si="18"/>
        <v>43218</v>
      </c>
      <c r="B127" s="7">
        <f t="shared" si="19"/>
        <v>17</v>
      </c>
      <c r="C127" s="7">
        <f t="shared" si="12"/>
        <v>4</v>
      </c>
      <c r="D127" s="7" t="str">
        <f t="shared" si="13"/>
        <v>4_17</v>
      </c>
      <c r="E127" s="7">
        <f t="shared" si="11"/>
        <v>0</v>
      </c>
      <c r="I127" s="33"/>
      <c r="J127" s="34"/>
      <c r="K127" s="35">
        <f t="shared" si="14"/>
        <v>0</v>
      </c>
      <c r="L127" s="54"/>
      <c r="M127" s="34"/>
      <c r="N127" s="34"/>
      <c r="O127" s="34"/>
      <c r="P127" s="35">
        <f t="shared" si="15"/>
        <v>0</v>
      </c>
      <c r="Q127" s="54"/>
      <c r="R127" s="34"/>
      <c r="S127" s="35"/>
      <c r="T127" s="24">
        <f t="shared" si="16"/>
        <v>0</v>
      </c>
      <c r="U127" s="62">
        <f t="shared" si="20"/>
        <v>0</v>
      </c>
      <c r="V127" s="92"/>
      <c r="W127" s="49"/>
      <c r="X127" s="46"/>
      <c r="Y127" s="69">
        <f t="shared" si="17"/>
        <v>0</v>
      </c>
      <c r="Z127" s="46">
        <f t="shared" si="21"/>
        <v>0</v>
      </c>
    </row>
    <row r="128" spans="1:26" ht="15.75" x14ac:dyDescent="0.25">
      <c r="A128" s="72">
        <f t="shared" si="18"/>
        <v>43219</v>
      </c>
      <c r="B128" s="7">
        <f t="shared" si="19"/>
        <v>17</v>
      </c>
      <c r="C128" s="7">
        <f t="shared" si="12"/>
        <v>4</v>
      </c>
      <c r="D128" s="7" t="str">
        <f t="shared" si="13"/>
        <v>4_17</v>
      </c>
      <c r="E128" s="7">
        <f t="shared" si="11"/>
        <v>0</v>
      </c>
      <c r="I128" s="33"/>
      <c r="J128" s="34"/>
      <c r="K128" s="35">
        <f t="shared" si="14"/>
        <v>0</v>
      </c>
      <c r="L128" s="54"/>
      <c r="M128" s="34"/>
      <c r="N128" s="34"/>
      <c r="O128" s="34"/>
      <c r="P128" s="35">
        <f t="shared" si="15"/>
        <v>0</v>
      </c>
      <c r="Q128" s="54"/>
      <c r="R128" s="34"/>
      <c r="S128" s="35"/>
      <c r="T128" s="24">
        <f t="shared" si="16"/>
        <v>0</v>
      </c>
      <c r="U128" s="62">
        <f t="shared" si="20"/>
        <v>0</v>
      </c>
      <c r="V128" s="92"/>
      <c r="W128" s="49"/>
      <c r="X128" s="46"/>
      <c r="Y128" s="69">
        <f t="shared" si="17"/>
        <v>0</v>
      </c>
      <c r="Z128" s="46">
        <f t="shared" si="21"/>
        <v>0</v>
      </c>
    </row>
    <row r="129" spans="1:26" ht="15.75" x14ac:dyDescent="0.25">
      <c r="A129" s="72">
        <f t="shared" si="18"/>
        <v>43220</v>
      </c>
      <c r="B129" s="7">
        <f t="shared" si="19"/>
        <v>18</v>
      </c>
      <c r="C129" s="7">
        <f t="shared" si="12"/>
        <v>4</v>
      </c>
      <c r="D129" s="7" t="str">
        <f t="shared" si="13"/>
        <v>4_18</v>
      </c>
      <c r="E129" s="7">
        <f t="shared" si="11"/>
        <v>1</v>
      </c>
      <c r="I129" s="33"/>
      <c r="J129" s="34"/>
      <c r="K129" s="35">
        <f t="shared" si="14"/>
        <v>0</v>
      </c>
      <c r="L129" s="54"/>
      <c r="M129" s="34"/>
      <c r="N129" s="34"/>
      <c r="O129" s="34"/>
      <c r="P129" s="35">
        <f t="shared" si="15"/>
        <v>0</v>
      </c>
      <c r="Q129" s="54"/>
      <c r="R129" s="34"/>
      <c r="S129" s="35"/>
      <c r="T129" s="24">
        <f t="shared" si="16"/>
        <v>0</v>
      </c>
      <c r="U129" s="62">
        <f t="shared" si="20"/>
        <v>0</v>
      </c>
      <c r="V129" s="92"/>
      <c r="W129" s="49"/>
      <c r="X129" s="46"/>
      <c r="Y129" s="69">
        <f t="shared" si="17"/>
        <v>0</v>
      </c>
      <c r="Z129" s="46">
        <f t="shared" si="21"/>
        <v>0</v>
      </c>
    </row>
    <row r="130" spans="1:26" ht="15.75" x14ac:dyDescent="0.25">
      <c r="A130" s="72">
        <f t="shared" si="18"/>
        <v>43221</v>
      </c>
      <c r="B130" s="7">
        <f t="shared" si="19"/>
        <v>18</v>
      </c>
      <c r="C130" s="7">
        <f t="shared" si="12"/>
        <v>5</v>
      </c>
      <c r="D130" s="7" t="str">
        <f t="shared" si="13"/>
        <v>5_18</v>
      </c>
      <c r="E130" s="7">
        <f t="shared" si="11"/>
        <v>0</v>
      </c>
      <c r="I130" s="33"/>
      <c r="J130" s="34"/>
      <c r="K130" s="35">
        <f t="shared" si="14"/>
        <v>0</v>
      </c>
      <c r="L130" s="54"/>
      <c r="M130" s="34"/>
      <c r="N130" s="34"/>
      <c r="O130" s="34"/>
      <c r="P130" s="35">
        <f t="shared" si="15"/>
        <v>0</v>
      </c>
      <c r="Q130" s="54"/>
      <c r="R130" s="34"/>
      <c r="S130" s="35"/>
      <c r="T130" s="24">
        <f t="shared" si="16"/>
        <v>0</v>
      </c>
      <c r="U130" s="62">
        <f t="shared" si="20"/>
        <v>0</v>
      </c>
      <c r="V130" s="92"/>
      <c r="W130" s="49"/>
      <c r="X130" s="46"/>
      <c r="Y130" s="69">
        <f t="shared" si="17"/>
        <v>0</v>
      </c>
      <c r="Z130" s="46">
        <f t="shared" si="21"/>
        <v>0</v>
      </c>
    </row>
    <row r="131" spans="1:26" ht="15.75" x14ac:dyDescent="0.25">
      <c r="A131" s="72">
        <f t="shared" si="18"/>
        <v>43222</v>
      </c>
      <c r="B131" s="7">
        <f t="shared" si="19"/>
        <v>18</v>
      </c>
      <c r="C131" s="7">
        <f t="shared" si="12"/>
        <v>5</v>
      </c>
      <c r="D131" s="7" t="str">
        <f t="shared" si="13"/>
        <v>5_18</v>
      </c>
      <c r="E131" s="7">
        <f t="shared" si="11"/>
        <v>1</v>
      </c>
      <c r="I131" s="33"/>
      <c r="J131" s="34"/>
      <c r="K131" s="35">
        <f t="shared" si="14"/>
        <v>0</v>
      </c>
      <c r="L131" s="54"/>
      <c r="M131" s="34"/>
      <c r="N131" s="34"/>
      <c r="O131" s="34"/>
      <c r="P131" s="35">
        <f t="shared" si="15"/>
        <v>0</v>
      </c>
      <c r="Q131" s="54"/>
      <c r="R131" s="34"/>
      <c r="S131" s="35"/>
      <c r="T131" s="24">
        <f t="shared" si="16"/>
        <v>0</v>
      </c>
      <c r="U131" s="62">
        <f t="shared" si="20"/>
        <v>0</v>
      </c>
      <c r="V131" s="92"/>
      <c r="W131" s="49"/>
      <c r="X131" s="46"/>
      <c r="Y131" s="69">
        <f t="shared" si="17"/>
        <v>0</v>
      </c>
      <c r="Z131" s="46">
        <f t="shared" si="21"/>
        <v>0</v>
      </c>
    </row>
    <row r="132" spans="1:26" ht="15.75" x14ac:dyDescent="0.25">
      <c r="A132" s="72">
        <f t="shared" si="18"/>
        <v>43223</v>
      </c>
      <c r="B132" s="7">
        <f t="shared" si="19"/>
        <v>18</v>
      </c>
      <c r="C132" s="7">
        <f t="shared" si="12"/>
        <v>5</v>
      </c>
      <c r="D132" s="7" t="str">
        <f t="shared" si="13"/>
        <v>5_18</v>
      </c>
      <c r="E132" s="7">
        <f t="shared" si="11"/>
        <v>1</v>
      </c>
      <c r="I132" s="33"/>
      <c r="J132" s="34"/>
      <c r="K132" s="35">
        <f t="shared" si="14"/>
        <v>0</v>
      </c>
      <c r="L132" s="54"/>
      <c r="M132" s="34"/>
      <c r="N132" s="34"/>
      <c r="O132" s="34"/>
      <c r="P132" s="35">
        <f t="shared" si="15"/>
        <v>0</v>
      </c>
      <c r="Q132" s="54"/>
      <c r="R132" s="34"/>
      <c r="S132" s="35"/>
      <c r="T132" s="24">
        <f t="shared" si="16"/>
        <v>0</v>
      </c>
      <c r="U132" s="62">
        <f t="shared" si="20"/>
        <v>0</v>
      </c>
      <c r="V132" s="92"/>
      <c r="W132" s="49"/>
      <c r="X132" s="46"/>
      <c r="Y132" s="69">
        <f t="shared" si="17"/>
        <v>0</v>
      </c>
      <c r="Z132" s="46">
        <f t="shared" si="21"/>
        <v>0</v>
      </c>
    </row>
    <row r="133" spans="1:26" ht="15.75" x14ac:dyDescent="0.25">
      <c r="A133" s="72">
        <f t="shared" si="18"/>
        <v>43224</v>
      </c>
      <c r="B133" s="7">
        <f t="shared" si="19"/>
        <v>18</v>
      </c>
      <c r="C133" s="7">
        <f t="shared" si="12"/>
        <v>5</v>
      </c>
      <c r="D133" s="7" t="str">
        <f t="shared" si="13"/>
        <v>5_18</v>
      </c>
      <c r="E133" s="7">
        <f t="shared" si="11"/>
        <v>1</v>
      </c>
      <c r="I133" s="33"/>
      <c r="J133" s="34"/>
      <c r="K133" s="35">
        <f t="shared" si="14"/>
        <v>0</v>
      </c>
      <c r="L133" s="54"/>
      <c r="M133" s="34"/>
      <c r="N133" s="34"/>
      <c r="O133" s="34"/>
      <c r="P133" s="35">
        <f t="shared" si="15"/>
        <v>0</v>
      </c>
      <c r="Q133" s="54"/>
      <c r="R133" s="34"/>
      <c r="S133" s="35"/>
      <c r="T133" s="24">
        <f t="shared" si="16"/>
        <v>0</v>
      </c>
      <c r="U133" s="62">
        <f t="shared" si="20"/>
        <v>0</v>
      </c>
      <c r="V133" s="92"/>
      <c r="W133" s="49"/>
      <c r="X133" s="46"/>
      <c r="Y133" s="69">
        <f t="shared" si="17"/>
        <v>0</v>
      </c>
      <c r="Z133" s="46">
        <f t="shared" si="21"/>
        <v>0</v>
      </c>
    </row>
    <row r="134" spans="1:26" ht="15.75" x14ac:dyDescent="0.25">
      <c r="A134" s="72">
        <f t="shared" si="18"/>
        <v>43225</v>
      </c>
      <c r="B134" s="7">
        <f t="shared" si="19"/>
        <v>18</v>
      </c>
      <c r="C134" s="7">
        <f t="shared" si="12"/>
        <v>5</v>
      </c>
      <c r="D134" s="7" t="str">
        <f t="shared" si="13"/>
        <v>5_18</v>
      </c>
      <c r="E134" s="7">
        <f t="shared" si="11"/>
        <v>0</v>
      </c>
      <c r="I134" s="33"/>
      <c r="J134" s="34"/>
      <c r="K134" s="35">
        <f t="shared" si="14"/>
        <v>0</v>
      </c>
      <c r="L134" s="54"/>
      <c r="M134" s="34"/>
      <c r="N134" s="34"/>
      <c r="O134" s="34"/>
      <c r="P134" s="35">
        <f t="shared" si="15"/>
        <v>0</v>
      </c>
      <c r="Q134" s="54"/>
      <c r="R134" s="34"/>
      <c r="S134" s="35"/>
      <c r="T134" s="24">
        <f t="shared" si="16"/>
        <v>0</v>
      </c>
      <c r="U134" s="62">
        <f t="shared" si="20"/>
        <v>0</v>
      </c>
      <c r="V134" s="92"/>
      <c r="W134" s="49"/>
      <c r="X134" s="46"/>
      <c r="Y134" s="69">
        <f t="shared" si="17"/>
        <v>0</v>
      </c>
      <c r="Z134" s="46">
        <f t="shared" si="21"/>
        <v>0</v>
      </c>
    </row>
    <row r="135" spans="1:26" ht="15.75" x14ac:dyDescent="0.25">
      <c r="A135" s="72">
        <f t="shared" si="18"/>
        <v>43226</v>
      </c>
      <c r="B135" s="7">
        <f t="shared" si="19"/>
        <v>18</v>
      </c>
      <c r="C135" s="7">
        <f t="shared" si="12"/>
        <v>5</v>
      </c>
      <c r="D135" s="7" t="str">
        <f t="shared" si="13"/>
        <v>5_18</v>
      </c>
      <c r="E135" s="7">
        <f t="shared" si="11"/>
        <v>0</v>
      </c>
      <c r="I135" s="33"/>
      <c r="J135" s="34"/>
      <c r="K135" s="35">
        <f t="shared" si="14"/>
        <v>0</v>
      </c>
      <c r="L135" s="54"/>
      <c r="M135" s="34"/>
      <c r="N135" s="34"/>
      <c r="O135" s="34"/>
      <c r="P135" s="35">
        <f t="shared" si="15"/>
        <v>0</v>
      </c>
      <c r="Q135" s="54"/>
      <c r="R135" s="34"/>
      <c r="S135" s="35"/>
      <c r="T135" s="24">
        <f t="shared" si="16"/>
        <v>0</v>
      </c>
      <c r="U135" s="62">
        <f t="shared" si="20"/>
        <v>0</v>
      </c>
      <c r="V135" s="92"/>
      <c r="W135" s="49"/>
      <c r="X135" s="46"/>
      <c r="Y135" s="69">
        <f t="shared" si="17"/>
        <v>0</v>
      </c>
      <c r="Z135" s="46">
        <f t="shared" si="21"/>
        <v>0</v>
      </c>
    </row>
    <row r="136" spans="1:26" ht="15.75" x14ac:dyDescent="0.25">
      <c r="A136" s="72">
        <f t="shared" si="18"/>
        <v>43227</v>
      </c>
      <c r="B136" s="7">
        <f t="shared" si="19"/>
        <v>19</v>
      </c>
      <c r="C136" s="7">
        <f t="shared" si="12"/>
        <v>5</v>
      </c>
      <c r="D136" s="7" t="str">
        <f t="shared" si="13"/>
        <v>5_19</v>
      </c>
      <c r="E136" s="7">
        <f t="shared" si="11"/>
        <v>1</v>
      </c>
      <c r="I136" s="33"/>
      <c r="J136" s="34"/>
      <c r="K136" s="35">
        <f t="shared" si="14"/>
        <v>0</v>
      </c>
      <c r="L136" s="54"/>
      <c r="M136" s="34"/>
      <c r="N136" s="34"/>
      <c r="O136" s="34"/>
      <c r="P136" s="35">
        <f t="shared" si="15"/>
        <v>0</v>
      </c>
      <c r="Q136" s="54"/>
      <c r="R136" s="34"/>
      <c r="S136" s="35"/>
      <c r="T136" s="24">
        <f t="shared" si="16"/>
        <v>0</v>
      </c>
      <c r="U136" s="62">
        <f t="shared" si="20"/>
        <v>0</v>
      </c>
      <c r="V136" s="92"/>
      <c r="W136" s="49"/>
      <c r="X136" s="46"/>
      <c r="Y136" s="69">
        <f t="shared" si="17"/>
        <v>0</v>
      </c>
      <c r="Z136" s="46">
        <f t="shared" si="21"/>
        <v>0</v>
      </c>
    </row>
    <row r="137" spans="1:26" ht="15.75" x14ac:dyDescent="0.25">
      <c r="A137" s="72">
        <f t="shared" si="18"/>
        <v>43228</v>
      </c>
      <c r="B137" s="7">
        <f t="shared" si="19"/>
        <v>19</v>
      </c>
      <c r="C137" s="7">
        <f t="shared" si="12"/>
        <v>5</v>
      </c>
      <c r="D137" s="7" t="str">
        <f t="shared" si="13"/>
        <v>5_19</v>
      </c>
      <c r="E137" s="7">
        <f t="shared" si="11"/>
        <v>0</v>
      </c>
      <c r="I137" s="33"/>
      <c r="J137" s="34"/>
      <c r="K137" s="35">
        <f t="shared" si="14"/>
        <v>0</v>
      </c>
      <c r="L137" s="54"/>
      <c r="M137" s="34"/>
      <c r="N137" s="34"/>
      <c r="O137" s="34"/>
      <c r="P137" s="35">
        <f t="shared" si="15"/>
        <v>0</v>
      </c>
      <c r="Q137" s="54"/>
      <c r="R137" s="34"/>
      <c r="S137" s="35"/>
      <c r="T137" s="24">
        <f t="shared" si="16"/>
        <v>0</v>
      </c>
      <c r="U137" s="62">
        <f t="shared" si="20"/>
        <v>0</v>
      </c>
      <c r="V137" s="92"/>
      <c r="W137" s="49"/>
      <c r="X137" s="46"/>
      <c r="Y137" s="69">
        <f t="shared" si="17"/>
        <v>0</v>
      </c>
      <c r="Z137" s="46">
        <f t="shared" si="21"/>
        <v>0</v>
      </c>
    </row>
    <row r="138" spans="1:26" ht="15.75" x14ac:dyDescent="0.25">
      <c r="A138" s="72">
        <f t="shared" si="18"/>
        <v>43229</v>
      </c>
      <c r="B138" s="7">
        <f t="shared" si="19"/>
        <v>19</v>
      </c>
      <c r="C138" s="7">
        <f t="shared" si="12"/>
        <v>5</v>
      </c>
      <c r="D138" s="7" t="str">
        <f t="shared" si="13"/>
        <v>5_19</v>
      </c>
      <c r="E138" s="7">
        <f t="shared" ref="E138:E201" si="22">NETWORKDAYS($A138,$A138,Jours_Fériés)</f>
        <v>1</v>
      </c>
      <c r="I138" s="33"/>
      <c r="J138" s="34"/>
      <c r="K138" s="35">
        <f t="shared" si="14"/>
        <v>0</v>
      </c>
      <c r="L138" s="54"/>
      <c r="M138" s="34"/>
      <c r="N138" s="34"/>
      <c r="O138" s="34"/>
      <c r="P138" s="35">
        <f t="shared" si="15"/>
        <v>0</v>
      </c>
      <c r="Q138" s="54"/>
      <c r="R138" s="34"/>
      <c r="S138" s="35"/>
      <c r="T138" s="24">
        <f t="shared" si="16"/>
        <v>0</v>
      </c>
      <c r="U138" s="62">
        <f t="shared" si="20"/>
        <v>0</v>
      </c>
      <c r="V138" s="92"/>
      <c r="W138" s="49"/>
      <c r="X138" s="46"/>
      <c r="Y138" s="69">
        <f t="shared" si="17"/>
        <v>0</v>
      </c>
      <c r="Z138" s="46">
        <f t="shared" si="21"/>
        <v>0</v>
      </c>
    </row>
    <row r="139" spans="1:26" ht="15.75" x14ac:dyDescent="0.25">
      <c r="A139" s="72">
        <f t="shared" si="18"/>
        <v>43230</v>
      </c>
      <c r="B139" s="7">
        <f t="shared" si="19"/>
        <v>19</v>
      </c>
      <c r="C139" s="7">
        <f t="shared" ref="C139:C202" si="23">MONTH(A139)</f>
        <v>5</v>
      </c>
      <c r="D139" s="7" t="str">
        <f t="shared" ref="D139:D202" si="24">C139&amp;"_"&amp;B139</f>
        <v>5_19</v>
      </c>
      <c r="E139" s="7">
        <f t="shared" si="22"/>
        <v>0</v>
      </c>
      <c r="I139" s="33"/>
      <c r="J139" s="34"/>
      <c r="K139" s="35">
        <f t="shared" ref="K139:K202" si="25">+SUM(I139:J139)</f>
        <v>0</v>
      </c>
      <c r="L139" s="54"/>
      <c r="M139" s="34"/>
      <c r="N139" s="34"/>
      <c r="O139" s="34"/>
      <c r="P139" s="35">
        <f t="shared" ref="P139:P202" si="26">K139-SUM(L139:O139)</f>
        <v>0</v>
      </c>
      <c r="Q139" s="54"/>
      <c r="R139" s="34"/>
      <c r="S139" s="35"/>
      <c r="T139" s="24">
        <f t="shared" ref="T139:T202" si="27">SUM(Q139:S139)</f>
        <v>0</v>
      </c>
      <c r="U139" s="62">
        <f t="shared" si="20"/>
        <v>0</v>
      </c>
      <c r="V139" s="92"/>
      <c r="W139" s="49"/>
      <c r="X139" s="46"/>
      <c r="Y139" s="69">
        <f t="shared" ref="Y139:Y202" si="28">Y138+L139-W139</f>
        <v>0</v>
      </c>
      <c r="Z139" s="46">
        <f t="shared" si="21"/>
        <v>0</v>
      </c>
    </row>
    <row r="140" spans="1:26" ht="15.75" x14ac:dyDescent="0.25">
      <c r="A140" s="72">
        <f t="shared" ref="A140:A203" si="29">A139+1</f>
        <v>43231</v>
      </c>
      <c r="B140" s="7">
        <f t="shared" ref="B140:B203" si="30">IF(WEEKNUM(A140,21)=53,0,WEEKNUM(A140,21))</f>
        <v>19</v>
      </c>
      <c r="C140" s="7">
        <f t="shared" si="23"/>
        <v>5</v>
      </c>
      <c r="D140" s="7" t="str">
        <f t="shared" si="24"/>
        <v>5_19</v>
      </c>
      <c r="E140" s="7">
        <f t="shared" si="22"/>
        <v>1</v>
      </c>
      <c r="I140" s="33"/>
      <c r="J140" s="34"/>
      <c r="K140" s="35">
        <f t="shared" si="25"/>
        <v>0</v>
      </c>
      <c r="L140" s="54"/>
      <c r="M140" s="34"/>
      <c r="N140" s="34"/>
      <c r="O140" s="34"/>
      <c r="P140" s="35">
        <f t="shared" si="26"/>
        <v>0</v>
      </c>
      <c r="Q140" s="54"/>
      <c r="R140" s="34"/>
      <c r="S140" s="35"/>
      <c r="T140" s="24">
        <f t="shared" si="27"/>
        <v>0</v>
      </c>
      <c r="U140" s="62">
        <f t="shared" ref="U140:U203" si="31">U139+P140-T140</f>
        <v>0</v>
      </c>
      <c r="V140" s="92"/>
      <c r="W140" s="49"/>
      <c r="X140" s="46"/>
      <c r="Y140" s="69">
        <f t="shared" si="28"/>
        <v>0</v>
      </c>
      <c r="Z140" s="46">
        <f t="shared" si="21"/>
        <v>0</v>
      </c>
    </row>
    <row r="141" spans="1:26" ht="15.75" x14ac:dyDescent="0.25">
      <c r="A141" s="72">
        <f t="shared" si="29"/>
        <v>43232</v>
      </c>
      <c r="B141" s="7">
        <f t="shared" si="30"/>
        <v>19</v>
      </c>
      <c r="C141" s="7">
        <f t="shared" si="23"/>
        <v>5</v>
      </c>
      <c r="D141" s="7" t="str">
        <f t="shared" si="24"/>
        <v>5_19</v>
      </c>
      <c r="E141" s="7">
        <f t="shared" si="22"/>
        <v>0</v>
      </c>
      <c r="I141" s="33"/>
      <c r="J141" s="34"/>
      <c r="K141" s="35">
        <f t="shared" si="25"/>
        <v>0</v>
      </c>
      <c r="L141" s="54"/>
      <c r="M141" s="34"/>
      <c r="N141" s="34"/>
      <c r="O141" s="34"/>
      <c r="P141" s="35">
        <f t="shared" si="26"/>
        <v>0</v>
      </c>
      <c r="Q141" s="54"/>
      <c r="R141" s="34"/>
      <c r="S141" s="35"/>
      <c r="T141" s="24">
        <f t="shared" si="27"/>
        <v>0</v>
      </c>
      <c r="U141" s="62">
        <f t="shared" si="31"/>
        <v>0</v>
      </c>
      <c r="V141" s="92"/>
      <c r="W141" s="49"/>
      <c r="X141" s="46"/>
      <c r="Y141" s="69">
        <f t="shared" si="28"/>
        <v>0</v>
      </c>
      <c r="Z141" s="46">
        <f t="shared" si="21"/>
        <v>0</v>
      </c>
    </row>
    <row r="142" spans="1:26" ht="15.75" x14ac:dyDescent="0.25">
      <c r="A142" s="72">
        <f t="shared" si="29"/>
        <v>43233</v>
      </c>
      <c r="B142" s="7">
        <f t="shared" si="30"/>
        <v>19</v>
      </c>
      <c r="C142" s="7">
        <f t="shared" si="23"/>
        <v>5</v>
      </c>
      <c r="D142" s="7" t="str">
        <f t="shared" si="24"/>
        <v>5_19</v>
      </c>
      <c r="E142" s="7">
        <f t="shared" si="22"/>
        <v>0</v>
      </c>
      <c r="I142" s="33"/>
      <c r="J142" s="34"/>
      <c r="K142" s="35">
        <f t="shared" si="25"/>
        <v>0</v>
      </c>
      <c r="L142" s="54"/>
      <c r="M142" s="34"/>
      <c r="N142" s="34"/>
      <c r="O142" s="34"/>
      <c r="P142" s="35">
        <f t="shared" si="26"/>
        <v>0</v>
      </c>
      <c r="Q142" s="54"/>
      <c r="R142" s="34"/>
      <c r="S142" s="35"/>
      <c r="T142" s="24">
        <f t="shared" si="27"/>
        <v>0</v>
      </c>
      <c r="U142" s="62">
        <f t="shared" si="31"/>
        <v>0</v>
      </c>
      <c r="V142" s="92"/>
      <c r="W142" s="49"/>
      <c r="X142" s="46"/>
      <c r="Y142" s="69">
        <f t="shared" si="28"/>
        <v>0</v>
      </c>
      <c r="Z142" s="46">
        <f t="shared" ref="Z142:Z205" si="32">IF(W142&gt;0,(Z141-Z141)+X142,Z141+X142)</f>
        <v>0</v>
      </c>
    </row>
    <row r="143" spans="1:26" ht="15.75" x14ac:dyDescent="0.25">
      <c r="A143" s="72">
        <f t="shared" si="29"/>
        <v>43234</v>
      </c>
      <c r="B143" s="7">
        <f t="shared" si="30"/>
        <v>20</v>
      </c>
      <c r="C143" s="7">
        <f t="shared" si="23"/>
        <v>5</v>
      </c>
      <c r="D143" s="7" t="str">
        <f t="shared" si="24"/>
        <v>5_20</v>
      </c>
      <c r="E143" s="7">
        <f t="shared" si="22"/>
        <v>1</v>
      </c>
      <c r="I143" s="33"/>
      <c r="J143" s="34"/>
      <c r="K143" s="35">
        <f t="shared" si="25"/>
        <v>0</v>
      </c>
      <c r="L143" s="54"/>
      <c r="M143" s="34"/>
      <c r="N143" s="34"/>
      <c r="O143" s="34"/>
      <c r="P143" s="35">
        <f t="shared" si="26"/>
        <v>0</v>
      </c>
      <c r="Q143" s="54"/>
      <c r="R143" s="34"/>
      <c r="S143" s="35"/>
      <c r="T143" s="24">
        <f t="shared" si="27"/>
        <v>0</v>
      </c>
      <c r="U143" s="62">
        <f t="shared" si="31"/>
        <v>0</v>
      </c>
      <c r="V143" s="92"/>
      <c r="W143" s="49"/>
      <c r="X143" s="46"/>
      <c r="Y143" s="69">
        <f t="shared" si="28"/>
        <v>0</v>
      </c>
      <c r="Z143" s="46">
        <f t="shared" si="32"/>
        <v>0</v>
      </c>
    </row>
    <row r="144" spans="1:26" ht="15.75" x14ac:dyDescent="0.25">
      <c r="A144" s="72">
        <f t="shared" si="29"/>
        <v>43235</v>
      </c>
      <c r="B144" s="7">
        <f t="shared" si="30"/>
        <v>20</v>
      </c>
      <c r="C144" s="7">
        <f t="shared" si="23"/>
        <v>5</v>
      </c>
      <c r="D144" s="7" t="str">
        <f t="shared" si="24"/>
        <v>5_20</v>
      </c>
      <c r="E144" s="7">
        <f t="shared" si="22"/>
        <v>1</v>
      </c>
      <c r="I144" s="33"/>
      <c r="J144" s="34"/>
      <c r="K144" s="35">
        <f t="shared" si="25"/>
        <v>0</v>
      </c>
      <c r="L144" s="54"/>
      <c r="M144" s="34"/>
      <c r="N144" s="34"/>
      <c r="O144" s="34"/>
      <c r="P144" s="35">
        <f t="shared" si="26"/>
        <v>0</v>
      </c>
      <c r="Q144" s="54"/>
      <c r="R144" s="34"/>
      <c r="S144" s="35"/>
      <c r="T144" s="24">
        <f t="shared" si="27"/>
        <v>0</v>
      </c>
      <c r="U144" s="62">
        <f t="shared" si="31"/>
        <v>0</v>
      </c>
      <c r="V144" s="92"/>
      <c r="W144" s="49"/>
      <c r="X144" s="46"/>
      <c r="Y144" s="69">
        <f t="shared" si="28"/>
        <v>0</v>
      </c>
      <c r="Z144" s="46">
        <f t="shared" si="32"/>
        <v>0</v>
      </c>
    </row>
    <row r="145" spans="1:26" ht="15.75" x14ac:dyDescent="0.25">
      <c r="A145" s="72">
        <f t="shared" si="29"/>
        <v>43236</v>
      </c>
      <c r="B145" s="7">
        <f t="shared" si="30"/>
        <v>20</v>
      </c>
      <c r="C145" s="7">
        <f t="shared" si="23"/>
        <v>5</v>
      </c>
      <c r="D145" s="7" t="str">
        <f t="shared" si="24"/>
        <v>5_20</v>
      </c>
      <c r="E145" s="7">
        <f t="shared" si="22"/>
        <v>1</v>
      </c>
      <c r="I145" s="33"/>
      <c r="J145" s="34"/>
      <c r="K145" s="35">
        <f t="shared" si="25"/>
        <v>0</v>
      </c>
      <c r="L145" s="54"/>
      <c r="M145" s="34"/>
      <c r="N145" s="34"/>
      <c r="O145" s="34"/>
      <c r="P145" s="35">
        <f t="shared" si="26"/>
        <v>0</v>
      </c>
      <c r="Q145" s="54"/>
      <c r="R145" s="34"/>
      <c r="S145" s="35"/>
      <c r="T145" s="24">
        <f t="shared" si="27"/>
        <v>0</v>
      </c>
      <c r="U145" s="62">
        <f t="shared" si="31"/>
        <v>0</v>
      </c>
      <c r="V145" s="92"/>
      <c r="W145" s="49"/>
      <c r="X145" s="46"/>
      <c r="Y145" s="69">
        <f t="shared" si="28"/>
        <v>0</v>
      </c>
      <c r="Z145" s="46">
        <f t="shared" si="32"/>
        <v>0</v>
      </c>
    </row>
    <row r="146" spans="1:26" ht="15.75" x14ac:dyDescent="0.25">
      <c r="A146" s="72">
        <f t="shared" si="29"/>
        <v>43237</v>
      </c>
      <c r="B146" s="7">
        <f t="shared" si="30"/>
        <v>20</v>
      </c>
      <c r="C146" s="7">
        <f t="shared" si="23"/>
        <v>5</v>
      </c>
      <c r="D146" s="7" t="str">
        <f t="shared" si="24"/>
        <v>5_20</v>
      </c>
      <c r="E146" s="7">
        <f t="shared" si="22"/>
        <v>1</v>
      </c>
      <c r="I146" s="33"/>
      <c r="J146" s="34"/>
      <c r="K146" s="35">
        <f t="shared" si="25"/>
        <v>0</v>
      </c>
      <c r="L146" s="54"/>
      <c r="M146" s="34"/>
      <c r="N146" s="34"/>
      <c r="O146" s="34"/>
      <c r="P146" s="35">
        <f t="shared" si="26"/>
        <v>0</v>
      </c>
      <c r="Q146" s="54"/>
      <c r="R146" s="34"/>
      <c r="S146" s="35"/>
      <c r="T146" s="24">
        <f t="shared" si="27"/>
        <v>0</v>
      </c>
      <c r="U146" s="62">
        <f t="shared" si="31"/>
        <v>0</v>
      </c>
      <c r="V146" s="92"/>
      <c r="W146" s="49"/>
      <c r="X146" s="46"/>
      <c r="Y146" s="69">
        <f t="shared" si="28"/>
        <v>0</v>
      </c>
      <c r="Z146" s="46">
        <f t="shared" si="32"/>
        <v>0</v>
      </c>
    </row>
    <row r="147" spans="1:26" ht="15.75" x14ac:dyDescent="0.25">
      <c r="A147" s="72">
        <f t="shared" si="29"/>
        <v>43238</v>
      </c>
      <c r="B147" s="7">
        <f t="shared" si="30"/>
        <v>20</v>
      </c>
      <c r="C147" s="7">
        <f t="shared" si="23"/>
        <v>5</v>
      </c>
      <c r="D147" s="7" t="str">
        <f t="shared" si="24"/>
        <v>5_20</v>
      </c>
      <c r="E147" s="7">
        <f t="shared" si="22"/>
        <v>1</v>
      </c>
      <c r="I147" s="33"/>
      <c r="J147" s="34"/>
      <c r="K147" s="35">
        <f t="shared" si="25"/>
        <v>0</v>
      </c>
      <c r="L147" s="54"/>
      <c r="M147" s="34"/>
      <c r="N147" s="34"/>
      <c r="O147" s="34"/>
      <c r="P147" s="35">
        <f t="shared" si="26"/>
        <v>0</v>
      </c>
      <c r="Q147" s="54"/>
      <c r="R147" s="34"/>
      <c r="S147" s="35"/>
      <c r="T147" s="24">
        <f t="shared" si="27"/>
        <v>0</v>
      </c>
      <c r="U147" s="62">
        <f t="shared" si="31"/>
        <v>0</v>
      </c>
      <c r="V147" s="92"/>
      <c r="W147" s="49"/>
      <c r="X147" s="46"/>
      <c r="Y147" s="69">
        <f t="shared" si="28"/>
        <v>0</v>
      </c>
      <c r="Z147" s="46">
        <f t="shared" si="32"/>
        <v>0</v>
      </c>
    </row>
    <row r="148" spans="1:26" ht="15.75" x14ac:dyDescent="0.25">
      <c r="A148" s="72">
        <f t="shared" si="29"/>
        <v>43239</v>
      </c>
      <c r="B148" s="7">
        <f t="shared" si="30"/>
        <v>20</v>
      </c>
      <c r="C148" s="7">
        <f t="shared" si="23"/>
        <v>5</v>
      </c>
      <c r="D148" s="7" t="str">
        <f t="shared" si="24"/>
        <v>5_20</v>
      </c>
      <c r="E148" s="7">
        <f t="shared" si="22"/>
        <v>0</v>
      </c>
      <c r="I148" s="33"/>
      <c r="J148" s="34"/>
      <c r="K148" s="35">
        <f t="shared" si="25"/>
        <v>0</v>
      </c>
      <c r="L148" s="54"/>
      <c r="M148" s="34"/>
      <c r="N148" s="34"/>
      <c r="O148" s="34"/>
      <c r="P148" s="35">
        <f t="shared" si="26"/>
        <v>0</v>
      </c>
      <c r="Q148" s="54"/>
      <c r="R148" s="34"/>
      <c r="S148" s="35"/>
      <c r="T148" s="24">
        <f t="shared" si="27"/>
        <v>0</v>
      </c>
      <c r="U148" s="62">
        <f t="shared" si="31"/>
        <v>0</v>
      </c>
      <c r="V148" s="92"/>
      <c r="W148" s="49"/>
      <c r="X148" s="46"/>
      <c r="Y148" s="69">
        <f t="shared" si="28"/>
        <v>0</v>
      </c>
      <c r="Z148" s="46">
        <f t="shared" si="32"/>
        <v>0</v>
      </c>
    </row>
    <row r="149" spans="1:26" ht="15.75" x14ac:dyDescent="0.25">
      <c r="A149" s="72">
        <f t="shared" si="29"/>
        <v>43240</v>
      </c>
      <c r="B149" s="7">
        <f t="shared" si="30"/>
        <v>20</v>
      </c>
      <c r="C149" s="7">
        <f t="shared" si="23"/>
        <v>5</v>
      </c>
      <c r="D149" s="7" t="str">
        <f t="shared" si="24"/>
        <v>5_20</v>
      </c>
      <c r="E149" s="7">
        <f t="shared" si="22"/>
        <v>0</v>
      </c>
      <c r="I149" s="33"/>
      <c r="J149" s="34"/>
      <c r="K149" s="35">
        <f t="shared" si="25"/>
        <v>0</v>
      </c>
      <c r="L149" s="54"/>
      <c r="M149" s="34"/>
      <c r="N149" s="34"/>
      <c r="O149" s="34"/>
      <c r="P149" s="35">
        <f t="shared" si="26"/>
        <v>0</v>
      </c>
      <c r="Q149" s="54"/>
      <c r="R149" s="34"/>
      <c r="S149" s="35"/>
      <c r="T149" s="24">
        <f t="shared" si="27"/>
        <v>0</v>
      </c>
      <c r="U149" s="62">
        <f t="shared" si="31"/>
        <v>0</v>
      </c>
      <c r="V149" s="92"/>
      <c r="W149" s="49"/>
      <c r="X149" s="46"/>
      <c r="Y149" s="69">
        <f t="shared" si="28"/>
        <v>0</v>
      </c>
      <c r="Z149" s="46">
        <f t="shared" si="32"/>
        <v>0</v>
      </c>
    </row>
    <row r="150" spans="1:26" ht="15.75" x14ac:dyDescent="0.25">
      <c r="A150" s="72">
        <f t="shared" si="29"/>
        <v>43241</v>
      </c>
      <c r="B150" s="7">
        <f t="shared" si="30"/>
        <v>21</v>
      </c>
      <c r="C150" s="7">
        <f t="shared" si="23"/>
        <v>5</v>
      </c>
      <c r="D150" s="7" t="str">
        <f t="shared" si="24"/>
        <v>5_21</v>
      </c>
      <c r="E150" s="7">
        <f t="shared" si="22"/>
        <v>0</v>
      </c>
      <c r="I150" s="33"/>
      <c r="J150" s="34"/>
      <c r="K150" s="35">
        <f t="shared" si="25"/>
        <v>0</v>
      </c>
      <c r="L150" s="54"/>
      <c r="M150" s="34"/>
      <c r="N150" s="34"/>
      <c r="O150" s="34"/>
      <c r="P150" s="35">
        <f t="shared" si="26"/>
        <v>0</v>
      </c>
      <c r="Q150" s="54"/>
      <c r="R150" s="34"/>
      <c r="S150" s="35"/>
      <c r="T150" s="24">
        <f t="shared" si="27"/>
        <v>0</v>
      </c>
      <c r="U150" s="62">
        <f t="shared" si="31"/>
        <v>0</v>
      </c>
      <c r="V150" s="92"/>
      <c r="W150" s="49"/>
      <c r="X150" s="46"/>
      <c r="Y150" s="69">
        <f t="shared" si="28"/>
        <v>0</v>
      </c>
      <c r="Z150" s="46">
        <f t="shared" si="32"/>
        <v>0</v>
      </c>
    </row>
    <row r="151" spans="1:26" ht="15.75" x14ac:dyDescent="0.25">
      <c r="A151" s="72">
        <f t="shared" si="29"/>
        <v>43242</v>
      </c>
      <c r="B151" s="7">
        <f t="shared" si="30"/>
        <v>21</v>
      </c>
      <c r="C151" s="7">
        <f t="shared" si="23"/>
        <v>5</v>
      </c>
      <c r="D151" s="7" t="str">
        <f t="shared" si="24"/>
        <v>5_21</v>
      </c>
      <c r="E151" s="7">
        <f t="shared" si="22"/>
        <v>1</v>
      </c>
      <c r="I151" s="33"/>
      <c r="J151" s="34"/>
      <c r="K151" s="35">
        <f t="shared" si="25"/>
        <v>0</v>
      </c>
      <c r="L151" s="54"/>
      <c r="M151" s="34"/>
      <c r="N151" s="34"/>
      <c r="O151" s="34"/>
      <c r="P151" s="35">
        <f t="shared" si="26"/>
        <v>0</v>
      </c>
      <c r="Q151" s="54"/>
      <c r="R151" s="34"/>
      <c r="S151" s="35"/>
      <c r="T151" s="24">
        <f t="shared" si="27"/>
        <v>0</v>
      </c>
      <c r="U151" s="62">
        <f t="shared" si="31"/>
        <v>0</v>
      </c>
      <c r="V151" s="92"/>
      <c r="W151" s="49"/>
      <c r="X151" s="46"/>
      <c r="Y151" s="69">
        <f t="shared" si="28"/>
        <v>0</v>
      </c>
      <c r="Z151" s="46">
        <f t="shared" si="32"/>
        <v>0</v>
      </c>
    </row>
    <row r="152" spans="1:26" ht="15.75" x14ac:dyDescent="0.25">
      <c r="A152" s="72">
        <f t="shared" si="29"/>
        <v>43243</v>
      </c>
      <c r="B152" s="7">
        <f t="shared" si="30"/>
        <v>21</v>
      </c>
      <c r="C152" s="7">
        <f t="shared" si="23"/>
        <v>5</v>
      </c>
      <c r="D152" s="7" t="str">
        <f t="shared" si="24"/>
        <v>5_21</v>
      </c>
      <c r="E152" s="7">
        <f t="shared" si="22"/>
        <v>1</v>
      </c>
      <c r="I152" s="33"/>
      <c r="J152" s="34"/>
      <c r="K152" s="35">
        <f t="shared" si="25"/>
        <v>0</v>
      </c>
      <c r="L152" s="54"/>
      <c r="M152" s="34"/>
      <c r="N152" s="34"/>
      <c r="O152" s="34"/>
      <c r="P152" s="35">
        <f t="shared" si="26"/>
        <v>0</v>
      </c>
      <c r="Q152" s="54"/>
      <c r="R152" s="34"/>
      <c r="S152" s="35"/>
      <c r="T152" s="24">
        <f t="shared" si="27"/>
        <v>0</v>
      </c>
      <c r="U152" s="62">
        <f t="shared" si="31"/>
        <v>0</v>
      </c>
      <c r="V152" s="92"/>
      <c r="W152" s="49"/>
      <c r="X152" s="46"/>
      <c r="Y152" s="69">
        <f t="shared" si="28"/>
        <v>0</v>
      </c>
      <c r="Z152" s="46">
        <f t="shared" si="32"/>
        <v>0</v>
      </c>
    </row>
    <row r="153" spans="1:26" ht="15.75" x14ac:dyDescent="0.25">
      <c r="A153" s="72">
        <f t="shared" si="29"/>
        <v>43244</v>
      </c>
      <c r="B153" s="7">
        <f t="shared" si="30"/>
        <v>21</v>
      </c>
      <c r="C153" s="7">
        <f t="shared" si="23"/>
        <v>5</v>
      </c>
      <c r="D153" s="7" t="str">
        <f t="shared" si="24"/>
        <v>5_21</v>
      </c>
      <c r="E153" s="7">
        <f t="shared" si="22"/>
        <v>1</v>
      </c>
      <c r="I153" s="33"/>
      <c r="J153" s="34"/>
      <c r="K153" s="35">
        <f t="shared" si="25"/>
        <v>0</v>
      </c>
      <c r="L153" s="54"/>
      <c r="M153" s="34"/>
      <c r="N153" s="34"/>
      <c r="O153" s="34"/>
      <c r="P153" s="35">
        <f t="shared" si="26"/>
        <v>0</v>
      </c>
      <c r="Q153" s="54"/>
      <c r="R153" s="34"/>
      <c r="S153" s="35"/>
      <c r="T153" s="24">
        <f t="shared" si="27"/>
        <v>0</v>
      </c>
      <c r="U153" s="62">
        <f t="shared" si="31"/>
        <v>0</v>
      </c>
      <c r="V153" s="92"/>
      <c r="W153" s="49"/>
      <c r="X153" s="46"/>
      <c r="Y153" s="69">
        <f t="shared" si="28"/>
        <v>0</v>
      </c>
      <c r="Z153" s="46">
        <f t="shared" si="32"/>
        <v>0</v>
      </c>
    </row>
    <row r="154" spans="1:26" ht="15.75" x14ac:dyDescent="0.25">
      <c r="A154" s="72">
        <f t="shared" si="29"/>
        <v>43245</v>
      </c>
      <c r="B154" s="7">
        <f t="shared" si="30"/>
        <v>21</v>
      </c>
      <c r="C154" s="7">
        <f t="shared" si="23"/>
        <v>5</v>
      </c>
      <c r="D154" s="7" t="str">
        <f t="shared" si="24"/>
        <v>5_21</v>
      </c>
      <c r="E154" s="7">
        <f t="shared" si="22"/>
        <v>1</v>
      </c>
      <c r="I154" s="33"/>
      <c r="J154" s="34"/>
      <c r="K154" s="35">
        <f t="shared" si="25"/>
        <v>0</v>
      </c>
      <c r="L154" s="54"/>
      <c r="M154" s="34"/>
      <c r="N154" s="34"/>
      <c r="O154" s="34"/>
      <c r="P154" s="35">
        <f t="shared" si="26"/>
        <v>0</v>
      </c>
      <c r="Q154" s="54"/>
      <c r="R154" s="34"/>
      <c r="S154" s="35"/>
      <c r="T154" s="24">
        <f t="shared" si="27"/>
        <v>0</v>
      </c>
      <c r="U154" s="62">
        <f t="shared" si="31"/>
        <v>0</v>
      </c>
      <c r="V154" s="92"/>
      <c r="W154" s="49"/>
      <c r="X154" s="46"/>
      <c r="Y154" s="69">
        <f t="shared" si="28"/>
        <v>0</v>
      </c>
      <c r="Z154" s="46">
        <f t="shared" si="32"/>
        <v>0</v>
      </c>
    </row>
    <row r="155" spans="1:26" ht="15.75" x14ac:dyDescent="0.25">
      <c r="A155" s="72">
        <f t="shared" si="29"/>
        <v>43246</v>
      </c>
      <c r="B155" s="7">
        <f t="shared" si="30"/>
        <v>21</v>
      </c>
      <c r="C155" s="7">
        <f t="shared" si="23"/>
        <v>5</v>
      </c>
      <c r="D155" s="7" t="str">
        <f t="shared" si="24"/>
        <v>5_21</v>
      </c>
      <c r="E155" s="7">
        <f t="shared" si="22"/>
        <v>0</v>
      </c>
      <c r="I155" s="33"/>
      <c r="J155" s="34"/>
      <c r="K155" s="35">
        <f t="shared" si="25"/>
        <v>0</v>
      </c>
      <c r="L155" s="54"/>
      <c r="M155" s="34"/>
      <c r="N155" s="34"/>
      <c r="O155" s="34"/>
      <c r="P155" s="35">
        <f t="shared" si="26"/>
        <v>0</v>
      </c>
      <c r="Q155" s="54"/>
      <c r="R155" s="34"/>
      <c r="S155" s="35"/>
      <c r="T155" s="24">
        <f t="shared" si="27"/>
        <v>0</v>
      </c>
      <c r="U155" s="62">
        <f t="shared" si="31"/>
        <v>0</v>
      </c>
      <c r="V155" s="92"/>
      <c r="W155" s="49"/>
      <c r="X155" s="46"/>
      <c r="Y155" s="69">
        <f t="shared" si="28"/>
        <v>0</v>
      </c>
      <c r="Z155" s="46">
        <f t="shared" si="32"/>
        <v>0</v>
      </c>
    </row>
    <row r="156" spans="1:26" ht="15.75" x14ac:dyDescent="0.25">
      <c r="A156" s="72">
        <f t="shared" si="29"/>
        <v>43247</v>
      </c>
      <c r="B156" s="7">
        <f t="shared" si="30"/>
        <v>21</v>
      </c>
      <c r="C156" s="7">
        <f t="shared" si="23"/>
        <v>5</v>
      </c>
      <c r="D156" s="7" t="str">
        <f t="shared" si="24"/>
        <v>5_21</v>
      </c>
      <c r="E156" s="7">
        <f t="shared" si="22"/>
        <v>0</v>
      </c>
      <c r="I156" s="33"/>
      <c r="J156" s="34"/>
      <c r="K156" s="35">
        <f t="shared" si="25"/>
        <v>0</v>
      </c>
      <c r="L156" s="54"/>
      <c r="M156" s="34"/>
      <c r="N156" s="34"/>
      <c r="O156" s="34"/>
      <c r="P156" s="35">
        <f t="shared" si="26"/>
        <v>0</v>
      </c>
      <c r="Q156" s="54"/>
      <c r="R156" s="34"/>
      <c r="S156" s="35"/>
      <c r="T156" s="24">
        <f t="shared" si="27"/>
        <v>0</v>
      </c>
      <c r="U156" s="62">
        <f t="shared" si="31"/>
        <v>0</v>
      </c>
      <c r="V156" s="92"/>
      <c r="W156" s="49"/>
      <c r="X156" s="46"/>
      <c r="Y156" s="69">
        <f t="shared" si="28"/>
        <v>0</v>
      </c>
      <c r="Z156" s="46">
        <f t="shared" si="32"/>
        <v>0</v>
      </c>
    </row>
    <row r="157" spans="1:26" ht="15.75" x14ac:dyDescent="0.25">
      <c r="A157" s="72">
        <f t="shared" si="29"/>
        <v>43248</v>
      </c>
      <c r="B157" s="7">
        <f t="shared" si="30"/>
        <v>22</v>
      </c>
      <c r="C157" s="7">
        <f t="shared" si="23"/>
        <v>5</v>
      </c>
      <c r="D157" s="7" t="str">
        <f t="shared" si="24"/>
        <v>5_22</v>
      </c>
      <c r="E157" s="7">
        <f t="shared" si="22"/>
        <v>1</v>
      </c>
      <c r="I157" s="33"/>
      <c r="J157" s="34"/>
      <c r="K157" s="35">
        <f t="shared" si="25"/>
        <v>0</v>
      </c>
      <c r="L157" s="54"/>
      <c r="M157" s="34"/>
      <c r="N157" s="34"/>
      <c r="O157" s="34"/>
      <c r="P157" s="35">
        <f t="shared" si="26"/>
        <v>0</v>
      </c>
      <c r="Q157" s="54"/>
      <c r="R157" s="34"/>
      <c r="S157" s="35"/>
      <c r="T157" s="24">
        <f t="shared" si="27"/>
        <v>0</v>
      </c>
      <c r="U157" s="62">
        <f t="shared" si="31"/>
        <v>0</v>
      </c>
      <c r="V157" s="92"/>
      <c r="W157" s="49"/>
      <c r="X157" s="46"/>
      <c r="Y157" s="69">
        <f t="shared" si="28"/>
        <v>0</v>
      </c>
      <c r="Z157" s="46">
        <f t="shared" si="32"/>
        <v>0</v>
      </c>
    </row>
    <row r="158" spans="1:26" ht="15.75" x14ac:dyDescent="0.25">
      <c r="A158" s="72">
        <f t="shared" si="29"/>
        <v>43249</v>
      </c>
      <c r="B158" s="7">
        <f t="shared" si="30"/>
        <v>22</v>
      </c>
      <c r="C158" s="7">
        <f t="shared" si="23"/>
        <v>5</v>
      </c>
      <c r="D158" s="7" t="str">
        <f t="shared" si="24"/>
        <v>5_22</v>
      </c>
      <c r="E158" s="7">
        <f t="shared" si="22"/>
        <v>1</v>
      </c>
      <c r="I158" s="33"/>
      <c r="J158" s="34"/>
      <c r="K158" s="35">
        <f t="shared" si="25"/>
        <v>0</v>
      </c>
      <c r="L158" s="54"/>
      <c r="M158" s="34"/>
      <c r="N158" s="34"/>
      <c r="O158" s="34"/>
      <c r="P158" s="35">
        <f t="shared" si="26"/>
        <v>0</v>
      </c>
      <c r="Q158" s="54"/>
      <c r="R158" s="34"/>
      <c r="S158" s="35"/>
      <c r="T158" s="24">
        <f t="shared" si="27"/>
        <v>0</v>
      </c>
      <c r="U158" s="62">
        <f t="shared" si="31"/>
        <v>0</v>
      </c>
      <c r="V158" s="92"/>
      <c r="W158" s="49"/>
      <c r="X158" s="46"/>
      <c r="Y158" s="69">
        <f t="shared" si="28"/>
        <v>0</v>
      </c>
      <c r="Z158" s="46">
        <f t="shared" si="32"/>
        <v>0</v>
      </c>
    </row>
    <row r="159" spans="1:26" ht="15.75" x14ac:dyDescent="0.25">
      <c r="A159" s="72">
        <f t="shared" si="29"/>
        <v>43250</v>
      </c>
      <c r="B159" s="7">
        <f t="shared" si="30"/>
        <v>22</v>
      </c>
      <c r="C159" s="7">
        <f t="shared" si="23"/>
        <v>5</v>
      </c>
      <c r="D159" s="7" t="str">
        <f t="shared" si="24"/>
        <v>5_22</v>
      </c>
      <c r="E159" s="7">
        <f t="shared" si="22"/>
        <v>1</v>
      </c>
      <c r="I159" s="33"/>
      <c r="J159" s="34"/>
      <c r="K159" s="35">
        <f t="shared" si="25"/>
        <v>0</v>
      </c>
      <c r="L159" s="54"/>
      <c r="M159" s="34"/>
      <c r="N159" s="34"/>
      <c r="O159" s="34"/>
      <c r="P159" s="35">
        <f t="shared" si="26"/>
        <v>0</v>
      </c>
      <c r="Q159" s="54"/>
      <c r="R159" s="34"/>
      <c r="S159" s="35"/>
      <c r="T159" s="24">
        <f t="shared" si="27"/>
        <v>0</v>
      </c>
      <c r="U159" s="62">
        <f t="shared" si="31"/>
        <v>0</v>
      </c>
      <c r="V159" s="92"/>
      <c r="W159" s="49"/>
      <c r="X159" s="46"/>
      <c r="Y159" s="69">
        <f t="shared" si="28"/>
        <v>0</v>
      </c>
      <c r="Z159" s="46">
        <f t="shared" si="32"/>
        <v>0</v>
      </c>
    </row>
    <row r="160" spans="1:26" ht="15.75" x14ac:dyDescent="0.25">
      <c r="A160" s="72">
        <f t="shared" si="29"/>
        <v>43251</v>
      </c>
      <c r="B160" s="7">
        <f t="shared" si="30"/>
        <v>22</v>
      </c>
      <c r="C160" s="7">
        <f t="shared" si="23"/>
        <v>5</v>
      </c>
      <c r="D160" s="7" t="str">
        <f t="shared" si="24"/>
        <v>5_22</v>
      </c>
      <c r="E160" s="7">
        <f t="shared" si="22"/>
        <v>1</v>
      </c>
      <c r="I160" s="33"/>
      <c r="J160" s="34"/>
      <c r="K160" s="35">
        <f t="shared" si="25"/>
        <v>0</v>
      </c>
      <c r="L160" s="54"/>
      <c r="M160" s="34"/>
      <c r="N160" s="34"/>
      <c r="O160" s="34"/>
      <c r="P160" s="35">
        <f t="shared" si="26"/>
        <v>0</v>
      </c>
      <c r="Q160" s="54"/>
      <c r="R160" s="34"/>
      <c r="S160" s="35"/>
      <c r="T160" s="24">
        <f t="shared" si="27"/>
        <v>0</v>
      </c>
      <c r="U160" s="62">
        <f t="shared" si="31"/>
        <v>0</v>
      </c>
      <c r="V160" s="92"/>
      <c r="W160" s="49"/>
      <c r="X160" s="46"/>
      <c r="Y160" s="69">
        <f t="shared" si="28"/>
        <v>0</v>
      </c>
      <c r="Z160" s="46">
        <f t="shared" si="32"/>
        <v>0</v>
      </c>
    </row>
    <row r="161" spans="1:26" ht="15.75" x14ac:dyDescent="0.25">
      <c r="A161" s="72">
        <f t="shared" si="29"/>
        <v>43252</v>
      </c>
      <c r="B161" s="7">
        <f t="shared" si="30"/>
        <v>22</v>
      </c>
      <c r="C161" s="7">
        <f t="shared" si="23"/>
        <v>6</v>
      </c>
      <c r="D161" s="7" t="str">
        <f t="shared" si="24"/>
        <v>6_22</v>
      </c>
      <c r="E161" s="7">
        <f t="shared" si="22"/>
        <v>1</v>
      </c>
      <c r="I161" s="33"/>
      <c r="J161" s="34"/>
      <c r="K161" s="35">
        <f t="shared" si="25"/>
        <v>0</v>
      </c>
      <c r="L161" s="54"/>
      <c r="M161" s="34"/>
      <c r="N161" s="34"/>
      <c r="O161" s="34"/>
      <c r="P161" s="35">
        <f t="shared" si="26"/>
        <v>0</v>
      </c>
      <c r="Q161" s="54"/>
      <c r="R161" s="34"/>
      <c r="S161" s="35"/>
      <c r="T161" s="24">
        <f t="shared" si="27"/>
        <v>0</v>
      </c>
      <c r="U161" s="62">
        <f t="shared" si="31"/>
        <v>0</v>
      </c>
      <c r="V161" s="92"/>
      <c r="W161" s="49"/>
      <c r="X161" s="46"/>
      <c r="Y161" s="69">
        <f t="shared" si="28"/>
        <v>0</v>
      </c>
      <c r="Z161" s="46">
        <f t="shared" si="32"/>
        <v>0</v>
      </c>
    </row>
    <row r="162" spans="1:26" ht="15.75" x14ac:dyDescent="0.25">
      <c r="A162" s="72">
        <f t="shared" si="29"/>
        <v>43253</v>
      </c>
      <c r="B162" s="7">
        <f t="shared" si="30"/>
        <v>22</v>
      </c>
      <c r="C162" s="7">
        <f t="shared" si="23"/>
        <v>6</v>
      </c>
      <c r="D162" s="7" t="str">
        <f t="shared" si="24"/>
        <v>6_22</v>
      </c>
      <c r="E162" s="7">
        <f t="shared" si="22"/>
        <v>0</v>
      </c>
      <c r="I162" s="33"/>
      <c r="J162" s="34"/>
      <c r="K162" s="35">
        <f t="shared" si="25"/>
        <v>0</v>
      </c>
      <c r="L162" s="54"/>
      <c r="M162" s="34"/>
      <c r="N162" s="34"/>
      <c r="O162" s="34"/>
      <c r="P162" s="35">
        <f t="shared" si="26"/>
        <v>0</v>
      </c>
      <c r="Q162" s="54"/>
      <c r="R162" s="34"/>
      <c r="S162" s="35"/>
      <c r="T162" s="24">
        <f t="shared" si="27"/>
        <v>0</v>
      </c>
      <c r="U162" s="62">
        <f t="shared" si="31"/>
        <v>0</v>
      </c>
      <c r="V162" s="92"/>
      <c r="W162" s="49"/>
      <c r="X162" s="46"/>
      <c r="Y162" s="69">
        <f t="shared" si="28"/>
        <v>0</v>
      </c>
      <c r="Z162" s="46">
        <f t="shared" si="32"/>
        <v>0</v>
      </c>
    </row>
    <row r="163" spans="1:26" ht="15.75" x14ac:dyDescent="0.25">
      <c r="A163" s="72">
        <f t="shared" si="29"/>
        <v>43254</v>
      </c>
      <c r="B163" s="7">
        <f t="shared" si="30"/>
        <v>22</v>
      </c>
      <c r="C163" s="7">
        <f t="shared" si="23"/>
        <v>6</v>
      </c>
      <c r="D163" s="7" t="str">
        <f t="shared" si="24"/>
        <v>6_22</v>
      </c>
      <c r="E163" s="7">
        <f t="shared" si="22"/>
        <v>0</v>
      </c>
      <c r="I163" s="33"/>
      <c r="J163" s="34"/>
      <c r="K163" s="35">
        <f t="shared" si="25"/>
        <v>0</v>
      </c>
      <c r="L163" s="54"/>
      <c r="M163" s="34"/>
      <c r="N163" s="34"/>
      <c r="O163" s="34"/>
      <c r="P163" s="35">
        <f t="shared" si="26"/>
        <v>0</v>
      </c>
      <c r="Q163" s="54"/>
      <c r="R163" s="34"/>
      <c r="S163" s="35"/>
      <c r="T163" s="24">
        <f t="shared" si="27"/>
        <v>0</v>
      </c>
      <c r="U163" s="62">
        <f t="shared" si="31"/>
        <v>0</v>
      </c>
      <c r="V163" s="92"/>
      <c r="W163" s="49"/>
      <c r="X163" s="46"/>
      <c r="Y163" s="69">
        <f t="shared" si="28"/>
        <v>0</v>
      </c>
      <c r="Z163" s="46">
        <f t="shared" si="32"/>
        <v>0</v>
      </c>
    </row>
    <row r="164" spans="1:26" ht="15.75" x14ac:dyDescent="0.25">
      <c r="A164" s="72">
        <f t="shared" si="29"/>
        <v>43255</v>
      </c>
      <c r="B164" s="7">
        <f t="shared" si="30"/>
        <v>23</v>
      </c>
      <c r="C164" s="7">
        <f t="shared" si="23"/>
        <v>6</v>
      </c>
      <c r="D164" s="7" t="str">
        <f t="shared" si="24"/>
        <v>6_23</v>
      </c>
      <c r="E164" s="7">
        <f t="shared" si="22"/>
        <v>1</v>
      </c>
      <c r="I164" s="33"/>
      <c r="J164" s="34"/>
      <c r="K164" s="35">
        <f t="shared" si="25"/>
        <v>0</v>
      </c>
      <c r="L164" s="54"/>
      <c r="M164" s="34"/>
      <c r="N164" s="34"/>
      <c r="O164" s="34"/>
      <c r="P164" s="35">
        <f t="shared" si="26"/>
        <v>0</v>
      </c>
      <c r="Q164" s="54"/>
      <c r="R164" s="34"/>
      <c r="S164" s="35"/>
      <c r="T164" s="24">
        <f t="shared" si="27"/>
        <v>0</v>
      </c>
      <c r="U164" s="62">
        <f t="shared" si="31"/>
        <v>0</v>
      </c>
      <c r="V164" s="92"/>
      <c r="W164" s="49"/>
      <c r="X164" s="46"/>
      <c r="Y164" s="69">
        <f t="shared" si="28"/>
        <v>0</v>
      </c>
      <c r="Z164" s="46">
        <f t="shared" si="32"/>
        <v>0</v>
      </c>
    </row>
    <row r="165" spans="1:26" ht="15.75" x14ac:dyDescent="0.25">
      <c r="A165" s="72">
        <f t="shared" si="29"/>
        <v>43256</v>
      </c>
      <c r="B165" s="7">
        <f t="shared" si="30"/>
        <v>23</v>
      </c>
      <c r="C165" s="7">
        <f t="shared" si="23"/>
        <v>6</v>
      </c>
      <c r="D165" s="7" t="str">
        <f t="shared" si="24"/>
        <v>6_23</v>
      </c>
      <c r="E165" s="7">
        <f t="shared" si="22"/>
        <v>1</v>
      </c>
      <c r="I165" s="33"/>
      <c r="J165" s="34"/>
      <c r="K165" s="35">
        <f t="shared" si="25"/>
        <v>0</v>
      </c>
      <c r="L165" s="54"/>
      <c r="M165" s="34"/>
      <c r="N165" s="34"/>
      <c r="O165" s="34"/>
      <c r="P165" s="35">
        <f t="shared" si="26"/>
        <v>0</v>
      </c>
      <c r="Q165" s="54"/>
      <c r="R165" s="34"/>
      <c r="S165" s="35"/>
      <c r="T165" s="24">
        <f t="shared" si="27"/>
        <v>0</v>
      </c>
      <c r="U165" s="62">
        <f t="shared" si="31"/>
        <v>0</v>
      </c>
      <c r="V165" s="92"/>
      <c r="W165" s="49"/>
      <c r="X165" s="46"/>
      <c r="Y165" s="69">
        <f t="shared" si="28"/>
        <v>0</v>
      </c>
      <c r="Z165" s="46">
        <f t="shared" si="32"/>
        <v>0</v>
      </c>
    </row>
    <row r="166" spans="1:26" ht="15.75" x14ac:dyDescent="0.25">
      <c r="A166" s="72">
        <f t="shared" si="29"/>
        <v>43257</v>
      </c>
      <c r="B166" s="7">
        <f t="shared" si="30"/>
        <v>23</v>
      </c>
      <c r="C166" s="7">
        <f t="shared" si="23"/>
        <v>6</v>
      </c>
      <c r="D166" s="7" t="str">
        <f t="shared" si="24"/>
        <v>6_23</v>
      </c>
      <c r="E166" s="7">
        <f t="shared" si="22"/>
        <v>1</v>
      </c>
      <c r="I166" s="33"/>
      <c r="J166" s="34"/>
      <c r="K166" s="35">
        <f t="shared" si="25"/>
        <v>0</v>
      </c>
      <c r="L166" s="54"/>
      <c r="M166" s="34"/>
      <c r="N166" s="34"/>
      <c r="O166" s="34"/>
      <c r="P166" s="35">
        <f t="shared" si="26"/>
        <v>0</v>
      </c>
      <c r="Q166" s="54"/>
      <c r="R166" s="34"/>
      <c r="S166" s="35"/>
      <c r="T166" s="24">
        <f t="shared" si="27"/>
        <v>0</v>
      </c>
      <c r="U166" s="62">
        <f t="shared" si="31"/>
        <v>0</v>
      </c>
      <c r="V166" s="92"/>
      <c r="W166" s="49"/>
      <c r="X166" s="46"/>
      <c r="Y166" s="69">
        <f t="shared" si="28"/>
        <v>0</v>
      </c>
      <c r="Z166" s="46">
        <f t="shared" si="32"/>
        <v>0</v>
      </c>
    </row>
    <row r="167" spans="1:26" ht="15.75" x14ac:dyDescent="0.25">
      <c r="A167" s="72">
        <f t="shared" si="29"/>
        <v>43258</v>
      </c>
      <c r="B167" s="7">
        <f t="shared" si="30"/>
        <v>23</v>
      </c>
      <c r="C167" s="7">
        <f t="shared" si="23"/>
        <v>6</v>
      </c>
      <c r="D167" s="7" t="str">
        <f t="shared" si="24"/>
        <v>6_23</v>
      </c>
      <c r="E167" s="7">
        <f t="shared" si="22"/>
        <v>1</v>
      </c>
      <c r="I167" s="33"/>
      <c r="J167" s="34"/>
      <c r="K167" s="35">
        <f t="shared" si="25"/>
        <v>0</v>
      </c>
      <c r="L167" s="54"/>
      <c r="M167" s="34"/>
      <c r="N167" s="34"/>
      <c r="O167" s="34"/>
      <c r="P167" s="35">
        <f t="shared" si="26"/>
        <v>0</v>
      </c>
      <c r="Q167" s="54"/>
      <c r="R167" s="34"/>
      <c r="S167" s="35"/>
      <c r="T167" s="24">
        <f t="shared" si="27"/>
        <v>0</v>
      </c>
      <c r="U167" s="62">
        <f t="shared" si="31"/>
        <v>0</v>
      </c>
      <c r="V167" s="92"/>
      <c r="W167" s="49"/>
      <c r="X167" s="46"/>
      <c r="Y167" s="69">
        <f t="shared" si="28"/>
        <v>0</v>
      </c>
      <c r="Z167" s="46">
        <f t="shared" si="32"/>
        <v>0</v>
      </c>
    </row>
    <row r="168" spans="1:26" ht="15.75" x14ac:dyDescent="0.25">
      <c r="A168" s="72">
        <f t="shared" si="29"/>
        <v>43259</v>
      </c>
      <c r="B168" s="7">
        <f t="shared" si="30"/>
        <v>23</v>
      </c>
      <c r="C168" s="7">
        <f t="shared" si="23"/>
        <v>6</v>
      </c>
      <c r="D168" s="7" t="str">
        <f t="shared" si="24"/>
        <v>6_23</v>
      </c>
      <c r="E168" s="7">
        <f t="shared" si="22"/>
        <v>1</v>
      </c>
      <c r="I168" s="33"/>
      <c r="J168" s="34"/>
      <c r="K168" s="35">
        <f t="shared" si="25"/>
        <v>0</v>
      </c>
      <c r="L168" s="54"/>
      <c r="M168" s="34"/>
      <c r="N168" s="34"/>
      <c r="O168" s="34"/>
      <c r="P168" s="35">
        <f t="shared" si="26"/>
        <v>0</v>
      </c>
      <c r="Q168" s="54"/>
      <c r="R168" s="34"/>
      <c r="S168" s="35"/>
      <c r="T168" s="24">
        <f t="shared" si="27"/>
        <v>0</v>
      </c>
      <c r="U168" s="62">
        <f t="shared" si="31"/>
        <v>0</v>
      </c>
      <c r="V168" s="92"/>
      <c r="W168" s="49"/>
      <c r="X168" s="46"/>
      <c r="Y168" s="69">
        <f t="shared" si="28"/>
        <v>0</v>
      </c>
      <c r="Z168" s="46">
        <f t="shared" si="32"/>
        <v>0</v>
      </c>
    </row>
    <row r="169" spans="1:26" ht="15.75" x14ac:dyDescent="0.25">
      <c r="A169" s="72">
        <f t="shared" si="29"/>
        <v>43260</v>
      </c>
      <c r="B169" s="7">
        <f t="shared" si="30"/>
        <v>23</v>
      </c>
      <c r="C169" s="7">
        <f t="shared" si="23"/>
        <v>6</v>
      </c>
      <c r="D169" s="7" t="str">
        <f t="shared" si="24"/>
        <v>6_23</v>
      </c>
      <c r="E169" s="7">
        <f t="shared" si="22"/>
        <v>0</v>
      </c>
      <c r="I169" s="33"/>
      <c r="J169" s="34"/>
      <c r="K169" s="35">
        <f t="shared" si="25"/>
        <v>0</v>
      </c>
      <c r="L169" s="54"/>
      <c r="M169" s="34"/>
      <c r="N169" s="34"/>
      <c r="O169" s="34"/>
      <c r="P169" s="35">
        <f t="shared" si="26"/>
        <v>0</v>
      </c>
      <c r="Q169" s="54"/>
      <c r="R169" s="34"/>
      <c r="S169" s="35"/>
      <c r="T169" s="24">
        <f t="shared" si="27"/>
        <v>0</v>
      </c>
      <c r="U169" s="62">
        <f t="shared" si="31"/>
        <v>0</v>
      </c>
      <c r="V169" s="92"/>
      <c r="W169" s="49"/>
      <c r="X169" s="46"/>
      <c r="Y169" s="69">
        <f t="shared" si="28"/>
        <v>0</v>
      </c>
      <c r="Z169" s="46">
        <f t="shared" si="32"/>
        <v>0</v>
      </c>
    </row>
    <row r="170" spans="1:26" ht="15.75" x14ac:dyDescent="0.25">
      <c r="A170" s="72">
        <f t="shared" si="29"/>
        <v>43261</v>
      </c>
      <c r="B170" s="7">
        <f t="shared" si="30"/>
        <v>23</v>
      </c>
      <c r="C170" s="7">
        <f t="shared" si="23"/>
        <v>6</v>
      </c>
      <c r="D170" s="7" t="str">
        <f t="shared" si="24"/>
        <v>6_23</v>
      </c>
      <c r="E170" s="7">
        <f t="shared" si="22"/>
        <v>0</v>
      </c>
      <c r="I170" s="33"/>
      <c r="J170" s="34"/>
      <c r="K170" s="35">
        <f t="shared" si="25"/>
        <v>0</v>
      </c>
      <c r="L170" s="54"/>
      <c r="M170" s="34"/>
      <c r="N170" s="34"/>
      <c r="O170" s="34"/>
      <c r="P170" s="35">
        <f t="shared" si="26"/>
        <v>0</v>
      </c>
      <c r="Q170" s="54"/>
      <c r="R170" s="34"/>
      <c r="S170" s="35"/>
      <c r="T170" s="24">
        <f t="shared" si="27"/>
        <v>0</v>
      </c>
      <c r="U170" s="62">
        <f t="shared" si="31"/>
        <v>0</v>
      </c>
      <c r="V170" s="92"/>
      <c r="W170" s="49"/>
      <c r="X170" s="46"/>
      <c r="Y170" s="69">
        <f t="shared" si="28"/>
        <v>0</v>
      </c>
      <c r="Z170" s="46">
        <f t="shared" si="32"/>
        <v>0</v>
      </c>
    </row>
    <row r="171" spans="1:26" ht="15.75" x14ac:dyDescent="0.25">
      <c r="A171" s="72">
        <f t="shared" si="29"/>
        <v>43262</v>
      </c>
      <c r="B171" s="7">
        <f t="shared" si="30"/>
        <v>24</v>
      </c>
      <c r="C171" s="7">
        <f t="shared" si="23"/>
        <v>6</v>
      </c>
      <c r="D171" s="7" t="str">
        <f t="shared" si="24"/>
        <v>6_24</v>
      </c>
      <c r="E171" s="7">
        <f t="shared" si="22"/>
        <v>1</v>
      </c>
      <c r="I171" s="33"/>
      <c r="J171" s="34"/>
      <c r="K171" s="35">
        <f t="shared" si="25"/>
        <v>0</v>
      </c>
      <c r="L171" s="54"/>
      <c r="M171" s="34"/>
      <c r="N171" s="34"/>
      <c r="O171" s="34"/>
      <c r="P171" s="35">
        <f t="shared" si="26"/>
        <v>0</v>
      </c>
      <c r="Q171" s="54"/>
      <c r="R171" s="34"/>
      <c r="S171" s="35"/>
      <c r="T171" s="24">
        <f t="shared" si="27"/>
        <v>0</v>
      </c>
      <c r="U171" s="62">
        <f t="shared" si="31"/>
        <v>0</v>
      </c>
      <c r="V171" s="92"/>
      <c r="W171" s="49"/>
      <c r="X171" s="46"/>
      <c r="Y171" s="69">
        <f t="shared" si="28"/>
        <v>0</v>
      </c>
      <c r="Z171" s="46">
        <f t="shared" si="32"/>
        <v>0</v>
      </c>
    </row>
    <row r="172" spans="1:26" ht="15.75" x14ac:dyDescent="0.25">
      <c r="A172" s="72">
        <f t="shared" si="29"/>
        <v>43263</v>
      </c>
      <c r="B172" s="7">
        <f t="shared" si="30"/>
        <v>24</v>
      </c>
      <c r="C172" s="7">
        <f t="shared" si="23"/>
        <v>6</v>
      </c>
      <c r="D172" s="7" t="str">
        <f t="shared" si="24"/>
        <v>6_24</v>
      </c>
      <c r="E172" s="7">
        <f t="shared" si="22"/>
        <v>1</v>
      </c>
      <c r="I172" s="33"/>
      <c r="J172" s="34"/>
      <c r="K172" s="35">
        <f t="shared" si="25"/>
        <v>0</v>
      </c>
      <c r="L172" s="54"/>
      <c r="M172" s="34"/>
      <c r="N172" s="34"/>
      <c r="O172" s="34"/>
      <c r="P172" s="35">
        <f t="shared" si="26"/>
        <v>0</v>
      </c>
      <c r="Q172" s="54"/>
      <c r="R172" s="34"/>
      <c r="S172" s="35"/>
      <c r="T172" s="24">
        <f t="shared" si="27"/>
        <v>0</v>
      </c>
      <c r="U172" s="62">
        <f t="shared" si="31"/>
        <v>0</v>
      </c>
      <c r="V172" s="92"/>
      <c r="W172" s="49"/>
      <c r="X172" s="46"/>
      <c r="Y172" s="69">
        <f t="shared" si="28"/>
        <v>0</v>
      </c>
      <c r="Z172" s="46">
        <f t="shared" si="32"/>
        <v>0</v>
      </c>
    </row>
    <row r="173" spans="1:26" ht="15.75" x14ac:dyDescent="0.25">
      <c r="A173" s="72">
        <f t="shared" si="29"/>
        <v>43264</v>
      </c>
      <c r="B173" s="7">
        <f t="shared" si="30"/>
        <v>24</v>
      </c>
      <c r="C173" s="7">
        <f t="shared" si="23"/>
        <v>6</v>
      </c>
      <c r="D173" s="7" t="str">
        <f t="shared" si="24"/>
        <v>6_24</v>
      </c>
      <c r="E173" s="7">
        <f t="shared" si="22"/>
        <v>1</v>
      </c>
      <c r="I173" s="33"/>
      <c r="J173" s="34"/>
      <c r="K173" s="35">
        <f t="shared" si="25"/>
        <v>0</v>
      </c>
      <c r="L173" s="54"/>
      <c r="M173" s="34"/>
      <c r="N173" s="34"/>
      <c r="O173" s="34"/>
      <c r="P173" s="35">
        <f t="shared" si="26"/>
        <v>0</v>
      </c>
      <c r="Q173" s="54"/>
      <c r="R173" s="34"/>
      <c r="S173" s="35"/>
      <c r="T173" s="24">
        <f t="shared" si="27"/>
        <v>0</v>
      </c>
      <c r="U173" s="62">
        <f t="shared" si="31"/>
        <v>0</v>
      </c>
      <c r="V173" s="92"/>
      <c r="W173" s="49"/>
      <c r="X173" s="46"/>
      <c r="Y173" s="69">
        <f t="shared" si="28"/>
        <v>0</v>
      </c>
      <c r="Z173" s="46">
        <f t="shared" si="32"/>
        <v>0</v>
      </c>
    </row>
    <row r="174" spans="1:26" ht="15.75" x14ac:dyDescent="0.25">
      <c r="A174" s="72">
        <f t="shared" si="29"/>
        <v>43265</v>
      </c>
      <c r="B174" s="7">
        <f t="shared" si="30"/>
        <v>24</v>
      </c>
      <c r="C174" s="7">
        <f t="shared" si="23"/>
        <v>6</v>
      </c>
      <c r="D174" s="7" t="str">
        <f t="shared" si="24"/>
        <v>6_24</v>
      </c>
      <c r="E174" s="7">
        <f t="shared" si="22"/>
        <v>1</v>
      </c>
      <c r="I174" s="33"/>
      <c r="J174" s="34"/>
      <c r="K174" s="35">
        <f t="shared" si="25"/>
        <v>0</v>
      </c>
      <c r="L174" s="54"/>
      <c r="M174" s="34"/>
      <c r="N174" s="34"/>
      <c r="O174" s="34"/>
      <c r="P174" s="35">
        <f t="shared" si="26"/>
        <v>0</v>
      </c>
      <c r="Q174" s="54"/>
      <c r="R174" s="34"/>
      <c r="S174" s="35"/>
      <c r="T174" s="24">
        <f t="shared" si="27"/>
        <v>0</v>
      </c>
      <c r="U174" s="62">
        <f t="shared" si="31"/>
        <v>0</v>
      </c>
      <c r="V174" s="92"/>
      <c r="W174" s="49"/>
      <c r="X174" s="46"/>
      <c r="Y174" s="69">
        <f t="shared" si="28"/>
        <v>0</v>
      </c>
      <c r="Z174" s="46">
        <f t="shared" si="32"/>
        <v>0</v>
      </c>
    </row>
    <row r="175" spans="1:26" ht="15.75" x14ac:dyDescent="0.25">
      <c r="A175" s="72">
        <f t="shared" si="29"/>
        <v>43266</v>
      </c>
      <c r="B175" s="7">
        <f t="shared" si="30"/>
        <v>24</v>
      </c>
      <c r="C175" s="7">
        <f t="shared" si="23"/>
        <v>6</v>
      </c>
      <c r="D175" s="7" t="str">
        <f t="shared" si="24"/>
        <v>6_24</v>
      </c>
      <c r="E175" s="7">
        <f t="shared" si="22"/>
        <v>1</v>
      </c>
      <c r="I175" s="33"/>
      <c r="J175" s="34"/>
      <c r="K175" s="35">
        <f t="shared" si="25"/>
        <v>0</v>
      </c>
      <c r="L175" s="54"/>
      <c r="M175" s="34"/>
      <c r="N175" s="34"/>
      <c r="O175" s="34"/>
      <c r="P175" s="35">
        <f t="shared" si="26"/>
        <v>0</v>
      </c>
      <c r="Q175" s="54"/>
      <c r="R175" s="34"/>
      <c r="S175" s="35"/>
      <c r="T175" s="24">
        <f t="shared" si="27"/>
        <v>0</v>
      </c>
      <c r="U175" s="62">
        <f t="shared" si="31"/>
        <v>0</v>
      </c>
      <c r="V175" s="92"/>
      <c r="W175" s="49"/>
      <c r="X175" s="46"/>
      <c r="Y175" s="69">
        <f t="shared" si="28"/>
        <v>0</v>
      </c>
      <c r="Z175" s="46">
        <f t="shared" si="32"/>
        <v>0</v>
      </c>
    </row>
    <row r="176" spans="1:26" ht="15.75" x14ac:dyDescent="0.25">
      <c r="A176" s="72">
        <f t="shared" si="29"/>
        <v>43267</v>
      </c>
      <c r="B176" s="7">
        <f t="shared" si="30"/>
        <v>24</v>
      </c>
      <c r="C176" s="7">
        <f t="shared" si="23"/>
        <v>6</v>
      </c>
      <c r="D176" s="7" t="str">
        <f t="shared" si="24"/>
        <v>6_24</v>
      </c>
      <c r="E176" s="7">
        <f t="shared" si="22"/>
        <v>0</v>
      </c>
      <c r="I176" s="33"/>
      <c r="J176" s="34"/>
      <c r="K176" s="35">
        <f t="shared" si="25"/>
        <v>0</v>
      </c>
      <c r="L176" s="54"/>
      <c r="M176" s="34"/>
      <c r="N176" s="34"/>
      <c r="O176" s="34"/>
      <c r="P176" s="35">
        <f t="shared" si="26"/>
        <v>0</v>
      </c>
      <c r="Q176" s="54"/>
      <c r="R176" s="34"/>
      <c r="S176" s="35"/>
      <c r="T176" s="24">
        <f t="shared" si="27"/>
        <v>0</v>
      </c>
      <c r="U176" s="62">
        <f t="shared" si="31"/>
        <v>0</v>
      </c>
      <c r="V176" s="92"/>
      <c r="W176" s="49"/>
      <c r="X176" s="46"/>
      <c r="Y176" s="69">
        <f t="shared" si="28"/>
        <v>0</v>
      </c>
      <c r="Z176" s="46">
        <f t="shared" si="32"/>
        <v>0</v>
      </c>
    </row>
    <row r="177" spans="1:26" ht="15.75" x14ac:dyDescent="0.25">
      <c r="A177" s="72">
        <f t="shared" si="29"/>
        <v>43268</v>
      </c>
      <c r="B177" s="7">
        <f t="shared" si="30"/>
        <v>24</v>
      </c>
      <c r="C177" s="7">
        <f t="shared" si="23"/>
        <v>6</v>
      </c>
      <c r="D177" s="7" t="str">
        <f t="shared" si="24"/>
        <v>6_24</v>
      </c>
      <c r="E177" s="7">
        <f t="shared" si="22"/>
        <v>0</v>
      </c>
      <c r="I177" s="33"/>
      <c r="J177" s="34"/>
      <c r="K177" s="35">
        <f t="shared" si="25"/>
        <v>0</v>
      </c>
      <c r="L177" s="54"/>
      <c r="M177" s="34"/>
      <c r="N177" s="34"/>
      <c r="O177" s="34"/>
      <c r="P177" s="35">
        <f t="shared" si="26"/>
        <v>0</v>
      </c>
      <c r="Q177" s="54"/>
      <c r="R177" s="34"/>
      <c r="S177" s="35"/>
      <c r="T177" s="24">
        <f t="shared" si="27"/>
        <v>0</v>
      </c>
      <c r="U177" s="62">
        <f t="shared" si="31"/>
        <v>0</v>
      </c>
      <c r="V177" s="92"/>
      <c r="W177" s="49"/>
      <c r="X177" s="46"/>
      <c r="Y177" s="69">
        <f t="shared" si="28"/>
        <v>0</v>
      </c>
      <c r="Z177" s="46">
        <f t="shared" si="32"/>
        <v>0</v>
      </c>
    </row>
    <row r="178" spans="1:26" ht="15.75" x14ac:dyDescent="0.25">
      <c r="A178" s="72">
        <f t="shared" si="29"/>
        <v>43269</v>
      </c>
      <c r="B178" s="7">
        <f t="shared" si="30"/>
        <v>25</v>
      </c>
      <c r="C178" s="7">
        <f t="shared" si="23"/>
        <v>6</v>
      </c>
      <c r="D178" s="7" t="str">
        <f t="shared" si="24"/>
        <v>6_25</v>
      </c>
      <c r="E178" s="7">
        <f t="shared" si="22"/>
        <v>1</v>
      </c>
      <c r="I178" s="33"/>
      <c r="J178" s="34"/>
      <c r="K178" s="35">
        <f t="shared" si="25"/>
        <v>0</v>
      </c>
      <c r="L178" s="54"/>
      <c r="M178" s="34"/>
      <c r="N178" s="34"/>
      <c r="O178" s="34"/>
      <c r="P178" s="35">
        <f t="shared" si="26"/>
        <v>0</v>
      </c>
      <c r="Q178" s="54"/>
      <c r="R178" s="34"/>
      <c r="S178" s="35"/>
      <c r="T178" s="24">
        <f t="shared" si="27"/>
        <v>0</v>
      </c>
      <c r="U178" s="62">
        <f t="shared" si="31"/>
        <v>0</v>
      </c>
      <c r="V178" s="92"/>
      <c r="W178" s="49"/>
      <c r="X178" s="46"/>
      <c r="Y178" s="69">
        <f t="shared" si="28"/>
        <v>0</v>
      </c>
      <c r="Z178" s="46">
        <f t="shared" si="32"/>
        <v>0</v>
      </c>
    </row>
    <row r="179" spans="1:26" ht="15.75" x14ac:dyDescent="0.25">
      <c r="A179" s="72">
        <f t="shared" si="29"/>
        <v>43270</v>
      </c>
      <c r="B179" s="7">
        <f t="shared" si="30"/>
        <v>25</v>
      </c>
      <c r="C179" s="7">
        <f t="shared" si="23"/>
        <v>6</v>
      </c>
      <c r="D179" s="7" t="str">
        <f t="shared" si="24"/>
        <v>6_25</v>
      </c>
      <c r="E179" s="7">
        <f t="shared" si="22"/>
        <v>1</v>
      </c>
      <c r="I179" s="33"/>
      <c r="J179" s="34"/>
      <c r="K179" s="35">
        <f t="shared" si="25"/>
        <v>0</v>
      </c>
      <c r="L179" s="54"/>
      <c r="M179" s="34"/>
      <c r="N179" s="34"/>
      <c r="O179" s="34"/>
      <c r="P179" s="35">
        <f t="shared" si="26"/>
        <v>0</v>
      </c>
      <c r="Q179" s="54"/>
      <c r="R179" s="34"/>
      <c r="S179" s="35"/>
      <c r="T179" s="24">
        <f t="shared" si="27"/>
        <v>0</v>
      </c>
      <c r="U179" s="62">
        <f t="shared" si="31"/>
        <v>0</v>
      </c>
      <c r="V179" s="92"/>
      <c r="W179" s="49"/>
      <c r="X179" s="46"/>
      <c r="Y179" s="69">
        <f t="shared" si="28"/>
        <v>0</v>
      </c>
      <c r="Z179" s="46">
        <f t="shared" si="32"/>
        <v>0</v>
      </c>
    </row>
    <row r="180" spans="1:26" ht="15.75" x14ac:dyDescent="0.25">
      <c r="A180" s="72">
        <f t="shared" si="29"/>
        <v>43271</v>
      </c>
      <c r="B180" s="7">
        <f t="shared" si="30"/>
        <v>25</v>
      </c>
      <c r="C180" s="7">
        <f t="shared" si="23"/>
        <v>6</v>
      </c>
      <c r="D180" s="7" t="str">
        <f t="shared" si="24"/>
        <v>6_25</v>
      </c>
      <c r="E180" s="7">
        <f t="shared" si="22"/>
        <v>1</v>
      </c>
      <c r="I180" s="33"/>
      <c r="J180" s="34"/>
      <c r="K180" s="35">
        <f t="shared" si="25"/>
        <v>0</v>
      </c>
      <c r="L180" s="54"/>
      <c r="M180" s="34"/>
      <c r="N180" s="34"/>
      <c r="O180" s="34"/>
      <c r="P180" s="35">
        <f t="shared" si="26"/>
        <v>0</v>
      </c>
      <c r="Q180" s="54"/>
      <c r="R180" s="34"/>
      <c r="S180" s="35"/>
      <c r="T180" s="24">
        <f t="shared" si="27"/>
        <v>0</v>
      </c>
      <c r="U180" s="62">
        <f t="shared" si="31"/>
        <v>0</v>
      </c>
      <c r="V180" s="92"/>
      <c r="W180" s="49"/>
      <c r="X180" s="46"/>
      <c r="Y180" s="69">
        <f t="shared" si="28"/>
        <v>0</v>
      </c>
      <c r="Z180" s="46">
        <f t="shared" si="32"/>
        <v>0</v>
      </c>
    </row>
    <row r="181" spans="1:26" ht="15.75" x14ac:dyDescent="0.25">
      <c r="A181" s="72">
        <f t="shared" si="29"/>
        <v>43272</v>
      </c>
      <c r="B181" s="7">
        <f t="shared" si="30"/>
        <v>25</v>
      </c>
      <c r="C181" s="7">
        <f t="shared" si="23"/>
        <v>6</v>
      </c>
      <c r="D181" s="7" t="str">
        <f t="shared" si="24"/>
        <v>6_25</v>
      </c>
      <c r="E181" s="7">
        <f t="shared" si="22"/>
        <v>1</v>
      </c>
      <c r="I181" s="33"/>
      <c r="J181" s="34"/>
      <c r="K181" s="35">
        <f t="shared" si="25"/>
        <v>0</v>
      </c>
      <c r="L181" s="54"/>
      <c r="M181" s="34"/>
      <c r="N181" s="34"/>
      <c r="O181" s="34"/>
      <c r="P181" s="35">
        <f t="shared" si="26"/>
        <v>0</v>
      </c>
      <c r="Q181" s="54"/>
      <c r="R181" s="34"/>
      <c r="S181" s="35"/>
      <c r="T181" s="24">
        <f t="shared" si="27"/>
        <v>0</v>
      </c>
      <c r="U181" s="62">
        <f t="shared" si="31"/>
        <v>0</v>
      </c>
      <c r="V181" s="92"/>
      <c r="W181" s="49"/>
      <c r="X181" s="46"/>
      <c r="Y181" s="69">
        <f t="shared" si="28"/>
        <v>0</v>
      </c>
      <c r="Z181" s="46">
        <f t="shared" si="32"/>
        <v>0</v>
      </c>
    </row>
    <row r="182" spans="1:26" ht="15.75" x14ac:dyDescent="0.25">
      <c r="A182" s="72">
        <f t="shared" si="29"/>
        <v>43273</v>
      </c>
      <c r="B182" s="7">
        <f t="shared" si="30"/>
        <v>25</v>
      </c>
      <c r="C182" s="7">
        <f t="shared" si="23"/>
        <v>6</v>
      </c>
      <c r="D182" s="7" t="str">
        <f t="shared" si="24"/>
        <v>6_25</v>
      </c>
      <c r="E182" s="7">
        <f t="shared" si="22"/>
        <v>1</v>
      </c>
      <c r="I182" s="33"/>
      <c r="J182" s="34"/>
      <c r="K182" s="35">
        <f t="shared" si="25"/>
        <v>0</v>
      </c>
      <c r="L182" s="54"/>
      <c r="M182" s="34"/>
      <c r="N182" s="34"/>
      <c r="O182" s="34"/>
      <c r="P182" s="35">
        <f t="shared" si="26"/>
        <v>0</v>
      </c>
      <c r="Q182" s="54"/>
      <c r="R182" s="34"/>
      <c r="S182" s="35"/>
      <c r="T182" s="24">
        <f t="shared" si="27"/>
        <v>0</v>
      </c>
      <c r="U182" s="62">
        <f t="shared" si="31"/>
        <v>0</v>
      </c>
      <c r="V182" s="92"/>
      <c r="W182" s="49"/>
      <c r="X182" s="46"/>
      <c r="Y182" s="69">
        <f t="shared" si="28"/>
        <v>0</v>
      </c>
      <c r="Z182" s="46">
        <f t="shared" si="32"/>
        <v>0</v>
      </c>
    </row>
    <row r="183" spans="1:26" ht="15.75" x14ac:dyDescent="0.25">
      <c r="A183" s="72">
        <f t="shared" si="29"/>
        <v>43274</v>
      </c>
      <c r="B183" s="7">
        <f t="shared" si="30"/>
        <v>25</v>
      </c>
      <c r="C183" s="7">
        <f t="shared" si="23"/>
        <v>6</v>
      </c>
      <c r="D183" s="7" t="str">
        <f t="shared" si="24"/>
        <v>6_25</v>
      </c>
      <c r="E183" s="7">
        <f t="shared" si="22"/>
        <v>0</v>
      </c>
      <c r="I183" s="33"/>
      <c r="J183" s="34"/>
      <c r="K183" s="35">
        <f t="shared" si="25"/>
        <v>0</v>
      </c>
      <c r="L183" s="54"/>
      <c r="M183" s="34"/>
      <c r="N183" s="34"/>
      <c r="O183" s="34"/>
      <c r="P183" s="35">
        <f t="shared" si="26"/>
        <v>0</v>
      </c>
      <c r="Q183" s="54"/>
      <c r="R183" s="34"/>
      <c r="S183" s="35"/>
      <c r="T183" s="24">
        <f t="shared" si="27"/>
        <v>0</v>
      </c>
      <c r="U183" s="62">
        <f t="shared" si="31"/>
        <v>0</v>
      </c>
      <c r="V183" s="92"/>
      <c r="W183" s="49"/>
      <c r="X183" s="46"/>
      <c r="Y183" s="69">
        <f t="shared" si="28"/>
        <v>0</v>
      </c>
      <c r="Z183" s="46">
        <f t="shared" si="32"/>
        <v>0</v>
      </c>
    </row>
    <row r="184" spans="1:26" ht="15.75" x14ac:dyDescent="0.25">
      <c r="A184" s="72">
        <f t="shared" si="29"/>
        <v>43275</v>
      </c>
      <c r="B184" s="7">
        <f t="shared" si="30"/>
        <v>25</v>
      </c>
      <c r="C184" s="7">
        <f t="shared" si="23"/>
        <v>6</v>
      </c>
      <c r="D184" s="7" t="str">
        <f t="shared" si="24"/>
        <v>6_25</v>
      </c>
      <c r="E184" s="7">
        <f t="shared" si="22"/>
        <v>0</v>
      </c>
      <c r="I184" s="33"/>
      <c r="J184" s="34"/>
      <c r="K184" s="35">
        <f t="shared" si="25"/>
        <v>0</v>
      </c>
      <c r="L184" s="54"/>
      <c r="M184" s="34"/>
      <c r="N184" s="34"/>
      <c r="O184" s="34"/>
      <c r="P184" s="35">
        <f t="shared" si="26"/>
        <v>0</v>
      </c>
      <c r="Q184" s="54"/>
      <c r="R184" s="34"/>
      <c r="S184" s="35"/>
      <c r="T184" s="24">
        <f t="shared" si="27"/>
        <v>0</v>
      </c>
      <c r="U184" s="62">
        <f t="shared" si="31"/>
        <v>0</v>
      </c>
      <c r="V184" s="92"/>
      <c r="W184" s="49"/>
      <c r="X184" s="46"/>
      <c r="Y184" s="69">
        <f t="shared" si="28"/>
        <v>0</v>
      </c>
      <c r="Z184" s="46">
        <f t="shared" si="32"/>
        <v>0</v>
      </c>
    </row>
    <row r="185" spans="1:26" ht="15.75" x14ac:dyDescent="0.25">
      <c r="A185" s="72">
        <f t="shared" si="29"/>
        <v>43276</v>
      </c>
      <c r="B185" s="7">
        <f t="shared" si="30"/>
        <v>26</v>
      </c>
      <c r="C185" s="7">
        <f t="shared" si="23"/>
        <v>6</v>
      </c>
      <c r="D185" s="7" t="str">
        <f t="shared" si="24"/>
        <v>6_26</v>
      </c>
      <c r="E185" s="7">
        <f t="shared" si="22"/>
        <v>1</v>
      </c>
      <c r="I185" s="33"/>
      <c r="J185" s="34"/>
      <c r="K185" s="35">
        <f t="shared" si="25"/>
        <v>0</v>
      </c>
      <c r="L185" s="54"/>
      <c r="M185" s="34"/>
      <c r="N185" s="34"/>
      <c r="O185" s="34"/>
      <c r="P185" s="35">
        <f t="shared" si="26"/>
        <v>0</v>
      </c>
      <c r="Q185" s="54"/>
      <c r="R185" s="34"/>
      <c r="S185" s="35"/>
      <c r="T185" s="24">
        <f t="shared" si="27"/>
        <v>0</v>
      </c>
      <c r="U185" s="62">
        <f t="shared" si="31"/>
        <v>0</v>
      </c>
      <c r="V185" s="92"/>
      <c r="W185" s="49"/>
      <c r="X185" s="46"/>
      <c r="Y185" s="69">
        <f t="shared" si="28"/>
        <v>0</v>
      </c>
      <c r="Z185" s="46">
        <f t="shared" si="32"/>
        <v>0</v>
      </c>
    </row>
    <row r="186" spans="1:26" ht="15.75" x14ac:dyDescent="0.25">
      <c r="A186" s="72">
        <f t="shared" si="29"/>
        <v>43277</v>
      </c>
      <c r="B186" s="7">
        <f t="shared" si="30"/>
        <v>26</v>
      </c>
      <c r="C186" s="7">
        <f t="shared" si="23"/>
        <v>6</v>
      </c>
      <c r="D186" s="7" t="str">
        <f t="shared" si="24"/>
        <v>6_26</v>
      </c>
      <c r="E186" s="7">
        <f t="shared" si="22"/>
        <v>1</v>
      </c>
      <c r="I186" s="33"/>
      <c r="J186" s="34"/>
      <c r="K186" s="35">
        <f t="shared" si="25"/>
        <v>0</v>
      </c>
      <c r="L186" s="54"/>
      <c r="M186" s="34"/>
      <c r="N186" s="34"/>
      <c r="O186" s="34"/>
      <c r="P186" s="35">
        <f t="shared" si="26"/>
        <v>0</v>
      </c>
      <c r="Q186" s="54"/>
      <c r="R186" s="34"/>
      <c r="S186" s="35"/>
      <c r="T186" s="24">
        <f t="shared" si="27"/>
        <v>0</v>
      </c>
      <c r="U186" s="62">
        <f t="shared" si="31"/>
        <v>0</v>
      </c>
      <c r="V186" s="92"/>
      <c r="W186" s="49"/>
      <c r="X186" s="46"/>
      <c r="Y186" s="69">
        <f t="shared" si="28"/>
        <v>0</v>
      </c>
      <c r="Z186" s="46">
        <f t="shared" si="32"/>
        <v>0</v>
      </c>
    </row>
    <row r="187" spans="1:26" ht="15.75" x14ac:dyDescent="0.25">
      <c r="A187" s="72">
        <f t="shared" si="29"/>
        <v>43278</v>
      </c>
      <c r="B187" s="7">
        <f t="shared" si="30"/>
        <v>26</v>
      </c>
      <c r="C187" s="7">
        <f t="shared" si="23"/>
        <v>6</v>
      </c>
      <c r="D187" s="7" t="str">
        <f t="shared" si="24"/>
        <v>6_26</v>
      </c>
      <c r="E187" s="7">
        <f t="shared" si="22"/>
        <v>1</v>
      </c>
      <c r="I187" s="33"/>
      <c r="J187" s="34"/>
      <c r="K187" s="35">
        <f t="shared" si="25"/>
        <v>0</v>
      </c>
      <c r="L187" s="54"/>
      <c r="M187" s="34"/>
      <c r="N187" s="34"/>
      <c r="O187" s="34"/>
      <c r="P187" s="35">
        <f t="shared" si="26"/>
        <v>0</v>
      </c>
      <c r="Q187" s="54"/>
      <c r="R187" s="34"/>
      <c r="S187" s="35"/>
      <c r="T187" s="24">
        <f t="shared" si="27"/>
        <v>0</v>
      </c>
      <c r="U187" s="62">
        <f t="shared" si="31"/>
        <v>0</v>
      </c>
      <c r="V187" s="92"/>
      <c r="W187" s="49"/>
      <c r="X187" s="46"/>
      <c r="Y187" s="69">
        <f t="shared" si="28"/>
        <v>0</v>
      </c>
      <c r="Z187" s="46">
        <f t="shared" si="32"/>
        <v>0</v>
      </c>
    </row>
    <row r="188" spans="1:26" ht="15.75" x14ac:dyDescent="0.25">
      <c r="A188" s="72">
        <f t="shared" si="29"/>
        <v>43279</v>
      </c>
      <c r="B188" s="7">
        <f t="shared" si="30"/>
        <v>26</v>
      </c>
      <c r="C188" s="7">
        <f t="shared" si="23"/>
        <v>6</v>
      </c>
      <c r="D188" s="7" t="str">
        <f t="shared" si="24"/>
        <v>6_26</v>
      </c>
      <c r="E188" s="7">
        <f t="shared" si="22"/>
        <v>1</v>
      </c>
      <c r="I188" s="33"/>
      <c r="J188" s="34"/>
      <c r="K188" s="35">
        <f t="shared" si="25"/>
        <v>0</v>
      </c>
      <c r="L188" s="54"/>
      <c r="M188" s="34"/>
      <c r="N188" s="34"/>
      <c r="O188" s="34"/>
      <c r="P188" s="35">
        <f t="shared" si="26"/>
        <v>0</v>
      </c>
      <c r="Q188" s="54"/>
      <c r="R188" s="34"/>
      <c r="S188" s="35"/>
      <c r="T188" s="24">
        <f t="shared" si="27"/>
        <v>0</v>
      </c>
      <c r="U188" s="62">
        <f t="shared" si="31"/>
        <v>0</v>
      </c>
      <c r="V188" s="92"/>
      <c r="W188" s="49"/>
      <c r="X188" s="46"/>
      <c r="Y188" s="69">
        <f t="shared" si="28"/>
        <v>0</v>
      </c>
      <c r="Z188" s="46">
        <f t="shared" si="32"/>
        <v>0</v>
      </c>
    </row>
    <row r="189" spans="1:26" ht="15.75" x14ac:dyDescent="0.25">
      <c r="A189" s="72">
        <f t="shared" si="29"/>
        <v>43280</v>
      </c>
      <c r="B189" s="7">
        <f t="shared" si="30"/>
        <v>26</v>
      </c>
      <c r="C189" s="7">
        <f t="shared" si="23"/>
        <v>6</v>
      </c>
      <c r="D189" s="7" t="str">
        <f t="shared" si="24"/>
        <v>6_26</v>
      </c>
      <c r="E189" s="7">
        <f t="shared" si="22"/>
        <v>1</v>
      </c>
      <c r="I189" s="33"/>
      <c r="J189" s="34"/>
      <c r="K189" s="35">
        <f t="shared" si="25"/>
        <v>0</v>
      </c>
      <c r="L189" s="54"/>
      <c r="M189" s="34"/>
      <c r="N189" s="34"/>
      <c r="O189" s="34"/>
      <c r="P189" s="35">
        <f t="shared" si="26"/>
        <v>0</v>
      </c>
      <c r="Q189" s="54"/>
      <c r="R189" s="34"/>
      <c r="S189" s="35"/>
      <c r="T189" s="24">
        <f t="shared" si="27"/>
        <v>0</v>
      </c>
      <c r="U189" s="62">
        <f t="shared" si="31"/>
        <v>0</v>
      </c>
      <c r="V189" s="92"/>
      <c r="W189" s="49"/>
      <c r="X189" s="46"/>
      <c r="Y189" s="69">
        <f t="shared" si="28"/>
        <v>0</v>
      </c>
      <c r="Z189" s="46">
        <f t="shared" si="32"/>
        <v>0</v>
      </c>
    </row>
    <row r="190" spans="1:26" ht="15.75" x14ac:dyDescent="0.25">
      <c r="A190" s="72">
        <f t="shared" si="29"/>
        <v>43281</v>
      </c>
      <c r="B190" s="7">
        <f t="shared" si="30"/>
        <v>26</v>
      </c>
      <c r="C190" s="7">
        <f t="shared" si="23"/>
        <v>6</v>
      </c>
      <c r="D190" s="7" t="str">
        <f t="shared" si="24"/>
        <v>6_26</v>
      </c>
      <c r="E190" s="7">
        <f t="shared" si="22"/>
        <v>0</v>
      </c>
      <c r="I190" s="33"/>
      <c r="J190" s="34"/>
      <c r="K190" s="35">
        <f t="shared" si="25"/>
        <v>0</v>
      </c>
      <c r="L190" s="54"/>
      <c r="M190" s="34"/>
      <c r="N190" s="34"/>
      <c r="O190" s="34"/>
      <c r="P190" s="35">
        <f t="shared" si="26"/>
        <v>0</v>
      </c>
      <c r="Q190" s="54"/>
      <c r="R190" s="34"/>
      <c r="S190" s="35"/>
      <c r="T190" s="24">
        <f t="shared" si="27"/>
        <v>0</v>
      </c>
      <c r="U190" s="62">
        <f t="shared" si="31"/>
        <v>0</v>
      </c>
      <c r="V190" s="92"/>
      <c r="W190" s="49"/>
      <c r="X190" s="46"/>
      <c r="Y190" s="69">
        <f t="shared" si="28"/>
        <v>0</v>
      </c>
      <c r="Z190" s="46">
        <f t="shared" si="32"/>
        <v>0</v>
      </c>
    </row>
    <row r="191" spans="1:26" ht="15.75" x14ac:dyDescent="0.25">
      <c r="A191" s="72">
        <f t="shared" si="29"/>
        <v>43282</v>
      </c>
      <c r="B191" s="7">
        <f t="shared" si="30"/>
        <v>26</v>
      </c>
      <c r="C191" s="7">
        <f t="shared" si="23"/>
        <v>7</v>
      </c>
      <c r="D191" s="7" t="str">
        <f t="shared" si="24"/>
        <v>7_26</v>
      </c>
      <c r="E191" s="7">
        <f t="shared" si="22"/>
        <v>0</v>
      </c>
      <c r="I191" s="33"/>
      <c r="J191" s="34"/>
      <c r="K191" s="35">
        <f t="shared" si="25"/>
        <v>0</v>
      </c>
      <c r="L191" s="54"/>
      <c r="M191" s="34"/>
      <c r="N191" s="34"/>
      <c r="O191" s="34"/>
      <c r="P191" s="35">
        <f t="shared" si="26"/>
        <v>0</v>
      </c>
      <c r="Q191" s="54"/>
      <c r="R191" s="34"/>
      <c r="S191" s="35"/>
      <c r="T191" s="24">
        <f t="shared" si="27"/>
        <v>0</v>
      </c>
      <c r="U191" s="62">
        <f t="shared" si="31"/>
        <v>0</v>
      </c>
      <c r="V191" s="92"/>
      <c r="W191" s="49"/>
      <c r="X191" s="46"/>
      <c r="Y191" s="69">
        <f t="shared" si="28"/>
        <v>0</v>
      </c>
      <c r="Z191" s="46">
        <f t="shared" si="32"/>
        <v>0</v>
      </c>
    </row>
    <row r="192" spans="1:26" ht="15.75" x14ac:dyDescent="0.25">
      <c r="A192" s="72">
        <f t="shared" si="29"/>
        <v>43283</v>
      </c>
      <c r="B192" s="7">
        <f t="shared" si="30"/>
        <v>27</v>
      </c>
      <c r="C192" s="7">
        <f t="shared" si="23"/>
        <v>7</v>
      </c>
      <c r="D192" s="7" t="str">
        <f t="shared" si="24"/>
        <v>7_27</v>
      </c>
      <c r="E192" s="7">
        <f t="shared" si="22"/>
        <v>1</v>
      </c>
      <c r="I192" s="33"/>
      <c r="J192" s="34"/>
      <c r="K192" s="35">
        <f t="shared" si="25"/>
        <v>0</v>
      </c>
      <c r="L192" s="54"/>
      <c r="M192" s="34"/>
      <c r="N192" s="34"/>
      <c r="O192" s="34"/>
      <c r="P192" s="35">
        <f t="shared" si="26"/>
        <v>0</v>
      </c>
      <c r="Q192" s="54"/>
      <c r="R192" s="34"/>
      <c r="S192" s="35"/>
      <c r="T192" s="24">
        <f t="shared" si="27"/>
        <v>0</v>
      </c>
      <c r="U192" s="62">
        <f t="shared" si="31"/>
        <v>0</v>
      </c>
      <c r="V192" s="92"/>
      <c r="W192" s="49"/>
      <c r="X192" s="46"/>
      <c r="Y192" s="69">
        <f t="shared" si="28"/>
        <v>0</v>
      </c>
      <c r="Z192" s="46">
        <f t="shared" si="32"/>
        <v>0</v>
      </c>
    </row>
    <row r="193" spans="1:26" ht="15.75" x14ac:dyDescent="0.25">
      <c r="A193" s="72">
        <f t="shared" si="29"/>
        <v>43284</v>
      </c>
      <c r="B193" s="7">
        <f t="shared" si="30"/>
        <v>27</v>
      </c>
      <c r="C193" s="7">
        <f t="shared" si="23"/>
        <v>7</v>
      </c>
      <c r="D193" s="7" t="str">
        <f t="shared" si="24"/>
        <v>7_27</v>
      </c>
      <c r="E193" s="7">
        <f t="shared" si="22"/>
        <v>1</v>
      </c>
      <c r="I193" s="33"/>
      <c r="J193" s="34"/>
      <c r="K193" s="35">
        <f t="shared" si="25"/>
        <v>0</v>
      </c>
      <c r="L193" s="54"/>
      <c r="M193" s="34"/>
      <c r="N193" s="34"/>
      <c r="O193" s="34"/>
      <c r="P193" s="35">
        <f t="shared" si="26"/>
        <v>0</v>
      </c>
      <c r="Q193" s="54"/>
      <c r="R193" s="34"/>
      <c r="S193" s="35"/>
      <c r="T193" s="24">
        <f t="shared" si="27"/>
        <v>0</v>
      </c>
      <c r="U193" s="62">
        <f t="shared" si="31"/>
        <v>0</v>
      </c>
      <c r="V193" s="92"/>
      <c r="W193" s="49"/>
      <c r="X193" s="46"/>
      <c r="Y193" s="69">
        <f t="shared" si="28"/>
        <v>0</v>
      </c>
      <c r="Z193" s="46">
        <f t="shared" si="32"/>
        <v>0</v>
      </c>
    </row>
    <row r="194" spans="1:26" ht="15.75" x14ac:dyDescent="0.25">
      <c r="A194" s="72">
        <f t="shared" si="29"/>
        <v>43285</v>
      </c>
      <c r="B194" s="7">
        <f t="shared" si="30"/>
        <v>27</v>
      </c>
      <c r="C194" s="7">
        <f t="shared" si="23"/>
        <v>7</v>
      </c>
      <c r="D194" s="7" t="str">
        <f t="shared" si="24"/>
        <v>7_27</v>
      </c>
      <c r="E194" s="7">
        <f t="shared" si="22"/>
        <v>1</v>
      </c>
      <c r="I194" s="33"/>
      <c r="J194" s="34"/>
      <c r="K194" s="35">
        <f t="shared" si="25"/>
        <v>0</v>
      </c>
      <c r="L194" s="54"/>
      <c r="M194" s="34"/>
      <c r="N194" s="34"/>
      <c r="O194" s="34"/>
      <c r="P194" s="35">
        <f t="shared" si="26"/>
        <v>0</v>
      </c>
      <c r="Q194" s="54"/>
      <c r="R194" s="34"/>
      <c r="S194" s="35"/>
      <c r="T194" s="24">
        <f t="shared" si="27"/>
        <v>0</v>
      </c>
      <c r="U194" s="62">
        <f t="shared" si="31"/>
        <v>0</v>
      </c>
      <c r="V194" s="92"/>
      <c r="W194" s="49"/>
      <c r="X194" s="46"/>
      <c r="Y194" s="69">
        <f t="shared" si="28"/>
        <v>0</v>
      </c>
      <c r="Z194" s="46">
        <f t="shared" si="32"/>
        <v>0</v>
      </c>
    </row>
    <row r="195" spans="1:26" ht="15.75" x14ac:dyDescent="0.25">
      <c r="A195" s="72">
        <f t="shared" si="29"/>
        <v>43286</v>
      </c>
      <c r="B195" s="7">
        <f t="shared" si="30"/>
        <v>27</v>
      </c>
      <c r="C195" s="7">
        <f t="shared" si="23"/>
        <v>7</v>
      </c>
      <c r="D195" s="7" t="str">
        <f t="shared" si="24"/>
        <v>7_27</v>
      </c>
      <c r="E195" s="7">
        <f t="shared" si="22"/>
        <v>1</v>
      </c>
      <c r="I195" s="33"/>
      <c r="J195" s="34"/>
      <c r="K195" s="35">
        <f t="shared" si="25"/>
        <v>0</v>
      </c>
      <c r="L195" s="54"/>
      <c r="M195" s="34"/>
      <c r="N195" s="34"/>
      <c r="O195" s="34"/>
      <c r="P195" s="35">
        <f t="shared" si="26"/>
        <v>0</v>
      </c>
      <c r="Q195" s="54"/>
      <c r="R195" s="34"/>
      <c r="S195" s="35"/>
      <c r="T195" s="24">
        <f t="shared" si="27"/>
        <v>0</v>
      </c>
      <c r="U195" s="62">
        <f t="shared" si="31"/>
        <v>0</v>
      </c>
      <c r="V195" s="92"/>
      <c r="W195" s="49"/>
      <c r="X195" s="46"/>
      <c r="Y195" s="69">
        <f t="shared" si="28"/>
        <v>0</v>
      </c>
      <c r="Z195" s="46">
        <f t="shared" si="32"/>
        <v>0</v>
      </c>
    </row>
    <row r="196" spans="1:26" ht="15.75" x14ac:dyDescent="0.25">
      <c r="A196" s="72">
        <f t="shared" si="29"/>
        <v>43287</v>
      </c>
      <c r="B196" s="7">
        <f t="shared" si="30"/>
        <v>27</v>
      </c>
      <c r="C196" s="7">
        <f t="shared" si="23"/>
        <v>7</v>
      </c>
      <c r="D196" s="7" t="str">
        <f t="shared" si="24"/>
        <v>7_27</v>
      </c>
      <c r="E196" s="7">
        <f t="shared" si="22"/>
        <v>1</v>
      </c>
      <c r="I196" s="33"/>
      <c r="J196" s="34"/>
      <c r="K196" s="35">
        <f t="shared" si="25"/>
        <v>0</v>
      </c>
      <c r="L196" s="54"/>
      <c r="M196" s="34"/>
      <c r="N196" s="34"/>
      <c r="O196" s="34"/>
      <c r="P196" s="35">
        <f t="shared" si="26"/>
        <v>0</v>
      </c>
      <c r="Q196" s="54"/>
      <c r="R196" s="34"/>
      <c r="S196" s="35"/>
      <c r="T196" s="24">
        <f t="shared" si="27"/>
        <v>0</v>
      </c>
      <c r="U196" s="62">
        <f t="shared" si="31"/>
        <v>0</v>
      </c>
      <c r="V196" s="92"/>
      <c r="W196" s="49"/>
      <c r="X196" s="46"/>
      <c r="Y196" s="69">
        <f t="shared" si="28"/>
        <v>0</v>
      </c>
      <c r="Z196" s="46">
        <f t="shared" si="32"/>
        <v>0</v>
      </c>
    </row>
    <row r="197" spans="1:26" ht="15.75" x14ac:dyDescent="0.25">
      <c r="A197" s="72">
        <f t="shared" si="29"/>
        <v>43288</v>
      </c>
      <c r="B197" s="7">
        <f t="shared" si="30"/>
        <v>27</v>
      </c>
      <c r="C197" s="7">
        <f t="shared" si="23"/>
        <v>7</v>
      </c>
      <c r="D197" s="7" t="str">
        <f t="shared" si="24"/>
        <v>7_27</v>
      </c>
      <c r="E197" s="7">
        <f t="shared" si="22"/>
        <v>0</v>
      </c>
      <c r="I197" s="33"/>
      <c r="J197" s="34"/>
      <c r="K197" s="35">
        <f t="shared" si="25"/>
        <v>0</v>
      </c>
      <c r="L197" s="54"/>
      <c r="M197" s="34"/>
      <c r="N197" s="34"/>
      <c r="O197" s="34"/>
      <c r="P197" s="35">
        <f t="shared" si="26"/>
        <v>0</v>
      </c>
      <c r="Q197" s="54"/>
      <c r="R197" s="34"/>
      <c r="S197" s="35"/>
      <c r="T197" s="24">
        <f t="shared" si="27"/>
        <v>0</v>
      </c>
      <c r="U197" s="62">
        <f t="shared" si="31"/>
        <v>0</v>
      </c>
      <c r="V197" s="92"/>
      <c r="W197" s="49"/>
      <c r="X197" s="46"/>
      <c r="Y197" s="69">
        <f t="shared" si="28"/>
        <v>0</v>
      </c>
      <c r="Z197" s="46">
        <f t="shared" si="32"/>
        <v>0</v>
      </c>
    </row>
    <row r="198" spans="1:26" ht="15.75" x14ac:dyDescent="0.25">
      <c r="A198" s="72">
        <f t="shared" si="29"/>
        <v>43289</v>
      </c>
      <c r="B198" s="7">
        <f t="shared" si="30"/>
        <v>27</v>
      </c>
      <c r="C198" s="7">
        <f t="shared" si="23"/>
        <v>7</v>
      </c>
      <c r="D198" s="7" t="str">
        <f t="shared" si="24"/>
        <v>7_27</v>
      </c>
      <c r="E198" s="7">
        <f t="shared" si="22"/>
        <v>0</v>
      </c>
      <c r="I198" s="33"/>
      <c r="J198" s="34"/>
      <c r="K198" s="35">
        <f t="shared" si="25"/>
        <v>0</v>
      </c>
      <c r="L198" s="54"/>
      <c r="M198" s="34"/>
      <c r="N198" s="34"/>
      <c r="O198" s="34"/>
      <c r="P198" s="35">
        <f t="shared" si="26"/>
        <v>0</v>
      </c>
      <c r="Q198" s="54"/>
      <c r="R198" s="34"/>
      <c r="S198" s="35"/>
      <c r="T198" s="24">
        <f t="shared" si="27"/>
        <v>0</v>
      </c>
      <c r="U198" s="62">
        <f t="shared" si="31"/>
        <v>0</v>
      </c>
      <c r="V198" s="92"/>
      <c r="W198" s="49"/>
      <c r="X198" s="46"/>
      <c r="Y198" s="69">
        <f t="shared" si="28"/>
        <v>0</v>
      </c>
      <c r="Z198" s="46">
        <f t="shared" si="32"/>
        <v>0</v>
      </c>
    </row>
    <row r="199" spans="1:26" ht="15.75" x14ac:dyDescent="0.25">
      <c r="A199" s="72">
        <f t="shared" si="29"/>
        <v>43290</v>
      </c>
      <c r="B199" s="7">
        <f t="shared" si="30"/>
        <v>28</v>
      </c>
      <c r="C199" s="7">
        <f t="shared" si="23"/>
        <v>7</v>
      </c>
      <c r="D199" s="7" t="str">
        <f t="shared" si="24"/>
        <v>7_28</v>
      </c>
      <c r="E199" s="7">
        <f t="shared" si="22"/>
        <v>1</v>
      </c>
      <c r="I199" s="33"/>
      <c r="J199" s="34"/>
      <c r="K199" s="35">
        <f t="shared" si="25"/>
        <v>0</v>
      </c>
      <c r="L199" s="54"/>
      <c r="M199" s="34"/>
      <c r="N199" s="34"/>
      <c r="O199" s="34"/>
      <c r="P199" s="35">
        <f t="shared" si="26"/>
        <v>0</v>
      </c>
      <c r="Q199" s="54"/>
      <c r="R199" s="34"/>
      <c r="S199" s="35"/>
      <c r="T199" s="24">
        <f t="shared" si="27"/>
        <v>0</v>
      </c>
      <c r="U199" s="62">
        <f t="shared" si="31"/>
        <v>0</v>
      </c>
      <c r="V199" s="92"/>
      <c r="W199" s="49"/>
      <c r="X199" s="46"/>
      <c r="Y199" s="69">
        <f t="shared" si="28"/>
        <v>0</v>
      </c>
      <c r="Z199" s="46">
        <f t="shared" si="32"/>
        <v>0</v>
      </c>
    </row>
    <row r="200" spans="1:26" ht="15.75" x14ac:dyDescent="0.25">
      <c r="A200" s="72">
        <f t="shared" si="29"/>
        <v>43291</v>
      </c>
      <c r="B200" s="7">
        <f t="shared" si="30"/>
        <v>28</v>
      </c>
      <c r="C200" s="7">
        <f t="shared" si="23"/>
        <v>7</v>
      </c>
      <c r="D200" s="7" t="str">
        <f t="shared" si="24"/>
        <v>7_28</v>
      </c>
      <c r="E200" s="7">
        <f t="shared" si="22"/>
        <v>1</v>
      </c>
      <c r="I200" s="33"/>
      <c r="J200" s="34"/>
      <c r="K200" s="35">
        <f t="shared" si="25"/>
        <v>0</v>
      </c>
      <c r="L200" s="54"/>
      <c r="M200" s="34"/>
      <c r="N200" s="34"/>
      <c r="O200" s="34"/>
      <c r="P200" s="35">
        <f t="shared" si="26"/>
        <v>0</v>
      </c>
      <c r="Q200" s="54"/>
      <c r="R200" s="34"/>
      <c r="S200" s="35"/>
      <c r="T200" s="24">
        <f t="shared" si="27"/>
        <v>0</v>
      </c>
      <c r="U200" s="62">
        <f t="shared" si="31"/>
        <v>0</v>
      </c>
      <c r="V200" s="92"/>
      <c r="W200" s="49"/>
      <c r="X200" s="46"/>
      <c r="Y200" s="69">
        <f t="shared" si="28"/>
        <v>0</v>
      </c>
      <c r="Z200" s="46">
        <f t="shared" si="32"/>
        <v>0</v>
      </c>
    </row>
    <row r="201" spans="1:26" ht="15.75" x14ac:dyDescent="0.25">
      <c r="A201" s="72">
        <f t="shared" si="29"/>
        <v>43292</v>
      </c>
      <c r="B201" s="7">
        <f t="shared" si="30"/>
        <v>28</v>
      </c>
      <c r="C201" s="7">
        <f t="shared" si="23"/>
        <v>7</v>
      </c>
      <c r="D201" s="7" t="str">
        <f t="shared" si="24"/>
        <v>7_28</v>
      </c>
      <c r="E201" s="7">
        <f t="shared" si="22"/>
        <v>1</v>
      </c>
      <c r="I201" s="33"/>
      <c r="J201" s="34"/>
      <c r="K201" s="35">
        <f t="shared" si="25"/>
        <v>0</v>
      </c>
      <c r="L201" s="54"/>
      <c r="M201" s="34"/>
      <c r="N201" s="34"/>
      <c r="O201" s="34"/>
      <c r="P201" s="35">
        <f t="shared" si="26"/>
        <v>0</v>
      </c>
      <c r="Q201" s="54"/>
      <c r="R201" s="34"/>
      <c r="S201" s="35"/>
      <c r="T201" s="24">
        <f t="shared" si="27"/>
        <v>0</v>
      </c>
      <c r="U201" s="62">
        <f t="shared" si="31"/>
        <v>0</v>
      </c>
      <c r="V201" s="92"/>
      <c r="W201" s="49"/>
      <c r="X201" s="46"/>
      <c r="Y201" s="69">
        <f t="shared" si="28"/>
        <v>0</v>
      </c>
      <c r="Z201" s="46">
        <f t="shared" si="32"/>
        <v>0</v>
      </c>
    </row>
    <row r="202" spans="1:26" ht="15.75" x14ac:dyDescent="0.25">
      <c r="A202" s="72">
        <f t="shared" si="29"/>
        <v>43293</v>
      </c>
      <c r="B202" s="7">
        <f t="shared" si="30"/>
        <v>28</v>
      </c>
      <c r="C202" s="7">
        <f t="shared" si="23"/>
        <v>7</v>
      </c>
      <c r="D202" s="7" t="str">
        <f t="shared" si="24"/>
        <v>7_28</v>
      </c>
      <c r="E202" s="7">
        <f t="shared" ref="E202:E265" si="33">NETWORKDAYS($A202,$A202,Jours_Fériés)</f>
        <v>1</v>
      </c>
      <c r="I202" s="33"/>
      <c r="J202" s="34"/>
      <c r="K202" s="35">
        <f t="shared" si="25"/>
        <v>0</v>
      </c>
      <c r="L202" s="54"/>
      <c r="M202" s="34"/>
      <c r="N202" s="34"/>
      <c r="O202" s="34"/>
      <c r="P202" s="35">
        <f t="shared" si="26"/>
        <v>0</v>
      </c>
      <c r="Q202" s="54"/>
      <c r="R202" s="34"/>
      <c r="S202" s="35"/>
      <c r="T202" s="24">
        <f t="shared" si="27"/>
        <v>0</v>
      </c>
      <c r="U202" s="62">
        <f t="shared" si="31"/>
        <v>0</v>
      </c>
      <c r="V202" s="92"/>
      <c r="W202" s="49"/>
      <c r="X202" s="46"/>
      <c r="Y202" s="69">
        <f t="shared" si="28"/>
        <v>0</v>
      </c>
      <c r="Z202" s="46">
        <f t="shared" si="32"/>
        <v>0</v>
      </c>
    </row>
    <row r="203" spans="1:26" ht="15.75" x14ac:dyDescent="0.25">
      <c r="A203" s="72">
        <f t="shared" si="29"/>
        <v>43294</v>
      </c>
      <c r="B203" s="7">
        <f t="shared" si="30"/>
        <v>28</v>
      </c>
      <c r="C203" s="7">
        <f t="shared" ref="C203:C266" si="34">MONTH(A203)</f>
        <v>7</v>
      </c>
      <c r="D203" s="7" t="str">
        <f t="shared" ref="D203:D266" si="35">C203&amp;"_"&amp;B203</f>
        <v>7_28</v>
      </c>
      <c r="E203" s="7">
        <f t="shared" si="33"/>
        <v>1</v>
      </c>
      <c r="I203" s="33"/>
      <c r="J203" s="34"/>
      <c r="K203" s="35">
        <f t="shared" ref="K203:K266" si="36">+SUM(I203:J203)</f>
        <v>0</v>
      </c>
      <c r="L203" s="54"/>
      <c r="M203" s="34"/>
      <c r="N203" s="34"/>
      <c r="O203" s="34"/>
      <c r="P203" s="35">
        <f t="shared" ref="P203:P266" si="37">K203-SUM(L203:O203)</f>
        <v>0</v>
      </c>
      <c r="Q203" s="54"/>
      <c r="R203" s="34"/>
      <c r="S203" s="35"/>
      <c r="T203" s="24">
        <f t="shared" ref="T203:T266" si="38">SUM(Q203:S203)</f>
        <v>0</v>
      </c>
      <c r="U203" s="62">
        <f t="shared" si="31"/>
        <v>0</v>
      </c>
      <c r="V203" s="92"/>
      <c r="W203" s="49"/>
      <c r="X203" s="46"/>
      <c r="Y203" s="69">
        <f t="shared" ref="Y203:Y266" si="39">Y202+L203-W203</f>
        <v>0</v>
      </c>
      <c r="Z203" s="46">
        <f t="shared" si="32"/>
        <v>0</v>
      </c>
    </row>
    <row r="204" spans="1:26" ht="15.75" x14ac:dyDescent="0.25">
      <c r="A204" s="72">
        <f t="shared" ref="A204:A267" si="40">A203+1</f>
        <v>43295</v>
      </c>
      <c r="B204" s="7">
        <f t="shared" ref="B204:B267" si="41">IF(WEEKNUM(A204,21)=53,0,WEEKNUM(A204,21))</f>
        <v>28</v>
      </c>
      <c r="C204" s="7">
        <f t="shared" si="34"/>
        <v>7</v>
      </c>
      <c r="D204" s="7" t="str">
        <f t="shared" si="35"/>
        <v>7_28</v>
      </c>
      <c r="E204" s="7">
        <f t="shared" si="33"/>
        <v>0</v>
      </c>
      <c r="I204" s="33"/>
      <c r="J204" s="34"/>
      <c r="K204" s="35">
        <f t="shared" si="36"/>
        <v>0</v>
      </c>
      <c r="L204" s="54"/>
      <c r="M204" s="34"/>
      <c r="N204" s="34"/>
      <c r="O204" s="34"/>
      <c r="P204" s="35">
        <f t="shared" si="37"/>
        <v>0</v>
      </c>
      <c r="Q204" s="54"/>
      <c r="R204" s="34"/>
      <c r="S204" s="35"/>
      <c r="T204" s="24">
        <f t="shared" si="38"/>
        <v>0</v>
      </c>
      <c r="U204" s="62">
        <f t="shared" ref="U204:U267" si="42">U203+P204-T204</f>
        <v>0</v>
      </c>
      <c r="V204" s="92"/>
      <c r="W204" s="49"/>
      <c r="X204" s="46"/>
      <c r="Y204" s="69">
        <f t="shared" si="39"/>
        <v>0</v>
      </c>
      <c r="Z204" s="46">
        <f t="shared" si="32"/>
        <v>0</v>
      </c>
    </row>
    <row r="205" spans="1:26" ht="15.75" x14ac:dyDescent="0.25">
      <c r="A205" s="72">
        <f t="shared" si="40"/>
        <v>43296</v>
      </c>
      <c r="B205" s="7">
        <f t="shared" si="41"/>
        <v>28</v>
      </c>
      <c r="C205" s="7">
        <f t="shared" si="34"/>
        <v>7</v>
      </c>
      <c r="D205" s="7" t="str">
        <f t="shared" si="35"/>
        <v>7_28</v>
      </c>
      <c r="E205" s="7">
        <f t="shared" si="33"/>
        <v>0</v>
      </c>
      <c r="I205" s="33"/>
      <c r="J205" s="34"/>
      <c r="K205" s="35">
        <f t="shared" si="36"/>
        <v>0</v>
      </c>
      <c r="L205" s="54"/>
      <c r="M205" s="34"/>
      <c r="N205" s="34"/>
      <c r="O205" s="34"/>
      <c r="P205" s="35">
        <f t="shared" si="37"/>
        <v>0</v>
      </c>
      <c r="Q205" s="54"/>
      <c r="R205" s="34"/>
      <c r="S205" s="35"/>
      <c r="T205" s="24">
        <f t="shared" si="38"/>
        <v>0</v>
      </c>
      <c r="U205" s="62">
        <f t="shared" si="42"/>
        <v>0</v>
      </c>
      <c r="V205" s="92"/>
      <c r="W205" s="49"/>
      <c r="X205" s="46"/>
      <c r="Y205" s="69">
        <f t="shared" si="39"/>
        <v>0</v>
      </c>
      <c r="Z205" s="46">
        <f t="shared" si="32"/>
        <v>0</v>
      </c>
    </row>
    <row r="206" spans="1:26" ht="15.75" x14ac:dyDescent="0.25">
      <c r="A206" s="72">
        <f t="shared" si="40"/>
        <v>43297</v>
      </c>
      <c r="B206" s="7">
        <f t="shared" si="41"/>
        <v>29</v>
      </c>
      <c r="C206" s="7">
        <f t="shared" si="34"/>
        <v>7</v>
      </c>
      <c r="D206" s="7" t="str">
        <f t="shared" si="35"/>
        <v>7_29</v>
      </c>
      <c r="E206" s="7">
        <f t="shared" si="33"/>
        <v>1</v>
      </c>
      <c r="I206" s="33"/>
      <c r="J206" s="34"/>
      <c r="K206" s="35">
        <f t="shared" si="36"/>
        <v>0</v>
      </c>
      <c r="L206" s="54"/>
      <c r="M206" s="34"/>
      <c r="N206" s="34"/>
      <c r="O206" s="34"/>
      <c r="P206" s="35">
        <f t="shared" si="37"/>
        <v>0</v>
      </c>
      <c r="Q206" s="54"/>
      <c r="R206" s="34"/>
      <c r="S206" s="35"/>
      <c r="T206" s="24">
        <f t="shared" si="38"/>
        <v>0</v>
      </c>
      <c r="U206" s="62">
        <f t="shared" si="42"/>
        <v>0</v>
      </c>
      <c r="V206" s="92"/>
      <c r="W206" s="49"/>
      <c r="X206" s="46"/>
      <c r="Y206" s="69">
        <f t="shared" si="39"/>
        <v>0</v>
      </c>
      <c r="Z206" s="46">
        <f t="shared" ref="Z206:Z269" si="43">IF(W206&gt;0,(Z205-Z205)+X206,Z205+X206)</f>
        <v>0</v>
      </c>
    </row>
    <row r="207" spans="1:26" ht="15.75" x14ac:dyDescent="0.25">
      <c r="A207" s="72">
        <f t="shared" si="40"/>
        <v>43298</v>
      </c>
      <c r="B207" s="7">
        <f t="shared" si="41"/>
        <v>29</v>
      </c>
      <c r="C207" s="7">
        <f t="shared" si="34"/>
        <v>7</v>
      </c>
      <c r="D207" s="7" t="str">
        <f t="shared" si="35"/>
        <v>7_29</v>
      </c>
      <c r="E207" s="7">
        <f t="shared" si="33"/>
        <v>1</v>
      </c>
      <c r="I207" s="33"/>
      <c r="J207" s="34"/>
      <c r="K207" s="35">
        <f t="shared" si="36"/>
        <v>0</v>
      </c>
      <c r="L207" s="54"/>
      <c r="M207" s="34"/>
      <c r="N207" s="34"/>
      <c r="O207" s="34"/>
      <c r="P207" s="35">
        <f t="shared" si="37"/>
        <v>0</v>
      </c>
      <c r="Q207" s="54"/>
      <c r="R207" s="34"/>
      <c r="S207" s="35"/>
      <c r="T207" s="24">
        <f t="shared" si="38"/>
        <v>0</v>
      </c>
      <c r="U207" s="62">
        <f t="shared" si="42"/>
        <v>0</v>
      </c>
      <c r="V207" s="92"/>
      <c r="W207" s="49"/>
      <c r="X207" s="46"/>
      <c r="Y207" s="69">
        <f t="shared" si="39"/>
        <v>0</v>
      </c>
      <c r="Z207" s="46">
        <f t="shared" si="43"/>
        <v>0</v>
      </c>
    </row>
    <row r="208" spans="1:26" ht="15.75" x14ac:dyDescent="0.25">
      <c r="A208" s="72">
        <f t="shared" si="40"/>
        <v>43299</v>
      </c>
      <c r="B208" s="7">
        <f t="shared" si="41"/>
        <v>29</v>
      </c>
      <c r="C208" s="7">
        <f t="shared" si="34"/>
        <v>7</v>
      </c>
      <c r="D208" s="7" t="str">
        <f t="shared" si="35"/>
        <v>7_29</v>
      </c>
      <c r="E208" s="7">
        <f t="shared" si="33"/>
        <v>1</v>
      </c>
      <c r="I208" s="33"/>
      <c r="J208" s="34"/>
      <c r="K208" s="35">
        <f t="shared" si="36"/>
        <v>0</v>
      </c>
      <c r="L208" s="54"/>
      <c r="M208" s="34"/>
      <c r="N208" s="34"/>
      <c r="O208" s="34"/>
      <c r="P208" s="35">
        <f t="shared" si="37"/>
        <v>0</v>
      </c>
      <c r="Q208" s="54"/>
      <c r="R208" s="34"/>
      <c r="S208" s="35"/>
      <c r="T208" s="24">
        <f t="shared" si="38"/>
        <v>0</v>
      </c>
      <c r="U208" s="62">
        <f t="shared" si="42"/>
        <v>0</v>
      </c>
      <c r="V208" s="92"/>
      <c r="W208" s="49"/>
      <c r="X208" s="46"/>
      <c r="Y208" s="69">
        <f t="shared" si="39"/>
        <v>0</v>
      </c>
      <c r="Z208" s="46">
        <f t="shared" si="43"/>
        <v>0</v>
      </c>
    </row>
    <row r="209" spans="1:26" ht="15.75" x14ac:dyDescent="0.25">
      <c r="A209" s="72">
        <f t="shared" si="40"/>
        <v>43300</v>
      </c>
      <c r="B209" s="7">
        <f t="shared" si="41"/>
        <v>29</v>
      </c>
      <c r="C209" s="7">
        <f t="shared" si="34"/>
        <v>7</v>
      </c>
      <c r="D209" s="7" t="str">
        <f t="shared" si="35"/>
        <v>7_29</v>
      </c>
      <c r="E209" s="7">
        <f t="shared" si="33"/>
        <v>1</v>
      </c>
      <c r="I209" s="33"/>
      <c r="J209" s="34"/>
      <c r="K209" s="35">
        <f t="shared" si="36"/>
        <v>0</v>
      </c>
      <c r="L209" s="54"/>
      <c r="M209" s="34"/>
      <c r="N209" s="34"/>
      <c r="O209" s="34"/>
      <c r="P209" s="35">
        <f t="shared" si="37"/>
        <v>0</v>
      </c>
      <c r="Q209" s="54"/>
      <c r="R209" s="34"/>
      <c r="S209" s="35"/>
      <c r="T209" s="24">
        <f t="shared" si="38"/>
        <v>0</v>
      </c>
      <c r="U209" s="62">
        <f t="shared" si="42"/>
        <v>0</v>
      </c>
      <c r="V209" s="92"/>
      <c r="W209" s="49"/>
      <c r="X209" s="46"/>
      <c r="Y209" s="69">
        <f t="shared" si="39"/>
        <v>0</v>
      </c>
      <c r="Z209" s="46">
        <f t="shared" si="43"/>
        <v>0</v>
      </c>
    </row>
    <row r="210" spans="1:26" ht="15.75" x14ac:dyDescent="0.25">
      <c r="A210" s="72">
        <f t="shared" si="40"/>
        <v>43301</v>
      </c>
      <c r="B210" s="7">
        <f t="shared" si="41"/>
        <v>29</v>
      </c>
      <c r="C210" s="7">
        <f t="shared" si="34"/>
        <v>7</v>
      </c>
      <c r="D210" s="7" t="str">
        <f t="shared" si="35"/>
        <v>7_29</v>
      </c>
      <c r="E210" s="7">
        <f t="shared" si="33"/>
        <v>1</v>
      </c>
      <c r="I210" s="33"/>
      <c r="J210" s="34"/>
      <c r="K210" s="35">
        <f t="shared" si="36"/>
        <v>0</v>
      </c>
      <c r="L210" s="54"/>
      <c r="M210" s="34"/>
      <c r="N210" s="34"/>
      <c r="O210" s="34"/>
      <c r="P210" s="35">
        <f t="shared" si="37"/>
        <v>0</v>
      </c>
      <c r="Q210" s="54"/>
      <c r="R210" s="34"/>
      <c r="S210" s="35"/>
      <c r="T210" s="24">
        <f t="shared" si="38"/>
        <v>0</v>
      </c>
      <c r="U210" s="62">
        <f t="shared" si="42"/>
        <v>0</v>
      </c>
      <c r="V210" s="92"/>
      <c r="W210" s="49"/>
      <c r="X210" s="46"/>
      <c r="Y210" s="69">
        <f t="shared" si="39"/>
        <v>0</v>
      </c>
      <c r="Z210" s="46">
        <f t="shared" si="43"/>
        <v>0</v>
      </c>
    </row>
    <row r="211" spans="1:26" ht="15.75" x14ac:dyDescent="0.25">
      <c r="A211" s="72">
        <f t="shared" si="40"/>
        <v>43302</v>
      </c>
      <c r="B211" s="7">
        <f t="shared" si="41"/>
        <v>29</v>
      </c>
      <c r="C211" s="7">
        <f t="shared" si="34"/>
        <v>7</v>
      </c>
      <c r="D211" s="7" t="str">
        <f t="shared" si="35"/>
        <v>7_29</v>
      </c>
      <c r="E211" s="7">
        <f t="shared" si="33"/>
        <v>0</v>
      </c>
      <c r="I211" s="33"/>
      <c r="J211" s="34"/>
      <c r="K211" s="35">
        <f t="shared" si="36"/>
        <v>0</v>
      </c>
      <c r="L211" s="54"/>
      <c r="M211" s="34"/>
      <c r="N211" s="34"/>
      <c r="O211" s="34"/>
      <c r="P211" s="35">
        <f t="shared" si="37"/>
        <v>0</v>
      </c>
      <c r="Q211" s="54"/>
      <c r="R211" s="34"/>
      <c r="S211" s="35"/>
      <c r="T211" s="24">
        <f t="shared" si="38"/>
        <v>0</v>
      </c>
      <c r="U211" s="62">
        <f t="shared" si="42"/>
        <v>0</v>
      </c>
      <c r="V211" s="92"/>
      <c r="W211" s="49"/>
      <c r="X211" s="46"/>
      <c r="Y211" s="69">
        <f t="shared" si="39"/>
        <v>0</v>
      </c>
      <c r="Z211" s="46">
        <f t="shared" si="43"/>
        <v>0</v>
      </c>
    </row>
    <row r="212" spans="1:26" ht="15.75" x14ac:dyDescent="0.25">
      <c r="A212" s="72">
        <f t="shared" si="40"/>
        <v>43303</v>
      </c>
      <c r="B212" s="7">
        <f t="shared" si="41"/>
        <v>29</v>
      </c>
      <c r="C212" s="7">
        <f t="shared" si="34"/>
        <v>7</v>
      </c>
      <c r="D212" s="7" t="str">
        <f t="shared" si="35"/>
        <v>7_29</v>
      </c>
      <c r="E212" s="7">
        <f t="shared" si="33"/>
        <v>0</v>
      </c>
      <c r="I212" s="33"/>
      <c r="J212" s="34"/>
      <c r="K212" s="35">
        <f t="shared" si="36"/>
        <v>0</v>
      </c>
      <c r="L212" s="54"/>
      <c r="M212" s="34"/>
      <c r="N212" s="34"/>
      <c r="O212" s="34"/>
      <c r="P212" s="35">
        <f t="shared" si="37"/>
        <v>0</v>
      </c>
      <c r="Q212" s="54"/>
      <c r="R212" s="34"/>
      <c r="S212" s="35"/>
      <c r="T212" s="24">
        <f t="shared" si="38"/>
        <v>0</v>
      </c>
      <c r="U212" s="62">
        <f t="shared" si="42"/>
        <v>0</v>
      </c>
      <c r="V212" s="92"/>
      <c r="W212" s="49"/>
      <c r="X212" s="46"/>
      <c r="Y212" s="69">
        <f t="shared" si="39"/>
        <v>0</v>
      </c>
      <c r="Z212" s="46">
        <f t="shared" si="43"/>
        <v>0</v>
      </c>
    </row>
    <row r="213" spans="1:26" ht="15.75" x14ac:dyDescent="0.25">
      <c r="A213" s="72">
        <f t="shared" si="40"/>
        <v>43304</v>
      </c>
      <c r="B213" s="7">
        <f t="shared" si="41"/>
        <v>30</v>
      </c>
      <c r="C213" s="7">
        <f t="shared" si="34"/>
        <v>7</v>
      </c>
      <c r="D213" s="7" t="str">
        <f t="shared" si="35"/>
        <v>7_30</v>
      </c>
      <c r="E213" s="7">
        <f t="shared" si="33"/>
        <v>1</v>
      </c>
      <c r="I213" s="33"/>
      <c r="J213" s="34"/>
      <c r="K213" s="35">
        <f t="shared" si="36"/>
        <v>0</v>
      </c>
      <c r="L213" s="54"/>
      <c r="M213" s="34"/>
      <c r="N213" s="34"/>
      <c r="O213" s="34"/>
      <c r="P213" s="35">
        <f t="shared" si="37"/>
        <v>0</v>
      </c>
      <c r="Q213" s="54"/>
      <c r="R213" s="34"/>
      <c r="S213" s="35"/>
      <c r="T213" s="24">
        <f t="shared" si="38"/>
        <v>0</v>
      </c>
      <c r="U213" s="62">
        <f t="shared" si="42"/>
        <v>0</v>
      </c>
      <c r="V213" s="92"/>
      <c r="W213" s="49"/>
      <c r="X213" s="46"/>
      <c r="Y213" s="69">
        <f t="shared" si="39"/>
        <v>0</v>
      </c>
      <c r="Z213" s="46">
        <f t="shared" si="43"/>
        <v>0</v>
      </c>
    </row>
    <row r="214" spans="1:26" ht="15.75" x14ac:dyDescent="0.25">
      <c r="A214" s="72">
        <f t="shared" si="40"/>
        <v>43305</v>
      </c>
      <c r="B214" s="7">
        <f t="shared" si="41"/>
        <v>30</v>
      </c>
      <c r="C214" s="7">
        <f t="shared" si="34"/>
        <v>7</v>
      </c>
      <c r="D214" s="7" t="str">
        <f t="shared" si="35"/>
        <v>7_30</v>
      </c>
      <c r="E214" s="7">
        <f t="shared" si="33"/>
        <v>1</v>
      </c>
      <c r="I214" s="33"/>
      <c r="J214" s="34"/>
      <c r="K214" s="35">
        <f t="shared" si="36"/>
        <v>0</v>
      </c>
      <c r="L214" s="54"/>
      <c r="M214" s="34"/>
      <c r="N214" s="34"/>
      <c r="O214" s="34"/>
      <c r="P214" s="35">
        <f t="shared" si="37"/>
        <v>0</v>
      </c>
      <c r="Q214" s="54"/>
      <c r="R214" s="34"/>
      <c r="S214" s="35"/>
      <c r="T214" s="24">
        <f t="shared" si="38"/>
        <v>0</v>
      </c>
      <c r="U214" s="62">
        <f t="shared" si="42"/>
        <v>0</v>
      </c>
      <c r="V214" s="92"/>
      <c r="W214" s="49"/>
      <c r="X214" s="46"/>
      <c r="Y214" s="69">
        <f t="shared" si="39"/>
        <v>0</v>
      </c>
      <c r="Z214" s="46">
        <f t="shared" si="43"/>
        <v>0</v>
      </c>
    </row>
    <row r="215" spans="1:26" ht="15.75" x14ac:dyDescent="0.25">
      <c r="A215" s="72">
        <f t="shared" si="40"/>
        <v>43306</v>
      </c>
      <c r="B215" s="7">
        <f t="shared" si="41"/>
        <v>30</v>
      </c>
      <c r="C215" s="7">
        <f t="shared" si="34"/>
        <v>7</v>
      </c>
      <c r="D215" s="7" t="str">
        <f t="shared" si="35"/>
        <v>7_30</v>
      </c>
      <c r="E215" s="7">
        <f t="shared" si="33"/>
        <v>1</v>
      </c>
      <c r="I215" s="33"/>
      <c r="J215" s="34"/>
      <c r="K215" s="35">
        <f t="shared" si="36"/>
        <v>0</v>
      </c>
      <c r="L215" s="54"/>
      <c r="M215" s="34"/>
      <c r="N215" s="34"/>
      <c r="O215" s="34"/>
      <c r="P215" s="35">
        <f t="shared" si="37"/>
        <v>0</v>
      </c>
      <c r="Q215" s="54"/>
      <c r="R215" s="34"/>
      <c r="S215" s="35"/>
      <c r="T215" s="24">
        <f t="shared" si="38"/>
        <v>0</v>
      </c>
      <c r="U215" s="62">
        <f t="shared" si="42"/>
        <v>0</v>
      </c>
      <c r="V215" s="92"/>
      <c r="W215" s="49"/>
      <c r="X215" s="46"/>
      <c r="Y215" s="69">
        <f t="shared" si="39"/>
        <v>0</v>
      </c>
      <c r="Z215" s="46">
        <f t="shared" si="43"/>
        <v>0</v>
      </c>
    </row>
    <row r="216" spans="1:26" ht="15.75" x14ac:dyDescent="0.25">
      <c r="A216" s="72">
        <f t="shared" si="40"/>
        <v>43307</v>
      </c>
      <c r="B216" s="7">
        <f t="shared" si="41"/>
        <v>30</v>
      </c>
      <c r="C216" s="7">
        <f t="shared" si="34"/>
        <v>7</v>
      </c>
      <c r="D216" s="7" t="str">
        <f t="shared" si="35"/>
        <v>7_30</v>
      </c>
      <c r="E216" s="7">
        <f t="shared" si="33"/>
        <v>1</v>
      </c>
      <c r="I216" s="33"/>
      <c r="J216" s="34"/>
      <c r="K216" s="35">
        <f t="shared" si="36"/>
        <v>0</v>
      </c>
      <c r="L216" s="54"/>
      <c r="M216" s="34"/>
      <c r="N216" s="34"/>
      <c r="O216" s="34"/>
      <c r="P216" s="35">
        <f t="shared" si="37"/>
        <v>0</v>
      </c>
      <c r="Q216" s="54"/>
      <c r="R216" s="34"/>
      <c r="S216" s="35"/>
      <c r="T216" s="24">
        <f t="shared" si="38"/>
        <v>0</v>
      </c>
      <c r="U216" s="62">
        <f t="shared" si="42"/>
        <v>0</v>
      </c>
      <c r="V216" s="92"/>
      <c r="W216" s="49"/>
      <c r="X216" s="46"/>
      <c r="Y216" s="69">
        <f t="shared" si="39"/>
        <v>0</v>
      </c>
      <c r="Z216" s="46">
        <f t="shared" si="43"/>
        <v>0</v>
      </c>
    </row>
    <row r="217" spans="1:26" ht="15.75" x14ac:dyDescent="0.25">
      <c r="A217" s="72">
        <f t="shared" si="40"/>
        <v>43308</v>
      </c>
      <c r="B217" s="7">
        <f t="shared" si="41"/>
        <v>30</v>
      </c>
      <c r="C217" s="7">
        <f t="shared" si="34"/>
        <v>7</v>
      </c>
      <c r="D217" s="7" t="str">
        <f t="shared" si="35"/>
        <v>7_30</v>
      </c>
      <c r="E217" s="7">
        <f t="shared" si="33"/>
        <v>1</v>
      </c>
      <c r="I217" s="33"/>
      <c r="J217" s="34"/>
      <c r="K217" s="35">
        <f t="shared" si="36"/>
        <v>0</v>
      </c>
      <c r="L217" s="54"/>
      <c r="M217" s="34"/>
      <c r="N217" s="34"/>
      <c r="O217" s="34"/>
      <c r="P217" s="35">
        <f t="shared" si="37"/>
        <v>0</v>
      </c>
      <c r="Q217" s="54"/>
      <c r="R217" s="34"/>
      <c r="S217" s="35"/>
      <c r="T217" s="24">
        <f t="shared" si="38"/>
        <v>0</v>
      </c>
      <c r="U217" s="62">
        <f t="shared" si="42"/>
        <v>0</v>
      </c>
      <c r="V217" s="92"/>
      <c r="W217" s="49"/>
      <c r="X217" s="46"/>
      <c r="Y217" s="69">
        <f t="shared" si="39"/>
        <v>0</v>
      </c>
      <c r="Z217" s="46">
        <f t="shared" si="43"/>
        <v>0</v>
      </c>
    </row>
    <row r="218" spans="1:26" ht="15.75" x14ac:dyDescent="0.25">
      <c r="A218" s="72">
        <f t="shared" si="40"/>
        <v>43309</v>
      </c>
      <c r="B218" s="7">
        <f t="shared" si="41"/>
        <v>30</v>
      </c>
      <c r="C218" s="7">
        <f t="shared" si="34"/>
        <v>7</v>
      </c>
      <c r="D218" s="7" t="str">
        <f t="shared" si="35"/>
        <v>7_30</v>
      </c>
      <c r="E218" s="7">
        <f t="shared" si="33"/>
        <v>0</v>
      </c>
      <c r="I218" s="33"/>
      <c r="J218" s="34"/>
      <c r="K218" s="35">
        <f t="shared" si="36"/>
        <v>0</v>
      </c>
      <c r="L218" s="54"/>
      <c r="M218" s="34"/>
      <c r="N218" s="34"/>
      <c r="O218" s="34"/>
      <c r="P218" s="35">
        <f t="shared" si="37"/>
        <v>0</v>
      </c>
      <c r="Q218" s="54"/>
      <c r="R218" s="34"/>
      <c r="S218" s="35"/>
      <c r="T218" s="24">
        <f t="shared" si="38"/>
        <v>0</v>
      </c>
      <c r="U218" s="62">
        <f t="shared" si="42"/>
        <v>0</v>
      </c>
      <c r="V218" s="92"/>
      <c r="W218" s="49"/>
      <c r="X218" s="46"/>
      <c r="Y218" s="69">
        <f t="shared" si="39"/>
        <v>0</v>
      </c>
      <c r="Z218" s="46">
        <f t="shared" si="43"/>
        <v>0</v>
      </c>
    </row>
    <row r="219" spans="1:26" ht="15.75" x14ac:dyDescent="0.25">
      <c r="A219" s="72">
        <f t="shared" si="40"/>
        <v>43310</v>
      </c>
      <c r="B219" s="7">
        <f t="shared" si="41"/>
        <v>30</v>
      </c>
      <c r="C219" s="7">
        <f t="shared" si="34"/>
        <v>7</v>
      </c>
      <c r="D219" s="7" t="str">
        <f t="shared" si="35"/>
        <v>7_30</v>
      </c>
      <c r="E219" s="7">
        <f t="shared" si="33"/>
        <v>0</v>
      </c>
      <c r="I219" s="33"/>
      <c r="J219" s="34"/>
      <c r="K219" s="35">
        <f t="shared" si="36"/>
        <v>0</v>
      </c>
      <c r="L219" s="54"/>
      <c r="M219" s="34"/>
      <c r="N219" s="34"/>
      <c r="O219" s="34"/>
      <c r="P219" s="35">
        <f t="shared" si="37"/>
        <v>0</v>
      </c>
      <c r="Q219" s="54"/>
      <c r="R219" s="34"/>
      <c r="S219" s="35"/>
      <c r="T219" s="24">
        <f t="shared" si="38"/>
        <v>0</v>
      </c>
      <c r="U219" s="62">
        <f t="shared" si="42"/>
        <v>0</v>
      </c>
      <c r="V219" s="92"/>
      <c r="W219" s="49"/>
      <c r="X219" s="46"/>
      <c r="Y219" s="69">
        <f t="shared" si="39"/>
        <v>0</v>
      </c>
      <c r="Z219" s="46">
        <f t="shared" si="43"/>
        <v>0</v>
      </c>
    </row>
    <row r="220" spans="1:26" ht="15.75" x14ac:dyDescent="0.25">
      <c r="A220" s="72">
        <f t="shared" si="40"/>
        <v>43311</v>
      </c>
      <c r="B220" s="7">
        <f t="shared" si="41"/>
        <v>31</v>
      </c>
      <c r="C220" s="7">
        <f t="shared" si="34"/>
        <v>7</v>
      </c>
      <c r="D220" s="7" t="str">
        <f t="shared" si="35"/>
        <v>7_31</v>
      </c>
      <c r="E220" s="7">
        <f t="shared" si="33"/>
        <v>1</v>
      </c>
      <c r="I220" s="33"/>
      <c r="J220" s="34"/>
      <c r="K220" s="35">
        <f t="shared" si="36"/>
        <v>0</v>
      </c>
      <c r="L220" s="54"/>
      <c r="M220" s="34"/>
      <c r="N220" s="34"/>
      <c r="O220" s="34"/>
      <c r="P220" s="35">
        <f t="shared" si="37"/>
        <v>0</v>
      </c>
      <c r="Q220" s="54"/>
      <c r="R220" s="34"/>
      <c r="S220" s="35"/>
      <c r="T220" s="24">
        <f t="shared" si="38"/>
        <v>0</v>
      </c>
      <c r="U220" s="62">
        <f t="shared" si="42"/>
        <v>0</v>
      </c>
      <c r="V220" s="92"/>
      <c r="W220" s="49"/>
      <c r="X220" s="46"/>
      <c r="Y220" s="69">
        <f t="shared" si="39"/>
        <v>0</v>
      </c>
      <c r="Z220" s="46">
        <f t="shared" si="43"/>
        <v>0</v>
      </c>
    </row>
    <row r="221" spans="1:26" ht="15.75" x14ac:dyDescent="0.25">
      <c r="A221" s="72">
        <f t="shared" si="40"/>
        <v>43312</v>
      </c>
      <c r="B221" s="7">
        <f t="shared" si="41"/>
        <v>31</v>
      </c>
      <c r="C221" s="7">
        <f t="shared" si="34"/>
        <v>7</v>
      </c>
      <c r="D221" s="7" t="str">
        <f t="shared" si="35"/>
        <v>7_31</v>
      </c>
      <c r="E221" s="7">
        <f t="shared" si="33"/>
        <v>1</v>
      </c>
      <c r="I221" s="33"/>
      <c r="J221" s="34"/>
      <c r="K221" s="35">
        <f t="shared" si="36"/>
        <v>0</v>
      </c>
      <c r="L221" s="54"/>
      <c r="M221" s="34"/>
      <c r="N221" s="34"/>
      <c r="O221" s="34"/>
      <c r="P221" s="35">
        <f t="shared" si="37"/>
        <v>0</v>
      </c>
      <c r="Q221" s="54"/>
      <c r="R221" s="34"/>
      <c r="S221" s="35"/>
      <c r="T221" s="24">
        <f t="shared" si="38"/>
        <v>0</v>
      </c>
      <c r="U221" s="62">
        <f t="shared" si="42"/>
        <v>0</v>
      </c>
      <c r="V221" s="92"/>
      <c r="W221" s="49"/>
      <c r="X221" s="46"/>
      <c r="Y221" s="69">
        <f t="shared" si="39"/>
        <v>0</v>
      </c>
      <c r="Z221" s="46">
        <f t="shared" si="43"/>
        <v>0</v>
      </c>
    </row>
    <row r="222" spans="1:26" ht="15.75" x14ac:dyDescent="0.25">
      <c r="A222" s="72">
        <f t="shared" si="40"/>
        <v>43313</v>
      </c>
      <c r="B222" s="7">
        <f t="shared" si="41"/>
        <v>31</v>
      </c>
      <c r="C222" s="7">
        <f t="shared" si="34"/>
        <v>8</v>
      </c>
      <c r="D222" s="7" t="str">
        <f t="shared" si="35"/>
        <v>8_31</v>
      </c>
      <c r="E222" s="7">
        <f t="shared" si="33"/>
        <v>1</v>
      </c>
      <c r="I222" s="33"/>
      <c r="J222" s="34"/>
      <c r="K222" s="35">
        <f t="shared" si="36"/>
        <v>0</v>
      </c>
      <c r="L222" s="54"/>
      <c r="M222" s="34"/>
      <c r="N222" s="34"/>
      <c r="O222" s="34"/>
      <c r="P222" s="35">
        <f t="shared" si="37"/>
        <v>0</v>
      </c>
      <c r="Q222" s="54"/>
      <c r="R222" s="34"/>
      <c r="S222" s="35"/>
      <c r="T222" s="24">
        <f t="shared" si="38"/>
        <v>0</v>
      </c>
      <c r="U222" s="62">
        <f t="shared" si="42"/>
        <v>0</v>
      </c>
      <c r="V222" s="92"/>
      <c r="W222" s="49"/>
      <c r="X222" s="46"/>
      <c r="Y222" s="69">
        <f t="shared" si="39"/>
        <v>0</v>
      </c>
      <c r="Z222" s="46">
        <f t="shared" si="43"/>
        <v>0</v>
      </c>
    </row>
    <row r="223" spans="1:26" ht="15.75" x14ac:dyDescent="0.25">
      <c r="A223" s="72">
        <f t="shared" si="40"/>
        <v>43314</v>
      </c>
      <c r="B223" s="7">
        <f t="shared" si="41"/>
        <v>31</v>
      </c>
      <c r="C223" s="7">
        <f t="shared" si="34"/>
        <v>8</v>
      </c>
      <c r="D223" s="7" t="str">
        <f t="shared" si="35"/>
        <v>8_31</v>
      </c>
      <c r="E223" s="7">
        <f t="shared" si="33"/>
        <v>1</v>
      </c>
      <c r="I223" s="33"/>
      <c r="J223" s="34"/>
      <c r="K223" s="35">
        <f t="shared" si="36"/>
        <v>0</v>
      </c>
      <c r="L223" s="54"/>
      <c r="M223" s="34"/>
      <c r="N223" s="34"/>
      <c r="O223" s="34"/>
      <c r="P223" s="35">
        <f t="shared" si="37"/>
        <v>0</v>
      </c>
      <c r="Q223" s="54"/>
      <c r="R223" s="34"/>
      <c r="S223" s="35"/>
      <c r="T223" s="24">
        <f t="shared" si="38"/>
        <v>0</v>
      </c>
      <c r="U223" s="62">
        <f t="shared" si="42"/>
        <v>0</v>
      </c>
      <c r="V223" s="92"/>
      <c r="W223" s="49"/>
      <c r="X223" s="46"/>
      <c r="Y223" s="69">
        <f t="shared" si="39"/>
        <v>0</v>
      </c>
      <c r="Z223" s="46">
        <f t="shared" si="43"/>
        <v>0</v>
      </c>
    </row>
    <row r="224" spans="1:26" ht="15.75" x14ac:dyDescent="0.25">
      <c r="A224" s="72">
        <f t="shared" si="40"/>
        <v>43315</v>
      </c>
      <c r="B224" s="7">
        <f t="shared" si="41"/>
        <v>31</v>
      </c>
      <c r="C224" s="7">
        <f t="shared" si="34"/>
        <v>8</v>
      </c>
      <c r="D224" s="7" t="str">
        <f t="shared" si="35"/>
        <v>8_31</v>
      </c>
      <c r="E224" s="7">
        <f t="shared" si="33"/>
        <v>1</v>
      </c>
      <c r="I224" s="33"/>
      <c r="J224" s="34"/>
      <c r="K224" s="35">
        <f t="shared" si="36"/>
        <v>0</v>
      </c>
      <c r="L224" s="54"/>
      <c r="M224" s="34"/>
      <c r="N224" s="34"/>
      <c r="O224" s="34"/>
      <c r="P224" s="35">
        <f t="shared" si="37"/>
        <v>0</v>
      </c>
      <c r="Q224" s="54"/>
      <c r="R224" s="34"/>
      <c r="S224" s="35"/>
      <c r="T224" s="24">
        <f t="shared" si="38"/>
        <v>0</v>
      </c>
      <c r="U224" s="62">
        <f t="shared" si="42"/>
        <v>0</v>
      </c>
      <c r="V224" s="92"/>
      <c r="W224" s="49"/>
      <c r="X224" s="46"/>
      <c r="Y224" s="69">
        <f t="shared" si="39"/>
        <v>0</v>
      </c>
      <c r="Z224" s="46">
        <f t="shared" si="43"/>
        <v>0</v>
      </c>
    </row>
    <row r="225" spans="1:26" ht="15.75" x14ac:dyDescent="0.25">
      <c r="A225" s="72">
        <f t="shared" si="40"/>
        <v>43316</v>
      </c>
      <c r="B225" s="7">
        <f t="shared" si="41"/>
        <v>31</v>
      </c>
      <c r="C225" s="7">
        <f t="shared" si="34"/>
        <v>8</v>
      </c>
      <c r="D225" s="7" t="str">
        <f t="shared" si="35"/>
        <v>8_31</v>
      </c>
      <c r="E225" s="7">
        <f t="shared" si="33"/>
        <v>0</v>
      </c>
      <c r="I225" s="33"/>
      <c r="J225" s="34"/>
      <c r="K225" s="35">
        <f t="shared" si="36"/>
        <v>0</v>
      </c>
      <c r="L225" s="54"/>
      <c r="M225" s="34"/>
      <c r="N225" s="34"/>
      <c r="O225" s="34"/>
      <c r="P225" s="35">
        <f t="shared" si="37"/>
        <v>0</v>
      </c>
      <c r="Q225" s="54"/>
      <c r="R225" s="34"/>
      <c r="S225" s="35"/>
      <c r="T225" s="24">
        <f t="shared" si="38"/>
        <v>0</v>
      </c>
      <c r="U225" s="62">
        <f t="shared" si="42"/>
        <v>0</v>
      </c>
      <c r="V225" s="92"/>
      <c r="W225" s="49"/>
      <c r="X225" s="46"/>
      <c r="Y225" s="69">
        <f t="shared" si="39"/>
        <v>0</v>
      </c>
      <c r="Z225" s="46">
        <f t="shared" si="43"/>
        <v>0</v>
      </c>
    </row>
    <row r="226" spans="1:26" ht="15.75" x14ac:dyDescent="0.25">
      <c r="A226" s="72">
        <f t="shared" si="40"/>
        <v>43317</v>
      </c>
      <c r="B226" s="7">
        <f t="shared" si="41"/>
        <v>31</v>
      </c>
      <c r="C226" s="7">
        <f t="shared" si="34"/>
        <v>8</v>
      </c>
      <c r="D226" s="7" t="str">
        <f t="shared" si="35"/>
        <v>8_31</v>
      </c>
      <c r="E226" s="7">
        <f t="shared" si="33"/>
        <v>0</v>
      </c>
      <c r="I226" s="33"/>
      <c r="J226" s="34"/>
      <c r="K226" s="35">
        <f t="shared" si="36"/>
        <v>0</v>
      </c>
      <c r="L226" s="54"/>
      <c r="M226" s="34"/>
      <c r="N226" s="34"/>
      <c r="O226" s="34"/>
      <c r="P226" s="35">
        <f t="shared" si="37"/>
        <v>0</v>
      </c>
      <c r="Q226" s="54"/>
      <c r="R226" s="34"/>
      <c r="S226" s="35"/>
      <c r="T226" s="24">
        <f t="shared" si="38"/>
        <v>0</v>
      </c>
      <c r="U226" s="62">
        <f t="shared" si="42"/>
        <v>0</v>
      </c>
      <c r="V226" s="92"/>
      <c r="W226" s="49"/>
      <c r="X226" s="46"/>
      <c r="Y226" s="69">
        <f t="shared" si="39"/>
        <v>0</v>
      </c>
      <c r="Z226" s="46">
        <f t="shared" si="43"/>
        <v>0</v>
      </c>
    </row>
    <row r="227" spans="1:26" ht="15.75" x14ac:dyDescent="0.25">
      <c r="A227" s="72">
        <f t="shared" si="40"/>
        <v>43318</v>
      </c>
      <c r="B227" s="7">
        <f t="shared" si="41"/>
        <v>32</v>
      </c>
      <c r="C227" s="7">
        <f t="shared" si="34"/>
        <v>8</v>
      </c>
      <c r="D227" s="7" t="str">
        <f t="shared" si="35"/>
        <v>8_32</v>
      </c>
      <c r="E227" s="7">
        <f t="shared" si="33"/>
        <v>1</v>
      </c>
      <c r="I227" s="33"/>
      <c r="J227" s="34"/>
      <c r="K227" s="35">
        <f t="shared" si="36"/>
        <v>0</v>
      </c>
      <c r="L227" s="54"/>
      <c r="M227" s="34"/>
      <c r="N227" s="34"/>
      <c r="O227" s="34"/>
      <c r="P227" s="35">
        <f t="shared" si="37"/>
        <v>0</v>
      </c>
      <c r="Q227" s="54"/>
      <c r="R227" s="34"/>
      <c r="S227" s="35"/>
      <c r="T227" s="24">
        <f t="shared" si="38"/>
        <v>0</v>
      </c>
      <c r="U227" s="62">
        <f t="shared" si="42"/>
        <v>0</v>
      </c>
      <c r="V227" s="92"/>
      <c r="W227" s="49"/>
      <c r="X227" s="46"/>
      <c r="Y227" s="69">
        <f t="shared" si="39"/>
        <v>0</v>
      </c>
      <c r="Z227" s="46">
        <f t="shared" si="43"/>
        <v>0</v>
      </c>
    </row>
    <row r="228" spans="1:26" ht="15.75" x14ac:dyDescent="0.25">
      <c r="A228" s="72">
        <f t="shared" si="40"/>
        <v>43319</v>
      </c>
      <c r="B228" s="7">
        <f t="shared" si="41"/>
        <v>32</v>
      </c>
      <c r="C228" s="7">
        <f t="shared" si="34"/>
        <v>8</v>
      </c>
      <c r="D228" s="7" t="str">
        <f t="shared" si="35"/>
        <v>8_32</v>
      </c>
      <c r="E228" s="7">
        <f t="shared" si="33"/>
        <v>1</v>
      </c>
      <c r="I228" s="33"/>
      <c r="J228" s="34"/>
      <c r="K228" s="35">
        <f t="shared" si="36"/>
        <v>0</v>
      </c>
      <c r="L228" s="54"/>
      <c r="M228" s="34"/>
      <c r="N228" s="34"/>
      <c r="O228" s="34"/>
      <c r="P228" s="35">
        <f t="shared" si="37"/>
        <v>0</v>
      </c>
      <c r="Q228" s="54"/>
      <c r="R228" s="34"/>
      <c r="S228" s="35"/>
      <c r="T228" s="24">
        <f t="shared" si="38"/>
        <v>0</v>
      </c>
      <c r="U228" s="62">
        <f t="shared" si="42"/>
        <v>0</v>
      </c>
      <c r="V228" s="92"/>
      <c r="W228" s="49"/>
      <c r="X228" s="46"/>
      <c r="Y228" s="69">
        <f t="shared" si="39"/>
        <v>0</v>
      </c>
      <c r="Z228" s="46">
        <f t="shared" si="43"/>
        <v>0</v>
      </c>
    </row>
    <row r="229" spans="1:26" ht="15.75" x14ac:dyDescent="0.25">
      <c r="A229" s="72">
        <f t="shared" si="40"/>
        <v>43320</v>
      </c>
      <c r="B229" s="7">
        <f t="shared" si="41"/>
        <v>32</v>
      </c>
      <c r="C229" s="7">
        <f t="shared" si="34"/>
        <v>8</v>
      </c>
      <c r="D229" s="7" t="str">
        <f t="shared" si="35"/>
        <v>8_32</v>
      </c>
      <c r="E229" s="7">
        <f t="shared" si="33"/>
        <v>1</v>
      </c>
      <c r="I229" s="33"/>
      <c r="J229" s="34"/>
      <c r="K229" s="35">
        <f t="shared" si="36"/>
        <v>0</v>
      </c>
      <c r="L229" s="54"/>
      <c r="M229" s="34"/>
      <c r="N229" s="34"/>
      <c r="O229" s="34"/>
      <c r="P229" s="35">
        <f t="shared" si="37"/>
        <v>0</v>
      </c>
      <c r="Q229" s="54"/>
      <c r="R229" s="34"/>
      <c r="S229" s="35"/>
      <c r="T229" s="24">
        <f t="shared" si="38"/>
        <v>0</v>
      </c>
      <c r="U229" s="62">
        <f t="shared" si="42"/>
        <v>0</v>
      </c>
      <c r="V229" s="92"/>
      <c r="W229" s="49"/>
      <c r="X229" s="46"/>
      <c r="Y229" s="69">
        <f t="shared" si="39"/>
        <v>0</v>
      </c>
      <c r="Z229" s="46">
        <f t="shared" si="43"/>
        <v>0</v>
      </c>
    </row>
    <row r="230" spans="1:26" ht="15.75" x14ac:dyDescent="0.25">
      <c r="A230" s="72">
        <f t="shared" si="40"/>
        <v>43321</v>
      </c>
      <c r="B230" s="7">
        <f t="shared" si="41"/>
        <v>32</v>
      </c>
      <c r="C230" s="7">
        <f t="shared" si="34"/>
        <v>8</v>
      </c>
      <c r="D230" s="7" t="str">
        <f t="shared" si="35"/>
        <v>8_32</v>
      </c>
      <c r="E230" s="7">
        <f t="shared" si="33"/>
        <v>1</v>
      </c>
      <c r="I230" s="33"/>
      <c r="J230" s="34"/>
      <c r="K230" s="35">
        <f t="shared" si="36"/>
        <v>0</v>
      </c>
      <c r="L230" s="54"/>
      <c r="M230" s="34"/>
      <c r="N230" s="34"/>
      <c r="O230" s="34"/>
      <c r="P230" s="35">
        <f t="shared" si="37"/>
        <v>0</v>
      </c>
      <c r="Q230" s="54"/>
      <c r="R230" s="34"/>
      <c r="S230" s="35"/>
      <c r="T230" s="24">
        <f t="shared" si="38"/>
        <v>0</v>
      </c>
      <c r="U230" s="62">
        <f t="shared" si="42"/>
        <v>0</v>
      </c>
      <c r="V230" s="92"/>
      <c r="W230" s="49"/>
      <c r="X230" s="46"/>
      <c r="Y230" s="69">
        <f t="shared" si="39"/>
        <v>0</v>
      </c>
      <c r="Z230" s="46">
        <f t="shared" si="43"/>
        <v>0</v>
      </c>
    </row>
    <row r="231" spans="1:26" ht="15.75" x14ac:dyDescent="0.25">
      <c r="A231" s="72">
        <f t="shared" si="40"/>
        <v>43322</v>
      </c>
      <c r="B231" s="7">
        <f t="shared" si="41"/>
        <v>32</v>
      </c>
      <c r="C231" s="7">
        <f t="shared" si="34"/>
        <v>8</v>
      </c>
      <c r="D231" s="7" t="str">
        <f t="shared" si="35"/>
        <v>8_32</v>
      </c>
      <c r="E231" s="7">
        <f t="shared" si="33"/>
        <v>1</v>
      </c>
      <c r="I231" s="33"/>
      <c r="J231" s="34"/>
      <c r="K231" s="35">
        <f t="shared" si="36"/>
        <v>0</v>
      </c>
      <c r="L231" s="54"/>
      <c r="M231" s="34"/>
      <c r="N231" s="34"/>
      <c r="O231" s="34"/>
      <c r="P231" s="35">
        <f t="shared" si="37"/>
        <v>0</v>
      </c>
      <c r="Q231" s="54"/>
      <c r="R231" s="34"/>
      <c r="S231" s="35"/>
      <c r="T231" s="24">
        <f t="shared" si="38"/>
        <v>0</v>
      </c>
      <c r="U231" s="62">
        <f t="shared" si="42"/>
        <v>0</v>
      </c>
      <c r="V231" s="92"/>
      <c r="W231" s="49"/>
      <c r="X231" s="46"/>
      <c r="Y231" s="69">
        <f t="shared" si="39"/>
        <v>0</v>
      </c>
      <c r="Z231" s="46">
        <f t="shared" si="43"/>
        <v>0</v>
      </c>
    </row>
    <row r="232" spans="1:26" ht="15.75" x14ac:dyDescent="0.25">
      <c r="A232" s="72">
        <f t="shared" si="40"/>
        <v>43323</v>
      </c>
      <c r="B232" s="7">
        <f t="shared" si="41"/>
        <v>32</v>
      </c>
      <c r="C232" s="7">
        <f t="shared" si="34"/>
        <v>8</v>
      </c>
      <c r="D232" s="7" t="str">
        <f t="shared" si="35"/>
        <v>8_32</v>
      </c>
      <c r="E232" s="7">
        <f t="shared" si="33"/>
        <v>0</v>
      </c>
      <c r="I232" s="33"/>
      <c r="J232" s="34"/>
      <c r="K232" s="35">
        <f t="shared" si="36"/>
        <v>0</v>
      </c>
      <c r="L232" s="54"/>
      <c r="M232" s="34"/>
      <c r="N232" s="34"/>
      <c r="O232" s="34"/>
      <c r="P232" s="35">
        <f t="shared" si="37"/>
        <v>0</v>
      </c>
      <c r="Q232" s="54"/>
      <c r="R232" s="34"/>
      <c r="S232" s="35"/>
      <c r="T232" s="24">
        <f t="shared" si="38"/>
        <v>0</v>
      </c>
      <c r="U232" s="62">
        <f t="shared" si="42"/>
        <v>0</v>
      </c>
      <c r="V232" s="92"/>
      <c r="W232" s="49"/>
      <c r="X232" s="46"/>
      <c r="Y232" s="69">
        <f t="shared" si="39"/>
        <v>0</v>
      </c>
      <c r="Z232" s="46">
        <f t="shared" si="43"/>
        <v>0</v>
      </c>
    </row>
    <row r="233" spans="1:26" ht="15.75" x14ac:dyDescent="0.25">
      <c r="A233" s="72">
        <f t="shared" si="40"/>
        <v>43324</v>
      </c>
      <c r="B233" s="7">
        <f t="shared" si="41"/>
        <v>32</v>
      </c>
      <c r="C233" s="7">
        <f t="shared" si="34"/>
        <v>8</v>
      </c>
      <c r="D233" s="7" t="str">
        <f t="shared" si="35"/>
        <v>8_32</v>
      </c>
      <c r="E233" s="7">
        <f t="shared" si="33"/>
        <v>0</v>
      </c>
      <c r="I233" s="33"/>
      <c r="J233" s="34"/>
      <c r="K233" s="35">
        <f t="shared" si="36"/>
        <v>0</v>
      </c>
      <c r="L233" s="54"/>
      <c r="M233" s="34"/>
      <c r="N233" s="34"/>
      <c r="O233" s="34"/>
      <c r="P233" s="35">
        <f t="shared" si="37"/>
        <v>0</v>
      </c>
      <c r="Q233" s="54"/>
      <c r="R233" s="34"/>
      <c r="S233" s="35"/>
      <c r="T233" s="24">
        <f t="shared" si="38"/>
        <v>0</v>
      </c>
      <c r="U233" s="62">
        <f t="shared" si="42"/>
        <v>0</v>
      </c>
      <c r="V233" s="92"/>
      <c r="W233" s="49"/>
      <c r="X233" s="46"/>
      <c r="Y233" s="69">
        <f t="shared" si="39"/>
        <v>0</v>
      </c>
      <c r="Z233" s="46">
        <f t="shared" si="43"/>
        <v>0</v>
      </c>
    </row>
    <row r="234" spans="1:26" ht="15.75" x14ac:dyDescent="0.25">
      <c r="A234" s="72">
        <f t="shared" si="40"/>
        <v>43325</v>
      </c>
      <c r="B234" s="7">
        <f t="shared" si="41"/>
        <v>33</v>
      </c>
      <c r="C234" s="7">
        <f t="shared" si="34"/>
        <v>8</v>
      </c>
      <c r="D234" s="7" t="str">
        <f t="shared" si="35"/>
        <v>8_33</v>
      </c>
      <c r="E234" s="7">
        <f t="shared" si="33"/>
        <v>1</v>
      </c>
      <c r="I234" s="33"/>
      <c r="J234" s="34"/>
      <c r="K234" s="35">
        <f t="shared" si="36"/>
        <v>0</v>
      </c>
      <c r="L234" s="54"/>
      <c r="M234" s="34"/>
      <c r="N234" s="34"/>
      <c r="O234" s="34"/>
      <c r="P234" s="35">
        <f t="shared" si="37"/>
        <v>0</v>
      </c>
      <c r="Q234" s="54"/>
      <c r="R234" s="34"/>
      <c r="S234" s="35"/>
      <c r="T234" s="24">
        <f t="shared" si="38"/>
        <v>0</v>
      </c>
      <c r="U234" s="62">
        <f t="shared" si="42"/>
        <v>0</v>
      </c>
      <c r="V234" s="92"/>
      <c r="W234" s="49"/>
      <c r="X234" s="46"/>
      <c r="Y234" s="69">
        <f t="shared" si="39"/>
        <v>0</v>
      </c>
      <c r="Z234" s="46">
        <f t="shared" si="43"/>
        <v>0</v>
      </c>
    </row>
    <row r="235" spans="1:26" ht="15.75" x14ac:dyDescent="0.25">
      <c r="A235" s="72">
        <f t="shared" si="40"/>
        <v>43326</v>
      </c>
      <c r="B235" s="7">
        <f t="shared" si="41"/>
        <v>33</v>
      </c>
      <c r="C235" s="7">
        <f t="shared" si="34"/>
        <v>8</v>
      </c>
      <c r="D235" s="7" t="str">
        <f t="shared" si="35"/>
        <v>8_33</v>
      </c>
      <c r="E235" s="7">
        <f t="shared" si="33"/>
        <v>1</v>
      </c>
      <c r="I235" s="33"/>
      <c r="J235" s="34"/>
      <c r="K235" s="35">
        <f t="shared" si="36"/>
        <v>0</v>
      </c>
      <c r="L235" s="54"/>
      <c r="M235" s="34"/>
      <c r="N235" s="34"/>
      <c r="O235" s="34"/>
      <c r="P235" s="35">
        <f t="shared" si="37"/>
        <v>0</v>
      </c>
      <c r="Q235" s="54"/>
      <c r="R235" s="34"/>
      <c r="S235" s="35"/>
      <c r="T235" s="24">
        <f t="shared" si="38"/>
        <v>0</v>
      </c>
      <c r="U235" s="62">
        <f t="shared" si="42"/>
        <v>0</v>
      </c>
      <c r="V235" s="92"/>
      <c r="W235" s="49"/>
      <c r="X235" s="46"/>
      <c r="Y235" s="69">
        <f t="shared" si="39"/>
        <v>0</v>
      </c>
      <c r="Z235" s="46">
        <f t="shared" si="43"/>
        <v>0</v>
      </c>
    </row>
    <row r="236" spans="1:26" ht="15.75" x14ac:dyDescent="0.25">
      <c r="A236" s="72">
        <f t="shared" si="40"/>
        <v>43327</v>
      </c>
      <c r="B236" s="7">
        <f t="shared" si="41"/>
        <v>33</v>
      </c>
      <c r="C236" s="7">
        <f t="shared" si="34"/>
        <v>8</v>
      </c>
      <c r="D236" s="7" t="str">
        <f t="shared" si="35"/>
        <v>8_33</v>
      </c>
      <c r="E236" s="7">
        <f t="shared" si="33"/>
        <v>0</v>
      </c>
      <c r="I236" s="33"/>
      <c r="J236" s="34"/>
      <c r="K236" s="35">
        <f t="shared" si="36"/>
        <v>0</v>
      </c>
      <c r="L236" s="54"/>
      <c r="M236" s="34"/>
      <c r="N236" s="34"/>
      <c r="O236" s="34"/>
      <c r="P236" s="35">
        <f t="shared" si="37"/>
        <v>0</v>
      </c>
      <c r="Q236" s="54"/>
      <c r="R236" s="34"/>
      <c r="S236" s="35"/>
      <c r="T236" s="24">
        <f t="shared" si="38"/>
        <v>0</v>
      </c>
      <c r="U236" s="62">
        <f t="shared" si="42"/>
        <v>0</v>
      </c>
      <c r="V236" s="92"/>
      <c r="W236" s="49"/>
      <c r="X236" s="46"/>
      <c r="Y236" s="69">
        <f t="shared" si="39"/>
        <v>0</v>
      </c>
      <c r="Z236" s="46">
        <f t="shared" si="43"/>
        <v>0</v>
      </c>
    </row>
    <row r="237" spans="1:26" ht="15.75" x14ac:dyDescent="0.25">
      <c r="A237" s="72">
        <f t="shared" si="40"/>
        <v>43328</v>
      </c>
      <c r="B237" s="7">
        <f t="shared" si="41"/>
        <v>33</v>
      </c>
      <c r="C237" s="7">
        <f t="shared" si="34"/>
        <v>8</v>
      </c>
      <c r="D237" s="7" t="str">
        <f t="shared" si="35"/>
        <v>8_33</v>
      </c>
      <c r="E237" s="7">
        <f t="shared" si="33"/>
        <v>1</v>
      </c>
      <c r="I237" s="33"/>
      <c r="J237" s="34"/>
      <c r="K237" s="35">
        <f t="shared" si="36"/>
        <v>0</v>
      </c>
      <c r="L237" s="54"/>
      <c r="M237" s="34"/>
      <c r="N237" s="34"/>
      <c r="O237" s="34"/>
      <c r="P237" s="35">
        <f t="shared" si="37"/>
        <v>0</v>
      </c>
      <c r="Q237" s="54"/>
      <c r="R237" s="34"/>
      <c r="S237" s="35"/>
      <c r="T237" s="24">
        <f t="shared" si="38"/>
        <v>0</v>
      </c>
      <c r="U237" s="62">
        <f t="shared" si="42"/>
        <v>0</v>
      </c>
      <c r="V237" s="92"/>
      <c r="W237" s="49"/>
      <c r="X237" s="46"/>
      <c r="Y237" s="69">
        <f t="shared" si="39"/>
        <v>0</v>
      </c>
      <c r="Z237" s="46">
        <f t="shared" si="43"/>
        <v>0</v>
      </c>
    </row>
    <row r="238" spans="1:26" ht="15.75" x14ac:dyDescent="0.25">
      <c r="A238" s="72">
        <f t="shared" si="40"/>
        <v>43329</v>
      </c>
      <c r="B238" s="7">
        <f t="shared" si="41"/>
        <v>33</v>
      </c>
      <c r="C238" s="7">
        <f t="shared" si="34"/>
        <v>8</v>
      </c>
      <c r="D238" s="7" t="str">
        <f t="shared" si="35"/>
        <v>8_33</v>
      </c>
      <c r="E238" s="7">
        <f t="shared" si="33"/>
        <v>1</v>
      </c>
      <c r="I238" s="33"/>
      <c r="J238" s="34"/>
      <c r="K238" s="35">
        <f t="shared" si="36"/>
        <v>0</v>
      </c>
      <c r="L238" s="54"/>
      <c r="M238" s="34"/>
      <c r="N238" s="34"/>
      <c r="O238" s="34"/>
      <c r="P238" s="35">
        <f t="shared" si="37"/>
        <v>0</v>
      </c>
      <c r="Q238" s="54"/>
      <c r="R238" s="34"/>
      <c r="S238" s="35"/>
      <c r="T238" s="24">
        <f t="shared" si="38"/>
        <v>0</v>
      </c>
      <c r="U238" s="62">
        <f t="shared" si="42"/>
        <v>0</v>
      </c>
      <c r="V238" s="92"/>
      <c r="W238" s="49"/>
      <c r="X238" s="46"/>
      <c r="Y238" s="69">
        <f t="shared" si="39"/>
        <v>0</v>
      </c>
      <c r="Z238" s="46">
        <f t="shared" si="43"/>
        <v>0</v>
      </c>
    </row>
    <row r="239" spans="1:26" ht="15.75" x14ac:dyDescent="0.25">
      <c r="A239" s="72">
        <f t="shared" si="40"/>
        <v>43330</v>
      </c>
      <c r="B239" s="7">
        <f t="shared" si="41"/>
        <v>33</v>
      </c>
      <c r="C239" s="7">
        <f t="shared" si="34"/>
        <v>8</v>
      </c>
      <c r="D239" s="7" t="str">
        <f t="shared" si="35"/>
        <v>8_33</v>
      </c>
      <c r="E239" s="7">
        <f t="shared" si="33"/>
        <v>0</v>
      </c>
      <c r="I239" s="33"/>
      <c r="J239" s="34"/>
      <c r="K239" s="35">
        <f t="shared" si="36"/>
        <v>0</v>
      </c>
      <c r="L239" s="54"/>
      <c r="M239" s="34"/>
      <c r="N239" s="34"/>
      <c r="O239" s="34"/>
      <c r="P239" s="35">
        <f t="shared" si="37"/>
        <v>0</v>
      </c>
      <c r="Q239" s="54"/>
      <c r="R239" s="34"/>
      <c r="S239" s="35"/>
      <c r="T239" s="24">
        <f t="shared" si="38"/>
        <v>0</v>
      </c>
      <c r="U239" s="62">
        <f t="shared" si="42"/>
        <v>0</v>
      </c>
      <c r="V239" s="92"/>
      <c r="W239" s="49"/>
      <c r="X239" s="46"/>
      <c r="Y239" s="69">
        <f t="shared" si="39"/>
        <v>0</v>
      </c>
      <c r="Z239" s="46">
        <f t="shared" si="43"/>
        <v>0</v>
      </c>
    </row>
    <row r="240" spans="1:26" ht="15.75" x14ac:dyDescent="0.25">
      <c r="A240" s="72">
        <f t="shared" si="40"/>
        <v>43331</v>
      </c>
      <c r="B240" s="7">
        <f t="shared" si="41"/>
        <v>33</v>
      </c>
      <c r="C240" s="7">
        <f t="shared" si="34"/>
        <v>8</v>
      </c>
      <c r="D240" s="7" t="str">
        <f t="shared" si="35"/>
        <v>8_33</v>
      </c>
      <c r="E240" s="7">
        <f t="shared" si="33"/>
        <v>0</v>
      </c>
      <c r="I240" s="33"/>
      <c r="J240" s="34"/>
      <c r="K240" s="35">
        <f t="shared" si="36"/>
        <v>0</v>
      </c>
      <c r="L240" s="54"/>
      <c r="M240" s="34"/>
      <c r="N240" s="34"/>
      <c r="O240" s="34"/>
      <c r="P240" s="35">
        <f t="shared" si="37"/>
        <v>0</v>
      </c>
      <c r="Q240" s="54"/>
      <c r="R240" s="34"/>
      <c r="S240" s="35"/>
      <c r="T240" s="24">
        <f t="shared" si="38"/>
        <v>0</v>
      </c>
      <c r="U240" s="62">
        <f t="shared" si="42"/>
        <v>0</v>
      </c>
      <c r="V240" s="92"/>
      <c r="W240" s="49"/>
      <c r="X240" s="46"/>
      <c r="Y240" s="69">
        <f t="shared" si="39"/>
        <v>0</v>
      </c>
      <c r="Z240" s="46">
        <f t="shared" si="43"/>
        <v>0</v>
      </c>
    </row>
    <row r="241" spans="1:26" ht="15.75" x14ac:dyDescent="0.25">
      <c r="A241" s="72">
        <f t="shared" si="40"/>
        <v>43332</v>
      </c>
      <c r="B241" s="7">
        <f t="shared" si="41"/>
        <v>34</v>
      </c>
      <c r="C241" s="7">
        <f t="shared" si="34"/>
        <v>8</v>
      </c>
      <c r="D241" s="7" t="str">
        <f t="shared" si="35"/>
        <v>8_34</v>
      </c>
      <c r="E241" s="7">
        <f t="shared" si="33"/>
        <v>1</v>
      </c>
      <c r="I241" s="33"/>
      <c r="J241" s="34"/>
      <c r="K241" s="35">
        <f t="shared" si="36"/>
        <v>0</v>
      </c>
      <c r="L241" s="54"/>
      <c r="M241" s="34"/>
      <c r="N241" s="34"/>
      <c r="O241" s="34"/>
      <c r="P241" s="35">
        <f t="shared" si="37"/>
        <v>0</v>
      </c>
      <c r="Q241" s="54"/>
      <c r="R241" s="34"/>
      <c r="S241" s="35"/>
      <c r="T241" s="24">
        <f t="shared" si="38"/>
        <v>0</v>
      </c>
      <c r="U241" s="62">
        <f t="shared" si="42"/>
        <v>0</v>
      </c>
      <c r="V241" s="92"/>
      <c r="W241" s="49"/>
      <c r="X241" s="46"/>
      <c r="Y241" s="69">
        <f t="shared" si="39"/>
        <v>0</v>
      </c>
      <c r="Z241" s="46">
        <f t="shared" si="43"/>
        <v>0</v>
      </c>
    </row>
    <row r="242" spans="1:26" ht="15.75" x14ac:dyDescent="0.25">
      <c r="A242" s="72">
        <f t="shared" si="40"/>
        <v>43333</v>
      </c>
      <c r="B242" s="7">
        <f t="shared" si="41"/>
        <v>34</v>
      </c>
      <c r="C242" s="7">
        <f t="shared" si="34"/>
        <v>8</v>
      </c>
      <c r="D242" s="7" t="str">
        <f t="shared" si="35"/>
        <v>8_34</v>
      </c>
      <c r="E242" s="7">
        <f t="shared" si="33"/>
        <v>1</v>
      </c>
      <c r="I242" s="33"/>
      <c r="J242" s="34"/>
      <c r="K242" s="35">
        <f t="shared" si="36"/>
        <v>0</v>
      </c>
      <c r="L242" s="54"/>
      <c r="M242" s="34"/>
      <c r="N242" s="34"/>
      <c r="O242" s="34"/>
      <c r="P242" s="35">
        <f t="shared" si="37"/>
        <v>0</v>
      </c>
      <c r="Q242" s="54"/>
      <c r="R242" s="34"/>
      <c r="S242" s="35"/>
      <c r="T242" s="24">
        <f t="shared" si="38"/>
        <v>0</v>
      </c>
      <c r="U242" s="62">
        <f t="shared" si="42"/>
        <v>0</v>
      </c>
      <c r="V242" s="92"/>
      <c r="W242" s="49"/>
      <c r="X242" s="46"/>
      <c r="Y242" s="69">
        <f t="shared" si="39"/>
        <v>0</v>
      </c>
      <c r="Z242" s="46">
        <f t="shared" si="43"/>
        <v>0</v>
      </c>
    </row>
    <row r="243" spans="1:26" ht="15.75" x14ac:dyDescent="0.25">
      <c r="A243" s="72">
        <f t="shared" si="40"/>
        <v>43334</v>
      </c>
      <c r="B243" s="7">
        <f t="shared" si="41"/>
        <v>34</v>
      </c>
      <c r="C243" s="7">
        <f t="shared" si="34"/>
        <v>8</v>
      </c>
      <c r="D243" s="7" t="str">
        <f t="shared" si="35"/>
        <v>8_34</v>
      </c>
      <c r="E243" s="7">
        <f t="shared" si="33"/>
        <v>1</v>
      </c>
      <c r="I243" s="33"/>
      <c r="J243" s="34"/>
      <c r="K243" s="35">
        <f t="shared" si="36"/>
        <v>0</v>
      </c>
      <c r="L243" s="54"/>
      <c r="M243" s="34"/>
      <c r="N243" s="34"/>
      <c r="O243" s="34"/>
      <c r="P243" s="35">
        <f t="shared" si="37"/>
        <v>0</v>
      </c>
      <c r="Q243" s="54"/>
      <c r="R243" s="34"/>
      <c r="S243" s="35"/>
      <c r="T243" s="24">
        <f t="shared" si="38"/>
        <v>0</v>
      </c>
      <c r="U243" s="62">
        <f t="shared" si="42"/>
        <v>0</v>
      </c>
      <c r="V243" s="92"/>
      <c r="W243" s="49"/>
      <c r="X243" s="46"/>
      <c r="Y243" s="69">
        <f t="shared" si="39"/>
        <v>0</v>
      </c>
      <c r="Z243" s="46">
        <f t="shared" si="43"/>
        <v>0</v>
      </c>
    </row>
    <row r="244" spans="1:26" ht="15.75" x14ac:dyDescent="0.25">
      <c r="A244" s="72">
        <f t="shared" si="40"/>
        <v>43335</v>
      </c>
      <c r="B244" s="7">
        <f t="shared" si="41"/>
        <v>34</v>
      </c>
      <c r="C244" s="7">
        <f t="shared" si="34"/>
        <v>8</v>
      </c>
      <c r="D244" s="7" t="str">
        <f t="shared" si="35"/>
        <v>8_34</v>
      </c>
      <c r="E244" s="7">
        <f t="shared" si="33"/>
        <v>1</v>
      </c>
      <c r="I244" s="33"/>
      <c r="J244" s="34"/>
      <c r="K244" s="35">
        <f t="shared" si="36"/>
        <v>0</v>
      </c>
      <c r="L244" s="54"/>
      <c r="M244" s="34"/>
      <c r="N244" s="34"/>
      <c r="O244" s="34"/>
      <c r="P244" s="35">
        <f t="shared" si="37"/>
        <v>0</v>
      </c>
      <c r="Q244" s="54"/>
      <c r="R244" s="34"/>
      <c r="S244" s="35"/>
      <c r="T244" s="24">
        <f t="shared" si="38"/>
        <v>0</v>
      </c>
      <c r="U244" s="62">
        <f t="shared" si="42"/>
        <v>0</v>
      </c>
      <c r="V244" s="92"/>
      <c r="W244" s="49"/>
      <c r="X244" s="46"/>
      <c r="Y244" s="69">
        <f t="shared" si="39"/>
        <v>0</v>
      </c>
      <c r="Z244" s="46">
        <f t="shared" si="43"/>
        <v>0</v>
      </c>
    </row>
    <row r="245" spans="1:26" ht="15.75" x14ac:dyDescent="0.25">
      <c r="A245" s="72">
        <f t="shared" si="40"/>
        <v>43336</v>
      </c>
      <c r="B245" s="7">
        <f t="shared" si="41"/>
        <v>34</v>
      </c>
      <c r="C245" s="7">
        <f t="shared" si="34"/>
        <v>8</v>
      </c>
      <c r="D245" s="7" t="str">
        <f t="shared" si="35"/>
        <v>8_34</v>
      </c>
      <c r="E245" s="7">
        <f t="shared" si="33"/>
        <v>1</v>
      </c>
      <c r="I245" s="33"/>
      <c r="J245" s="34"/>
      <c r="K245" s="35">
        <f t="shared" si="36"/>
        <v>0</v>
      </c>
      <c r="L245" s="54"/>
      <c r="M245" s="34"/>
      <c r="N245" s="34"/>
      <c r="O245" s="34"/>
      <c r="P245" s="35">
        <f t="shared" si="37"/>
        <v>0</v>
      </c>
      <c r="Q245" s="54"/>
      <c r="R245" s="34"/>
      <c r="S245" s="35"/>
      <c r="T245" s="24">
        <f t="shared" si="38"/>
        <v>0</v>
      </c>
      <c r="U245" s="62">
        <f t="shared" si="42"/>
        <v>0</v>
      </c>
      <c r="V245" s="92"/>
      <c r="W245" s="49"/>
      <c r="X245" s="46"/>
      <c r="Y245" s="69">
        <f t="shared" si="39"/>
        <v>0</v>
      </c>
      <c r="Z245" s="46">
        <f t="shared" si="43"/>
        <v>0</v>
      </c>
    </row>
    <row r="246" spans="1:26" ht="15.75" x14ac:dyDescent="0.25">
      <c r="A246" s="72">
        <f t="shared" si="40"/>
        <v>43337</v>
      </c>
      <c r="B246" s="7">
        <f t="shared" si="41"/>
        <v>34</v>
      </c>
      <c r="C246" s="7">
        <f t="shared" si="34"/>
        <v>8</v>
      </c>
      <c r="D246" s="7" t="str">
        <f t="shared" si="35"/>
        <v>8_34</v>
      </c>
      <c r="E246" s="7">
        <f t="shared" si="33"/>
        <v>0</v>
      </c>
      <c r="I246" s="33"/>
      <c r="J246" s="34"/>
      <c r="K246" s="35">
        <f t="shared" si="36"/>
        <v>0</v>
      </c>
      <c r="L246" s="54"/>
      <c r="M246" s="34"/>
      <c r="N246" s="34"/>
      <c r="O246" s="34"/>
      <c r="P246" s="35">
        <f t="shared" si="37"/>
        <v>0</v>
      </c>
      <c r="Q246" s="54"/>
      <c r="R246" s="34"/>
      <c r="S246" s="35"/>
      <c r="T246" s="24">
        <f t="shared" si="38"/>
        <v>0</v>
      </c>
      <c r="U246" s="62">
        <f t="shared" si="42"/>
        <v>0</v>
      </c>
      <c r="V246" s="92"/>
      <c r="W246" s="49"/>
      <c r="X246" s="46"/>
      <c r="Y246" s="69">
        <f t="shared" si="39"/>
        <v>0</v>
      </c>
      <c r="Z246" s="46">
        <f t="shared" si="43"/>
        <v>0</v>
      </c>
    </row>
    <row r="247" spans="1:26" ht="15.75" x14ac:dyDescent="0.25">
      <c r="A247" s="72">
        <f t="shared" si="40"/>
        <v>43338</v>
      </c>
      <c r="B247" s="7">
        <f t="shared" si="41"/>
        <v>34</v>
      </c>
      <c r="C247" s="7">
        <f t="shared" si="34"/>
        <v>8</v>
      </c>
      <c r="D247" s="7" t="str">
        <f t="shared" si="35"/>
        <v>8_34</v>
      </c>
      <c r="E247" s="7">
        <f t="shared" si="33"/>
        <v>0</v>
      </c>
      <c r="I247" s="33"/>
      <c r="J247" s="34"/>
      <c r="K247" s="35">
        <f t="shared" si="36"/>
        <v>0</v>
      </c>
      <c r="L247" s="54"/>
      <c r="M247" s="34"/>
      <c r="N247" s="34"/>
      <c r="O247" s="34"/>
      <c r="P247" s="35">
        <f t="shared" si="37"/>
        <v>0</v>
      </c>
      <c r="Q247" s="54"/>
      <c r="R247" s="34"/>
      <c r="S247" s="35"/>
      <c r="T247" s="24">
        <f t="shared" si="38"/>
        <v>0</v>
      </c>
      <c r="U247" s="62">
        <f t="shared" si="42"/>
        <v>0</v>
      </c>
      <c r="V247" s="92"/>
      <c r="W247" s="49"/>
      <c r="X247" s="46"/>
      <c r="Y247" s="69">
        <f t="shared" si="39"/>
        <v>0</v>
      </c>
      <c r="Z247" s="46">
        <f t="shared" si="43"/>
        <v>0</v>
      </c>
    </row>
    <row r="248" spans="1:26" ht="15.75" x14ac:dyDescent="0.25">
      <c r="A248" s="72">
        <f t="shared" si="40"/>
        <v>43339</v>
      </c>
      <c r="B248" s="7">
        <f t="shared" si="41"/>
        <v>35</v>
      </c>
      <c r="C248" s="7">
        <f t="shared" si="34"/>
        <v>8</v>
      </c>
      <c r="D248" s="7" t="str">
        <f t="shared" si="35"/>
        <v>8_35</v>
      </c>
      <c r="E248" s="7">
        <f t="shared" si="33"/>
        <v>1</v>
      </c>
      <c r="I248" s="33"/>
      <c r="J248" s="34"/>
      <c r="K248" s="35">
        <f t="shared" si="36"/>
        <v>0</v>
      </c>
      <c r="L248" s="54"/>
      <c r="M248" s="34"/>
      <c r="N248" s="34"/>
      <c r="O248" s="34"/>
      <c r="P248" s="35">
        <f t="shared" si="37"/>
        <v>0</v>
      </c>
      <c r="Q248" s="54"/>
      <c r="R248" s="34"/>
      <c r="S248" s="35"/>
      <c r="T248" s="24">
        <f t="shared" si="38"/>
        <v>0</v>
      </c>
      <c r="U248" s="62">
        <f t="shared" si="42"/>
        <v>0</v>
      </c>
      <c r="V248" s="92"/>
      <c r="W248" s="49"/>
      <c r="X248" s="46"/>
      <c r="Y248" s="69">
        <f t="shared" si="39"/>
        <v>0</v>
      </c>
      <c r="Z248" s="46">
        <f t="shared" si="43"/>
        <v>0</v>
      </c>
    </row>
    <row r="249" spans="1:26" ht="15.75" x14ac:dyDescent="0.25">
      <c r="A249" s="72">
        <f t="shared" si="40"/>
        <v>43340</v>
      </c>
      <c r="B249" s="7">
        <f t="shared" si="41"/>
        <v>35</v>
      </c>
      <c r="C249" s="7">
        <f t="shared" si="34"/>
        <v>8</v>
      </c>
      <c r="D249" s="7" t="str">
        <f t="shared" si="35"/>
        <v>8_35</v>
      </c>
      <c r="E249" s="7">
        <f t="shared" si="33"/>
        <v>1</v>
      </c>
      <c r="I249" s="33"/>
      <c r="J249" s="34"/>
      <c r="K249" s="35">
        <f t="shared" si="36"/>
        <v>0</v>
      </c>
      <c r="L249" s="54"/>
      <c r="M249" s="34"/>
      <c r="N249" s="34"/>
      <c r="O249" s="34"/>
      <c r="P249" s="35">
        <f t="shared" si="37"/>
        <v>0</v>
      </c>
      <c r="Q249" s="54"/>
      <c r="R249" s="34"/>
      <c r="S249" s="35"/>
      <c r="T249" s="24">
        <f t="shared" si="38"/>
        <v>0</v>
      </c>
      <c r="U249" s="62">
        <f t="shared" si="42"/>
        <v>0</v>
      </c>
      <c r="V249" s="92"/>
      <c r="W249" s="49"/>
      <c r="X249" s="46"/>
      <c r="Y249" s="69">
        <f t="shared" si="39"/>
        <v>0</v>
      </c>
      <c r="Z249" s="46">
        <f t="shared" si="43"/>
        <v>0</v>
      </c>
    </row>
    <row r="250" spans="1:26" ht="15.75" x14ac:dyDescent="0.25">
      <c r="A250" s="72">
        <f t="shared" si="40"/>
        <v>43341</v>
      </c>
      <c r="B250" s="7">
        <f t="shared" si="41"/>
        <v>35</v>
      </c>
      <c r="C250" s="7">
        <f t="shared" si="34"/>
        <v>8</v>
      </c>
      <c r="D250" s="7" t="str">
        <f t="shared" si="35"/>
        <v>8_35</v>
      </c>
      <c r="E250" s="7">
        <f t="shared" si="33"/>
        <v>1</v>
      </c>
      <c r="I250" s="33"/>
      <c r="J250" s="34"/>
      <c r="K250" s="35">
        <f t="shared" si="36"/>
        <v>0</v>
      </c>
      <c r="L250" s="54"/>
      <c r="M250" s="34"/>
      <c r="N250" s="34"/>
      <c r="O250" s="34"/>
      <c r="P250" s="35">
        <f t="shared" si="37"/>
        <v>0</v>
      </c>
      <c r="Q250" s="54"/>
      <c r="R250" s="34"/>
      <c r="S250" s="35"/>
      <c r="T250" s="24">
        <f t="shared" si="38"/>
        <v>0</v>
      </c>
      <c r="U250" s="62">
        <f t="shared" si="42"/>
        <v>0</v>
      </c>
      <c r="V250" s="92"/>
      <c r="W250" s="49"/>
      <c r="X250" s="46"/>
      <c r="Y250" s="69">
        <f t="shared" si="39"/>
        <v>0</v>
      </c>
      <c r="Z250" s="46">
        <f t="shared" si="43"/>
        <v>0</v>
      </c>
    </row>
    <row r="251" spans="1:26" ht="15.75" x14ac:dyDescent="0.25">
      <c r="A251" s="72">
        <f t="shared" si="40"/>
        <v>43342</v>
      </c>
      <c r="B251" s="7">
        <f t="shared" si="41"/>
        <v>35</v>
      </c>
      <c r="C251" s="7">
        <f t="shared" si="34"/>
        <v>8</v>
      </c>
      <c r="D251" s="7" t="str">
        <f t="shared" si="35"/>
        <v>8_35</v>
      </c>
      <c r="E251" s="7">
        <f t="shared" si="33"/>
        <v>1</v>
      </c>
      <c r="I251" s="33"/>
      <c r="J251" s="34"/>
      <c r="K251" s="35">
        <f t="shared" si="36"/>
        <v>0</v>
      </c>
      <c r="L251" s="54"/>
      <c r="M251" s="34"/>
      <c r="N251" s="34"/>
      <c r="O251" s="34"/>
      <c r="P251" s="35">
        <f t="shared" si="37"/>
        <v>0</v>
      </c>
      <c r="Q251" s="54"/>
      <c r="R251" s="34"/>
      <c r="S251" s="35"/>
      <c r="T251" s="24">
        <f t="shared" si="38"/>
        <v>0</v>
      </c>
      <c r="U251" s="62">
        <f t="shared" si="42"/>
        <v>0</v>
      </c>
      <c r="V251" s="92"/>
      <c r="W251" s="49"/>
      <c r="X251" s="46"/>
      <c r="Y251" s="69">
        <f t="shared" si="39"/>
        <v>0</v>
      </c>
      <c r="Z251" s="46">
        <f t="shared" si="43"/>
        <v>0</v>
      </c>
    </row>
    <row r="252" spans="1:26" ht="15.75" x14ac:dyDescent="0.25">
      <c r="A252" s="72">
        <f t="shared" si="40"/>
        <v>43343</v>
      </c>
      <c r="B252" s="7">
        <f t="shared" si="41"/>
        <v>35</v>
      </c>
      <c r="C252" s="7">
        <f t="shared" si="34"/>
        <v>8</v>
      </c>
      <c r="D252" s="7" t="str">
        <f t="shared" si="35"/>
        <v>8_35</v>
      </c>
      <c r="E252" s="7">
        <f t="shared" si="33"/>
        <v>1</v>
      </c>
      <c r="I252" s="33"/>
      <c r="J252" s="34"/>
      <c r="K252" s="35">
        <f t="shared" si="36"/>
        <v>0</v>
      </c>
      <c r="L252" s="54"/>
      <c r="M252" s="34"/>
      <c r="N252" s="34"/>
      <c r="O252" s="34"/>
      <c r="P252" s="35">
        <f t="shared" si="37"/>
        <v>0</v>
      </c>
      <c r="Q252" s="54"/>
      <c r="R252" s="34"/>
      <c r="S252" s="35"/>
      <c r="T252" s="24">
        <f t="shared" si="38"/>
        <v>0</v>
      </c>
      <c r="U252" s="62">
        <f t="shared" si="42"/>
        <v>0</v>
      </c>
      <c r="V252" s="92"/>
      <c r="W252" s="49"/>
      <c r="X252" s="46"/>
      <c r="Y252" s="69">
        <f t="shared" si="39"/>
        <v>0</v>
      </c>
      <c r="Z252" s="46">
        <f t="shared" si="43"/>
        <v>0</v>
      </c>
    </row>
    <row r="253" spans="1:26" ht="15.75" x14ac:dyDescent="0.25">
      <c r="A253" s="72">
        <f t="shared" si="40"/>
        <v>43344</v>
      </c>
      <c r="B253" s="7">
        <f t="shared" si="41"/>
        <v>35</v>
      </c>
      <c r="C253" s="7">
        <f t="shared" si="34"/>
        <v>9</v>
      </c>
      <c r="D253" s="7" t="str">
        <f t="shared" si="35"/>
        <v>9_35</v>
      </c>
      <c r="E253" s="7">
        <f t="shared" si="33"/>
        <v>0</v>
      </c>
      <c r="I253" s="33"/>
      <c r="J253" s="34"/>
      <c r="K253" s="35">
        <f t="shared" si="36"/>
        <v>0</v>
      </c>
      <c r="L253" s="54"/>
      <c r="M253" s="34"/>
      <c r="N253" s="34"/>
      <c r="O253" s="34"/>
      <c r="P253" s="35">
        <f t="shared" si="37"/>
        <v>0</v>
      </c>
      <c r="Q253" s="54"/>
      <c r="R253" s="34"/>
      <c r="S253" s="35"/>
      <c r="T253" s="24">
        <f t="shared" si="38"/>
        <v>0</v>
      </c>
      <c r="U253" s="62">
        <f t="shared" si="42"/>
        <v>0</v>
      </c>
      <c r="V253" s="92"/>
      <c r="W253" s="49"/>
      <c r="X253" s="46"/>
      <c r="Y253" s="69">
        <f t="shared" si="39"/>
        <v>0</v>
      </c>
      <c r="Z253" s="46">
        <f t="shared" si="43"/>
        <v>0</v>
      </c>
    </row>
    <row r="254" spans="1:26" ht="15.75" x14ac:dyDescent="0.25">
      <c r="A254" s="72">
        <f t="shared" si="40"/>
        <v>43345</v>
      </c>
      <c r="B254" s="7">
        <f t="shared" si="41"/>
        <v>35</v>
      </c>
      <c r="C254" s="7">
        <f t="shared" si="34"/>
        <v>9</v>
      </c>
      <c r="D254" s="7" t="str">
        <f t="shared" si="35"/>
        <v>9_35</v>
      </c>
      <c r="E254" s="7">
        <f t="shared" si="33"/>
        <v>0</v>
      </c>
      <c r="I254" s="33"/>
      <c r="J254" s="34"/>
      <c r="K254" s="35">
        <f t="shared" si="36"/>
        <v>0</v>
      </c>
      <c r="L254" s="54"/>
      <c r="M254" s="34"/>
      <c r="N254" s="34"/>
      <c r="O254" s="34"/>
      <c r="P254" s="35">
        <f t="shared" si="37"/>
        <v>0</v>
      </c>
      <c r="Q254" s="54"/>
      <c r="R254" s="34"/>
      <c r="S254" s="35"/>
      <c r="T254" s="24">
        <f t="shared" si="38"/>
        <v>0</v>
      </c>
      <c r="U254" s="62">
        <f t="shared" si="42"/>
        <v>0</v>
      </c>
      <c r="V254" s="92"/>
      <c r="W254" s="49"/>
      <c r="X254" s="46"/>
      <c r="Y254" s="69">
        <f t="shared" si="39"/>
        <v>0</v>
      </c>
      <c r="Z254" s="46">
        <f t="shared" si="43"/>
        <v>0</v>
      </c>
    </row>
    <row r="255" spans="1:26" ht="15.75" x14ac:dyDescent="0.25">
      <c r="A255" s="72">
        <f t="shared" si="40"/>
        <v>43346</v>
      </c>
      <c r="B255" s="7">
        <f t="shared" si="41"/>
        <v>36</v>
      </c>
      <c r="C255" s="7">
        <f t="shared" si="34"/>
        <v>9</v>
      </c>
      <c r="D255" s="7" t="str">
        <f t="shared" si="35"/>
        <v>9_36</v>
      </c>
      <c r="E255" s="7">
        <f t="shared" si="33"/>
        <v>1</v>
      </c>
      <c r="I255" s="33"/>
      <c r="J255" s="34"/>
      <c r="K255" s="35">
        <f t="shared" si="36"/>
        <v>0</v>
      </c>
      <c r="L255" s="54"/>
      <c r="M255" s="34"/>
      <c r="N255" s="34"/>
      <c r="O255" s="34"/>
      <c r="P255" s="35">
        <f t="shared" si="37"/>
        <v>0</v>
      </c>
      <c r="Q255" s="54"/>
      <c r="R255" s="34"/>
      <c r="S255" s="35"/>
      <c r="T255" s="24">
        <f t="shared" si="38"/>
        <v>0</v>
      </c>
      <c r="U255" s="62">
        <f t="shared" si="42"/>
        <v>0</v>
      </c>
      <c r="V255" s="92"/>
      <c r="W255" s="49"/>
      <c r="X255" s="46"/>
      <c r="Y255" s="69">
        <f t="shared" si="39"/>
        <v>0</v>
      </c>
      <c r="Z255" s="46">
        <f t="shared" si="43"/>
        <v>0</v>
      </c>
    </row>
    <row r="256" spans="1:26" ht="15.75" x14ac:dyDescent="0.25">
      <c r="A256" s="72">
        <f t="shared" si="40"/>
        <v>43347</v>
      </c>
      <c r="B256" s="7">
        <f t="shared" si="41"/>
        <v>36</v>
      </c>
      <c r="C256" s="7">
        <f t="shared" si="34"/>
        <v>9</v>
      </c>
      <c r="D256" s="7" t="str">
        <f t="shared" si="35"/>
        <v>9_36</v>
      </c>
      <c r="E256" s="7">
        <f t="shared" si="33"/>
        <v>1</v>
      </c>
      <c r="I256" s="33"/>
      <c r="J256" s="34"/>
      <c r="K256" s="35">
        <f t="shared" si="36"/>
        <v>0</v>
      </c>
      <c r="L256" s="54"/>
      <c r="M256" s="34"/>
      <c r="N256" s="34"/>
      <c r="O256" s="34"/>
      <c r="P256" s="35">
        <f t="shared" si="37"/>
        <v>0</v>
      </c>
      <c r="Q256" s="54"/>
      <c r="R256" s="34"/>
      <c r="S256" s="35"/>
      <c r="T256" s="24">
        <f t="shared" si="38"/>
        <v>0</v>
      </c>
      <c r="U256" s="62">
        <f t="shared" si="42"/>
        <v>0</v>
      </c>
      <c r="V256" s="92"/>
      <c r="W256" s="49"/>
      <c r="X256" s="46"/>
      <c r="Y256" s="69">
        <f t="shared" si="39"/>
        <v>0</v>
      </c>
      <c r="Z256" s="46">
        <f t="shared" si="43"/>
        <v>0</v>
      </c>
    </row>
    <row r="257" spans="1:26" ht="15.75" x14ac:dyDescent="0.25">
      <c r="A257" s="72">
        <f t="shared" si="40"/>
        <v>43348</v>
      </c>
      <c r="B257" s="7">
        <f t="shared" si="41"/>
        <v>36</v>
      </c>
      <c r="C257" s="7">
        <f t="shared" si="34"/>
        <v>9</v>
      </c>
      <c r="D257" s="7" t="str">
        <f t="shared" si="35"/>
        <v>9_36</v>
      </c>
      <c r="E257" s="7">
        <f t="shared" si="33"/>
        <v>1</v>
      </c>
      <c r="I257" s="33"/>
      <c r="J257" s="34"/>
      <c r="K257" s="35">
        <f t="shared" si="36"/>
        <v>0</v>
      </c>
      <c r="L257" s="54"/>
      <c r="M257" s="34"/>
      <c r="N257" s="34"/>
      <c r="O257" s="34"/>
      <c r="P257" s="35">
        <f t="shared" si="37"/>
        <v>0</v>
      </c>
      <c r="Q257" s="54"/>
      <c r="R257" s="34"/>
      <c r="S257" s="35"/>
      <c r="T257" s="24">
        <f t="shared" si="38"/>
        <v>0</v>
      </c>
      <c r="U257" s="62">
        <f t="shared" si="42"/>
        <v>0</v>
      </c>
      <c r="V257" s="92"/>
      <c r="W257" s="49"/>
      <c r="X257" s="46"/>
      <c r="Y257" s="69">
        <f t="shared" si="39"/>
        <v>0</v>
      </c>
      <c r="Z257" s="46">
        <f t="shared" si="43"/>
        <v>0</v>
      </c>
    </row>
    <row r="258" spans="1:26" ht="15.75" x14ac:dyDescent="0.25">
      <c r="A258" s="72">
        <f t="shared" si="40"/>
        <v>43349</v>
      </c>
      <c r="B258" s="7">
        <f t="shared" si="41"/>
        <v>36</v>
      </c>
      <c r="C258" s="7">
        <f t="shared" si="34"/>
        <v>9</v>
      </c>
      <c r="D258" s="7" t="str">
        <f t="shared" si="35"/>
        <v>9_36</v>
      </c>
      <c r="E258" s="7">
        <f t="shared" si="33"/>
        <v>1</v>
      </c>
      <c r="I258" s="33"/>
      <c r="J258" s="34"/>
      <c r="K258" s="35">
        <f t="shared" si="36"/>
        <v>0</v>
      </c>
      <c r="L258" s="54"/>
      <c r="M258" s="34"/>
      <c r="N258" s="34"/>
      <c r="O258" s="34"/>
      <c r="P258" s="35">
        <f t="shared" si="37"/>
        <v>0</v>
      </c>
      <c r="Q258" s="54"/>
      <c r="R258" s="34"/>
      <c r="S258" s="35"/>
      <c r="T258" s="24">
        <f t="shared" si="38"/>
        <v>0</v>
      </c>
      <c r="U258" s="62">
        <f t="shared" si="42"/>
        <v>0</v>
      </c>
      <c r="V258" s="92"/>
      <c r="W258" s="49"/>
      <c r="X258" s="46"/>
      <c r="Y258" s="69">
        <f t="shared" si="39"/>
        <v>0</v>
      </c>
      <c r="Z258" s="46">
        <f t="shared" si="43"/>
        <v>0</v>
      </c>
    </row>
    <row r="259" spans="1:26" ht="15.75" x14ac:dyDescent="0.25">
      <c r="A259" s="72">
        <f t="shared" si="40"/>
        <v>43350</v>
      </c>
      <c r="B259" s="7">
        <f t="shared" si="41"/>
        <v>36</v>
      </c>
      <c r="C259" s="7">
        <f t="shared" si="34"/>
        <v>9</v>
      </c>
      <c r="D259" s="7" t="str">
        <f t="shared" si="35"/>
        <v>9_36</v>
      </c>
      <c r="E259" s="7">
        <f t="shared" si="33"/>
        <v>1</v>
      </c>
      <c r="I259" s="33"/>
      <c r="J259" s="34"/>
      <c r="K259" s="35">
        <f t="shared" si="36"/>
        <v>0</v>
      </c>
      <c r="L259" s="54"/>
      <c r="M259" s="34"/>
      <c r="N259" s="34"/>
      <c r="O259" s="34"/>
      <c r="P259" s="35">
        <f t="shared" si="37"/>
        <v>0</v>
      </c>
      <c r="Q259" s="54"/>
      <c r="R259" s="34"/>
      <c r="S259" s="35"/>
      <c r="T259" s="24">
        <f t="shared" si="38"/>
        <v>0</v>
      </c>
      <c r="U259" s="62">
        <f t="shared" si="42"/>
        <v>0</v>
      </c>
      <c r="V259" s="92"/>
      <c r="W259" s="49"/>
      <c r="X259" s="46"/>
      <c r="Y259" s="69">
        <f t="shared" si="39"/>
        <v>0</v>
      </c>
      <c r="Z259" s="46">
        <f t="shared" si="43"/>
        <v>0</v>
      </c>
    </row>
    <row r="260" spans="1:26" ht="15.75" x14ac:dyDescent="0.25">
      <c r="A260" s="72">
        <f t="shared" si="40"/>
        <v>43351</v>
      </c>
      <c r="B260" s="7">
        <f t="shared" si="41"/>
        <v>36</v>
      </c>
      <c r="C260" s="7">
        <f t="shared" si="34"/>
        <v>9</v>
      </c>
      <c r="D260" s="7" t="str">
        <f t="shared" si="35"/>
        <v>9_36</v>
      </c>
      <c r="E260" s="7">
        <f t="shared" si="33"/>
        <v>0</v>
      </c>
      <c r="I260" s="33"/>
      <c r="J260" s="34"/>
      <c r="K260" s="35">
        <f t="shared" si="36"/>
        <v>0</v>
      </c>
      <c r="L260" s="54"/>
      <c r="M260" s="34"/>
      <c r="N260" s="34"/>
      <c r="O260" s="34"/>
      <c r="P260" s="35">
        <f t="shared" si="37"/>
        <v>0</v>
      </c>
      <c r="Q260" s="54"/>
      <c r="R260" s="34"/>
      <c r="S260" s="35"/>
      <c r="T260" s="24">
        <f t="shared" si="38"/>
        <v>0</v>
      </c>
      <c r="U260" s="62">
        <f t="shared" si="42"/>
        <v>0</v>
      </c>
      <c r="V260" s="92"/>
      <c r="W260" s="49"/>
      <c r="X260" s="46"/>
      <c r="Y260" s="69">
        <f t="shared" si="39"/>
        <v>0</v>
      </c>
      <c r="Z260" s="46">
        <f t="shared" si="43"/>
        <v>0</v>
      </c>
    </row>
    <row r="261" spans="1:26" ht="15.75" x14ac:dyDescent="0.25">
      <c r="A261" s="72">
        <f t="shared" si="40"/>
        <v>43352</v>
      </c>
      <c r="B261" s="7">
        <f t="shared" si="41"/>
        <v>36</v>
      </c>
      <c r="C261" s="7">
        <f t="shared" si="34"/>
        <v>9</v>
      </c>
      <c r="D261" s="7" t="str">
        <f t="shared" si="35"/>
        <v>9_36</v>
      </c>
      <c r="E261" s="7">
        <f t="shared" si="33"/>
        <v>0</v>
      </c>
      <c r="I261" s="33"/>
      <c r="J261" s="34"/>
      <c r="K261" s="35">
        <f t="shared" si="36"/>
        <v>0</v>
      </c>
      <c r="L261" s="54"/>
      <c r="M261" s="34"/>
      <c r="N261" s="34"/>
      <c r="O261" s="34"/>
      <c r="P261" s="35">
        <f t="shared" si="37"/>
        <v>0</v>
      </c>
      <c r="Q261" s="54"/>
      <c r="R261" s="34"/>
      <c r="S261" s="35"/>
      <c r="T261" s="24">
        <f t="shared" si="38"/>
        <v>0</v>
      </c>
      <c r="U261" s="62">
        <f t="shared" si="42"/>
        <v>0</v>
      </c>
      <c r="V261" s="92"/>
      <c r="W261" s="49"/>
      <c r="X261" s="46"/>
      <c r="Y261" s="69">
        <f t="shared" si="39"/>
        <v>0</v>
      </c>
      <c r="Z261" s="46">
        <f t="shared" si="43"/>
        <v>0</v>
      </c>
    </row>
    <row r="262" spans="1:26" ht="15.75" x14ac:dyDescent="0.25">
      <c r="A262" s="72">
        <f t="shared" si="40"/>
        <v>43353</v>
      </c>
      <c r="B262" s="7">
        <f t="shared" si="41"/>
        <v>37</v>
      </c>
      <c r="C262" s="7">
        <f t="shared" si="34"/>
        <v>9</v>
      </c>
      <c r="D262" s="7" t="str">
        <f t="shared" si="35"/>
        <v>9_37</v>
      </c>
      <c r="E262" s="7">
        <f t="shared" si="33"/>
        <v>1</v>
      </c>
      <c r="I262" s="33"/>
      <c r="J262" s="34"/>
      <c r="K262" s="35">
        <f t="shared" si="36"/>
        <v>0</v>
      </c>
      <c r="L262" s="54"/>
      <c r="M262" s="34"/>
      <c r="N262" s="34"/>
      <c r="O262" s="34"/>
      <c r="P262" s="35">
        <f t="shared" si="37"/>
        <v>0</v>
      </c>
      <c r="Q262" s="54"/>
      <c r="R262" s="34"/>
      <c r="S262" s="35"/>
      <c r="T262" s="24">
        <f t="shared" si="38"/>
        <v>0</v>
      </c>
      <c r="U262" s="62">
        <f t="shared" si="42"/>
        <v>0</v>
      </c>
      <c r="V262" s="92"/>
      <c r="W262" s="49"/>
      <c r="X262" s="46"/>
      <c r="Y262" s="69">
        <f t="shared" si="39"/>
        <v>0</v>
      </c>
      <c r="Z262" s="46">
        <f t="shared" si="43"/>
        <v>0</v>
      </c>
    </row>
    <row r="263" spans="1:26" ht="15.75" x14ac:dyDescent="0.25">
      <c r="A263" s="72">
        <f t="shared" si="40"/>
        <v>43354</v>
      </c>
      <c r="B263" s="7">
        <f t="shared" si="41"/>
        <v>37</v>
      </c>
      <c r="C263" s="7">
        <f t="shared" si="34"/>
        <v>9</v>
      </c>
      <c r="D263" s="7" t="str">
        <f t="shared" si="35"/>
        <v>9_37</v>
      </c>
      <c r="E263" s="7">
        <f t="shared" si="33"/>
        <v>1</v>
      </c>
      <c r="I263" s="33"/>
      <c r="J263" s="34"/>
      <c r="K263" s="35">
        <f t="shared" si="36"/>
        <v>0</v>
      </c>
      <c r="L263" s="54"/>
      <c r="M263" s="34"/>
      <c r="N263" s="34"/>
      <c r="O263" s="34"/>
      <c r="P263" s="35">
        <f t="shared" si="37"/>
        <v>0</v>
      </c>
      <c r="Q263" s="54"/>
      <c r="R263" s="34"/>
      <c r="S263" s="35"/>
      <c r="T263" s="24">
        <f t="shared" si="38"/>
        <v>0</v>
      </c>
      <c r="U263" s="62">
        <f t="shared" si="42"/>
        <v>0</v>
      </c>
      <c r="V263" s="92"/>
      <c r="W263" s="49"/>
      <c r="X263" s="46"/>
      <c r="Y263" s="69">
        <f t="shared" si="39"/>
        <v>0</v>
      </c>
      <c r="Z263" s="46">
        <f t="shared" si="43"/>
        <v>0</v>
      </c>
    </row>
    <row r="264" spans="1:26" ht="15.75" x14ac:dyDescent="0.25">
      <c r="A264" s="72">
        <f t="shared" si="40"/>
        <v>43355</v>
      </c>
      <c r="B264" s="7">
        <f t="shared" si="41"/>
        <v>37</v>
      </c>
      <c r="C264" s="7">
        <f t="shared" si="34"/>
        <v>9</v>
      </c>
      <c r="D264" s="7" t="str">
        <f t="shared" si="35"/>
        <v>9_37</v>
      </c>
      <c r="E264" s="7">
        <f t="shared" si="33"/>
        <v>1</v>
      </c>
      <c r="I264" s="33"/>
      <c r="J264" s="34"/>
      <c r="K264" s="35">
        <f t="shared" si="36"/>
        <v>0</v>
      </c>
      <c r="L264" s="54"/>
      <c r="M264" s="34"/>
      <c r="N264" s="34"/>
      <c r="O264" s="34"/>
      <c r="P264" s="35">
        <f t="shared" si="37"/>
        <v>0</v>
      </c>
      <c r="Q264" s="54"/>
      <c r="R264" s="34"/>
      <c r="S264" s="35"/>
      <c r="T264" s="24">
        <f t="shared" si="38"/>
        <v>0</v>
      </c>
      <c r="U264" s="62">
        <f t="shared" si="42"/>
        <v>0</v>
      </c>
      <c r="V264" s="92"/>
      <c r="W264" s="49"/>
      <c r="X264" s="46"/>
      <c r="Y264" s="69">
        <f t="shared" si="39"/>
        <v>0</v>
      </c>
      <c r="Z264" s="46">
        <f t="shared" si="43"/>
        <v>0</v>
      </c>
    </row>
    <row r="265" spans="1:26" ht="15.75" x14ac:dyDescent="0.25">
      <c r="A265" s="72">
        <f t="shared" si="40"/>
        <v>43356</v>
      </c>
      <c r="B265" s="7">
        <f t="shared" si="41"/>
        <v>37</v>
      </c>
      <c r="C265" s="7">
        <f t="shared" si="34"/>
        <v>9</v>
      </c>
      <c r="D265" s="7" t="str">
        <f t="shared" si="35"/>
        <v>9_37</v>
      </c>
      <c r="E265" s="7">
        <f t="shared" si="33"/>
        <v>1</v>
      </c>
      <c r="I265" s="33"/>
      <c r="J265" s="34"/>
      <c r="K265" s="35">
        <f t="shared" si="36"/>
        <v>0</v>
      </c>
      <c r="L265" s="54"/>
      <c r="M265" s="34"/>
      <c r="N265" s="34"/>
      <c r="O265" s="34"/>
      <c r="P265" s="35">
        <f t="shared" si="37"/>
        <v>0</v>
      </c>
      <c r="Q265" s="54"/>
      <c r="R265" s="34"/>
      <c r="S265" s="35"/>
      <c r="T265" s="24">
        <f t="shared" si="38"/>
        <v>0</v>
      </c>
      <c r="U265" s="62">
        <f t="shared" si="42"/>
        <v>0</v>
      </c>
      <c r="V265" s="92"/>
      <c r="W265" s="49"/>
      <c r="X265" s="46"/>
      <c r="Y265" s="69">
        <f t="shared" si="39"/>
        <v>0</v>
      </c>
      <c r="Z265" s="46">
        <f t="shared" si="43"/>
        <v>0</v>
      </c>
    </row>
    <row r="266" spans="1:26" ht="15.75" x14ac:dyDescent="0.25">
      <c r="A266" s="72">
        <f t="shared" si="40"/>
        <v>43357</v>
      </c>
      <c r="B266" s="7">
        <f t="shared" si="41"/>
        <v>37</v>
      </c>
      <c r="C266" s="7">
        <f t="shared" si="34"/>
        <v>9</v>
      </c>
      <c r="D266" s="7" t="str">
        <f t="shared" si="35"/>
        <v>9_37</v>
      </c>
      <c r="E266" s="7">
        <f t="shared" ref="E266:E329" si="44">NETWORKDAYS($A266,$A266,Jours_Fériés)</f>
        <v>1</v>
      </c>
      <c r="I266" s="33"/>
      <c r="J266" s="34"/>
      <c r="K266" s="35">
        <f t="shared" si="36"/>
        <v>0</v>
      </c>
      <c r="L266" s="54"/>
      <c r="M266" s="34"/>
      <c r="N266" s="34"/>
      <c r="O266" s="34"/>
      <c r="P266" s="35">
        <f t="shared" si="37"/>
        <v>0</v>
      </c>
      <c r="Q266" s="54"/>
      <c r="R266" s="34"/>
      <c r="S266" s="35"/>
      <c r="T266" s="24">
        <f t="shared" si="38"/>
        <v>0</v>
      </c>
      <c r="U266" s="62">
        <f t="shared" si="42"/>
        <v>0</v>
      </c>
      <c r="V266" s="92"/>
      <c r="W266" s="49"/>
      <c r="X266" s="46"/>
      <c r="Y266" s="69">
        <f t="shared" si="39"/>
        <v>0</v>
      </c>
      <c r="Z266" s="46">
        <f t="shared" si="43"/>
        <v>0</v>
      </c>
    </row>
    <row r="267" spans="1:26" ht="15.75" x14ac:dyDescent="0.25">
      <c r="A267" s="72">
        <f t="shared" si="40"/>
        <v>43358</v>
      </c>
      <c r="B267" s="7">
        <f t="shared" si="41"/>
        <v>37</v>
      </c>
      <c r="C267" s="7">
        <f t="shared" ref="C267:C330" si="45">MONTH(A267)</f>
        <v>9</v>
      </c>
      <c r="D267" s="7" t="str">
        <f t="shared" ref="D267:D330" si="46">C267&amp;"_"&amp;B267</f>
        <v>9_37</v>
      </c>
      <c r="E267" s="7">
        <f t="shared" si="44"/>
        <v>0</v>
      </c>
      <c r="I267" s="33"/>
      <c r="J267" s="34"/>
      <c r="K267" s="35">
        <f t="shared" ref="K267:K330" si="47">+SUM(I267:J267)</f>
        <v>0</v>
      </c>
      <c r="L267" s="54"/>
      <c r="M267" s="34"/>
      <c r="N267" s="34"/>
      <c r="O267" s="34"/>
      <c r="P267" s="35">
        <f t="shared" ref="P267:P330" si="48">K267-SUM(L267:O267)</f>
        <v>0</v>
      </c>
      <c r="Q267" s="54"/>
      <c r="R267" s="34"/>
      <c r="S267" s="35"/>
      <c r="T267" s="24">
        <f t="shared" ref="T267:T330" si="49">SUM(Q267:S267)</f>
        <v>0</v>
      </c>
      <c r="U267" s="62">
        <f t="shared" si="42"/>
        <v>0</v>
      </c>
      <c r="V267" s="92"/>
      <c r="W267" s="49"/>
      <c r="X267" s="46"/>
      <c r="Y267" s="69">
        <f t="shared" ref="Y267:Y330" si="50">Y266+L267-W267</f>
        <v>0</v>
      </c>
      <c r="Z267" s="46">
        <f t="shared" si="43"/>
        <v>0</v>
      </c>
    </row>
    <row r="268" spans="1:26" ht="15.75" x14ac:dyDescent="0.25">
      <c r="A268" s="72">
        <f t="shared" ref="A268:A270" si="51">A267+1</f>
        <v>43359</v>
      </c>
      <c r="B268" s="7">
        <f t="shared" ref="B268:B331" si="52">IF(WEEKNUM(A268,21)=53,0,WEEKNUM(A268,21))</f>
        <v>37</v>
      </c>
      <c r="C268" s="7">
        <f t="shared" si="45"/>
        <v>9</v>
      </c>
      <c r="D268" s="7" t="str">
        <f t="shared" si="46"/>
        <v>9_37</v>
      </c>
      <c r="E268" s="7">
        <f t="shared" si="44"/>
        <v>0</v>
      </c>
      <c r="I268" s="33"/>
      <c r="J268" s="34"/>
      <c r="K268" s="35">
        <f t="shared" si="47"/>
        <v>0</v>
      </c>
      <c r="L268" s="54"/>
      <c r="M268" s="34"/>
      <c r="N268" s="34"/>
      <c r="O268" s="34"/>
      <c r="P268" s="35">
        <f t="shared" si="48"/>
        <v>0</v>
      </c>
      <c r="Q268" s="54"/>
      <c r="R268" s="34"/>
      <c r="S268" s="35"/>
      <c r="T268" s="24">
        <f t="shared" si="49"/>
        <v>0</v>
      </c>
      <c r="U268" s="62">
        <f t="shared" ref="U268:U331" si="53">U267+P268-T268</f>
        <v>0</v>
      </c>
      <c r="V268" s="92"/>
      <c r="W268" s="49"/>
      <c r="X268" s="46"/>
      <c r="Y268" s="69">
        <f t="shared" si="50"/>
        <v>0</v>
      </c>
      <c r="Z268" s="46">
        <f t="shared" si="43"/>
        <v>0</v>
      </c>
    </row>
    <row r="269" spans="1:26" ht="15.75" x14ac:dyDescent="0.25">
      <c r="A269" s="72">
        <f t="shared" si="51"/>
        <v>43360</v>
      </c>
      <c r="B269" s="7">
        <f t="shared" si="52"/>
        <v>38</v>
      </c>
      <c r="C269" s="7">
        <f t="shared" si="45"/>
        <v>9</v>
      </c>
      <c r="D269" s="7" t="str">
        <f t="shared" si="46"/>
        <v>9_38</v>
      </c>
      <c r="E269" s="7">
        <f t="shared" si="44"/>
        <v>1</v>
      </c>
      <c r="I269" s="33"/>
      <c r="J269" s="34"/>
      <c r="K269" s="35">
        <f t="shared" si="47"/>
        <v>0</v>
      </c>
      <c r="L269" s="54"/>
      <c r="M269" s="34"/>
      <c r="N269" s="34"/>
      <c r="O269" s="34"/>
      <c r="P269" s="35">
        <f t="shared" si="48"/>
        <v>0</v>
      </c>
      <c r="Q269" s="54"/>
      <c r="R269" s="34"/>
      <c r="S269" s="35"/>
      <c r="T269" s="24">
        <f t="shared" si="49"/>
        <v>0</v>
      </c>
      <c r="U269" s="62">
        <f t="shared" si="53"/>
        <v>0</v>
      </c>
      <c r="V269" s="92"/>
      <c r="W269" s="49"/>
      <c r="X269" s="46"/>
      <c r="Y269" s="69">
        <f t="shared" si="50"/>
        <v>0</v>
      </c>
      <c r="Z269" s="46">
        <f t="shared" si="43"/>
        <v>0</v>
      </c>
    </row>
    <row r="270" spans="1:26" ht="15.75" x14ac:dyDescent="0.25">
      <c r="A270" s="72">
        <f t="shared" si="51"/>
        <v>43361</v>
      </c>
      <c r="B270" s="7">
        <f t="shared" si="52"/>
        <v>38</v>
      </c>
      <c r="C270" s="7">
        <f t="shared" si="45"/>
        <v>9</v>
      </c>
      <c r="D270" s="7" t="str">
        <f t="shared" si="46"/>
        <v>9_38</v>
      </c>
      <c r="E270" s="7">
        <f t="shared" si="44"/>
        <v>1</v>
      </c>
      <c r="I270" s="33"/>
      <c r="J270" s="34"/>
      <c r="K270" s="35">
        <f t="shared" si="47"/>
        <v>0</v>
      </c>
      <c r="L270" s="54"/>
      <c r="M270" s="34"/>
      <c r="N270" s="34"/>
      <c r="O270" s="34"/>
      <c r="P270" s="35">
        <f t="shared" si="48"/>
        <v>0</v>
      </c>
      <c r="Q270" s="54"/>
      <c r="R270" s="34"/>
      <c r="S270" s="35"/>
      <c r="T270" s="24">
        <f t="shared" si="49"/>
        <v>0</v>
      </c>
      <c r="U270" s="62">
        <f t="shared" si="53"/>
        <v>0</v>
      </c>
      <c r="V270" s="92"/>
      <c r="W270" s="49"/>
      <c r="X270" s="46"/>
      <c r="Y270" s="69">
        <f t="shared" si="50"/>
        <v>0</v>
      </c>
      <c r="Z270" s="46">
        <f t="shared" ref="Z270:Z333" si="54">IF(W270&gt;0,(Z269-Z269)+X270,Z269+X270)</f>
        <v>0</v>
      </c>
    </row>
    <row r="271" spans="1:26" ht="15.75" x14ac:dyDescent="0.25">
      <c r="A271" s="72">
        <f>A270+1</f>
        <v>43362</v>
      </c>
      <c r="B271" s="7">
        <f t="shared" si="52"/>
        <v>38</v>
      </c>
      <c r="C271" s="7">
        <f t="shared" si="45"/>
        <v>9</v>
      </c>
      <c r="D271" s="7" t="str">
        <f t="shared" si="46"/>
        <v>9_38</v>
      </c>
      <c r="E271" s="7">
        <f t="shared" si="44"/>
        <v>1</v>
      </c>
      <c r="I271" s="33"/>
      <c r="J271" s="34"/>
      <c r="K271" s="35">
        <f t="shared" si="47"/>
        <v>0</v>
      </c>
      <c r="L271" s="54"/>
      <c r="M271" s="34"/>
      <c r="N271" s="34"/>
      <c r="O271" s="34"/>
      <c r="P271" s="35">
        <f t="shared" si="48"/>
        <v>0</v>
      </c>
      <c r="Q271" s="54"/>
      <c r="R271" s="34"/>
      <c r="S271" s="35"/>
      <c r="T271" s="24">
        <f t="shared" si="49"/>
        <v>0</v>
      </c>
      <c r="U271" s="62">
        <f t="shared" si="53"/>
        <v>0</v>
      </c>
      <c r="V271" s="92"/>
      <c r="W271" s="49"/>
      <c r="X271" s="46"/>
      <c r="Y271" s="69">
        <f t="shared" si="50"/>
        <v>0</v>
      </c>
      <c r="Z271" s="46">
        <f t="shared" si="54"/>
        <v>0</v>
      </c>
    </row>
    <row r="272" spans="1:26" ht="15.75" x14ac:dyDescent="0.25">
      <c r="A272" s="72">
        <f t="shared" ref="A272:A286" si="55">A271+1</f>
        <v>43363</v>
      </c>
      <c r="B272" s="7">
        <f t="shared" si="52"/>
        <v>38</v>
      </c>
      <c r="C272" s="7">
        <f t="shared" si="45"/>
        <v>9</v>
      </c>
      <c r="D272" s="7" t="str">
        <f t="shared" si="46"/>
        <v>9_38</v>
      </c>
      <c r="E272" s="7">
        <f t="shared" si="44"/>
        <v>1</v>
      </c>
      <c r="I272" s="33"/>
      <c r="J272" s="34"/>
      <c r="K272" s="35">
        <f t="shared" si="47"/>
        <v>0</v>
      </c>
      <c r="L272" s="54"/>
      <c r="M272" s="34"/>
      <c r="N272" s="34"/>
      <c r="O272" s="34"/>
      <c r="P272" s="35">
        <f t="shared" si="48"/>
        <v>0</v>
      </c>
      <c r="Q272" s="54"/>
      <c r="R272" s="34"/>
      <c r="S272" s="35"/>
      <c r="T272" s="24">
        <f t="shared" si="49"/>
        <v>0</v>
      </c>
      <c r="U272" s="62">
        <f t="shared" si="53"/>
        <v>0</v>
      </c>
      <c r="V272" s="92"/>
      <c r="W272" s="49"/>
      <c r="X272" s="46"/>
      <c r="Y272" s="69">
        <f t="shared" si="50"/>
        <v>0</v>
      </c>
      <c r="Z272" s="46">
        <f t="shared" si="54"/>
        <v>0</v>
      </c>
    </row>
    <row r="273" spans="1:26" ht="15.75" x14ac:dyDescent="0.25">
      <c r="A273" s="72">
        <f t="shared" si="55"/>
        <v>43364</v>
      </c>
      <c r="B273" s="7">
        <f t="shared" si="52"/>
        <v>38</v>
      </c>
      <c r="C273" s="7">
        <f t="shared" si="45"/>
        <v>9</v>
      </c>
      <c r="D273" s="7" t="str">
        <f t="shared" si="46"/>
        <v>9_38</v>
      </c>
      <c r="E273" s="7">
        <f t="shared" si="44"/>
        <v>1</v>
      </c>
      <c r="I273" s="33"/>
      <c r="J273" s="34"/>
      <c r="K273" s="35">
        <f t="shared" si="47"/>
        <v>0</v>
      </c>
      <c r="L273" s="54"/>
      <c r="M273" s="34"/>
      <c r="N273" s="34"/>
      <c r="O273" s="34"/>
      <c r="P273" s="35">
        <f t="shared" si="48"/>
        <v>0</v>
      </c>
      <c r="Q273" s="54"/>
      <c r="R273" s="34"/>
      <c r="S273" s="35"/>
      <c r="T273" s="24">
        <f t="shared" si="49"/>
        <v>0</v>
      </c>
      <c r="U273" s="62">
        <f t="shared" si="53"/>
        <v>0</v>
      </c>
      <c r="V273" s="92"/>
      <c r="W273" s="49"/>
      <c r="X273" s="46"/>
      <c r="Y273" s="69">
        <f t="shared" si="50"/>
        <v>0</v>
      </c>
      <c r="Z273" s="46">
        <f t="shared" si="54"/>
        <v>0</v>
      </c>
    </row>
    <row r="274" spans="1:26" ht="15.75" x14ac:dyDescent="0.25">
      <c r="A274" s="72">
        <f t="shared" si="55"/>
        <v>43365</v>
      </c>
      <c r="B274" s="7">
        <f t="shared" si="52"/>
        <v>38</v>
      </c>
      <c r="C274" s="7">
        <f t="shared" si="45"/>
        <v>9</v>
      </c>
      <c r="D274" s="7" t="str">
        <f t="shared" si="46"/>
        <v>9_38</v>
      </c>
      <c r="E274" s="7">
        <f t="shared" si="44"/>
        <v>0</v>
      </c>
      <c r="I274" s="33"/>
      <c r="J274" s="34"/>
      <c r="K274" s="35">
        <f t="shared" si="47"/>
        <v>0</v>
      </c>
      <c r="L274" s="54"/>
      <c r="M274" s="34"/>
      <c r="N274" s="34"/>
      <c r="O274" s="34"/>
      <c r="P274" s="35">
        <f t="shared" si="48"/>
        <v>0</v>
      </c>
      <c r="Q274" s="54"/>
      <c r="R274" s="34"/>
      <c r="S274" s="35"/>
      <c r="T274" s="24">
        <f t="shared" si="49"/>
        <v>0</v>
      </c>
      <c r="U274" s="62">
        <f t="shared" si="53"/>
        <v>0</v>
      </c>
      <c r="V274" s="92"/>
      <c r="W274" s="49"/>
      <c r="X274" s="46"/>
      <c r="Y274" s="69">
        <f t="shared" si="50"/>
        <v>0</v>
      </c>
      <c r="Z274" s="46">
        <f t="shared" si="54"/>
        <v>0</v>
      </c>
    </row>
    <row r="275" spans="1:26" ht="15.75" x14ac:dyDescent="0.25">
      <c r="A275" s="72">
        <f t="shared" si="55"/>
        <v>43366</v>
      </c>
      <c r="B275" s="7">
        <f t="shared" si="52"/>
        <v>38</v>
      </c>
      <c r="C275" s="7">
        <f t="shared" si="45"/>
        <v>9</v>
      </c>
      <c r="D275" s="7" t="str">
        <f t="shared" si="46"/>
        <v>9_38</v>
      </c>
      <c r="E275" s="7">
        <f t="shared" si="44"/>
        <v>0</v>
      </c>
      <c r="I275" s="33"/>
      <c r="J275" s="34"/>
      <c r="K275" s="35">
        <f t="shared" si="47"/>
        <v>0</v>
      </c>
      <c r="L275" s="54"/>
      <c r="M275" s="34"/>
      <c r="N275" s="34"/>
      <c r="O275" s="34"/>
      <c r="P275" s="35">
        <f t="shared" si="48"/>
        <v>0</v>
      </c>
      <c r="Q275" s="54"/>
      <c r="R275" s="34"/>
      <c r="S275" s="35"/>
      <c r="T275" s="24">
        <f t="shared" si="49"/>
        <v>0</v>
      </c>
      <c r="U275" s="62">
        <f t="shared" si="53"/>
        <v>0</v>
      </c>
      <c r="V275" s="92"/>
      <c r="W275" s="49"/>
      <c r="X275" s="46"/>
      <c r="Y275" s="69">
        <f t="shared" si="50"/>
        <v>0</v>
      </c>
      <c r="Z275" s="46">
        <f t="shared" si="54"/>
        <v>0</v>
      </c>
    </row>
    <row r="276" spans="1:26" ht="15.75" x14ac:dyDescent="0.25">
      <c r="A276" s="72">
        <f t="shared" si="55"/>
        <v>43367</v>
      </c>
      <c r="B276" s="7">
        <f t="shared" si="52"/>
        <v>39</v>
      </c>
      <c r="C276" s="7">
        <f t="shared" si="45"/>
        <v>9</v>
      </c>
      <c r="D276" s="7" t="str">
        <f t="shared" si="46"/>
        <v>9_39</v>
      </c>
      <c r="E276" s="7">
        <f t="shared" si="44"/>
        <v>1</v>
      </c>
      <c r="I276" s="33"/>
      <c r="J276" s="34"/>
      <c r="K276" s="35">
        <f t="shared" si="47"/>
        <v>0</v>
      </c>
      <c r="L276" s="54"/>
      <c r="M276" s="34"/>
      <c r="N276" s="34"/>
      <c r="O276" s="34"/>
      <c r="P276" s="35">
        <f t="shared" si="48"/>
        <v>0</v>
      </c>
      <c r="Q276" s="54"/>
      <c r="R276" s="34"/>
      <c r="S276" s="35"/>
      <c r="T276" s="24">
        <f t="shared" si="49"/>
        <v>0</v>
      </c>
      <c r="U276" s="62">
        <f t="shared" si="53"/>
        <v>0</v>
      </c>
      <c r="V276" s="92"/>
      <c r="W276" s="49"/>
      <c r="X276" s="46"/>
      <c r="Y276" s="69">
        <f t="shared" si="50"/>
        <v>0</v>
      </c>
      <c r="Z276" s="46">
        <f t="shared" si="54"/>
        <v>0</v>
      </c>
    </row>
    <row r="277" spans="1:26" ht="15.75" x14ac:dyDescent="0.25">
      <c r="A277" s="72">
        <f t="shared" si="55"/>
        <v>43368</v>
      </c>
      <c r="B277" s="7">
        <f t="shared" si="52"/>
        <v>39</v>
      </c>
      <c r="C277" s="7">
        <f t="shared" si="45"/>
        <v>9</v>
      </c>
      <c r="D277" s="7" t="str">
        <f t="shared" si="46"/>
        <v>9_39</v>
      </c>
      <c r="E277" s="7">
        <f t="shared" si="44"/>
        <v>1</v>
      </c>
      <c r="I277" s="33"/>
      <c r="J277" s="34"/>
      <c r="K277" s="35">
        <f t="shared" si="47"/>
        <v>0</v>
      </c>
      <c r="L277" s="54"/>
      <c r="M277" s="34"/>
      <c r="N277" s="34"/>
      <c r="O277" s="34"/>
      <c r="P277" s="35">
        <f t="shared" si="48"/>
        <v>0</v>
      </c>
      <c r="Q277" s="54"/>
      <c r="R277" s="34"/>
      <c r="S277" s="35"/>
      <c r="T277" s="24">
        <f t="shared" si="49"/>
        <v>0</v>
      </c>
      <c r="U277" s="62">
        <f t="shared" si="53"/>
        <v>0</v>
      </c>
      <c r="V277" s="92"/>
      <c r="W277" s="49"/>
      <c r="X277" s="46"/>
      <c r="Y277" s="69">
        <f t="shared" si="50"/>
        <v>0</v>
      </c>
      <c r="Z277" s="46">
        <f t="shared" si="54"/>
        <v>0</v>
      </c>
    </row>
    <row r="278" spans="1:26" ht="15.75" x14ac:dyDescent="0.25">
      <c r="A278" s="72">
        <f t="shared" si="55"/>
        <v>43369</v>
      </c>
      <c r="B278" s="7">
        <f t="shared" si="52"/>
        <v>39</v>
      </c>
      <c r="C278" s="7">
        <f t="shared" si="45"/>
        <v>9</v>
      </c>
      <c r="D278" s="7" t="str">
        <f t="shared" si="46"/>
        <v>9_39</v>
      </c>
      <c r="E278" s="7">
        <f t="shared" si="44"/>
        <v>1</v>
      </c>
      <c r="I278" s="33"/>
      <c r="J278" s="34"/>
      <c r="K278" s="35">
        <f t="shared" si="47"/>
        <v>0</v>
      </c>
      <c r="L278" s="54"/>
      <c r="M278" s="34"/>
      <c r="N278" s="34"/>
      <c r="O278" s="34"/>
      <c r="P278" s="35">
        <f t="shared" si="48"/>
        <v>0</v>
      </c>
      <c r="Q278" s="54"/>
      <c r="R278" s="34"/>
      <c r="S278" s="35"/>
      <c r="T278" s="24">
        <f t="shared" si="49"/>
        <v>0</v>
      </c>
      <c r="U278" s="62">
        <f t="shared" si="53"/>
        <v>0</v>
      </c>
      <c r="V278" s="92"/>
      <c r="W278" s="49"/>
      <c r="X278" s="46"/>
      <c r="Y278" s="69">
        <f t="shared" si="50"/>
        <v>0</v>
      </c>
      <c r="Z278" s="46">
        <f t="shared" si="54"/>
        <v>0</v>
      </c>
    </row>
    <row r="279" spans="1:26" ht="15.75" x14ac:dyDescent="0.25">
      <c r="A279" s="72">
        <f t="shared" si="55"/>
        <v>43370</v>
      </c>
      <c r="B279" s="7">
        <f t="shared" si="52"/>
        <v>39</v>
      </c>
      <c r="C279" s="7">
        <f t="shared" si="45"/>
        <v>9</v>
      </c>
      <c r="D279" s="7" t="str">
        <f t="shared" si="46"/>
        <v>9_39</v>
      </c>
      <c r="E279" s="7">
        <f t="shared" si="44"/>
        <v>1</v>
      </c>
      <c r="I279" s="33"/>
      <c r="J279" s="34"/>
      <c r="K279" s="35">
        <f t="shared" si="47"/>
        <v>0</v>
      </c>
      <c r="L279" s="54"/>
      <c r="M279" s="34"/>
      <c r="N279" s="34"/>
      <c r="O279" s="34"/>
      <c r="P279" s="35">
        <f t="shared" si="48"/>
        <v>0</v>
      </c>
      <c r="Q279" s="54"/>
      <c r="R279" s="34"/>
      <c r="S279" s="35"/>
      <c r="T279" s="24">
        <f t="shared" si="49"/>
        <v>0</v>
      </c>
      <c r="U279" s="62">
        <f t="shared" si="53"/>
        <v>0</v>
      </c>
      <c r="V279" s="92"/>
      <c r="W279" s="49"/>
      <c r="X279" s="46"/>
      <c r="Y279" s="69">
        <f t="shared" si="50"/>
        <v>0</v>
      </c>
      <c r="Z279" s="46">
        <f t="shared" si="54"/>
        <v>0</v>
      </c>
    </row>
    <row r="280" spans="1:26" ht="15.75" x14ac:dyDescent="0.25">
      <c r="A280" s="72">
        <f t="shared" si="55"/>
        <v>43371</v>
      </c>
      <c r="B280" s="7">
        <f t="shared" si="52"/>
        <v>39</v>
      </c>
      <c r="C280" s="7">
        <f t="shared" si="45"/>
        <v>9</v>
      </c>
      <c r="D280" s="7" t="str">
        <f t="shared" si="46"/>
        <v>9_39</v>
      </c>
      <c r="E280" s="7">
        <f t="shared" si="44"/>
        <v>1</v>
      </c>
      <c r="I280" s="33"/>
      <c r="J280" s="34"/>
      <c r="K280" s="35">
        <f t="shared" si="47"/>
        <v>0</v>
      </c>
      <c r="L280" s="54"/>
      <c r="M280" s="34"/>
      <c r="N280" s="34"/>
      <c r="O280" s="34"/>
      <c r="P280" s="35">
        <f t="shared" si="48"/>
        <v>0</v>
      </c>
      <c r="Q280" s="54"/>
      <c r="R280" s="34"/>
      <c r="S280" s="35"/>
      <c r="T280" s="24">
        <f t="shared" si="49"/>
        <v>0</v>
      </c>
      <c r="U280" s="62">
        <f t="shared" si="53"/>
        <v>0</v>
      </c>
      <c r="V280" s="92"/>
      <c r="W280" s="49"/>
      <c r="X280" s="46"/>
      <c r="Y280" s="69">
        <f t="shared" si="50"/>
        <v>0</v>
      </c>
      <c r="Z280" s="46">
        <f t="shared" si="54"/>
        <v>0</v>
      </c>
    </row>
    <row r="281" spans="1:26" ht="15.75" x14ac:dyDescent="0.25">
      <c r="A281" s="72">
        <f t="shared" si="55"/>
        <v>43372</v>
      </c>
      <c r="B281" s="7">
        <f t="shared" si="52"/>
        <v>39</v>
      </c>
      <c r="C281" s="7">
        <f t="shared" si="45"/>
        <v>9</v>
      </c>
      <c r="D281" s="7" t="str">
        <f t="shared" si="46"/>
        <v>9_39</v>
      </c>
      <c r="E281" s="7">
        <f t="shared" si="44"/>
        <v>0</v>
      </c>
      <c r="I281" s="33"/>
      <c r="J281" s="34"/>
      <c r="K281" s="35">
        <f t="shared" si="47"/>
        <v>0</v>
      </c>
      <c r="L281" s="54"/>
      <c r="M281" s="34"/>
      <c r="N281" s="34"/>
      <c r="O281" s="34"/>
      <c r="P281" s="35">
        <f t="shared" si="48"/>
        <v>0</v>
      </c>
      <c r="Q281" s="54"/>
      <c r="R281" s="34"/>
      <c r="S281" s="35"/>
      <c r="T281" s="24">
        <f t="shared" si="49"/>
        <v>0</v>
      </c>
      <c r="U281" s="62">
        <f t="shared" si="53"/>
        <v>0</v>
      </c>
      <c r="V281" s="92"/>
      <c r="W281" s="49"/>
      <c r="X281" s="46"/>
      <c r="Y281" s="69">
        <f t="shared" si="50"/>
        <v>0</v>
      </c>
      <c r="Z281" s="46">
        <f t="shared" si="54"/>
        <v>0</v>
      </c>
    </row>
    <row r="282" spans="1:26" ht="15.75" x14ac:dyDescent="0.25">
      <c r="A282" s="72">
        <f t="shared" si="55"/>
        <v>43373</v>
      </c>
      <c r="B282" s="7">
        <f t="shared" si="52"/>
        <v>39</v>
      </c>
      <c r="C282" s="7">
        <f t="shared" si="45"/>
        <v>9</v>
      </c>
      <c r="D282" s="7" t="str">
        <f t="shared" si="46"/>
        <v>9_39</v>
      </c>
      <c r="E282" s="7">
        <f t="shared" si="44"/>
        <v>0</v>
      </c>
      <c r="I282" s="33"/>
      <c r="J282" s="34"/>
      <c r="K282" s="35">
        <f t="shared" si="47"/>
        <v>0</v>
      </c>
      <c r="L282" s="54"/>
      <c r="M282" s="34"/>
      <c r="N282" s="34"/>
      <c r="O282" s="34"/>
      <c r="P282" s="35">
        <f t="shared" si="48"/>
        <v>0</v>
      </c>
      <c r="Q282" s="54"/>
      <c r="R282" s="34"/>
      <c r="S282" s="35"/>
      <c r="T282" s="24">
        <f t="shared" si="49"/>
        <v>0</v>
      </c>
      <c r="U282" s="62">
        <f t="shared" si="53"/>
        <v>0</v>
      </c>
      <c r="V282" s="92"/>
      <c r="W282" s="49"/>
      <c r="X282" s="46"/>
      <c r="Y282" s="69">
        <f t="shared" si="50"/>
        <v>0</v>
      </c>
      <c r="Z282" s="46">
        <f t="shared" si="54"/>
        <v>0</v>
      </c>
    </row>
    <row r="283" spans="1:26" ht="15.75" x14ac:dyDescent="0.25">
      <c r="A283" s="72">
        <f t="shared" si="55"/>
        <v>43374</v>
      </c>
      <c r="B283" s="7">
        <f t="shared" si="52"/>
        <v>40</v>
      </c>
      <c r="C283" s="7">
        <f t="shared" si="45"/>
        <v>10</v>
      </c>
      <c r="D283" s="7" t="str">
        <f t="shared" si="46"/>
        <v>10_40</v>
      </c>
      <c r="E283" s="7">
        <f t="shared" si="44"/>
        <v>1</v>
      </c>
      <c r="I283" s="33"/>
      <c r="J283" s="34"/>
      <c r="K283" s="35">
        <f t="shared" si="47"/>
        <v>0</v>
      </c>
      <c r="L283" s="54"/>
      <c r="M283" s="34"/>
      <c r="N283" s="34"/>
      <c r="O283" s="34"/>
      <c r="P283" s="35">
        <f t="shared" si="48"/>
        <v>0</v>
      </c>
      <c r="Q283" s="54"/>
      <c r="R283" s="34"/>
      <c r="S283" s="35"/>
      <c r="T283" s="24">
        <f t="shared" si="49"/>
        <v>0</v>
      </c>
      <c r="U283" s="62">
        <f t="shared" si="53"/>
        <v>0</v>
      </c>
      <c r="V283" s="92"/>
      <c r="W283" s="49"/>
      <c r="X283" s="46"/>
      <c r="Y283" s="69">
        <f t="shared" si="50"/>
        <v>0</v>
      </c>
      <c r="Z283" s="46">
        <f t="shared" si="54"/>
        <v>0</v>
      </c>
    </row>
    <row r="284" spans="1:26" ht="15.75" x14ac:dyDescent="0.25">
      <c r="A284" s="72">
        <f t="shared" si="55"/>
        <v>43375</v>
      </c>
      <c r="B284" s="7">
        <f t="shared" si="52"/>
        <v>40</v>
      </c>
      <c r="C284" s="7">
        <f t="shared" si="45"/>
        <v>10</v>
      </c>
      <c r="D284" s="7" t="str">
        <f t="shared" si="46"/>
        <v>10_40</v>
      </c>
      <c r="E284" s="7">
        <f t="shared" si="44"/>
        <v>1</v>
      </c>
      <c r="I284" s="33"/>
      <c r="J284" s="34"/>
      <c r="K284" s="35">
        <f t="shared" si="47"/>
        <v>0</v>
      </c>
      <c r="L284" s="54"/>
      <c r="M284" s="34"/>
      <c r="N284" s="34"/>
      <c r="O284" s="34"/>
      <c r="P284" s="35">
        <f t="shared" si="48"/>
        <v>0</v>
      </c>
      <c r="Q284" s="54"/>
      <c r="R284" s="34"/>
      <c r="S284" s="35"/>
      <c r="T284" s="24">
        <f t="shared" si="49"/>
        <v>0</v>
      </c>
      <c r="U284" s="62">
        <f t="shared" si="53"/>
        <v>0</v>
      </c>
      <c r="V284" s="92"/>
      <c r="W284" s="49"/>
      <c r="X284" s="46"/>
      <c r="Y284" s="69">
        <f t="shared" si="50"/>
        <v>0</v>
      </c>
      <c r="Z284" s="46">
        <f t="shared" si="54"/>
        <v>0</v>
      </c>
    </row>
    <row r="285" spans="1:26" ht="15.75" x14ac:dyDescent="0.25">
      <c r="A285" s="72">
        <f t="shared" si="55"/>
        <v>43376</v>
      </c>
      <c r="B285" s="7">
        <f t="shared" si="52"/>
        <v>40</v>
      </c>
      <c r="C285" s="7">
        <f t="shared" si="45"/>
        <v>10</v>
      </c>
      <c r="D285" s="7" t="str">
        <f t="shared" si="46"/>
        <v>10_40</v>
      </c>
      <c r="E285" s="7">
        <f t="shared" si="44"/>
        <v>1</v>
      </c>
      <c r="I285" s="33"/>
      <c r="J285" s="34"/>
      <c r="K285" s="35">
        <f t="shared" si="47"/>
        <v>0</v>
      </c>
      <c r="L285" s="54"/>
      <c r="M285" s="34"/>
      <c r="N285" s="34"/>
      <c r="O285" s="34"/>
      <c r="P285" s="35">
        <f t="shared" si="48"/>
        <v>0</v>
      </c>
      <c r="Q285" s="54"/>
      <c r="R285" s="34"/>
      <c r="S285" s="35"/>
      <c r="T285" s="24">
        <f t="shared" si="49"/>
        <v>0</v>
      </c>
      <c r="U285" s="62">
        <f t="shared" si="53"/>
        <v>0</v>
      </c>
      <c r="V285" s="92"/>
      <c r="W285" s="49"/>
      <c r="X285" s="46"/>
      <c r="Y285" s="69">
        <f t="shared" si="50"/>
        <v>0</v>
      </c>
      <c r="Z285" s="46">
        <f t="shared" si="54"/>
        <v>0</v>
      </c>
    </row>
    <row r="286" spans="1:26" ht="15.75" x14ac:dyDescent="0.25">
      <c r="A286" s="72">
        <f t="shared" si="55"/>
        <v>43377</v>
      </c>
      <c r="B286" s="7">
        <f t="shared" si="52"/>
        <v>40</v>
      </c>
      <c r="C286" s="7">
        <f t="shared" si="45"/>
        <v>10</v>
      </c>
      <c r="D286" s="7" t="str">
        <f t="shared" si="46"/>
        <v>10_40</v>
      </c>
      <c r="E286" s="7">
        <f t="shared" si="44"/>
        <v>1</v>
      </c>
      <c r="I286" s="33"/>
      <c r="J286" s="34"/>
      <c r="K286" s="35">
        <f t="shared" si="47"/>
        <v>0</v>
      </c>
      <c r="L286" s="54"/>
      <c r="M286" s="34"/>
      <c r="N286" s="34"/>
      <c r="O286" s="34"/>
      <c r="P286" s="35">
        <f t="shared" si="48"/>
        <v>0</v>
      </c>
      <c r="Q286" s="54"/>
      <c r="R286" s="34"/>
      <c r="S286" s="35"/>
      <c r="T286" s="24">
        <f t="shared" si="49"/>
        <v>0</v>
      </c>
      <c r="U286" s="62">
        <f t="shared" si="53"/>
        <v>0</v>
      </c>
      <c r="V286" s="92"/>
      <c r="W286" s="49"/>
      <c r="X286" s="46"/>
      <c r="Y286" s="69">
        <f t="shared" si="50"/>
        <v>0</v>
      </c>
      <c r="Z286" s="46">
        <f t="shared" si="54"/>
        <v>0</v>
      </c>
    </row>
    <row r="287" spans="1:26" ht="15.75" x14ac:dyDescent="0.25">
      <c r="A287" s="72">
        <f>A286+1</f>
        <v>43378</v>
      </c>
      <c r="B287" s="7">
        <f t="shared" si="52"/>
        <v>40</v>
      </c>
      <c r="C287" s="7">
        <f t="shared" si="45"/>
        <v>10</v>
      </c>
      <c r="D287" s="7" t="str">
        <f t="shared" si="46"/>
        <v>10_40</v>
      </c>
      <c r="E287" s="7">
        <f t="shared" si="44"/>
        <v>1</v>
      </c>
      <c r="I287" s="33"/>
      <c r="J287" s="34"/>
      <c r="K287" s="35">
        <f t="shared" si="47"/>
        <v>0</v>
      </c>
      <c r="L287" s="54"/>
      <c r="M287" s="34"/>
      <c r="N287" s="34"/>
      <c r="O287" s="34"/>
      <c r="P287" s="35">
        <f t="shared" si="48"/>
        <v>0</v>
      </c>
      <c r="Q287" s="54"/>
      <c r="R287" s="34"/>
      <c r="S287" s="35"/>
      <c r="T287" s="24">
        <f t="shared" si="49"/>
        <v>0</v>
      </c>
      <c r="U287" s="62">
        <f t="shared" si="53"/>
        <v>0</v>
      </c>
      <c r="V287" s="92"/>
      <c r="W287" s="49"/>
      <c r="X287" s="46"/>
      <c r="Y287" s="69">
        <f t="shared" si="50"/>
        <v>0</v>
      </c>
      <c r="Z287" s="46">
        <f t="shared" si="54"/>
        <v>0</v>
      </c>
    </row>
    <row r="288" spans="1:26" ht="15.75" x14ac:dyDescent="0.25">
      <c r="A288" s="72">
        <f t="shared" ref="A288:A298" si="56">A287+1</f>
        <v>43379</v>
      </c>
      <c r="B288" s="7">
        <f t="shared" si="52"/>
        <v>40</v>
      </c>
      <c r="C288" s="7">
        <f t="shared" si="45"/>
        <v>10</v>
      </c>
      <c r="D288" s="7" t="str">
        <f t="shared" si="46"/>
        <v>10_40</v>
      </c>
      <c r="E288" s="7">
        <f t="shared" si="44"/>
        <v>0</v>
      </c>
      <c r="I288" s="33"/>
      <c r="J288" s="34"/>
      <c r="K288" s="35">
        <f t="shared" si="47"/>
        <v>0</v>
      </c>
      <c r="L288" s="54"/>
      <c r="M288" s="34"/>
      <c r="N288" s="34"/>
      <c r="O288" s="34"/>
      <c r="P288" s="35">
        <f t="shared" si="48"/>
        <v>0</v>
      </c>
      <c r="Q288" s="54"/>
      <c r="R288" s="34"/>
      <c r="S288" s="35"/>
      <c r="T288" s="24">
        <f t="shared" si="49"/>
        <v>0</v>
      </c>
      <c r="U288" s="62">
        <f t="shared" si="53"/>
        <v>0</v>
      </c>
      <c r="V288" s="92"/>
      <c r="W288" s="49"/>
      <c r="X288" s="46"/>
      <c r="Y288" s="69">
        <f t="shared" si="50"/>
        <v>0</v>
      </c>
      <c r="Z288" s="46">
        <f t="shared" si="54"/>
        <v>0</v>
      </c>
    </row>
    <row r="289" spans="1:26" ht="15.75" x14ac:dyDescent="0.25">
      <c r="A289" s="72">
        <f t="shared" si="56"/>
        <v>43380</v>
      </c>
      <c r="B289" s="7">
        <f t="shared" si="52"/>
        <v>40</v>
      </c>
      <c r="C289" s="7">
        <f t="shared" si="45"/>
        <v>10</v>
      </c>
      <c r="D289" s="7" t="str">
        <f t="shared" si="46"/>
        <v>10_40</v>
      </c>
      <c r="E289" s="7">
        <f t="shared" si="44"/>
        <v>0</v>
      </c>
      <c r="I289" s="33"/>
      <c r="J289" s="34"/>
      <c r="K289" s="35">
        <f t="shared" si="47"/>
        <v>0</v>
      </c>
      <c r="L289" s="54"/>
      <c r="M289" s="34"/>
      <c r="N289" s="34"/>
      <c r="O289" s="34"/>
      <c r="P289" s="35">
        <f t="shared" si="48"/>
        <v>0</v>
      </c>
      <c r="Q289" s="54"/>
      <c r="R289" s="34"/>
      <c r="S289" s="35"/>
      <c r="T289" s="24">
        <f t="shared" si="49"/>
        <v>0</v>
      </c>
      <c r="U289" s="62">
        <f t="shared" si="53"/>
        <v>0</v>
      </c>
      <c r="V289" s="92"/>
      <c r="W289" s="49"/>
      <c r="X289" s="46"/>
      <c r="Y289" s="69">
        <f t="shared" si="50"/>
        <v>0</v>
      </c>
      <c r="Z289" s="46">
        <f t="shared" si="54"/>
        <v>0</v>
      </c>
    </row>
    <row r="290" spans="1:26" ht="15.75" x14ac:dyDescent="0.25">
      <c r="A290" s="72">
        <f t="shared" si="56"/>
        <v>43381</v>
      </c>
      <c r="B290" s="7">
        <f t="shared" si="52"/>
        <v>41</v>
      </c>
      <c r="C290" s="7">
        <f t="shared" si="45"/>
        <v>10</v>
      </c>
      <c r="D290" s="7" t="str">
        <f t="shared" si="46"/>
        <v>10_41</v>
      </c>
      <c r="E290" s="7">
        <f t="shared" si="44"/>
        <v>1</v>
      </c>
      <c r="I290" s="33"/>
      <c r="J290" s="34"/>
      <c r="K290" s="35">
        <f t="shared" si="47"/>
        <v>0</v>
      </c>
      <c r="L290" s="54"/>
      <c r="M290" s="34"/>
      <c r="N290" s="34"/>
      <c r="O290" s="34"/>
      <c r="P290" s="35">
        <f t="shared" si="48"/>
        <v>0</v>
      </c>
      <c r="Q290" s="54"/>
      <c r="R290" s="34"/>
      <c r="S290" s="35"/>
      <c r="T290" s="24">
        <f t="shared" si="49"/>
        <v>0</v>
      </c>
      <c r="U290" s="62">
        <f t="shared" si="53"/>
        <v>0</v>
      </c>
      <c r="V290" s="92"/>
      <c r="W290" s="49"/>
      <c r="X290" s="46"/>
      <c r="Y290" s="69">
        <f t="shared" si="50"/>
        <v>0</v>
      </c>
      <c r="Z290" s="46">
        <f t="shared" si="54"/>
        <v>0</v>
      </c>
    </row>
    <row r="291" spans="1:26" ht="15.75" x14ac:dyDescent="0.25">
      <c r="A291" s="72">
        <f t="shared" si="56"/>
        <v>43382</v>
      </c>
      <c r="B291" s="7">
        <f t="shared" si="52"/>
        <v>41</v>
      </c>
      <c r="C291" s="7">
        <f t="shared" si="45"/>
        <v>10</v>
      </c>
      <c r="D291" s="7" t="str">
        <f t="shared" si="46"/>
        <v>10_41</v>
      </c>
      <c r="E291" s="7">
        <f t="shared" si="44"/>
        <v>1</v>
      </c>
      <c r="I291" s="33"/>
      <c r="J291" s="34"/>
      <c r="K291" s="35">
        <f t="shared" si="47"/>
        <v>0</v>
      </c>
      <c r="L291" s="54"/>
      <c r="M291" s="34"/>
      <c r="N291" s="34"/>
      <c r="O291" s="34"/>
      <c r="P291" s="35">
        <f t="shared" si="48"/>
        <v>0</v>
      </c>
      <c r="Q291" s="54"/>
      <c r="R291" s="34"/>
      <c r="S291" s="35"/>
      <c r="T291" s="24">
        <f t="shared" si="49"/>
        <v>0</v>
      </c>
      <c r="U291" s="62">
        <f t="shared" si="53"/>
        <v>0</v>
      </c>
      <c r="V291" s="92"/>
      <c r="W291" s="49"/>
      <c r="X291" s="46"/>
      <c r="Y291" s="69">
        <f t="shared" si="50"/>
        <v>0</v>
      </c>
      <c r="Z291" s="46">
        <f t="shared" si="54"/>
        <v>0</v>
      </c>
    </row>
    <row r="292" spans="1:26" ht="15.75" x14ac:dyDescent="0.25">
      <c r="A292" s="72">
        <f t="shared" si="56"/>
        <v>43383</v>
      </c>
      <c r="B292" s="7">
        <f t="shared" si="52"/>
        <v>41</v>
      </c>
      <c r="C292" s="7">
        <f t="shared" si="45"/>
        <v>10</v>
      </c>
      <c r="D292" s="7" t="str">
        <f t="shared" si="46"/>
        <v>10_41</v>
      </c>
      <c r="E292" s="7">
        <f t="shared" si="44"/>
        <v>1</v>
      </c>
      <c r="I292" s="33"/>
      <c r="J292" s="34"/>
      <c r="K292" s="35">
        <f t="shared" si="47"/>
        <v>0</v>
      </c>
      <c r="L292" s="54"/>
      <c r="M292" s="34"/>
      <c r="N292" s="34"/>
      <c r="O292" s="34"/>
      <c r="P292" s="35">
        <f t="shared" si="48"/>
        <v>0</v>
      </c>
      <c r="Q292" s="54"/>
      <c r="R292" s="34"/>
      <c r="S292" s="35"/>
      <c r="T292" s="24">
        <f t="shared" si="49"/>
        <v>0</v>
      </c>
      <c r="U292" s="62">
        <f t="shared" si="53"/>
        <v>0</v>
      </c>
      <c r="V292" s="92"/>
      <c r="W292" s="49"/>
      <c r="X292" s="46"/>
      <c r="Y292" s="69">
        <f t="shared" si="50"/>
        <v>0</v>
      </c>
      <c r="Z292" s="46">
        <f t="shared" si="54"/>
        <v>0</v>
      </c>
    </row>
    <row r="293" spans="1:26" ht="15.75" x14ac:dyDescent="0.25">
      <c r="A293" s="72">
        <f t="shared" si="56"/>
        <v>43384</v>
      </c>
      <c r="B293" s="7">
        <f t="shared" si="52"/>
        <v>41</v>
      </c>
      <c r="C293" s="7">
        <f t="shared" si="45"/>
        <v>10</v>
      </c>
      <c r="D293" s="7" t="str">
        <f t="shared" si="46"/>
        <v>10_41</v>
      </c>
      <c r="E293" s="7">
        <f t="shared" si="44"/>
        <v>1</v>
      </c>
      <c r="I293" s="33"/>
      <c r="J293" s="34"/>
      <c r="K293" s="35">
        <f t="shared" si="47"/>
        <v>0</v>
      </c>
      <c r="L293" s="54"/>
      <c r="M293" s="34"/>
      <c r="N293" s="34"/>
      <c r="O293" s="34"/>
      <c r="P293" s="35">
        <f t="shared" si="48"/>
        <v>0</v>
      </c>
      <c r="Q293" s="54"/>
      <c r="R293" s="34"/>
      <c r="S293" s="35"/>
      <c r="T293" s="24">
        <f t="shared" si="49"/>
        <v>0</v>
      </c>
      <c r="U293" s="62">
        <f t="shared" si="53"/>
        <v>0</v>
      </c>
      <c r="V293" s="92"/>
      <c r="W293" s="49"/>
      <c r="X293" s="46"/>
      <c r="Y293" s="69">
        <f t="shared" si="50"/>
        <v>0</v>
      </c>
      <c r="Z293" s="46">
        <f t="shared" si="54"/>
        <v>0</v>
      </c>
    </row>
    <row r="294" spans="1:26" ht="15.75" x14ac:dyDescent="0.25">
      <c r="A294" s="72">
        <f t="shared" si="56"/>
        <v>43385</v>
      </c>
      <c r="B294" s="7">
        <f t="shared" si="52"/>
        <v>41</v>
      </c>
      <c r="C294" s="7">
        <f t="shared" si="45"/>
        <v>10</v>
      </c>
      <c r="D294" s="7" t="str">
        <f t="shared" si="46"/>
        <v>10_41</v>
      </c>
      <c r="E294" s="7">
        <f t="shared" si="44"/>
        <v>1</v>
      </c>
      <c r="I294" s="33"/>
      <c r="J294" s="34"/>
      <c r="K294" s="35">
        <f t="shared" si="47"/>
        <v>0</v>
      </c>
      <c r="L294" s="54"/>
      <c r="M294" s="34"/>
      <c r="N294" s="34"/>
      <c r="O294" s="34"/>
      <c r="P294" s="35">
        <f t="shared" si="48"/>
        <v>0</v>
      </c>
      <c r="Q294" s="54"/>
      <c r="R294" s="34"/>
      <c r="S294" s="35"/>
      <c r="T294" s="24">
        <f t="shared" si="49"/>
        <v>0</v>
      </c>
      <c r="U294" s="62">
        <f t="shared" si="53"/>
        <v>0</v>
      </c>
      <c r="V294" s="92"/>
      <c r="W294" s="49"/>
      <c r="X294" s="46"/>
      <c r="Y294" s="69">
        <f t="shared" si="50"/>
        <v>0</v>
      </c>
      <c r="Z294" s="46">
        <f t="shared" si="54"/>
        <v>0</v>
      </c>
    </row>
    <row r="295" spans="1:26" ht="15.75" x14ac:dyDescent="0.25">
      <c r="A295" s="72">
        <f t="shared" si="56"/>
        <v>43386</v>
      </c>
      <c r="B295" s="7">
        <f t="shared" si="52"/>
        <v>41</v>
      </c>
      <c r="C295" s="7">
        <f t="shared" si="45"/>
        <v>10</v>
      </c>
      <c r="D295" s="7" t="str">
        <f t="shared" si="46"/>
        <v>10_41</v>
      </c>
      <c r="E295" s="7">
        <f t="shared" si="44"/>
        <v>0</v>
      </c>
      <c r="I295" s="33"/>
      <c r="J295" s="34"/>
      <c r="K295" s="35">
        <f t="shared" si="47"/>
        <v>0</v>
      </c>
      <c r="L295" s="54"/>
      <c r="M295" s="34"/>
      <c r="N295" s="34"/>
      <c r="O295" s="34"/>
      <c r="P295" s="35">
        <f t="shared" si="48"/>
        <v>0</v>
      </c>
      <c r="Q295" s="54"/>
      <c r="R295" s="34"/>
      <c r="S295" s="35"/>
      <c r="T295" s="24">
        <f t="shared" si="49"/>
        <v>0</v>
      </c>
      <c r="U295" s="62">
        <f t="shared" si="53"/>
        <v>0</v>
      </c>
      <c r="V295" s="92"/>
      <c r="W295" s="49"/>
      <c r="X295" s="46"/>
      <c r="Y295" s="69">
        <f t="shared" si="50"/>
        <v>0</v>
      </c>
      <c r="Z295" s="46">
        <f t="shared" si="54"/>
        <v>0</v>
      </c>
    </row>
    <row r="296" spans="1:26" ht="15.75" x14ac:dyDescent="0.25">
      <c r="A296" s="72">
        <f t="shared" si="56"/>
        <v>43387</v>
      </c>
      <c r="B296" s="7">
        <f t="shared" si="52"/>
        <v>41</v>
      </c>
      <c r="C296" s="7">
        <f t="shared" si="45"/>
        <v>10</v>
      </c>
      <c r="D296" s="7" t="str">
        <f t="shared" si="46"/>
        <v>10_41</v>
      </c>
      <c r="E296" s="7">
        <f t="shared" si="44"/>
        <v>0</v>
      </c>
      <c r="I296" s="33"/>
      <c r="J296" s="34"/>
      <c r="K296" s="35">
        <f t="shared" si="47"/>
        <v>0</v>
      </c>
      <c r="L296" s="54"/>
      <c r="M296" s="34"/>
      <c r="N296" s="34"/>
      <c r="O296" s="34"/>
      <c r="P296" s="35">
        <f t="shared" si="48"/>
        <v>0</v>
      </c>
      <c r="Q296" s="54"/>
      <c r="R296" s="34"/>
      <c r="S296" s="35"/>
      <c r="T296" s="24">
        <f t="shared" si="49"/>
        <v>0</v>
      </c>
      <c r="U296" s="62">
        <f t="shared" si="53"/>
        <v>0</v>
      </c>
      <c r="V296" s="92"/>
      <c r="W296" s="49"/>
      <c r="X296" s="46"/>
      <c r="Y296" s="69">
        <f t="shared" si="50"/>
        <v>0</v>
      </c>
      <c r="Z296" s="46">
        <f t="shared" si="54"/>
        <v>0</v>
      </c>
    </row>
    <row r="297" spans="1:26" ht="15.75" x14ac:dyDescent="0.25">
      <c r="A297" s="72">
        <f t="shared" si="56"/>
        <v>43388</v>
      </c>
      <c r="B297" s="7">
        <f t="shared" si="52"/>
        <v>42</v>
      </c>
      <c r="C297" s="7">
        <f t="shared" si="45"/>
        <v>10</v>
      </c>
      <c r="D297" s="7" t="str">
        <f t="shared" si="46"/>
        <v>10_42</v>
      </c>
      <c r="E297" s="7">
        <f t="shared" si="44"/>
        <v>1</v>
      </c>
      <c r="I297" s="33"/>
      <c r="J297" s="34"/>
      <c r="K297" s="35">
        <f t="shared" si="47"/>
        <v>0</v>
      </c>
      <c r="L297" s="54"/>
      <c r="M297" s="34"/>
      <c r="N297" s="34"/>
      <c r="O297" s="34"/>
      <c r="P297" s="35">
        <f t="shared" si="48"/>
        <v>0</v>
      </c>
      <c r="Q297" s="54"/>
      <c r="R297" s="34"/>
      <c r="S297" s="35"/>
      <c r="T297" s="24">
        <f t="shared" si="49"/>
        <v>0</v>
      </c>
      <c r="U297" s="62">
        <f t="shared" si="53"/>
        <v>0</v>
      </c>
      <c r="V297" s="92"/>
      <c r="W297" s="49"/>
      <c r="X297" s="46"/>
      <c r="Y297" s="69">
        <f t="shared" si="50"/>
        <v>0</v>
      </c>
      <c r="Z297" s="46">
        <f t="shared" si="54"/>
        <v>0</v>
      </c>
    </row>
    <row r="298" spans="1:26" ht="15.75" x14ac:dyDescent="0.25">
      <c r="A298" s="72">
        <f t="shared" si="56"/>
        <v>43389</v>
      </c>
      <c r="B298" s="7">
        <f t="shared" si="52"/>
        <v>42</v>
      </c>
      <c r="C298" s="7">
        <f t="shared" si="45"/>
        <v>10</v>
      </c>
      <c r="D298" s="7" t="str">
        <f t="shared" si="46"/>
        <v>10_42</v>
      </c>
      <c r="E298" s="7">
        <f t="shared" si="44"/>
        <v>1</v>
      </c>
      <c r="I298" s="33"/>
      <c r="J298" s="34"/>
      <c r="K298" s="35">
        <f t="shared" si="47"/>
        <v>0</v>
      </c>
      <c r="L298" s="54"/>
      <c r="M298" s="34"/>
      <c r="N298" s="34"/>
      <c r="O298" s="34"/>
      <c r="P298" s="35">
        <f t="shared" si="48"/>
        <v>0</v>
      </c>
      <c r="Q298" s="54"/>
      <c r="R298" s="34"/>
      <c r="S298" s="35"/>
      <c r="T298" s="24">
        <f t="shared" si="49"/>
        <v>0</v>
      </c>
      <c r="U298" s="62">
        <f t="shared" si="53"/>
        <v>0</v>
      </c>
      <c r="V298" s="92"/>
      <c r="W298" s="49"/>
      <c r="X298" s="46"/>
      <c r="Y298" s="69">
        <f t="shared" si="50"/>
        <v>0</v>
      </c>
      <c r="Z298" s="46">
        <f t="shared" si="54"/>
        <v>0</v>
      </c>
    </row>
    <row r="299" spans="1:26" ht="15.75" x14ac:dyDescent="0.25">
      <c r="A299" s="72">
        <f>A298+1</f>
        <v>43390</v>
      </c>
      <c r="B299" s="7">
        <f t="shared" si="52"/>
        <v>42</v>
      </c>
      <c r="C299" s="7">
        <f t="shared" si="45"/>
        <v>10</v>
      </c>
      <c r="D299" s="7" t="str">
        <f t="shared" si="46"/>
        <v>10_42</v>
      </c>
      <c r="E299" s="7">
        <f t="shared" si="44"/>
        <v>1</v>
      </c>
      <c r="I299" s="33"/>
      <c r="J299" s="34"/>
      <c r="K299" s="35">
        <f t="shared" si="47"/>
        <v>0</v>
      </c>
      <c r="L299" s="54"/>
      <c r="M299" s="34"/>
      <c r="N299" s="34"/>
      <c r="O299" s="34"/>
      <c r="P299" s="35">
        <f t="shared" si="48"/>
        <v>0</v>
      </c>
      <c r="Q299" s="54"/>
      <c r="R299" s="34"/>
      <c r="S299" s="35"/>
      <c r="T299" s="24">
        <f t="shared" si="49"/>
        <v>0</v>
      </c>
      <c r="U299" s="62">
        <f t="shared" si="53"/>
        <v>0</v>
      </c>
      <c r="V299" s="92"/>
      <c r="W299" s="49"/>
      <c r="X299" s="46"/>
      <c r="Y299" s="69">
        <f t="shared" si="50"/>
        <v>0</v>
      </c>
      <c r="Z299" s="46">
        <f t="shared" si="54"/>
        <v>0</v>
      </c>
    </row>
    <row r="300" spans="1:26" ht="15.75" x14ac:dyDescent="0.25">
      <c r="A300" s="72">
        <f t="shared" ref="A300:A363" si="57">A299+1</f>
        <v>43391</v>
      </c>
      <c r="B300" s="7">
        <f t="shared" si="52"/>
        <v>42</v>
      </c>
      <c r="C300" s="7">
        <f t="shared" si="45"/>
        <v>10</v>
      </c>
      <c r="D300" s="7" t="str">
        <f t="shared" si="46"/>
        <v>10_42</v>
      </c>
      <c r="E300" s="7">
        <f t="shared" si="44"/>
        <v>1</v>
      </c>
      <c r="I300" s="33"/>
      <c r="J300" s="34"/>
      <c r="K300" s="35">
        <f t="shared" si="47"/>
        <v>0</v>
      </c>
      <c r="L300" s="54"/>
      <c r="M300" s="34"/>
      <c r="N300" s="34"/>
      <c r="O300" s="34"/>
      <c r="P300" s="35">
        <f t="shared" si="48"/>
        <v>0</v>
      </c>
      <c r="Q300" s="54"/>
      <c r="R300" s="34"/>
      <c r="S300" s="35"/>
      <c r="T300" s="24">
        <f t="shared" si="49"/>
        <v>0</v>
      </c>
      <c r="U300" s="62">
        <f t="shared" si="53"/>
        <v>0</v>
      </c>
      <c r="V300" s="92"/>
      <c r="W300" s="49"/>
      <c r="X300" s="46"/>
      <c r="Y300" s="69">
        <f t="shared" si="50"/>
        <v>0</v>
      </c>
      <c r="Z300" s="46">
        <f t="shared" si="54"/>
        <v>0</v>
      </c>
    </row>
    <row r="301" spans="1:26" ht="15.75" x14ac:dyDescent="0.25">
      <c r="A301" s="72">
        <f t="shared" si="57"/>
        <v>43392</v>
      </c>
      <c r="B301" s="7">
        <f t="shared" si="52"/>
        <v>42</v>
      </c>
      <c r="C301" s="7">
        <f t="shared" si="45"/>
        <v>10</v>
      </c>
      <c r="D301" s="7" t="str">
        <f t="shared" si="46"/>
        <v>10_42</v>
      </c>
      <c r="E301" s="7">
        <f t="shared" si="44"/>
        <v>1</v>
      </c>
      <c r="I301" s="33"/>
      <c r="J301" s="34"/>
      <c r="K301" s="35">
        <f t="shared" si="47"/>
        <v>0</v>
      </c>
      <c r="L301" s="54"/>
      <c r="M301" s="34"/>
      <c r="N301" s="34"/>
      <c r="O301" s="34"/>
      <c r="P301" s="35">
        <f t="shared" si="48"/>
        <v>0</v>
      </c>
      <c r="Q301" s="54"/>
      <c r="R301" s="34"/>
      <c r="S301" s="35"/>
      <c r="T301" s="24">
        <f t="shared" si="49"/>
        <v>0</v>
      </c>
      <c r="U301" s="62">
        <f t="shared" si="53"/>
        <v>0</v>
      </c>
      <c r="V301" s="92"/>
      <c r="W301" s="49"/>
      <c r="X301" s="46"/>
      <c r="Y301" s="69">
        <f t="shared" si="50"/>
        <v>0</v>
      </c>
      <c r="Z301" s="46">
        <f t="shared" si="54"/>
        <v>0</v>
      </c>
    </row>
    <row r="302" spans="1:26" ht="15.75" x14ac:dyDescent="0.25">
      <c r="A302" s="72">
        <f t="shared" si="57"/>
        <v>43393</v>
      </c>
      <c r="B302" s="7">
        <f t="shared" si="52"/>
        <v>42</v>
      </c>
      <c r="C302" s="7">
        <f t="shared" si="45"/>
        <v>10</v>
      </c>
      <c r="D302" s="7" t="str">
        <f t="shared" si="46"/>
        <v>10_42</v>
      </c>
      <c r="E302" s="7">
        <f t="shared" si="44"/>
        <v>0</v>
      </c>
      <c r="I302" s="33"/>
      <c r="J302" s="34"/>
      <c r="K302" s="35">
        <f t="shared" si="47"/>
        <v>0</v>
      </c>
      <c r="L302" s="54"/>
      <c r="M302" s="34"/>
      <c r="N302" s="34"/>
      <c r="O302" s="34"/>
      <c r="P302" s="35">
        <f t="shared" si="48"/>
        <v>0</v>
      </c>
      <c r="Q302" s="54"/>
      <c r="R302" s="34"/>
      <c r="S302" s="35"/>
      <c r="T302" s="24">
        <f t="shared" si="49"/>
        <v>0</v>
      </c>
      <c r="U302" s="62">
        <f t="shared" si="53"/>
        <v>0</v>
      </c>
      <c r="V302" s="92"/>
      <c r="W302" s="49"/>
      <c r="X302" s="46"/>
      <c r="Y302" s="69">
        <f t="shared" si="50"/>
        <v>0</v>
      </c>
      <c r="Z302" s="46">
        <f t="shared" si="54"/>
        <v>0</v>
      </c>
    </row>
    <row r="303" spans="1:26" ht="15.75" x14ac:dyDescent="0.25">
      <c r="A303" s="72">
        <f t="shared" si="57"/>
        <v>43394</v>
      </c>
      <c r="B303" s="7">
        <f t="shared" si="52"/>
        <v>42</v>
      </c>
      <c r="C303" s="7">
        <f t="shared" si="45"/>
        <v>10</v>
      </c>
      <c r="D303" s="7" t="str">
        <f t="shared" si="46"/>
        <v>10_42</v>
      </c>
      <c r="E303" s="7">
        <f t="shared" si="44"/>
        <v>0</v>
      </c>
      <c r="I303" s="33"/>
      <c r="J303" s="34"/>
      <c r="K303" s="35">
        <f t="shared" si="47"/>
        <v>0</v>
      </c>
      <c r="L303" s="54"/>
      <c r="M303" s="34"/>
      <c r="N303" s="34"/>
      <c r="O303" s="34"/>
      <c r="P303" s="35">
        <f t="shared" si="48"/>
        <v>0</v>
      </c>
      <c r="Q303" s="54"/>
      <c r="R303" s="34"/>
      <c r="S303" s="35"/>
      <c r="T303" s="24">
        <f t="shared" si="49"/>
        <v>0</v>
      </c>
      <c r="U303" s="62">
        <f t="shared" si="53"/>
        <v>0</v>
      </c>
      <c r="V303" s="92"/>
      <c r="W303" s="49"/>
      <c r="X303" s="46"/>
      <c r="Y303" s="69">
        <f t="shared" si="50"/>
        <v>0</v>
      </c>
      <c r="Z303" s="46">
        <f t="shared" si="54"/>
        <v>0</v>
      </c>
    </row>
    <row r="304" spans="1:26" ht="15.75" x14ac:dyDescent="0.25">
      <c r="A304" s="72">
        <f t="shared" si="57"/>
        <v>43395</v>
      </c>
      <c r="B304" s="7">
        <f t="shared" si="52"/>
        <v>43</v>
      </c>
      <c r="C304" s="7">
        <f t="shared" si="45"/>
        <v>10</v>
      </c>
      <c r="D304" s="7" t="str">
        <f t="shared" si="46"/>
        <v>10_43</v>
      </c>
      <c r="E304" s="7">
        <f t="shared" si="44"/>
        <v>1</v>
      </c>
      <c r="I304" s="33"/>
      <c r="J304" s="34"/>
      <c r="K304" s="35">
        <f t="shared" si="47"/>
        <v>0</v>
      </c>
      <c r="L304" s="54"/>
      <c r="M304" s="34"/>
      <c r="N304" s="34"/>
      <c r="O304" s="34"/>
      <c r="P304" s="35">
        <f t="shared" si="48"/>
        <v>0</v>
      </c>
      <c r="Q304" s="54"/>
      <c r="R304" s="34"/>
      <c r="S304" s="35"/>
      <c r="T304" s="24">
        <f t="shared" si="49"/>
        <v>0</v>
      </c>
      <c r="U304" s="62">
        <f t="shared" si="53"/>
        <v>0</v>
      </c>
      <c r="V304" s="92"/>
      <c r="W304" s="49"/>
      <c r="X304" s="46"/>
      <c r="Y304" s="69">
        <f t="shared" si="50"/>
        <v>0</v>
      </c>
      <c r="Z304" s="46">
        <f t="shared" si="54"/>
        <v>0</v>
      </c>
    </row>
    <row r="305" spans="1:26" ht="15.75" x14ac:dyDescent="0.25">
      <c r="A305" s="72">
        <f t="shared" si="57"/>
        <v>43396</v>
      </c>
      <c r="B305" s="7">
        <f t="shared" si="52"/>
        <v>43</v>
      </c>
      <c r="C305" s="7">
        <f t="shared" si="45"/>
        <v>10</v>
      </c>
      <c r="D305" s="7" t="str">
        <f t="shared" si="46"/>
        <v>10_43</v>
      </c>
      <c r="E305" s="7">
        <f t="shared" si="44"/>
        <v>1</v>
      </c>
      <c r="I305" s="33"/>
      <c r="J305" s="34"/>
      <c r="K305" s="35">
        <f t="shared" si="47"/>
        <v>0</v>
      </c>
      <c r="L305" s="54"/>
      <c r="M305" s="34"/>
      <c r="N305" s="34"/>
      <c r="O305" s="34"/>
      <c r="P305" s="35">
        <f t="shared" si="48"/>
        <v>0</v>
      </c>
      <c r="Q305" s="54"/>
      <c r="R305" s="34"/>
      <c r="S305" s="35"/>
      <c r="T305" s="24">
        <f t="shared" si="49"/>
        <v>0</v>
      </c>
      <c r="U305" s="62">
        <f t="shared" si="53"/>
        <v>0</v>
      </c>
      <c r="V305" s="92"/>
      <c r="W305" s="49"/>
      <c r="X305" s="46"/>
      <c r="Y305" s="69">
        <f t="shared" si="50"/>
        <v>0</v>
      </c>
      <c r="Z305" s="46">
        <f t="shared" si="54"/>
        <v>0</v>
      </c>
    </row>
    <row r="306" spans="1:26" ht="15.75" x14ac:dyDescent="0.25">
      <c r="A306" s="72">
        <f t="shared" si="57"/>
        <v>43397</v>
      </c>
      <c r="B306" s="7">
        <f t="shared" si="52"/>
        <v>43</v>
      </c>
      <c r="C306" s="7">
        <f t="shared" si="45"/>
        <v>10</v>
      </c>
      <c r="D306" s="7" t="str">
        <f t="shared" si="46"/>
        <v>10_43</v>
      </c>
      <c r="E306" s="7">
        <f t="shared" si="44"/>
        <v>1</v>
      </c>
      <c r="I306" s="33"/>
      <c r="J306" s="34"/>
      <c r="K306" s="35">
        <f t="shared" si="47"/>
        <v>0</v>
      </c>
      <c r="L306" s="54"/>
      <c r="M306" s="34"/>
      <c r="N306" s="34"/>
      <c r="O306" s="34"/>
      <c r="P306" s="35">
        <f t="shared" si="48"/>
        <v>0</v>
      </c>
      <c r="Q306" s="54"/>
      <c r="R306" s="34"/>
      <c r="S306" s="35"/>
      <c r="T306" s="24">
        <f t="shared" si="49"/>
        <v>0</v>
      </c>
      <c r="U306" s="62">
        <f t="shared" si="53"/>
        <v>0</v>
      </c>
      <c r="V306" s="92"/>
      <c r="W306" s="49"/>
      <c r="X306" s="46"/>
      <c r="Y306" s="69">
        <f t="shared" si="50"/>
        <v>0</v>
      </c>
      <c r="Z306" s="46">
        <f t="shared" si="54"/>
        <v>0</v>
      </c>
    </row>
    <row r="307" spans="1:26" ht="15.75" x14ac:dyDescent="0.25">
      <c r="A307" s="72">
        <f t="shared" si="57"/>
        <v>43398</v>
      </c>
      <c r="B307" s="7">
        <f t="shared" si="52"/>
        <v>43</v>
      </c>
      <c r="C307" s="7">
        <f t="shared" si="45"/>
        <v>10</v>
      </c>
      <c r="D307" s="7" t="str">
        <f t="shared" si="46"/>
        <v>10_43</v>
      </c>
      <c r="E307" s="7">
        <f t="shared" si="44"/>
        <v>1</v>
      </c>
      <c r="I307" s="33"/>
      <c r="J307" s="34"/>
      <c r="K307" s="35">
        <f t="shared" si="47"/>
        <v>0</v>
      </c>
      <c r="L307" s="54"/>
      <c r="M307" s="34"/>
      <c r="N307" s="34"/>
      <c r="O307" s="34"/>
      <c r="P307" s="35">
        <f t="shared" si="48"/>
        <v>0</v>
      </c>
      <c r="Q307" s="54"/>
      <c r="R307" s="34"/>
      <c r="S307" s="35"/>
      <c r="T307" s="24">
        <f t="shared" si="49"/>
        <v>0</v>
      </c>
      <c r="U307" s="62">
        <f t="shared" si="53"/>
        <v>0</v>
      </c>
      <c r="V307" s="92"/>
      <c r="W307" s="49"/>
      <c r="X307" s="46"/>
      <c r="Y307" s="69">
        <f t="shared" si="50"/>
        <v>0</v>
      </c>
      <c r="Z307" s="46">
        <f t="shared" si="54"/>
        <v>0</v>
      </c>
    </row>
    <row r="308" spans="1:26" ht="15.75" x14ac:dyDescent="0.25">
      <c r="A308" s="72">
        <f t="shared" si="57"/>
        <v>43399</v>
      </c>
      <c r="B308" s="7">
        <f t="shared" si="52"/>
        <v>43</v>
      </c>
      <c r="C308" s="7">
        <f t="shared" si="45"/>
        <v>10</v>
      </c>
      <c r="D308" s="7" t="str">
        <f t="shared" si="46"/>
        <v>10_43</v>
      </c>
      <c r="E308" s="7">
        <f t="shared" si="44"/>
        <v>1</v>
      </c>
      <c r="I308" s="33"/>
      <c r="J308" s="34"/>
      <c r="K308" s="35">
        <f t="shared" si="47"/>
        <v>0</v>
      </c>
      <c r="L308" s="54"/>
      <c r="M308" s="34"/>
      <c r="N308" s="34"/>
      <c r="O308" s="34"/>
      <c r="P308" s="35">
        <f t="shared" si="48"/>
        <v>0</v>
      </c>
      <c r="Q308" s="54"/>
      <c r="R308" s="34"/>
      <c r="S308" s="35"/>
      <c r="T308" s="24">
        <f t="shared" si="49"/>
        <v>0</v>
      </c>
      <c r="U308" s="62">
        <f t="shared" si="53"/>
        <v>0</v>
      </c>
      <c r="V308" s="92"/>
      <c r="W308" s="49"/>
      <c r="X308" s="46"/>
      <c r="Y308" s="69">
        <f t="shared" si="50"/>
        <v>0</v>
      </c>
      <c r="Z308" s="46">
        <f t="shared" si="54"/>
        <v>0</v>
      </c>
    </row>
    <row r="309" spans="1:26" ht="15.75" x14ac:dyDescent="0.25">
      <c r="A309" s="72">
        <f t="shared" si="57"/>
        <v>43400</v>
      </c>
      <c r="B309" s="7">
        <f t="shared" si="52"/>
        <v>43</v>
      </c>
      <c r="C309" s="7">
        <f t="shared" si="45"/>
        <v>10</v>
      </c>
      <c r="D309" s="7" t="str">
        <f t="shared" si="46"/>
        <v>10_43</v>
      </c>
      <c r="E309" s="7">
        <f t="shared" si="44"/>
        <v>0</v>
      </c>
      <c r="I309" s="33"/>
      <c r="J309" s="34"/>
      <c r="K309" s="35">
        <f t="shared" si="47"/>
        <v>0</v>
      </c>
      <c r="L309" s="54"/>
      <c r="M309" s="34"/>
      <c r="N309" s="34"/>
      <c r="O309" s="34"/>
      <c r="P309" s="35">
        <f t="shared" si="48"/>
        <v>0</v>
      </c>
      <c r="Q309" s="54"/>
      <c r="R309" s="34"/>
      <c r="S309" s="35"/>
      <c r="T309" s="24">
        <f t="shared" si="49"/>
        <v>0</v>
      </c>
      <c r="U309" s="62">
        <f t="shared" si="53"/>
        <v>0</v>
      </c>
      <c r="V309" s="92"/>
      <c r="W309" s="49"/>
      <c r="X309" s="46"/>
      <c r="Y309" s="69">
        <f t="shared" si="50"/>
        <v>0</v>
      </c>
      <c r="Z309" s="46">
        <f t="shared" si="54"/>
        <v>0</v>
      </c>
    </row>
    <row r="310" spans="1:26" ht="15.75" x14ac:dyDescent="0.25">
      <c r="A310" s="72">
        <f t="shared" si="57"/>
        <v>43401</v>
      </c>
      <c r="B310" s="7">
        <f t="shared" si="52"/>
        <v>43</v>
      </c>
      <c r="C310" s="7">
        <f t="shared" si="45"/>
        <v>10</v>
      </c>
      <c r="D310" s="7" t="str">
        <f t="shared" si="46"/>
        <v>10_43</v>
      </c>
      <c r="E310" s="7">
        <f t="shared" si="44"/>
        <v>0</v>
      </c>
      <c r="I310" s="33"/>
      <c r="J310" s="34"/>
      <c r="K310" s="35">
        <f t="shared" si="47"/>
        <v>0</v>
      </c>
      <c r="L310" s="54"/>
      <c r="M310" s="34"/>
      <c r="N310" s="34"/>
      <c r="O310" s="34"/>
      <c r="P310" s="35">
        <f t="shared" si="48"/>
        <v>0</v>
      </c>
      <c r="Q310" s="54"/>
      <c r="R310" s="34"/>
      <c r="S310" s="35"/>
      <c r="T310" s="24">
        <f t="shared" si="49"/>
        <v>0</v>
      </c>
      <c r="U310" s="62">
        <f t="shared" si="53"/>
        <v>0</v>
      </c>
      <c r="V310" s="92"/>
      <c r="W310" s="49"/>
      <c r="X310" s="46"/>
      <c r="Y310" s="69">
        <f t="shared" si="50"/>
        <v>0</v>
      </c>
      <c r="Z310" s="46">
        <f t="shared" si="54"/>
        <v>0</v>
      </c>
    </row>
    <row r="311" spans="1:26" ht="15.75" x14ac:dyDescent="0.25">
      <c r="A311" s="72">
        <f t="shared" si="57"/>
        <v>43402</v>
      </c>
      <c r="B311" s="7">
        <f t="shared" si="52"/>
        <v>44</v>
      </c>
      <c r="C311" s="7">
        <f t="shared" si="45"/>
        <v>10</v>
      </c>
      <c r="D311" s="7" t="str">
        <f t="shared" si="46"/>
        <v>10_44</v>
      </c>
      <c r="E311" s="7">
        <f t="shared" si="44"/>
        <v>1</v>
      </c>
      <c r="I311" s="33"/>
      <c r="J311" s="34"/>
      <c r="K311" s="35">
        <f t="shared" si="47"/>
        <v>0</v>
      </c>
      <c r="L311" s="54"/>
      <c r="M311" s="34"/>
      <c r="N311" s="34"/>
      <c r="O311" s="34"/>
      <c r="P311" s="35">
        <f t="shared" si="48"/>
        <v>0</v>
      </c>
      <c r="Q311" s="54"/>
      <c r="R311" s="34"/>
      <c r="S311" s="35"/>
      <c r="T311" s="24">
        <f t="shared" si="49"/>
        <v>0</v>
      </c>
      <c r="U311" s="62">
        <f t="shared" si="53"/>
        <v>0</v>
      </c>
      <c r="V311" s="92"/>
      <c r="W311" s="49"/>
      <c r="X311" s="46"/>
      <c r="Y311" s="69">
        <f t="shared" si="50"/>
        <v>0</v>
      </c>
      <c r="Z311" s="46">
        <f t="shared" si="54"/>
        <v>0</v>
      </c>
    </row>
    <row r="312" spans="1:26" ht="15.75" x14ac:dyDescent="0.25">
      <c r="A312" s="72">
        <f t="shared" si="57"/>
        <v>43403</v>
      </c>
      <c r="B312" s="7">
        <f t="shared" si="52"/>
        <v>44</v>
      </c>
      <c r="C312" s="7">
        <f t="shared" si="45"/>
        <v>10</v>
      </c>
      <c r="D312" s="7" t="str">
        <f t="shared" si="46"/>
        <v>10_44</v>
      </c>
      <c r="E312" s="7">
        <f t="shared" si="44"/>
        <v>1</v>
      </c>
      <c r="I312" s="33"/>
      <c r="J312" s="34"/>
      <c r="K312" s="35">
        <f t="shared" si="47"/>
        <v>0</v>
      </c>
      <c r="L312" s="54"/>
      <c r="M312" s="34"/>
      <c r="N312" s="34"/>
      <c r="O312" s="34"/>
      <c r="P312" s="35">
        <f t="shared" si="48"/>
        <v>0</v>
      </c>
      <c r="Q312" s="54"/>
      <c r="R312" s="34"/>
      <c r="S312" s="35"/>
      <c r="T312" s="24">
        <f t="shared" si="49"/>
        <v>0</v>
      </c>
      <c r="U312" s="62">
        <f t="shared" si="53"/>
        <v>0</v>
      </c>
      <c r="V312" s="92"/>
      <c r="W312" s="49"/>
      <c r="X312" s="46"/>
      <c r="Y312" s="69">
        <f t="shared" si="50"/>
        <v>0</v>
      </c>
      <c r="Z312" s="46">
        <f t="shared" si="54"/>
        <v>0</v>
      </c>
    </row>
    <row r="313" spans="1:26" ht="15.75" x14ac:dyDescent="0.25">
      <c r="A313" s="72">
        <f t="shared" si="57"/>
        <v>43404</v>
      </c>
      <c r="B313" s="7">
        <f t="shared" si="52"/>
        <v>44</v>
      </c>
      <c r="C313" s="7">
        <f t="shared" si="45"/>
        <v>10</v>
      </c>
      <c r="D313" s="7" t="str">
        <f t="shared" si="46"/>
        <v>10_44</v>
      </c>
      <c r="E313" s="7">
        <f t="shared" si="44"/>
        <v>1</v>
      </c>
      <c r="I313" s="33"/>
      <c r="J313" s="34"/>
      <c r="K313" s="35">
        <f t="shared" si="47"/>
        <v>0</v>
      </c>
      <c r="L313" s="54"/>
      <c r="M313" s="34"/>
      <c r="N313" s="34"/>
      <c r="O313" s="34"/>
      <c r="P313" s="35">
        <f t="shared" si="48"/>
        <v>0</v>
      </c>
      <c r="Q313" s="54"/>
      <c r="R313" s="34"/>
      <c r="S313" s="35"/>
      <c r="T313" s="24">
        <f t="shared" si="49"/>
        <v>0</v>
      </c>
      <c r="U313" s="62">
        <f t="shared" si="53"/>
        <v>0</v>
      </c>
      <c r="V313" s="92"/>
      <c r="W313" s="49"/>
      <c r="X313" s="46"/>
      <c r="Y313" s="69">
        <f t="shared" si="50"/>
        <v>0</v>
      </c>
      <c r="Z313" s="46">
        <f t="shared" si="54"/>
        <v>0</v>
      </c>
    </row>
    <row r="314" spans="1:26" ht="15.75" x14ac:dyDescent="0.25">
      <c r="A314" s="72">
        <f t="shared" si="57"/>
        <v>43405</v>
      </c>
      <c r="B314" s="7">
        <f t="shared" si="52"/>
        <v>44</v>
      </c>
      <c r="C314" s="7">
        <f t="shared" si="45"/>
        <v>11</v>
      </c>
      <c r="D314" s="7" t="str">
        <f t="shared" si="46"/>
        <v>11_44</v>
      </c>
      <c r="E314" s="7">
        <f t="shared" si="44"/>
        <v>0</v>
      </c>
      <c r="I314" s="33"/>
      <c r="J314" s="34"/>
      <c r="K314" s="35">
        <f t="shared" si="47"/>
        <v>0</v>
      </c>
      <c r="L314" s="54"/>
      <c r="M314" s="34"/>
      <c r="N314" s="34"/>
      <c r="O314" s="34"/>
      <c r="P314" s="35">
        <f t="shared" si="48"/>
        <v>0</v>
      </c>
      <c r="Q314" s="54"/>
      <c r="R314" s="34"/>
      <c r="S314" s="35"/>
      <c r="T314" s="24">
        <f t="shared" si="49"/>
        <v>0</v>
      </c>
      <c r="U314" s="62">
        <f t="shared" si="53"/>
        <v>0</v>
      </c>
      <c r="V314" s="92"/>
      <c r="W314" s="49"/>
      <c r="X314" s="46"/>
      <c r="Y314" s="69">
        <f t="shared" si="50"/>
        <v>0</v>
      </c>
      <c r="Z314" s="46">
        <f t="shared" si="54"/>
        <v>0</v>
      </c>
    </row>
    <row r="315" spans="1:26" ht="15.75" x14ac:dyDescent="0.25">
      <c r="A315" s="72">
        <f t="shared" si="57"/>
        <v>43406</v>
      </c>
      <c r="B315" s="7">
        <f t="shared" si="52"/>
        <v>44</v>
      </c>
      <c r="C315" s="7">
        <f t="shared" si="45"/>
        <v>11</v>
      </c>
      <c r="D315" s="7" t="str">
        <f t="shared" si="46"/>
        <v>11_44</v>
      </c>
      <c r="E315" s="7">
        <f t="shared" si="44"/>
        <v>1</v>
      </c>
      <c r="I315" s="33"/>
      <c r="J315" s="34"/>
      <c r="K315" s="35">
        <f t="shared" si="47"/>
        <v>0</v>
      </c>
      <c r="L315" s="54"/>
      <c r="M315" s="34"/>
      <c r="N315" s="34"/>
      <c r="O315" s="34"/>
      <c r="P315" s="35">
        <f t="shared" si="48"/>
        <v>0</v>
      </c>
      <c r="Q315" s="54"/>
      <c r="R315" s="34"/>
      <c r="S315" s="35"/>
      <c r="T315" s="24">
        <f t="shared" si="49"/>
        <v>0</v>
      </c>
      <c r="U315" s="62">
        <f t="shared" si="53"/>
        <v>0</v>
      </c>
      <c r="V315" s="92"/>
      <c r="W315" s="49"/>
      <c r="X315" s="46"/>
      <c r="Y315" s="69">
        <f t="shared" si="50"/>
        <v>0</v>
      </c>
      <c r="Z315" s="46">
        <f t="shared" si="54"/>
        <v>0</v>
      </c>
    </row>
    <row r="316" spans="1:26" ht="15.75" x14ac:dyDescent="0.25">
      <c r="A316" s="72">
        <f t="shared" si="57"/>
        <v>43407</v>
      </c>
      <c r="B316" s="7">
        <f t="shared" si="52"/>
        <v>44</v>
      </c>
      <c r="C316" s="7">
        <f t="shared" si="45"/>
        <v>11</v>
      </c>
      <c r="D316" s="7" t="str">
        <f t="shared" si="46"/>
        <v>11_44</v>
      </c>
      <c r="E316" s="7">
        <f t="shared" si="44"/>
        <v>0</v>
      </c>
      <c r="I316" s="33"/>
      <c r="J316" s="34"/>
      <c r="K316" s="35">
        <f t="shared" si="47"/>
        <v>0</v>
      </c>
      <c r="L316" s="54"/>
      <c r="M316" s="34"/>
      <c r="N316" s="34"/>
      <c r="O316" s="34"/>
      <c r="P316" s="35">
        <f t="shared" si="48"/>
        <v>0</v>
      </c>
      <c r="Q316" s="54"/>
      <c r="R316" s="34"/>
      <c r="S316" s="35"/>
      <c r="T316" s="24">
        <f t="shared" si="49"/>
        <v>0</v>
      </c>
      <c r="U316" s="62">
        <f t="shared" si="53"/>
        <v>0</v>
      </c>
      <c r="V316" s="92"/>
      <c r="W316" s="49"/>
      <c r="X316" s="46"/>
      <c r="Y316" s="69">
        <f t="shared" si="50"/>
        <v>0</v>
      </c>
      <c r="Z316" s="46">
        <f t="shared" si="54"/>
        <v>0</v>
      </c>
    </row>
    <row r="317" spans="1:26" ht="15.75" x14ac:dyDescent="0.25">
      <c r="A317" s="72">
        <f t="shared" si="57"/>
        <v>43408</v>
      </c>
      <c r="B317" s="7">
        <f t="shared" si="52"/>
        <v>44</v>
      </c>
      <c r="C317" s="7">
        <f t="shared" si="45"/>
        <v>11</v>
      </c>
      <c r="D317" s="7" t="str">
        <f t="shared" si="46"/>
        <v>11_44</v>
      </c>
      <c r="E317" s="7">
        <f t="shared" si="44"/>
        <v>0</v>
      </c>
      <c r="I317" s="33"/>
      <c r="J317" s="34"/>
      <c r="K317" s="35">
        <f t="shared" si="47"/>
        <v>0</v>
      </c>
      <c r="L317" s="54"/>
      <c r="M317" s="34"/>
      <c r="N317" s="34"/>
      <c r="O317" s="34"/>
      <c r="P317" s="35">
        <f t="shared" si="48"/>
        <v>0</v>
      </c>
      <c r="Q317" s="54"/>
      <c r="R317" s="34"/>
      <c r="S317" s="35"/>
      <c r="T317" s="24">
        <f t="shared" si="49"/>
        <v>0</v>
      </c>
      <c r="U317" s="62">
        <f t="shared" si="53"/>
        <v>0</v>
      </c>
      <c r="V317" s="92"/>
      <c r="W317" s="49"/>
      <c r="X317" s="46"/>
      <c r="Y317" s="69">
        <f t="shared" si="50"/>
        <v>0</v>
      </c>
      <c r="Z317" s="46">
        <f t="shared" si="54"/>
        <v>0</v>
      </c>
    </row>
    <row r="318" spans="1:26" ht="15.75" x14ac:dyDescent="0.25">
      <c r="A318" s="72">
        <f t="shared" si="57"/>
        <v>43409</v>
      </c>
      <c r="B318" s="7">
        <f t="shared" si="52"/>
        <v>45</v>
      </c>
      <c r="C318" s="7">
        <f t="shared" si="45"/>
        <v>11</v>
      </c>
      <c r="D318" s="7" t="str">
        <f t="shared" si="46"/>
        <v>11_45</v>
      </c>
      <c r="E318" s="7">
        <f t="shared" si="44"/>
        <v>1</v>
      </c>
      <c r="I318" s="33"/>
      <c r="J318" s="34"/>
      <c r="K318" s="35">
        <f t="shared" si="47"/>
        <v>0</v>
      </c>
      <c r="L318" s="54"/>
      <c r="M318" s="34"/>
      <c r="N318" s="34"/>
      <c r="O318" s="34"/>
      <c r="P318" s="35">
        <f t="shared" si="48"/>
        <v>0</v>
      </c>
      <c r="Q318" s="54"/>
      <c r="R318" s="34"/>
      <c r="S318" s="35"/>
      <c r="T318" s="24">
        <f t="shared" si="49"/>
        <v>0</v>
      </c>
      <c r="U318" s="62">
        <f t="shared" si="53"/>
        <v>0</v>
      </c>
      <c r="V318" s="92"/>
      <c r="W318" s="49"/>
      <c r="X318" s="46"/>
      <c r="Y318" s="69">
        <f t="shared" si="50"/>
        <v>0</v>
      </c>
      <c r="Z318" s="46">
        <f t="shared" si="54"/>
        <v>0</v>
      </c>
    </row>
    <row r="319" spans="1:26" ht="15.75" x14ac:dyDescent="0.25">
      <c r="A319" s="72">
        <f t="shared" si="57"/>
        <v>43410</v>
      </c>
      <c r="B319" s="7">
        <f t="shared" si="52"/>
        <v>45</v>
      </c>
      <c r="C319" s="7">
        <f t="shared" si="45"/>
        <v>11</v>
      </c>
      <c r="D319" s="7" t="str">
        <f t="shared" si="46"/>
        <v>11_45</v>
      </c>
      <c r="E319" s="7">
        <f t="shared" si="44"/>
        <v>1</v>
      </c>
      <c r="I319" s="33"/>
      <c r="J319" s="34"/>
      <c r="K319" s="35">
        <f t="shared" si="47"/>
        <v>0</v>
      </c>
      <c r="L319" s="54"/>
      <c r="M319" s="34"/>
      <c r="N319" s="34"/>
      <c r="O319" s="34"/>
      <c r="P319" s="35">
        <f t="shared" si="48"/>
        <v>0</v>
      </c>
      <c r="Q319" s="54"/>
      <c r="R319" s="34"/>
      <c r="S319" s="35"/>
      <c r="T319" s="24">
        <f t="shared" si="49"/>
        <v>0</v>
      </c>
      <c r="U319" s="62">
        <f t="shared" si="53"/>
        <v>0</v>
      </c>
      <c r="V319" s="92"/>
      <c r="W319" s="49"/>
      <c r="X319" s="46"/>
      <c r="Y319" s="69">
        <f t="shared" si="50"/>
        <v>0</v>
      </c>
      <c r="Z319" s="46">
        <f t="shared" si="54"/>
        <v>0</v>
      </c>
    </row>
    <row r="320" spans="1:26" ht="15.75" x14ac:dyDescent="0.25">
      <c r="A320" s="72">
        <f t="shared" si="57"/>
        <v>43411</v>
      </c>
      <c r="B320" s="7">
        <f t="shared" si="52"/>
        <v>45</v>
      </c>
      <c r="C320" s="7">
        <f t="shared" si="45"/>
        <v>11</v>
      </c>
      <c r="D320" s="7" t="str">
        <f t="shared" si="46"/>
        <v>11_45</v>
      </c>
      <c r="E320" s="7">
        <f t="shared" si="44"/>
        <v>1</v>
      </c>
      <c r="I320" s="33"/>
      <c r="J320" s="34"/>
      <c r="K320" s="35">
        <f t="shared" si="47"/>
        <v>0</v>
      </c>
      <c r="L320" s="54"/>
      <c r="M320" s="34"/>
      <c r="N320" s="34"/>
      <c r="O320" s="34"/>
      <c r="P320" s="35">
        <f t="shared" si="48"/>
        <v>0</v>
      </c>
      <c r="Q320" s="54"/>
      <c r="R320" s="34"/>
      <c r="S320" s="35"/>
      <c r="T320" s="24">
        <f t="shared" si="49"/>
        <v>0</v>
      </c>
      <c r="U320" s="62">
        <f t="shared" si="53"/>
        <v>0</v>
      </c>
      <c r="V320" s="92"/>
      <c r="W320" s="49"/>
      <c r="X320" s="46"/>
      <c r="Y320" s="69">
        <f t="shared" si="50"/>
        <v>0</v>
      </c>
      <c r="Z320" s="46">
        <f t="shared" si="54"/>
        <v>0</v>
      </c>
    </row>
    <row r="321" spans="1:26" ht="15.75" x14ac:dyDescent="0.25">
      <c r="A321" s="72">
        <f t="shared" si="57"/>
        <v>43412</v>
      </c>
      <c r="B321" s="7">
        <f t="shared" si="52"/>
        <v>45</v>
      </c>
      <c r="C321" s="7">
        <f t="shared" si="45"/>
        <v>11</v>
      </c>
      <c r="D321" s="7" t="str">
        <f t="shared" si="46"/>
        <v>11_45</v>
      </c>
      <c r="E321" s="7">
        <f t="shared" si="44"/>
        <v>1</v>
      </c>
      <c r="I321" s="33"/>
      <c r="J321" s="34"/>
      <c r="K321" s="35">
        <f t="shared" si="47"/>
        <v>0</v>
      </c>
      <c r="L321" s="54"/>
      <c r="M321" s="34"/>
      <c r="N321" s="34"/>
      <c r="O321" s="34"/>
      <c r="P321" s="35">
        <f t="shared" si="48"/>
        <v>0</v>
      </c>
      <c r="Q321" s="54"/>
      <c r="R321" s="34"/>
      <c r="S321" s="35"/>
      <c r="T321" s="24">
        <f t="shared" si="49"/>
        <v>0</v>
      </c>
      <c r="U321" s="62">
        <f t="shared" si="53"/>
        <v>0</v>
      </c>
      <c r="V321" s="92"/>
      <c r="W321" s="49"/>
      <c r="X321" s="46"/>
      <c r="Y321" s="69">
        <f t="shared" si="50"/>
        <v>0</v>
      </c>
      <c r="Z321" s="46">
        <f t="shared" si="54"/>
        <v>0</v>
      </c>
    </row>
    <row r="322" spans="1:26" ht="15.75" x14ac:dyDescent="0.25">
      <c r="A322" s="72">
        <f t="shared" si="57"/>
        <v>43413</v>
      </c>
      <c r="B322" s="7">
        <f t="shared" si="52"/>
        <v>45</v>
      </c>
      <c r="C322" s="7">
        <f t="shared" si="45"/>
        <v>11</v>
      </c>
      <c r="D322" s="7" t="str">
        <f t="shared" si="46"/>
        <v>11_45</v>
      </c>
      <c r="E322" s="7">
        <f t="shared" si="44"/>
        <v>1</v>
      </c>
      <c r="I322" s="33"/>
      <c r="J322" s="34"/>
      <c r="K322" s="35">
        <f t="shared" si="47"/>
        <v>0</v>
      </c>
      <c r="L322" s="54"/>
      <c r="M322" s="34"/>
      <c r="N322" s="34"/>
      <c r="O322" s="34"/>
      <c r="P322" s="35">
        <f t="shared" si="48"/>
        <v>0</v>
      </c>
      <c r="Q322" s="54"/>
      <c r="R322" s="34"/>
      <c r="S322" s="35"/>
      <c r="T322" s="24">
        <f t="shared" si="49"/>
        <v>0</v>
      </c>
      <c r="U322" s="62">
        <f t="shared" si="53"/>
        <v>0</v>
      </c>
      <c r="V322" s="92"/>
      <c r="W322" s="49"/>
      <c r="X322" s="46"/>
      <c r="Y322" s="69">
        <f t="shared" si="50"/>
        <v>0</v>
      </c>
      <c r="Z322" s="46">
        <f t="shared" si="54"/>
        <v>0</v>
      </c>
    </row>
    <row r="323" spans="1:26" ht="15.75" x14ac:dyDescent="0.25">
      <c r="A323" s="72">
        <f t="shared" si="57"/>
        <v>43414</v>
      </c>
      <c r="B323" s="7">
        <f t="shared" si="52"/>
        <v>45</v>
      </c>
      <c r="C323" s="7">
        <f t="shared" si="45"/>
        <v>11</v>
      </c>
      <c r="D323" s="7" t="str">
        <f t="shared" si="46"/>
        <v>11_45</v>
      </c>
      <c r="E323" s="7">
        <f t="shared" si="44"/>
        <v>0</v>
      </c>
      <c r="I323" s="33"/>
      <c r="J323" s="34"/>
      <c r="K323" s="35">
        <f t="shared" si="47"/>
        <v>0</v>
      </c>
      <c r="L323" s="54"/>
      <c r="M323" s="34"/>
      <c r="N323" s="34"/>
      <c r="O323" s="34"/>
      <c r="P323" s="35">
        <f t="shared" si="48"/>
        <v>0</v>
      </c>
      <c r="Q323" s="54"/>
      <c r="R323" s="34"/>
      <c r="S323" s="35"/>
      <c r="T323" s="24">
        <f t="shared" si="49"/>
        <v>0</v>
      </c>
      <c r="U323" s="62">
        <f t="shared" si="53"/>
        <v>0</v>
      </c>
      <c r="V323" s="92"/>
      <c r="W323" s="49"/>
      <c r="X323" s="46"/>
      <c r="Y323" s="69">
        <f t="shared" si="50"/>
        <v>0</v>
      </c>
      <c r="Z323" s="46">
        <f t="shared" si="54"/>
        <v>0</v>
      </c>
    </row>
    <row r="324" spans="1:26" ht="15.75" x14ac:dyDescent="0.25">
      <c r="A324" s="72">
        <f t="shared" si="57"/>
        <v>43415</v>
      </c>
      <c r="B324" s="7">
        <f t="shared" si="52"/>
        <v>45</v>
      </c>
      <c r="C324" s="7">
        <f t="shared" si="45"/>
        <v>11</v>
      </c>
      <c r="D324" s="7" t="str">
        <f t="shared" si="46"/>
        <v>11_45</v>
      </c>
      <c r="E324" s="7">
        <f t="shared" si="44"/>
        <v>0</v>
      </c>
      <c r="I324" s="33"/>
      <c r="J324" s="34"/>
      <c r="K324" s="35">
        <f t="shared" si="47"/>
        <v>0</v>
      </c>
      <c r="L324" s="54"/>
      <c r="M324" s="34"/>
      <c r="N324" s="34"/>
      <c r="O324" s="34"/>
      <c r="P324" s="35">
        <f t="shared" si="48"/>
        <v>0</v>
      </c>
      <c r="Q324" s="54"/>
      <c r="R324" s="34"/>
      <c r="S324" s="35"/>
      <c r="T324" s="24">
        <f t="shared" si="49"/>
        <v>0</v>
      </c>
      <c r="U324" s="62">
        <f t="shared" si="53"/>
        <v>0</v>
      </c>
      <c r="V324" s="92"/>
      <c r="W324" s="49"/>
      <c r="X324" s="46"/>
      <c r="Y324" s="69">
        <f t="shared" si="50"/>
        <v>0</v>
      </c>
      <c r="Z324" s="46">
        <f t="shared" si="54"/>
        <v>0</v>
      </c>
    </row>
    <row r="325" spans="1:26" ht="15.75" x14ac:dyDescent="0.25">
      <c r="A325" s="72">
        <f t="shared" si="57"/>
        <v>43416</v>
      </c>
      <c r="B325" s="7">
        <f t="shared" si="52"/>
        <v>46</v>
      </c>
      <c r="C325" s="7">
        <f t="shared" si="45"/>
        <v>11</v>
      </c>
      <c r="D325" s="7" t="str">
        <f t="shared" si="46"/>
        <v>11_46</v>
      </c>
      <c r="E325" s="7">
        <f t="shared" si="44"/>
        <v>1</v>
      </c>
      <c r="I325" s="33"/>
      <c r="J325" s="34"/>
      <c r="K325" s="35">
        <f t="shared" si="47"/>
        <v>0</v>
      </c>
      <c r="L325" s="54"/>
      <c r="M325" s="34"/>
      <c r="N325" s="34"/>
      <c r="O325" s="34"/>
      <c r="P325" s="35">
        <f t="shared" si="48"/>
        <v>0</v>
      </c>
      <c r="Q325" s="54"/>
      <c r="R325" s="34"/>
      <c r="S325" s="35"/>
      <c r="T325" s="24">
        <f t="shared" si="49"/>
        <v>0</v>
      </c>
      <c r="U325" s="62">
        <f t="shared" si="53"/>
        <v>0</v>
      </c>
      <c r="V325" s="92"/>
      <c r="W325" s="49"/>
      <c r="X325" s="46"/>
      <c r="Y325" s="69">
        <f t="shared" si="50"/>
        <v>0</v>
      </c>
      <c r="Z325" s="46">
        <f t="shared" si="54"/>
        <v>0</v>
      </c>
    </row>
    <row r="326" spans="1:26" ht="15.75" x14ac:dyDescent="0.25">
      <c r="A326" s="72">
        <f t="shared" si="57"/>
        <v>43417</v>
      </c>
      <c r="B326" s="7">
        <f t="shared" si="52"/>
        <v>46</v>
      </c>
      <c r="C326" s="7">
        <f t="shared" si="45"/>
        <v>11</v>
      </c>
      <c r="D326" s="7" t="str">
        <f t="shared" si="46"/>
        <v>11_46</v>
      </c>
      <c r="E326" s="7">
        <f t="shared" si="44"/>
        <v>1</v>
      </c>
      <c r="I326" s="33"/>
      <c r="J326" s="34"/>
      <c r="K326" s="35">
        <f t="shared" si="47"/>
        <v>0</v>
      </c>
      <c r="L326" s="54"/>
      <c r="M326" s="34"/>
      <c r="N326" s="34"/>
      <c r="O326" s="34"/>
      <c r="P326" s="35">
        <f t="shared" si="48"/>
        <v>0</v>
      </c>
      <c r="Q326" s="54"/>
      <c r="R326" s="34"/>
      <c r="S326" s="35"/>
      <c r="T326" s="24">
        <f t="shared" si="49"/>
        <v>0</v>
      </c>
      <c r="U326" s="62">
        <f t="shared" si="53"/>
        <v>0</v>
      </c>
      <c r="V326" s="92"/>
      <c r="W326" s="49"/>
      <c r="X326" s="46"/>
      <c r="Y326" s="69">
        <f t="shared" si="50"/>
        <v>0</v>
      </c>
      <c r="Z326" s="46">
        <f t="shared" si="54"/>
        <v>0</v>
      </c>
    </row>
    <row r="327" spans="1:26" ht="15.75" x14ac:dyDescent="0.25">
      <c r="A327" s="72">
        <f t="shared" si="57"/>
        <v>43418</v>
      </c>
      <c r="B327" s="7">
        <f t="shared" si="52"/>
        <v>46</v>
      </c>
      <c r="C327" s="7">
        <f t="shared" si="45"/>
        <v>11</v>
      </c>
      <c r="D327" s="7" t="str">
        <f t="shared" si="46"/>
        <v>11_46</v>
      </c>
      <c r="E327" s="7">
        <f t="shared" si="44"/>
        <v>1</v>
      </c>
      <c r="I327" s="33"/>
      <c r="J327" s="34"/>
      <c r="K327" s="35">
        <f t="shared" si="47"/>
        <v>0</v>
      </c>
      <c r="L327" s="54"/>
      <c r="M327" s="34"/>
      <c r="N327" s="34"/>
      <c r="O327" s="34"/>
      <c r="P327" s="35">
        <f t="shared" si="48"/>
        <v>0</v>
      </c>
      <c r="Q327" s="54"/>
      <c r="R327" s="34"/>
      <c r="S327" s="35"/>
      <c r="T327" s="24">
        <f t="shared" si="49"/>
        <v>0</v>
      </c>
      <c r="U327" s="62">
        <f t="shared" si="53"/>
        <v>0</v>
      </c>
      <c r="V327" s="92"/>
      <c r="W327" s="49"/>
      <c r="X327" s="46"/>
      <c r="Y327" s="69">
        <f t="shared" si="50"/>
        <v>0</v>
      </c>
      <c r="Z327" s="46">
        <f t="shared" si="54"/>
        <v>0</v>
      </c>
    </row>
    <row r="328" spans="1:26" ht="15.75" x14ac:dyDescent="0.25">
      <c r="A328" s="72">
        <f t="shared" si="57"/>
        <v>43419</v>
      </c>
      <c r="B328" s="7">
        <f t="shared" si="52"/>
        <v>46</v>
      </c>
      <c r="C328" s="7">
        <f t="shared" si="45"/>
        <v>11</v>
      </c>
      <c r="D328" s="7" t="str">
        <f t="shared" si="46"/>
        <v>11_46</v>
      </c>
      <c r="E328" s="7">
        <f t="shared" si="44"/>
        <v>1</v>
      </c>
      <c r="I328" s="33"/>
      <c r="J328" s="34"/>
      <c r="K328" s="35">
        <f t="shared" si="47"/>
        <v>0</v>
      </c>
      <c r="L328" s="54"/>
      <c r="M328" s="34"/>
      <c r="N328" s="34"/>
      <c r="O328" s="34"/>
      <c r="P328" s="35">
        <f t="shared" si="48"/>
        <v>0</v>
      </c>
      <c r="Q328" s="54"/>
      <c r="R328" s="34"/>
      <c r="S328" s="35"/>
      <c r="T328" s="24">
        <f t="shared" si="49"/>
        <v>0</v>
      </c>
      <c r="U328" s="62">
        <f t="shared" si="53"/>
        <v>0</v>
      </c>
      <c r="V328" s="92"/>
      <c r="W328" s="49"/>
      <c r="X328" s="46"/>
      <c r="Y328" s="69">
        <f t="shared" si="50"/>
        <v>0</v>
      </c>
      <c r="Z328" s="46">
        <f t="shared" si="54"/>
        <v>0</v>
      </c>
    </row>
    <row r="329" spans="1:26" ht="15.75" x14ac:dyDescent="0.25">
      <c r="A329" s="72">
        <f t="shared" si="57"/>
        <v>43420</v>
      </c>
      <c r="B329" s="7">
        <f t="shared" si="52"/>
        <v>46</v>
      </c>
      <c r="C329" s="7">
        <f t="shared" si="45"/>
        <v>11</v>
      </c>
      <c r="D329" s="7" t="str">
        <f t="shared" si="46"/>
        <v>11_46</v>
      </c>
      <c r="E329" s="7">
        <f t="shared" si="44"/>
        <v>1</v>
      </c>
      <c r="I329" s="33"/>
      <c r="J329" s="34"/>
      <c r="K329" s="35">
        <f t="shared" si="47"/>
        <v>0</v>
      </c>
      <c r="L329" s="54"/>
      <c r="M329" s="34"/>
      <c r="N329" s="34"/>
      <c r="O329" s="34"/>
      <c r="P329" s="35">
        <f t="shared" si="48"/>
        <v>0</v>
      </c>
      <c r="Q329" s="54"/>
      <c r="R329" s="34"/>
      <c r="S329" s="35"/>
      <c r="T329" s="24">
        <f t="shared" si="49"/>
        <v>0</v>
      </c>
      <c r="U329" s="62">
        <f t="shared" si="53"/>
        <v>0</v>
      </c>
      <c r="V329" s="92"/>
      <c r="W329" s="49"/>
      <c r="X329" s="46"/>
      <c r="Y329" s="69">
        <f t="shared" si="50"/>
        <v>0</v>
      </c>
      <c r="Z329" s="46">
        <f t="shared" si="54"/>
        <v>0</v>
      </c>
    </row>
    <row r="330" spans="1:26" ht="15.75" x14ac:dyDescent="0.25">
      <c r="A330" s="72">
        <f t="shared" si="57"/>
        <v>43421</v>
      </c>
      <c r="B330" s="7">
        <f t="shared" si="52"/>
        <v>46</v>
      </c>
      <c r="C330" s="7">
        <f t="shared" si="45"/>
        <v>11</v>
      </c>
      <c r="D330" s="7" t="str">
        <f t="shared" si="46"/>
        <v>11_46</v>
      </c>
      <c r="E330" s="7">
        <f t="shared" ref="E330:E374" si="58">NETWORKDAYS($A330,$A330,Jours_Fériés)</f>
        <v>0</v>
      </c>
      <c r="I330" s="33"/>
      <c r="J330" s="34"/>
      <c r="K330" s="35">
        <f t="shared" si="47"/>
        <v>0</v>
      </c>
      <c r="L330" s="54"/>
      <c r="M330" s="34"/>
      <c r="N330" s="34"/>
      <c r="O330" s="34"/>
      <c r="P330" s="35">
        <f t="shared" si="48"/>
        <v>0</v>
      </c>
      <c r="Q330" s="54"/>
      <c r="R330" s="34"/>
      <c r="S330" s="35"/>
      <c r="T330" s="24">
        <f t="shared" si="49"/>
        <v>0</v>
      </c>
      <c r="U330" s="62">
        <f t="shared" si="53"/>
        <v>0</v>
      </c>
      <c r="V330" s="92"/>
      <c r="W330" s="49"/>
      <c r="X330" s="46"/>
      <c r="Y330" s="69">
        <f t="shared" si="50"/>
        <v>0</v>
      </c>
      <c r="Z330" s="46">
        <f t="shared" si="54"/>
        <v>0</v>
      </c>
    </row>
    <row r="331" spans="1:26" ht="15.75" x14ac:dyDescent="0.25">
      <c r="A331" s="72">
        <f t="shared" si="57"/>
        <v>43422</v>
      </c>
      <c r="B331" s="7">
        <f t="shared" si="52"/>
        <v>46</v>
      </c>
      <c r="C331" s="7">
        <f t="shared" ref="C331:C374" si="59">MONTH(A331)</f>
        <v>11</v>
      </c>
      <c r="D331" s="7" t="str">
        <f t="shared" ref="D331:D374" si="60">C331&amp;"_"&amp;B331</f>
        <v>11_46</v>
      </c>
      <c r="E331" s="7">
        <f t="shared" si="58"/>
        <v>0</v>
      </c>
      <c r="I331" s="33"/>
      <c r="J331" s="34"/>
      <c r="K331" s="35">
        <f t="shared" ref="K331:K374" si="61">+SUM(I331:J331)</f>
        <v>0</v>
      </c>
      <c r="L331" s="54"/>
      <c r="M331" s="34"/>
      <c r="N331" s="34"/>
      <c r="O331" s="34"/>
      <c r="P331" s="35">
        <f t="shared" ref="P331:P374" si="62">K331-SUM(L331:O331)</f>
        <v>0</v>
      </c>
      <c r="Q331" s="54"/>
      <c r="R331" s="34"/>
      <c r="S331" s="35"/>
      <c r="T331" s="24">
        <f t="shared" ref="T331:T374" si="63">SUM(Q331:S331)</f>
        <v>0</v>
      </c>
      <c r="U331" s="62">
        <f t="shared" si="53"/>
        <v>0</v>
      </c>
      <c r="V331" s="92"/>
      <c r="W331" s="49"/>
      <c r="X331" s="46"/>
      <c r="Y331" s="69">
        <f t="shared" ref="Y331:Y374" si="64">Y330+L331-W331</f>
        <v>0</v>
      </c>
      <c r="Z331" s="46">
        <f t="shared" si="54"/>
        <v>0</v>
      </c>
    </row>
    <row r="332" spans="1:26" ht="15.75" x14ac:dyDescent="0.25">
      <c r="A332" s="72">
        <f t="shared" si="57"/>
        <v>43423</v>
      </c>
      <c r="B332" s="7">
        <f t="shared" ref="B332:B374" si="65">IF(WEEKNUM(A332,21)=53,0,WEEKNUM(A332,21))</f>
        <v>47</v>
      </c>
      <c r="C332" s="7">
        <f t="shared" si="59"/>
        <v>11</v>
      </c>
      <c r="D332" s="7" t="str">
        <f t="shared" si="60"/>
        <v>11_47</v>
      </c>
      <c r="E332" s="7">
        <f t="shared" si="58"/>
        <v>1</v>
      </c>
      <c r="I332" s="33"/>
      <c r="J332" s="34"/>
      <c r="K332" s="35">
        <f t="shared" si="61"/>
        <v>0</v>
      </c>
      <c r="L332" s="54"/>
      <c r="M332" s="34"/>
      <c r="N332" s="34"/>
      <c r="O332" s="34"/>
      <c r="P332" s="35">
        <f t="shared" si="62"/>
        <v>0</v>
      </c>
      <c r="Q332" s="54"/>
      <c r="R332" s="34"/>
      <c r="S332" s="35"/>
      <c r="T332" s="24">
        <f t="shared" si="63"/>
        <v>0</v>
      </c>
      <c r="U332" s="62">
        <f t="shared" ref="U332:U374" si="66">U331+P332-T332</f>
        <v>0</v>
      </c>
      <c r="V332" s="92"/>
      <c r="W332" s="49"/>
      <c r="X332" s="46"/>
      <c r="Y332" s="69">
        <f t="shared" si="64"/>
        <v>0</v>
      </c>
      <c r="Z332" s="46">
        <f t="shared" si="54"/>
        <v>0</v>
      </c>
    </row>
    <row r="333" spans="1:26" ht="15.75" x14ac:dyDescent="0.25">
      <c r="A333" s="72">
        <f t="shared" si="57"/>
        <v>43424</v>
      </c>
      <c r="B333" s="7">
        <f t="shared" si="65"/>
        <v>47</v>
      </c>
      <c r="C333" s="7">
        <f t="shared" si="59"/>
        <v>11</v>
      </c>
      <c r="D333" s="7" t="str">
        <f t="shared" si="60"/>
        <v>11_47</v>
      </c>
      <c r="E333" s="7">
        <f t="shared" si="58"/>
        <v>1</v>
      </c>
      <c r="I333" s="33"/>
      <c r="J333" s="34"/>
      <c r="K333" s="35">
        <f t="shared" si="61"/>
        <v>0</v>
      </c>
      <c r="L333" s="54"/>
      <c r="M333" s="34"/>
      <c r="N333" s="34"/>
      <c r="O333" s="34"/>
      <c r="P333" s="35">
        <f t="shared" si="62"/>
        <v>0</v>
      </c>
      <c r="Q333" s="54"/>
      <c r="R333" s="34"/>
      <c r="S333" s="35"/>
      <c r="T333" s="24">
        <f t="shared" si="63"/>
        <v>0</v>
      </c>
      <c r="U333" s="62">
        <f t="shared" si="66"/>
        <v>0</v>
      </c>
      <c r="V333" s="92"/>
      <c r="W333" s="49"/>
      <c r="X333" s="46"/>
      <c r="Y333" s="69">
        <f t="shared" si="64"/>
        <v>0</v>
      </c>
      <c r="Z333" s="46">
        <f t="shared" si="54"/>
        <v>0</v>
      </c>
    </row>
    <row r="334" spans="1:26" ht="15.75" x14ac:dyDescent="0.25">
      <c r="A334" s="72">
        <f t="shared" si="57"/>
        <v>43425</v>
      </c>
      <c r="B334" s="7">
        <f t="shared" si="65"/>
        <v>47</v>
      </c>
      <c r="C334" s="7">
        <f t="shared" si="59"/>
        <v>11</v>
      </c>
      <c r="D334" s="7" t="str">
        <f t="shared" si="60"/>
        <v>11_47</v>
      </c>
      <c r="E334" s="7">
        <f t="shared" si="58"/>
        <v>1</v>
      </c>
      <c r="I334" s="33"/>
      <c r="J334" s="34"/>
      <c r="K334" s="35">
        <f t="shared" si="61"/>
        <v>0</v>
      </c>
      <c r="L334" s="54"/>
      <c r="M334" s="34"/>
      <c r="N334" s="34"/>
      <c r="O334" s="34"/>
      <c r="P334" s="35">
        <f t="shared" si="62"/>
        <v>0</v>
      </c>
      <c r="Q334" s="54"/>
      <c r="R334" s="34"/>
      <c r="S334" s="35"/>
      <c r="T334" s="24">
        <f t="shared" si="63"/>
        <v>0</v>
      </c>
      <c r="U334" s="62">
        <f t="shared" si="66"/>
        <v>0</v>
      </c>
      <c r="V334" s="92"/>
      <c r="W334" s="49"/>
      <c r="X334" s="46"/>
      <c r="Y334" s="69">
        <f t="shared" si="64"/>
        <v>0</v>
      </c>
      <c r="Z334" s="46">
        <f t="shared" ref="Z334:Z374" si="67">IF(W334&gt;0,(Z333-Z333)+X334,Z333+X334)</f>
        <v>0</v>
      </c>
    </row>
    <row r="335" spans="1:26" ht="15.75" x14ac:dyDescent="0.25">
      <c r="A335" s="72">
        <f t="shared" si="57"/>
        <v>43426</v>
      </c>
      <c r="B335" s="7">
        <f t="shared" si="65"/>
        <v>47</v>
      </c>
      <c r="C335" s="7">
        <f t="shared" si="59"/>
        <v>11</v>
      </c>
      <c r="D335" s="7" t="str">
        <f t="shared" si="60"/>
        <v>11_47</v>
      </c>
      <c r="E335" s="7">
        <f t="shared" si="58"/>
        <v>1</v>
      </c>
      <c r="I335" s="33"/>
      <c r="J335" s="34"/>
      <c r="K335" s="35">
        <f t="shared" si="61"/>
        <v>0</v>
      </c>
      <c r="L335" s="54"/>
      <c r="M335" s="34"/>
      <c r="N335" s="34"/>
      <c r="O335" s="34"/>
      <c r="P335" s="35">
        <f t="shared" si="62"/>
        <v>0</v>
      </c>
      <c r="Q335" s="54"/>
      <c r="R335" s="34"/>
      <c r="S335" s="35"/>
      <c r="T335" s="24">
        <f t="shared" si="63"/>
        <v>0</v>
      </c>
      <c r="U335" s="62">
        <f t="shared" si="66"/>
        <v>0</v>
      </c>
      <c r="V335" s="92"/>
      <c r="W335" s="49"/>
      <c r="X335" s="46"/>
      <c r="Y335" s="69">
        <f t="shared" si="64"/>
        <v>0</v>
      </c>
      <c r="Z335" s="46">
        <f t="shared" si="67"/>
        <v>0</v>
      </c>
    </row>
    <row r="336" spans="1:26" ht="15.75" x14ac:dyDescent="0.25">
      <c r="A336" s="72">
        <f t="shared" si="57"/>
        <v>43427</v>
      </c>
      <c r="B336" s="7">
        <f t="shared" si="65"/>
        <v>47</v>
      </c>
      <c r="C336" s="7">
        <f t="shared" si="59"/>
        <v>11</v>
      </c>
      <c r="D336" s="7" t="str">
        <f t="shared" si="60"/>
        <v>11_47</v>
      </c>
      <c r="E336" s="7">
        <f t="shared" si="58"/>
        <v>1</v>
      </c>
      <c r="I336" s="33"/>
      <c r="J336" s="34"/>
      <c r="K336" s="35">
        <f t="shared" si="61"/>
        <v>0</v>
      </c>
      <c r="L336" s="54"/>
      <c r="M336" s="34"/>
      <c r="N336" s="34"/>
      <c r="O336" s="34"/>
      <c r="P336" s="35">
        <f t="shared" si="62"/>
        <v>0</v>
      </c>
      <c r="Q336" s="54"/>
      <c r="R336" s="34"/>
      <c r="S336" s="35"/>
      <c r="T336" s="24">
        <f t="shared" si="63"/>
        <v>0</v>
      </c>
      <c r="U336" s="62">
        <f t="shared" si="66"/>
        <v>0</v>
      </c>
      <c r="V336" s="92"/>
      <c r="W336" s="49"/>
      <c r="X336" s="46"/>
      <c r="Y336" s="69">
        <f t="shared" si="64"/>
        <v>0</v>
      </c>
      <c r="Z336" s="46">
        <f t="shared" si="67"/>
        <v>0</v>
      </c>
    </row>
    <row r="337" spans="1:26" ht="15.75" x14ac:dyDescent="0.25">
      <c r="A337" s="72">
        <f t="shared" si="57"/>
        <v>43428</v>
      </c>
      <c r="B337" s="7">
        <f t="shared" si="65"/>
        <v>47</v>
      </c>
      <c r="C337" s="7">
        <f t="shared" si="59"/>
        <v>11</v>
      </c>
      <c r="D337" s="7" t="str">
        <f t="shared" si="60"/>
        <v>11_47</v>
      </c>
      <c r="E337" s="7">
        <f t="shared" si="58"/>
        <v>0</v>
      </c>
      <c r="I337" s="33"/>
      <c r="J337" s="34"/>
      <c r="K337" s="35">
        <f t="shared" si="61"/>
        <v>0</v>
      </c>
      <c r="L337" s="54"/>
      <c r="M337" s="34"/>
      <c r="N337" s="34"/>
      <c r="O337" s="34"/>
      <c r="P337" s="35">
        <f t="shared" si="62"/>
        <v>0</v>
      </c>
      <c r="Q337" s="54"/>
      <c r="R337" s="34"/>
      <c r="S337" s="35"/>
      <c r="T337" s="24">
        <f t="shared" si="63"/>
        <v>0</v>
      </c>
      <c r="U337" s="62">
        <f t="shared" si="66"/>
        <v>0</v>
      </c>
      <c r="V337" s="92"/>
      <c r="W337" s="49"/>
      <c r="X337" s="46"/>
      <c r="Y337" s="69">
        <f t="shared" si="64"/>
        <v>0</v>
      </c>
      <c r="Z337" s="46">
        <f t="shared" si="67"/>
        <v>0</v>
      </c>
    </row>
    <row r="338" spans="1:26" ht="15.75" x14ac:dyDescent="0.25">
      <c r="A338" s="72">
        <f t="shared" si="57"/>
        <v>43429</v>
      </c>
      <c r="B338" s="7">
        <f t="shared" si="65"/>
        <v>47</v>
      </c>
      <c r="C338" s="7">
        <f t="shared" si="59"/>
        <v>11</v>
      </c>
      <c r="D338" s="7" t="str">
        <f t="shared" si="60"/>
        <v>11_47</v>
      </c>
      <c r="E338" s="7">
        <f t="shared" si="58"/>
        <v>0</v>
      </c>
      <c r="I338" s="33"/>
      <c r="J338" s="34"/>
      <c r="K338" s="35">
        <f t="shared" si="61"/>
        <v>0</v>
      </c>
      <c r="L338" s="54"/>
      <c r="M338" s="34"/>
      <c r="N338" s="34"/>
      <c r="O338" s="34"/>
      <c r="P338" s="35">
        <f t="shared" si="62"/>
        <v>0</v>
      </c>
      <c r="Q338" s="54"/>
      <c r="R338" s="34"/>
      <c r="S338" s="35"/>
      <c r="T338" s="24">
        <f t="shared" si="63"/>
        <v>0</v>
      </c>
      <c r="U338" s="62">
        <f t="shared" si="66"/>
        <v>0</v>
      </c>
      <c r="V338" s="92"/>
      <c r="W338" s="49"/>
      <c r="X338" s="46"/>
      <c r="Y338" s="69">
        <f t="shared" si="64"/>
        <v>0</v>
      </c>
      <c r="Z338" s="46">
        <f t="shared" si="67"/>
        <v>0</v>
      </c>
    </row>
    <row r="339" spans="1:26" ht="15.75" x14ac:dyDescent="0.25">
      <c r="A339" s="72">
        <f t="shared" si="57"/>
        <v>43430</v>
      </c>
      <c r="B339" s="7">
        <f t="shared" si="65"/>
        <v>48</v>
      </c>
      <c r="C339" s="7">
        <f t="shared" si="59"/>
        <v>11</v>
      </c>
      <c r="D339" s="7" t="str">
        <f t="shared" si="60"/>
        <v>11_48</v>
      </c>
      <c r="E339" s="7">
        <f t="shared" si="58"/>
        <v>1</v>
      </c>
      <c r="I339" s="33"/>
      <c r="J339" s="34"/>
      <c r="K339" s="35">
        <f t="shared" si="61"/>
        <v>0</v>
      </c>
      <c r="L339" s="54"/>
      <c r="M339" s="34"/>
      <c r="N339" s="34"/>
      <c r="O339" s="34"/>
      <c r="P339" s="35">
        <f t="shared" si="62"/>
        <v>0</v>
      </c>
      <c r="Q339" s="54"/>
      <c r="R339" s="34"/>
      <c r="S339" s="35"/>
      <c r="T339" s="24">
        <f t="shared" si="63"/>
        <v>0</v>
      </c>
      <c r="U339" s="62">
        <f t="shared" si="66"/>
        <v>0</v>
      </c>
      <c r="V339" s="92"/>
      <c r="W339" s="49"/>
      <c r="X339" s="46"/>
      <c r="Y339" s="69">
        <f t="shared" si="64"/>
        <v>0</v>
      </c>
      <c r="Z339" s="46">
        <f t="shared" si="67"/>
        <v>0</v>
      </c>
    </row>
    <row r="340" spans="1:26" ht="15.75" x14ac:dyDescent="0.25">
      <c r="A340" s="72">
        <f t="shared" si="57"/>
        <v>43431</v>
      </c>
      <c r="B340" s="7">
        <f t="shared" si="65"/>
        <v>48</v>
      </c>
      <c r="C340" s="7">
        <f t="shared" si="59"/>
        <v>11</v>
      </c>
      <c r="D340" s="7" t="str">
        <f t="shared" si="60"/>
        <v>11_48</v>
      </c>
      <c r="E340" s="7">
        <f t="shared" si="58"/>
        <v>1</v>
      </c>
      <c r="I340" s="33"/>
      <c r="J340" s="34"/>
      <c r="K340" s="35">
        <f t="shared" si="61"/>
        <v>0</v>
      </c>
      <c r="L340" s="54"/>
      <c r="M340" s="34"/>
      <c r="N340" s="34"/>
      <c r="O340" s="34"/>
      <c r="P340" s="35">
        <f t="shared" si="62"/>
        <v>0</v>
      </c>
      <c r="Q340" s="54"/>
      <c r="R340" s="34"/>
      <c r="S340" s="35"/>
      <c r="T340" s="24">
        <f t="shared" si="63"/>
        <v>0</v>
      </c>
      <c r="U340" s="62">
        <f t="shared" si="66"/>
        <v>0</v>
      </c>
      <c r="V340" s="92"/>
      <c r="W340" s="49"/>
      <c r="X340" s="46"/>
      <c r="Y340" s="69">
        <f t="shared" si="64"/>
        <v>0</v>
      </c>
      <c r="Z340" s="46">
        <f t="shared" si="67"/>
        <v>0</v>
      </c>
    </row>
    <row r="341" spans="1:26" ht="15.75" x14ac:dyDescent="0.25">
      <c r="A341" s="72">
        <f t="shared" si="57"/>
        <v>43432</v>
      </c>
      <c r="B341" s="7">
        <f t="shared" si="65"/>
        <v>48</v>
      </c>
      <c r="C341" s="7">
        <f t="shared" si="59"/>
        <v>11</v>
      </c>
      <c r="D341" s="7" t="str">
        <f t="shared" si="60"/>
        <v>11_48</v>
      </c>
      <c r="E341" s="7">
        <f t="shared" si="58"/>
        <v>1</v>
      </c>
      <c r="I341" s="33"/>
      <c r="J341" s="34"/>
      <c r="K341" s="35">
        <f t="shared" si="61"/>
        <v>0</v>
      </c>
      <c r="L341" s="54"/>
      <c r="M341" s="34"/>
      <c r="N341" s="34"/>
      <c r="O341" s="34"/>
      <c r="P341" s="35">
        <f t="shared" si="62"/>
        <v>0</v>
      </c>
      <c r="Q341" s="54"/>
      <c r="R341" s="34"/>
      <c r="S341" s="35"/>
      <c r="T341" s="24">
        <f t="shared" si="63"/>
        <v>0</v>
      </c>
      <c r="U341" s="62">
        <f t="shared" si="66"/>
        <v>0</v>
      </c>
      <c r="V341" s="92"/>
      <c r="W341" s="49"/>
      <c r="X341" s="46"/>
      <c r="Y341" s="69">
        <f t="shared" si="64"/>
        <v>0</v>
      </c>
      <c r="Z341" s="46">
        <f t="shared" si="67"/>
        <v>0</v>
      </c>
    </row>
    <row r="342" spans="1:26" ht="15.75" x14ac:dyDescent="0.25">
      <c r="A342" s="72">
        <f t="shared" si="57"/>
        <v>43433</v>
      </c>
      <c r="B342" s="7">
        <f t="shared" si="65"/>
        <v>48</v>
      </c>
      <c r="C342" s="7">
        <f t="shared" si="59"/>
        <v>11</v>
      </c>
      <c r="D342" s="7" t="str">
        <f t="shared" si="60"/>
        <v>11_48</v>
      </c>
      <c r="E342" s="7">
        <f t="shared" si="58"/>
        <v>1</v>
      </c>
      <c r="I342" s="33"/>
      <c r="J342" s="34"/>
      <c r="K342" s="35">
        <f t="shared" si="61"/>
        <v>0</v>
      </c>
      <c r="L342" s="54"/>
      <c r="M342" s="34"/>
      <c r="N342" s="34"/>
      <c r="O342" s="34"/>
      <c r="P342" s="35">
        <f t="shared" si="62"/>
        <v>0</v>
      </c>
      <c r="Q342" s="54"/>
      <c r="R342" s="34"/>
      <c r="S342" s="35"/>
      <c r="T342" s="24">
        <f t="shared" si="63"/>
        <v>0</v>
      </c>
      <c r="U342" s="62">
        <f t="shared" si="66"/>
        <v>0</v>
      </c>
      <c r="V342" s="92"/>
      <c r="W342" s="49"/>
      <c r="X342" s="46"/>
      <c r="Y342" s="69">
        <f t="shared" si="64"/>
        <v>0</v>
      </c>
      <c r="Z342" s="46">
        <f t="shared" si="67"/>
        <v>0</v>
      </c>
    </row>
    <row r="343" spans="1:26" ht="15.75" x14ac:dyDescent="0.25">
      <c r="A343" s="72">
        <f t="shared" si="57"/>
        <v>43434</v>
      </c>
      <c r="B343" s="7">
        <f t="shared" si="65"/>
        <v>48</v>
      </c>
      <c r="C343" s="7">
        <f t="shared" si="59"/>
        <v>11</v>
      </c>
      <c r="D343" s="7" t="str">
        <f t="shared" si="60"/>
        <v>11_48</v>
      </c>
      <c r="E343" s="7">
        <f t="shared" si="58"/>
        <v>1</v>
      </c>
      <c r="I343" s="33"/>
      <c r="J343" s="34"/>
      <c r="K343" s="35">
        <f t="shared" si="61"/>
        <v>0</v>
      </c>
      <c r="L343" s="54"/>
      <c r="M343" s="34"/>
      <c r="N343" s="34"/>
      <c r="O343" s="34"/>
      <c r="P343" s="35">
        <f t="shared" si="62"/>
        <v>0</v>
      </c>
      <c r="Q343" s="54"/>
      <c r="R343" s="34"/>
      <c r="S343" s="35"/>
      <c r="T343" s="24">
        <f t="shared" si="63"/>
        <v>0</v>
      </c>
      <c r="U343" s="62">
        <f t="shared" si="66"/>
        <v>0</v>
      </c>
      <c r="V343" s="92"/>
      <c r="W343" s="49"/>
      <c r="X343" s="46"/>
      <c r="Y343" s="69">
        <f t="shared" si="64"/>
        <v>0</v>
      </c>
      <c r="Z343" s="46">
        <f t="shared" si="67"/>
        <v>0</v>
      </c>
    </row>
    <row r="344" spans="1:26" ht="15.75" x14ac:dyDescent="0.25">
      <c r="A344" s="72">
        <f t="shared" si="57"/>
        <v>43435</v>
      </c>
      <c r="B344" s="7">
        <f t="shared" si="65"/>
        <v>48</v>
      </c>
      <c r="C344" s="7">
        <f t="shared" si="59"/>
        <v>12</v>
      </c>
      <c r="D344" s="7" t="str">
        <f t="shared" si="60"/>
        <v>12_48</v>
      </c>
      <c r="E344" s="7">
        <f t="shared" si="58"/>
        <v>0</v>
      </c>
      <c r="I344" s="33"/>
      <c r="J344" s="34"/>
      <c r="K344" s="35">
        <f t="shared" si="61"/>
        <v>0</v>
      </c>
      <c r="L344" s="54"/>
      <c r="M344" s="34"/>
      <c r="N344" s="34"/>
      <c r="O344" s="34"/>
      <c r="P344" s="35">
        <f t="shared" si="62"/>
        <v>0</v>
      </c>
      <c r="Q344" s="54"/>
      <c r="R344" s="34"/>
      <c r="S344" s="35"/>
      <c r="T344" s="24">
        <f t="shared" si="63"/>
        <v>0</v>
      </c>
      <c r="U344" s="62">
        <f t="shared" si="66"/>
        <v>0</v>
      </c>
      <c r="V344" s="92"/>
      <c r="W344" s="49"/>
      <c r="X344" s="46"/>
      <c r="Y344" s="69">
        <f t="shared" si="64"/>
        <v>0</v>
      </c>
      <c r="Z344" s="46">
        <f t="shared" si="67"/>
        <v>0</v>
      </c>
    </row>
    <row r="345" spans="1:26" ht="15.75" x14ac:dyDescent="0.25">
      <c r="A345" s="72">
        <f t="shared" si="57"/>
        <v>43436</v>
      </c>
      <c r="B345" s="7">
        <f t="shared" si="65"/>
        <v>48</v>
      </c>
      <c r="C345" s="7">
        <f t="shared" si="59"/>
        <v>12</v>
      </c>
      <c r="D345" s="7" t="str">
        <f t="shared" si="60"/>
        <v>12_48</v>
      </c>
      <c r="E345" s="7">
        <f t="shared" si="58"/>
        <v>0</v>
      </c>
      <c r="I345" s="33"/>
      <c r="J345" s="34"/>
      <c r="K345" s="35">
        <f t="shared" si="61"/>
        <v>0</v>
      </c>
      <c r="L345" s="54"/>
      <c r="M345" s="34"/>
      <c r="N345" s="34"/>
      <c r="O345" s="34"/>
      <c r="P345" s="35">
        <f t="shared" si="62"/>
        <v>0</v>
      </c>
      <c r="Q345" s="54"/>
      <c r="R345" s="34"/>
      <c r="S345" s="35"/>
      <c r="T345" s="24">
        <f t="shared" si="63"/>
        <v>0</v>
      </c>
      <c r="U345" s="62">
        <f t="shared" si="66"/>
        <v>0</v>
      </c>
      <c r="V345" s="92"/>
      <c r="W345" s="49"/>
      <c r="X345" s="46"/>
      <c r="Y345" s="69">
        <f t="shared" si="64"/>
        <v>0</v>
      </c>
      <c r="Z345" s="46">
        <f t="shared" si="67"/>
        <v>0</v>
      </c>
    </row>
    <row r="346" spans="1:26" ht="15.75" x14ac:dyDescent="0.25">
      <c r="A346" s="72">
        <f t="shared" si="57"/>
        <v>43437</v>
      </c>
      <c r="B346" s="7">
        <f t="shared" si="65"/>
        <v>49</v>
      </c>
      <c r="C346" s="7">
        <f t="shared" si="59"/>
        <v>12</v>
      </c>
      <c r="D346" s="7" t="str">
        <f t="shared" si="60"/>
        <v>12_49</v>
      </c>
      <c r="E346" s="7">
        <f t="shared" si="58"/>
        <v>1</v>
      </c>
      <c r="I346" s="33"/>
      <c r="J346" s="34"/>
      <c r="K346" s="35">
        <f t="shared" si="61"/>
        <v>0</v>
      </c>
      <c r="L346" s="54"/>
      <c r="M346" s="34"/>
      <c r="N346" s="34"/>
      <c r="O346" s="34"/>
      <c r="P346" s="35">
        <f t="shared" si="62"/>
        <v>0</v>
      </c>
      <c r="Q346" s="54"/>
      <c r="R346" s="34"/>
      <c r="S346" s="35"/>
      <c r="T346" s="24">
        <f t="shared" si="63"/>
        <v>0</v>
      </c>
      <c r="U346" s="62">
        <f t="shared" si="66"/>
        <v>0</v>
      </c>
      <c r="V346" s="92"/>
      <c r="W346" s="49"/>
      <c r="X346" s="46"/>
      <c r="Y346" s="69">
        <f t="shared" si="64"/>
        <v>0</v>
      </c>
      <c r="Z346" s="46">
        <f t="shared" si="67"/>
        <v>0</v>
      </c>
    </row>
    <row r="347" spans="1:26" ht="15.75" x14ac:dyDescent="0.25">
      <c r="A347" s="72">
        <f t="shared" si="57"/>
        <v>43438</v>
      </c>
      <c r="B347" s="7">
        <f t="shared" si="65"/>
        <v>49</v>
      </c>
      <c r="C347" s="7">
        <f t="shared" si="59"/>
        <v>12</v>
      </c>
      <c r="D347" s="7" t="str">
        <f t="shared" si="60"/>
        <v>12_49</v>
      </c>
      <c r="E347" s="7">
        <f t="shared" si="58"/>
        <v>1</v>
      </c>
      <c r="I347" s="33"/>
      <c r="J347" s="34"/>
      <c r="K347" s="35">
        <f t="shared" si="61"/>
        <v>0</v>
      </c>
      <c r="L347" s="54"/>
      <c r="M347" s="34"/>
      <c r="N347" s="34"/>
      <c r="O347" s="34"/>
      <c r="P347" s="35">
        <f t="shared" si="62"/>
        <v>0</v>
      </c>
      <c r="Q347" s="54"/>
      <c r="R347" s="34"/>
      <c r="S347" s="35"/>
      <c r="T347" s="24">
        <f t="shared" si="63"/>
        <v>0</v>
      </c>
      <c r="U347" s="62">
        <f t="shared" si="66"/>
        <v>0</v>
      </c>
      <c r="V347" s="92"/>
      <c r="W347" s="49"/>
      <c r="X347" s="46"/>
      <c r="Y347" s="69">
        <f t="shared" si="64"/>
        <v>0</v>
      </c>
      <c r="Z347" s="46">
        <f t="shared" si="67"/>
        <v>0</v>
      </c>
    </row>
    <row r="348" spans="1:26" ht="15.75" x14ac:dyDescent="0.25">
      <c r="A348" s="72">
        <f t="shared" si="57"/>
        <v>43439</v>
      </c>
      <c r="B348" s="7">
        <f t="shared" si="65"/>
        <v>49</v>
      </c>
      <c r="C348" s="7">
        <f t="shared" si="59"/>
        <v>12</v>
      </c>
      <c r="D348" s="7" t="str">
        <f t="shared" si="60"/>
        <v>12_49</v>
      </c>
      <c r="E348" s="7">
        <f t="shared" si="58"/>
        <v>1</v>
      </c>
      <c r="I348" s="33"/>
      <c r="J348" s="34"/>
      <c r="K348" s="35">
        <f t="shared" si="61"/>
        <v>0</v>
      </c>
      <c r="L348" s="54"/>
      <c r="M348" s="34"/>
      <c r="N348" s="34"/>
      <c r="O348" s="34"/>
      <c r="P348" s="35">
        <f t="shared" si="62"/>
        <v>0</v>
      </c>
      <c r="Q348" s="54"/>
      <c r="R348" s="34"/>
      <c r="S348" s="35"/>
      <c r="T348" s="24">
        <f t="shared" si="63"/>
        <v>0</v>
      </c>
      <c r="U348" s="62">
        <f t="shared" si="66"/>
        <v>0</v>
      </c>
      <c r="V348" s="92"/>
      <c r="W348" s="49"/>
      <c r="X348" s="46"/>
      <c r="Y348" s="69">
        <f t="shared" si="64"/>
        <v>0</v>
      </c>
      <c r="Z348" s="46">
        <f t="shared" si="67"/>
        <v>0</v>
      </c>
    </row>
    <row r="349" spans="1:26" ht="15.75" x14ac:dyDescent="0.25">
      <c r="A349" s="72">
        <f t="shared" si="57"/>
        <v>43440</v>
      </c>
      <c r="B349" s="7">
        <f t="shared" si="65"/>
        <v>49</v>
      </c>
      <c r="C349" s="7">
        <f t="shared" si="59"/>
        <v>12</v>
      </c>
      <c r="D349" s="7" t="str">
        <f t="shared" si="60"/>
        <v>12_49</v>
      </c>
      <c r="E349" s="7">
        <f t="shared" si="58"/>
        <v>1</v>
      </c>
      <c r="I349" s="33"/>
      <c r="J349" s="34"/>
      <c r="K349" s="35">
        <f t="shared" si="61"/>
        <v>0</v>
      </c>
      <c r="L349" s="54"/>
      <c r="M349" s="34"/>
      <c r="N349" s="34"/>
      <c r="O349" s="34"/>
      <c r="P349" s="35">
        <f t="shared" si="62"/>
        <v>0</v>
      </c>
      <c r="Q349" s="54"/>
      <c r="R349" s="34"/>
      <c r="S349" s="35"/>
      <c r="T349" s="24">
        <f t="shared" si="63"/>
        <v>0</v>
      </c>
      <c r="U349" s="62">
        <f t="shared" si="66"/>
        <v>0</v>
      </c>
      <c r="V349" s="92"/>
      <c r="W349" s="49"/>
      <c r="X349" s="46"/>
      <c r="Y349" s="69">
        <f t="shared" si="64"/>
        <v>0</v>
      </c>
      <c r="Z349" s="46">
        <f t="shared" si="67"/>
        <v>0</v>
      </c>
    </row>
    <row r="350" spans="1:26" ht="15.75" x14ac:dyDescent="0.25">
      <c r="A350" s="72">
        <f t="shared" si="57"/>
        <v>43441</v>
      </c>
      <c r="B350" s="7">
        <f t="shared" si="65"/>
        <v>49</v>
      </c>
      <c r="C350" s="7">
        <f t="shared" si="59"/>
        <v>12</v>
      </c>
      <c r="D350" s="7" t="str">
        <f t="shared" si="60"/>
        <v>12_49</v>
      </c>
      <c r="E350" s="7">
        <f t="shared" si="58"/>
        <v>1</v>
      </c>
      <c r="I350" s="33"/>
      <c r="J350" s="34"/>
      <c r="K350" s="35">
        <f t="shared" si="61"/>
        <v>0</v>
      </c>
      <c r="L350" s="54"/>
      <c r="M350" s="34"/>
      <c r="N350" s="34"/>
      <c r="O350" s="34"/>
      <c r="P350" s="35">
        <f t="shared" si="62"/>
        <v>0</v>
      </c>
      <c r="Q350" s="54"/>
      <c r="R350" s="34"/>
      <c r="S350" s="35"/>
      <c r="T350" s="24">
        <f t="shared" si="63"/>
        <v>0</v>
      </c>
      <c r="U350" s="62">
        <f t="shared" si="66"/>
        <v>0</v>
      </c>
      <c r="V350" s="92"/>
      <c r="W350" s="49"/>
      <c r="X350" s="46"/>
      <c r="Y350" s="69">
        <f t="shared" si="64"/>
        <v>0</v>
      </c>
      <c r="Z350" s="46">
        <f t="shared" si="67"/>
        <v>0</v>
      </c>
    </row>
    <row r="351" spans="1:26" ht="15.75" x14ac:dyDescent="0.25">
      <c r="A351" s="72">
        <f t="shared" si="57"/>
        <v>43442</v>
      </c>
      <c r="B351" s="7">
        <f t="shared" si="65"/>
        <v>49</v>
      </c>
      <c r="C351" s="7">
        <f t="shared" si="59"/>
        <v>12</v>
      </c>
      <c r="D351" s="7" t="str">
        <f t="shared" si="60"/>
        <v>12_49</v>
      </c>
      <c r="E351" s="7">
        <f t="shared" si="58"/>
        <v>0</v>
      </c>
      <c r="I351" s="33"/>
      <c r="J351" s="34"/>
      <c r="K351" s="35">
        <f t="shared" si="61"/>
        <v>0</v>
      </c>
      <c r="L351" s="54"/>
      <c r="M351" s="34"/>
      <c r="N351" s="34"/>
      <c r="O351" s="34"/>
      <c r="P351" s="35">
        <f t="shared" si="62"/>
        <v>0</v>
      </c>
      <c r="Q351" s="54"/>
      <c r="R351" s="34"/>
      <c r="S351" s="35"/>
      <c r="T351" s="24">
        <f t="shared" si="63"/>
        <v>0</v>
      </c>
      <c r="U351" s="62">
        <f t="shared" si="66"/>
        <v>0</v>
      </c>
      <c r="V351" s="92"/>
      <c r="W351" s="49"/>
      <c r="X351" s="46"/>
      <c r="Y351" s="69">
        <f t="shared" si="64"/>
        <v>0</v>
      </c>
      <c r="Z351" s="46">
        <f t="shared" si="67"/>
        <v>0</v>
      </c>
    </row>
    <row r="352" spans="1:26" ht="15.75" x14ac:dyDescent="0.25">
      <c r="A352" s="72">
        <f t="shared" si="57"/>
        <v>43443</v>
      </c>
      <c r="B352" s="7">
        <f t="shared" si="65"/>
        <v>49</v>
      </c>
      <c r="C352" s="7">
        <f t="shared" si="59"/>
        <v>12</v>
      </c>
      <c r="D352" s="7" t="str">
        <f t="shared" si="60"/>
        <v>12_49</v>
      </c>
      <c r="E352" s="7">
        <f t="shared" si="58"/>
        <v>0</v>
      </c>
      <c r="I352" s="33"/>
      <c r="J352" s="34"/>
      <c r="K352" s="35">
        <f t="shared" si="61"/>
        <v>0</v>
      </c>
      <c r="L352" s="54"/>
      <c r="M352" s="34"/>
      <c r="N352" s="34"/>
      <c r="O352" s="34"/>
      <c r="P352" s="35">
        <f t="shared" si="62"/>
        <v>0</v>
      </c>
      <c r="Q352" s="54"/>
      <c r="R352" s="34"/>
      <c r="S352" s="35"/>
      <c r="T352" s="24">
        <f t="shared" si="63"/>
        <v>0</v>
      </c>
      <c r="U352" s="62">
        <f t="shared" si="66"/>
        <v>0</v>
      </c>
      <c r="V352" s="92"/>
      <c r="W352" s="49"/>
      <c r="X352" s="46"/>
      <c r="Y352" s="69">
        <f t="shared" si="64"/>
        <v>0</v>
      </c>
      <c r="Z352" s="46">
        <f t="shared" si="67"/>
        <v>0</v>
      </c>
    </row>
    <row r="353" spans="1:26" ht="15.75" x14ac:dyDescent="0.25">
      <c r="A353" s="72">
        <f t="shared" si="57"/>
        <v>43444</v>
      </c>
      <c r="B353" s="7">
        <f t="shared" si="65"/>
        <v>50</v>
      </c>
      <c r="C353" s="7">
        <f t="shared" si="59"/>
        <v>12</v>
      </c>
      <c r="D353" s="7" t="str">
        <f t="shared" si="60"/>
        <v>12_50</v>
      </c>
      <c r="E353" s="7">
        <f t="shared" si="58"/>
        <v>1</v>
      </c>
      <c r="I353" s="33"/>
      <c r="J353" s="34"/>
      <c r="K353" s="35">
        <f t="shared" si="61"/>
        <v>0</v>
      </c>
      <c r="L353" s="54"/>
      <c r="M353" s="34"/>
      <c r="N353" s="34"/>
      <c r="O353" s="34"/>
      <c r="P353" s="35">
        <f t="shared" si="62"/>
        <v>0</v>
      </c>
      <c r="Q353" s="54"/>
      <c r="R353" s="34"/>
      <c r="S353" s="35"/>
      <c r="T353" s="24">
        <f t="shared" si="63"/>
        <v>0</v>
      </c>
      <c r="U353" s="62">
        <f t="shared" si="66"/>
        <v>0</v>
      </c>
      <c r="V353" s="92"/>
      <c r="W353" s="49"/>
      <c r="X353" s="46"/>
      <c r="Y353" s="69">
        <f t="shared" si="64"/>
        <v>0</v>
      </c>
      <c r="Z353" s="46">
        <f t="shared" si="67"/>
        <v>0</v>
      </c>
    </row>
    <row r="354" spans="1:26" ht="15.75" x14ac:dyDescent="0.25">
      <c r="A354" s="72">
        <f t="shared" si="57"/>
        <v>43445</v>
      </c>
      <c r="B354" s="7">
        <f t="shared" si="65"/>
        <v>50</v>
      </c>
      <c r="C354" s="7">
        <f t="shared" si="59"/>
        <v>12</v>
      </c>
      <c r="D354" s="7" t="str">
        <f t="shared" si="60"/>
        <v>12_50</v>
      </c>
      <c r="E354" s="7">
        <f t="shared" si="58"/>
        <v>1</v>
      </c>
      <c r="I354" s="33"/>
      <c r="J354" s="34"/>
      <c r="K354" s="35">
        <f t="shared" si="61"/>
        <v>0</v>
      </c>
      <c r="L354" s="54"/>
      <c r="M354" s="34"/>
      <c r="N354" s="34"/>
      <c r="O354" s="34"/>
      <c r="P354" s="35">
        <f t="shared" si="62"/>
        <v>0</v>
      </c>
      <c r="Q354" s="54"/>
      <c r="R354" s="34"/>
      <c r="S354" s="35"/>
      <c r="T354" s="24">
        <f t="shared" si="63"/>
        <v>0</v>
      </c>
      <c r="U354" s="62">
        <f t="shared" si="66"/>
        <v>0</v>
      </c>
      <c r="V354" s="92"/>
      <c r="W354" s="49"/>
      <c r="X354" s="46"/>
      <c r="Y354" s="69">
        <f t="shared" si="64"/>
        <v>0</v>
      </c>
      <c r="Z354" s="46">
        <f t="shared" si="67"/>
        <v>0</v>
      </c>
    </row>
    <row r="355" spans="1:26" ht="15.75" x14ac:dyDescent="0.25">
      <c r="A355" s="72">
        <f t="shared" si="57"/>
        <v>43446</v>
      </c>
      <c r="B355" s="7">
        <f t="shared" si="65"/>
        <v>50</v>
      </c>
      <c r="C355" s="7">
        <f t="shared" si="59"/>
        <v>12</v>
      </c>
      <c r="D355" s="7" t="str">
        <f t="shared" si="60"/>
        <v>12_50</v>
      </c>
      <c r="E355" s="7">
        <f t="shared" si="58"/>
        <v>1</v>
      </c>
      <c r="I355" s="33"/>
      <c r="J355" s="34"/>
      <c r="K355" s="35">
        <f t="shared" si="61"/>
        <v>0</v>
      </c>
      <c r="L355" s="54"/>
      <c r="M355" s="34"/>
      <c r="N355" s="34"/>
      <c r="O355" s="34"/>
      <c r="P355" s="35">
        <f t="shared" si="62"/>
        <v>0</v>
      </c>
      <c r="Q355" s="54"/>
      <c r="R355" s="34"/>
      <c r="S355" s="35"/>
      <c r="T355" s="24">
        <f t="shared" si="63"/>
        <v>0</v>
      </c>
      <c r="U355" s="62">
        <f t="shared" si="66"/>
        <v>0</v>
      </c>
      <c r="V355" s="92"/>
      <c r="W355" s="49"/>
      <c r="X355" s="46"/>
      <c r="Y355" s="69">
        <f t="shared" si="64"/>
        <v>0</v>
      </c>
      <c r="Z355" s="46">
        <f t="shared" si="67"/>
        <v>0</v>
      </c>
    </row>
    <row r="356" spans="1:26" ht="15.75" x14ac:dyDescent="0.25">
      <c r="A356" s="72">
        <f t="shared" si="57"/>
        <v>43447</v>
      </c>
      <c r="B356" s="7">
        <f t="shared" si="65"/>
        <v>50</v>
      </c>
      <c r="C356" s="7">
        <f t="shared" si="59"/>
        <v>12</v>
      </c>
      <c r="D356" s="7" t="str">
        <f t="shared" si="60"/>
        <v>12_50</v>
      </c>
      <c r="E356" s="7">
        <f t="shared" si="58"/>
        <v>1</v>
      </c>
      <c r="I356" s="33"/>
      <c r="J356" s="34"/>
      <c r="K356" s="35">
        <f t="shared" si="61"/>
        <v>0</v>
      </c>
      <c r="L356" s="54"/>
      <c r="M356" s="34"/>
      <c r="N356" s="34"/>
      <c r="O356" s="34"/>
      <c r="P356" s="35">
        <f t="shared" si="62"/>
        <v>0</v>
      </c>
      <c r="Q356" s="54"/>
      <c r="R356" s="34"/>
      <c r="S356" s="35"/>
      <c r="T356" s="24">
        <f t="shared" si="63"/>
        <v>0</v>
      </c>
      <c r="U356" s="62">
        <f t="shared" si="66"/>
        <v>0</v>
      </c>
      <c r="V356" s="92"/>
      <c r="W356" s="49"/>
      <c r="X356" s="46"/>
      <c r="Y356" s="69">
        <f t="shared" si="64"/>
        <v>0</v>
      </c>
      <c r="Z356" s="46">
        <f t="shared" si="67"/>
        <v>0</v>
      </c>
    </row>
    <row r="357" spans="1:26" ht="15.75" x14ac:dyDescent="0.25">
      <c r="A357" s="72">
        <f t="shared" si="57"/>
        <v>43448</v>
      </c>
      <c r="B357" s="7">
        <f t="shared" si="65"/>
        <v>50</v>
      </c>
      <c r="C357" s="7">
        <f t="shared" si="59"/>
        <v>12</v>
      </c>
      <c r="D357" s="7" t="str">
        <f t="shared" si="60"/>
        <v>12_50</v>
      </c>
      <c r="E357" s="7">
        <f t="shared" si="58"/>
        <v>1</v>
      </c>
      <c r="I357" s="33"/>
      <c r="J357" s="34"/>
      <c r="K357" s="35">
        <f t="shared" si="61"/>
        <v>0</v>
      </c>
      <c r="L357" s="54"/>
      <c r="M357" s="34"/>
      <c r="N357" s="34"/>
      <c r="O357" s="34"/>
      <c r="P357" s="35">
        <f t="shared" si="62"/>
        <v>0</v>
      </c>
      <c r="Q357" s="54"/>
      <c r="R357" s="34"/>
      <c r="S357" s="35"/>
      <c r="T357" s="24">
        <f t="shared" si="63"/>
        <v>0</v>
      </c>
      <c r="U357" s="62">
        <f t="shared" si="66"/>
        <v>0</v>
      </c>
      <c r="V357" s="92"/>
      <c r="W357" s="49"/>
      <c r="X357" s="46"/>
      <c r="Y357" s="69">
        <f t="shared" si="64"/>
        <v>0</v>
      </c>
      <c r="Z357" s="46">
        <f t="shared" si="67"/>
        <v>0</v>
      </c>
    </row>
    <row r="358" spans="1:26" ht="15.75" x14ac:dyDescent="0.25">
      <c r="A358" s="72">
        <f t="shared" si="57"/>
        <v>43449</v>
      </c>
      <c r="B358" s="7">
        <f t="shared" si="65"/>
        <v>50</v>
      </c>
      <c r="C358" s="7">
        <f t="shared" si="59"/>
        <v>12</v>
      </c>
      <c r="D358" s="7" t="str">
        <f t="shared" si="60"/>
        <v>12_50</v>
      </c>
      <c r="E358" s="7">
        <f t="shared" si="58"/>
        <v>0</v>
      </c>
      <c r="I358" s="33"/>
      <c r="J358" s="34"/>
      <c r="K358" s="35">
        <f t="shared" si="61"/>
        <v>0</v>
      </c>
      <c r="L358" s="54"/>
      <c r="M358" s="34"/>
      <c r="N358" s="34"/>
      <c r="O358" s="34"/>
      <c r="P358" s="35">
        <f t="shared" si="62"/>
        <v>0</v>
      </c>
      <c r="Q358" s="54"/>
      <c r="R358" s="34"/>
      <c r="S358" s="35"/>
      <c r="T358" s="24">
        <f t="shared" si="63"/>
        <v>0</v>
      </c>
      <c r="U358" s="62">
        <f t="shared" si="66"/>
        <v>0</v>
      </c>
      <c r="V358" s="92"/>
      <c r="W358" s="49"/>
      <c r="X358" s="46"/>
      <c r="Y358" s="69">
        <f t="shared" si="64"/>
        <v>0</v>
      </c>
      <c r="Z358" s="46">
        <f t="shared" si="67"/>
        <v>0</v>
      </c>
    </row>
    <row r="359" spans="1:26" ht="15.75" x14ac:dyDescent="0.25">
      <c r="A359" s="72">
        <f t="shared" si="57"/>
        <v>43450</v>
      </c>
      <c r="B359" s="7">
        <f t="shared" si="65"/>
        <v>50</v>
      </c>
      <c r="C359" s="7">
        <f t="shared" si="59"/>
        <v>12</v>
      </c>
      <c r="D359" s="7" t="str">
        <f t="shared" si="60"/>
        <v>12_50</v>
      </c>
      <c r="E359" s="7">
        <f t="shared" si="58"/>
        <v>0</v>
      </c>
      <c r="I359" s="33"/>
      <c r="J359" s="34"/>
      <c r="K359" s="35">
        <f t="shared" si="61"/>
        <v>0</v>
      </c>
      <c r="L359" s="54"/>
      <c r="M359" s="34"/>
      <c r="N359" s="34"/>
      <c r="O359" s="34"/>
      <c r="P359" s="35">
        <f t="shared" si="62"/>
        <v>0</v>
      </c>
      <c r="Q359" s="54"/>
      <c r="R359" s="34"/>
      <c r="S359" s="35"/>
      <c r="T359" s="24">
        <f t="shared" si="63"/>
        <v>0</v>
      </c>
      <c r="U359" s="62">
        <f t="shared" si="66"/>
        <v>0</v>
      </c>
      <c r="V359" s="92"/>
      <c r="W359" s="49"/>
      <c r="X359" s="46"/>
      <c r="Y359" s="69">
        <f t="shared" si="64"/>
        <v>0</v>
      </c>
      <c r="Z359" s="46">
        <f t="shared" si="67"/>
        <v>0</v>
      </c>
    </row>
    <row r="360" spans="1:26" ht="15.75" x14ac:dyDescent="0.25">
      <c r="A360" s="72">
        <f t="shared" si="57"/>
        <v>43451</v>
      </c>
      <c r="B360" s="7">
        <f t="shared" si="65"/>
        <v>51</v>
      </c>
      <c r="C360" s="7">
        <f t="shared" si="59"/>
        <v>12</v>
      </c>
      <c r="D360" s="7" t="str">
        <f t="shared" si="60"/>
        <v>12_51</v>
      </c>
      <c r="E360" s="7">
        <f t="shared" si="58"/>
        <v>1</v>
      </c>
      <c r="I360" s="33"/>
      <c r="J360" s="34"/>
      <c r="K360" s="35">
        <f t="shared" si="61"/>
        <v>0</v>
      </c>
      <c r="L360" s="54"/>
      <c r="M360" s="34"/>
      <c r="N360" s="34"/>
      <c r="O360" s="34"/>
      <c r="P360" s="35">
        <f t="shared" si="62"/>
        <v>0</v>
      </c>
      <c r="Q360" s="54"/>
      <c r="R360" s="34"/>
      <c r="S360" s="35"/>
      <c r="T360" s="24">
        <f t="shared" si="63"/>
        <v>0</v>
      </c>
      <c r="U360" s="62">
        <f t="shared" si="66"/>
        <v>0</v>
      </c>
      <c r="V360" s="92"/>
      <c r="W360" s="49"/>
      <c r="X360" s="46"/>
      <c r="Y360" s="69">
        <f t="shared" si="64"/>
        <v>0</v>
      </c>
      <c r="Z360" s="46">
        <f t="shared" si="67"/>
        <v>0</v>
      </c>
    </row>
    <row r="361" spans="1:26" ht="15.75" x14ac:dyDescent="0.25">
      <c r="A361" s="72">
        <f t="shared" si="57"/>
        <v>43452</v>
      </c>
      <c r="B361" s="7">
        <f t="shared" si="65"/>
        <v>51</v>
      </c>
      <c r="C361" s="7">
        <f t="shared" si="59"/>
        <v>12</v>
      </c>
      <c r="D361" s="7" t="str">
        <f t="shared" si="60"/>
        <v>12_51</v>
      </c>
      <c r="E361" s="7">
        <f t="shared" si="58"/>
        <v>1</v>
      </c>
      <c r="I361" s="33"/>
      <c r="J361" s="34"/>
      <c r="K361" s="35">
        <f t="shared" si="61"/>
        <v>0</v>
      </c>
      <c r="L361" s="54"/>
      <c r="M361" s="34"/>
      <c r="N361" s="34"/>
      <c r="O361" s="34"/>
      <c r="P361" s="35">
        <f t="shared" si="62"/>
        <v>0</v>
      </c>
      <c r="Q361" s="54"/>
      <c r="R361" s="34"/>
      <c r="S361" s="35"/>
      <c r="T361" s="24">
        <f t="shared" si="63"/>
        <v>0</v>
      </c>
      <c r="U361" s="62">
        <f t="shared" si="66"/>
        <v>0</v>
      </c>
      <c r="V361" s="92"/>
      <c r="W361" s="49"/>
      <c r="X361" s="46"/>
      <c r="Y361" s="69">
        <f t="shared" si="64"/>
        <v>0</v>
      </c>
      <c r="Z361" s="46">
        <f t="shared" si="67"/>
        <v>0</v>
      </c>
    </row>
    <row r="362" spans="1:26" ht="15.75" x14ac:dyDescent="0.25">
      <c r="A362" s="72">
        <f t="shared" si="57"/>
        <v>43453</v>
      </c>
      <c r="B362" s="7">
        <f t="shared" si="65"/>
        <v>51</v>
      </c>
      <c r="C362" s="7">
        <f t="shared" si="59"/>
        <v>12</v>
      </c>
      <c r="D362" s="7" t="str">
        <f t="shared" si="60"/>
        <v>12_51</v>
      </c>
      <c r="E362" s="7">
        <f t="shared" si="58"/>
        <v>1</v>
      </c>
      <c r="I362" s="33"/>
      <c r="J362" s="34"/>
      <c r="K362" s="35">
        <f t="shared" si="61"/>
        <v>0</v>
      </c>
      <c r="L362" s="54"/>
      <c r="M362" s="34"/>
      <c r="N362" s="34"/>
      <c r="O362" s="34"/>
      <c r="P362" s="35">
        <f t="shared" si="62"/>
        <v>0</v>
      </c>
      <c r="Q362" s="54"/>
      <c r="R362" s="34"/>
      <c r="S362" s="35"/>
      <c r="T362" s="24">
        <f t="shared" si="63"/>
        <v>0</v>
      </c>
      <c r="U362" s="62">
        <f t="shared" si="66"/>
        <v>0</v>
      </c>
      <c r="V362" s="92"/>
      <c r="W362" s="49"/>
      <c r="X362" s="46"/>
      <c r="Y362" s="69">
        <f t="shared" si="64"/>
        <v>0</v>
      </c>
      <c r="Z362" s="46">
        <f t="shared" si="67"/>
        <v>0</v>
      </c>
    </row>
    <row r="363" spans="1:26" ht="15.75" x14ac:dyDescent="0.25">
      <c r="A363" s="72">
        <f t="shared" si="57"/>
        <v>43454</v>
      </c>
      <c r="B363" s="7">
        <f t="shared" si="65"/>
        <v>51</v>
      </c>
      <c r="C363" s="7">
        <f t="shared" si="59"/>
        <v>12</v>
      </c>
      <c r="D363" s="7" t="str">
        <f t="shared" si="60"/>
        <v>12_51</v>
      </c>
      <c r="E363" s="7">
        <f t="shared" si="58"/>
        <v>1</v>
      </c>
      <c r="I363" s="33"/>
      <c r="J363" s="34"/>
      <c r="K363" s="35">
        <f t="shared" si="61"/>
        <v>0</v>
      </c>
      <c r="L363" s="54"/>
      <c r="M363" s="34"/>
      <c r="N363" s="34"/>
      <c r="O363" s="34"/>
      <c r="P363" s="35">
        <f t="shared" si="62"/>
        <v>0</v>
      </c>
      <c r="Q363" s="54"/>
      <c r="R363" s="34"/>
      <c r="S363" s="35"/>
      <c r="T363" s="24">
        <f t="shared" si="63"/>
        <v>0</v>
      </c>
      <c r="U363" s="62">
        <f t="shared" si="66"/>
        <v>0</v>
      </c>
      <c r="V363" s="92"/>
      <c r="W363" s="49"/>
      <c r="X363" s="46"/>
      <c r="Y363" s="69">
        <f t="shared" si="64"/>
        <v>0</v>
      </c>
      <c r="Z363" s="46">
        <f t="shared" si="67"/>
        <v>0</v>
      </c>
    </row>
    <row r="364" spans="1:26" ht="15.75" x14ac:dyDescent="0.25">
      <c r="A364" s="72">
        <f t="shared" ref="A364:A374" si="68">A363+1</f>
        <v>43455</v>
      </c>
      <c r="B364" s="7">
        <f t="shared" si="65"/>
        <v>51</v>
      </c>
      <c r="C364" s="7">
        <f t="shared" si="59"/>
        <v>12</v>
      </c>
      <c r="D364" s="7" t="str">
        <f t="shared" si="60"/>
        <v>12_51</v>
      </c>
      <c r="E364" s="7">
        <f t="shared" si="58"/>
        <v>1</v>
      </c>
      <c r="I364" s="33"/>
      <c r="J364" s="34"/>
      <c r="K364" s="35">
        <f t="shared" si="61"/>
        <v>0</v>
      </c>
      <c r="L364" s="54"/>
      <c r="M364" s="34"/>
      <c r="N364" s="34"/>
      <c r="O364" s="34"/>
      <c r="P364" s="35">
        <f t="shared" si="62"/>
        <v>0</v>
      </c>
      <c r="Q364" s="54"/>
      <c r="R364" s="34"/>
      <c r="S364" s="35"/>
      <c r="T364" s="24">
        <f t="shared" si="63"/>
        <v>0</v>
      </c>
      <c r="U364" s="62">
        <f t="shared" si="66"/>
        <v>0</v>
      </c>
      <c r="V364" s="92"/>
      <c r="W364" s="49"/>
      <c r="X364" s="46"/>
      <c r="Y364" s="69">
        <f t="shared" si="64"/>
        <v>0</v>
      </c>
      <c r="Z364" s="46">
        <f t="shared" si="67"/>
        <v>0</v>
      </c>
    </row>
    <row r="365" spans="1:26" ht="15.75" x14ac:dyDescent="0.25">
      <c r="A365" s="72">
        <f t="shared" si="68"/>
        <v>43456</v>
      </c>
      <c r="B365" s="7">
        <f t="shared" si="65"/>
        <v>51</v>
      </c>
      <c r="C365" s="7">
        <f t="shared" si="59"/>
        <v>12</v>
      </c>
      <c r="D365" s="7" t="str">
        <f t="shared" si="60"/>
        <v>12_51</v>
      </c>
      <c r="E365" s="7">
        <f t="shared" si="58"/>
        <v>0</v>
      </c>
      <c r="I365" s="33"/>
      <c r="J365" s="34"/>
      <c r="K365" s="35">
        <f t="shared" si="61"/>
        <v>0</v>
      </c>
      <c r="L365" s="54"/>
      <c r="M365" s="34"/>
      <c r="N365" s="34"/>
      <c r="O365" s="34"/>
      <c r="P365" s="35">
        <f t="shared" si="62"/>
        <v>0</v>
      </c>
      <c r="Q365" s="54"/>
      <c r="R365" s="34"/>
      <c r="S365" s="35"/>
      <c r="T365" s="24">
        <f t="shared" si="63"/>
        <v>0</v>
      </c>
      <c r="U365" s="62">
        <f t="shared" si="66"/>
        <v>0</v>
      </c>
      <c r="V365" s="92"/>
      <c r="W365" s="49"/>
      <c r="X365" s="46"/>
      <c r="Y365" s="69">
        <f t="shared" si="64"/>
        <v>0</v>
      </c>
      <c r="Z365" s="46">
        <f t="shared" si="67"/>
        <v>0</v>
      </c>
    </row>
    <row r="366" spans="1:26" ht="15.75" x14ac:dyDescent="0.25">
      <c r="A366" s="72">
        <f t="shared" si="68"/>
        <v>43457</v>
      </c>
      <c r="B366" s="7">
        <f t="shared" si="65"/>
        <v>51</v>
      </c>
      <c r="C366" s="7">
        <f t="shared" si="59"/>
        <v>12</v>
      </c>
      <c r="D366" s="7" t="str">
        <f t="shared" si="60"/>
        <v>12_51</v>
      </c>
      <c r="E366" s="7">
        <f t="shared" si="58"/>
        <v>0</v>
      </c>
      <c r="I366" s="33"/>
      <c r="J366" s="34"/>
      <c r="K366" s="35">
        <f t="shared" si="61"/>
        <v>0</v>
      </c>
      <c r="L366" s="54"/>
      <c r="M366" s="34"/>
      <c r="N366" s="34"/>
      <c r="O366" s="34"/>
      <c r="P366" s="35">
        <f t="shared" si="62"/>
        <v>0</v>
      </c>
      <c r="Q366" s="54"/>
      <c r="R366" s="34"/>
      <c r="S366" s="35"/>
      <c r="T366" s="24">
        <f t="shared" si="63"/>
        <v>0</v>
      </c>
      <c r="U366" s="62">
        <f t="shared" si="66"/>
        <v>0</v>
      </c>
      <c r="V366" s="92"/>
      <c r="W366" s="49"/>
      <c r="X366" s="46"/>
      <c r="Y366" s="69">
        <f t="shared" si="64"/>
        <v>0</v>
      </c>
      <c r="Z366" s="46">
        <f t="shared" si="67"/>
        <v>0</v>
      </c>
    </row>
    <row r="367" spans="1:26" ht="15.75" x14ac:dyDescent="0.25">
      <c r="A367" s="72">
        <f t="shared" si="68"/>
        <v>43458</v>
      </c>
      <c r="B367" s="7">
        <f t="shared" si="65"/>
        <v>52</v>
      </c>
      <c r="C367" s="7">
        <f t="shared" si="59"/>
        <v>12</v>
      </c>
      <c r="D367" s="7" t="str">
        <f t="shared" si="60"/>
        <v>12_52</v>
      </c>
      <c r="E367" s="7">
        <f t="shared" si="58"/>
        <v>1</v>
      </c>
      <c r="I367" s="33"/>
      <c r="J367" s="34"/>
      <c r="K367" s="35">
        <f t="shared" si="61"/>
        <v>0</v>
      </c>
      <c r="L367" s="54"/>
      <c r="M367" s="34"/>
      <c r="N367" s="34"/>
      <c r="O367" s="34"/>
      <c r="P367" s="35">
        <f t="shared" si="62"/>
        <v>0</v>
      </c>
      <c r="Q367" s="54"/>
      <c r="R367" s="34"/>
      <c r="S367" s="35"/>
      <c r="T367" s="24">
        <f t="shared" si="63"/>
        <v>0</v>
      </c>
      <c r="U367" s="62">
        <f t="shared" si="66"/>
        <v>0</v>
      </c>
      <c r="V367" s="92"/>
      <c r="W367" s="49"/>
      <c r="X367" s="46"/>
      <c r="Y367" s="69">
        <f t="shared" si="64"/>
        <v>0</v>
      </c>
      <c r="Z367" s="46">
        <f t="shared" si="67"/>
        <v>0</v>
      </c>
    </row>
    <row r="368" spans="1:26" ht="15.75" x14ac:dyDescent="0.25">
      <c r="A368" s="72">
        <f t="shared" si="68"/>
        <v>43459</v>
      </c>
      <c r="B368" s="7">
        <f t="shared" si="65"/>
        <v>52</v>
      </c>
      <c r="C368" s="7">
        <f t="shared" si="59"/>
        <v>12</v>
      </c>
      <c r="D368" s="7" t="str">
        <f t="shared" si="60"/>
        <v>12_52</v>
      </c>
      <c r="E368" s="7">
        <f t="shared" si="58"/>
        <v>0</v>
      </c>
      <c r="I368" s="33"/>
      <c r="J368" s="34"/>
      <c r="K368" s="35">
        <f t="shared" si="61"/>
        <v>0</v>
      </c>
      <c r="L368" s="54"/>
      <c r="M368" s="34"/>
      <c r="N368" s="34"/>
      <c r="O368" s="34"/>
      <c r="P368" s="35">
        <f t="shared" si="62"/>
        <v>0</v>
      </c>
      <c r="Q368" s="54"/>
      <c r="R368" s="34"/>
      <c r="S368" s="35"/>
      <c r="T368" s="24">
        <f t="shared" si="63"/>
        <v>0</v>
      </c>
      <c r="U368" s="62">
        <f t="shared" si="66"/>
        <v>0</v>
      </c>
      <c r="V368" s="92"/>
      <c r="W368" s="49"/>
      <c r="X368" s="46"/>
      <c r="Y368" s="69">
        <f t="shared" si="64"/>
        <v>0</v>
      </c>
      <c r="Z368" s="46">
        <f t="shared" si="67"/>
        <v>0</v>
      </c>
    </row>
    <row r="369" spans="1:26" ht="15.75" x14ac:dyDescent="0.25">
      <c r="A369" s="72">
        <f t="shared" si="68"/>
        <v>43460</v>
      </c>
      <c r="B369" s="7">
        <f t="shared" si="65"/>
        <v>52</v>
      </c>
      <c r="C369" s="7">
        <f t="shared" si="59"/>
        <v>12</v>
      </c>
      <c r="D369" s="7" t="str">
        <f t="shared" si="60"/>
        <v>12_52</v>
      </c>
      <c r="E369" s="7">
        <f t="shared" si="58"/>
        <v>1</v>
      </c>
      <c r="I369" s="33"/>
      <c r="J369" s="34"/>
      <c r="K369" s="35">
        <f t="shared" si="61"/>
        <v>0</v>
      </c>
      <c r="L369" s="54"/>
      <c r="M369" s="34"/>
      <c r="N369" s="34"/>
      <c r="O369" s="34"/>
      <c r="P369" s="35">
        <f t="shared" si="62"/>
        <v>0</v>
      </c>
      <c r="Q369" s="54"/>
      <c r="R369" s="34"/>
      <c r="S369" s="35"/>
      <c r="T369" s="24">
        <f t="shared" si="63"/>
        <v>0</v>
      </c>
      <c r="U369" s="62">
        <f t="shared" si="66"/>
        <v>0</v>
      </c>
      <c r="V369" s="92"/>
      <c r="W369" s="49"/>
      <c r="X369" s="46"/>
      <c r="Y369" s="69">
        <f t="shared" si="64"/>
        <v>0</v>
      </c>
      <c r="Z369" s="46">
        <f t="shared" si="67"/>
        <v>0</v>
      </c>
    </row>
    <row r="370" spans="1:26" ht="15.75" x14ac:dyDescent="0.25">
      <c r="A370" s="72">
        <f t="shared" si="68"/>
        <v>43461</v>
      </c>
      <c r="B370" s="7">
        <f t="shared" si="65"/>
        <v>52</v>
      </c>
      <c r="C370" s="7">
        <f t="shared" si="59"/>
        <v>12</v>
      </c>
      <c r="D370" s="7" t="str">
        <f t="shared" si="60"/>
        <v>12_52</v>
      </c>
      <c r="E370" s="7">
        <f t="shared" si="58"/>
        <v>1</v>
      </c>
      <c r="I370" s="33"/>
      <c r="J370" s="34"/>
      <c r="K370" s="35">
        <f t="shared" si="61"/>
        <v>0</v>
      </c>
      <c r="L370" s="54"/>
      <c r="M370" s="34"/>
      <c r="N370" s="34"/>
      <c r="O370" s="34"/>
      <c r="P370" s="35">
        <f t="shared" si="62"/>
        <v>0</v>
      </c>
      <c r="Q370" s="54"/>
      <c r="R370" s="34"/>
      <c r="S370" s="35"/>
      <c r="T370" s="24">
        <f t="shared" si="63"/>
        <v>0</v>
      </c>
      <c r="U370" s="62">
        <f t="shared" si="66"/>
        <v>0</v>
      </c>
      <c r="V370" s="92"/>
      <c r="W370" s="49"/>
      <c r="X370" s="46"/>
      <c r="Y370" s="69">
        <f t="shared" si="64"/>
        <v>0</v>
      </c>
      <c r="Z370" s="46">
        <f t="shared" si="67"/>
        <v>0</v>
      </c>
    </row>
    <row r="371" spans="1:26" ht="15.75" x14ac:dyDescent="0.25">
      <c r="A371" s="72">
        <f t="shared" si="68"/>
        <v>43462</v>
      </c>
      <c r="B371" s="7">
        <f t="shared" si="65"/>
        <v>52</v>
      </c>
      <c r="C371" s="7">
        <f t="shared" si="59"/>
        <v>12</v>
      </c>
      <c r="D371" s="7" t="str">
        <f t="shared" si="60"/>
        <v>12_52</v>
      </c>
      <c r="E371" s="7">
        <f t="shared" si="58"/>
        <v>1</v>
      </c>
      <c r="I371" s="33"/>
      <c r="J371" s="34"/>
      <c r="K371" s="35">
        <f t="shared" si="61"/>
        <v>0</v>
      </c>
      <c r="L371" s="54"/>
      <c r="M371" s="34"/>
      <c r="N371" s="34"/>
      <c r="O371" s="34"/>
      <c r="P371" s="35">
        <f t="shared" si="62"/>
        <v>0</v>
      </c>
      <c r="Q371" s="54"/>
      <c r="R371" s="34"/>
      <c r="S371" s="35"/>
      <c r="T371" s="24">
        <f t="shared" si="63"/>
        <v>0</v>
      </c>
      <c r="U371" s="62">
        <f t="shared" si="66"/>
        <v>0</v>
      </c>
      <c r="V371" s="92"/>
      <c r="W371" s="49"/>
      <c r="X371" s="46"/>
      <c r="Y371" s="69">
        <f t="shared" si="64"/>
        <v>0</v>
      </c>
      <c r="Z371" s="46">
        <f t="shared" si="67"/>
        <v>0</v>
      </c>
    </row>
    <row r="372" spans="1:26" ht="15.75" x14ac:dyDescent="0.25">
      <c r="A372" s="72">
        <f t="shared" si="68"/>
        <v>43463</v>
      </c>
      <c r="B372" s="7">
        <f t="shared" si="65"/>
        <v>52</v>
      </c>
      <c r="C372" s="7">
        <f t="shared" si="59"/>
        <v>12</v>
      </c>
      <c r="D372" s="7" t="str">
        <f t="shared" si="60"/>
        <v>12_52</v>
      </c>
      <c r="E372" s="7">
        <f t="shared" si="58"/>
        <v>0</v>
      </c>
      <c r="I372" s="33"/>
      <c r="J372" s="34"/>
      <c r="K372" s="35">
        <f t="shared" si="61"/>
        <v>0</v>
      </c>
      <c r="L372" s="54"/>
      <c r="M372" s="34"/>
      <c r="N372" s="34"/>
      <c r="O372" s="34"/>
      <c r="P372" s="35">
        <f t="shared" si="62"/>
        <v>0</v>
      </c>
      <c r="Q372" s="54"/>
      <c r="R372" s="34"/>
      <c r="S372" s="35"/>
      <c r="T372" s="24">
        <f t="shared" si="63"/>
        <v>0</v>
      </c>
      <c r="U372" s="62">
        <f t="shared" si="66"/>
        <v>0</v>
      </c>
      <c r="V372" s="92"/>
      <c r="W372" s="49"/>
      <c r="X372" s="46"/>
      <c r="Y372" s="69">
        <f t="shared" si="64"/>
        <v>0</v>
      </c>
      <c r="Z372" s="46">
        <f t="shared" si="67"/>
        <v>0</v>
      </c>
    </row>
    <row r="373" spans="1:26" ht="15.75" x14ac:dyDescent="0.25">
      <c r="A373" s="72">
        <f t="shared" si="68"/>
        <v>43464</v>
      </c>
      <c r="B373" s="7">
        <f t="shared" si="65"/>
        <v>52</v>
      </c>
      <c r="C373" s="7">
        <f t="shared" si="59"/>
        <v>12</v>
      </c>
      <c r="D373" s="7" t="str">
        <f t="shared" si="60"/>
        <v>12_52</v>
      </c>
      <c r="E373" s="7">
        <f t="shared" si="58"/>
        <v>0</v>
      </c>
      <c r="I373" s="33"/>
      <c r="J373" s="34"/>
      <c r="K373" s="35">
        <f t="shared" si="61"/>
        <v>0</v>
      </c>
      <c r="L373" s="54"/>
      <c r="M373" s="34"/>
      <c r="N373" s="34"/>
      <c r="O373" s="34"/>
      <c r="P373" s="35">
        <f t="shared" si="62"/>
        <v>0</v>
      </c>
      <c r="Q373" s="54"/>
      <c r="R373" s="34"/>
      <c r="S373" s="35"/>
      <c r="T373" s="24">
        <f t="shared" si="63"/>
        <v>0</v>
      </c>
      <c r="U373" s="62">
        <f t="shared" si="66"/>
        <v>0</v>
      </c>
      <c r="V373" s="92"/>
      <c r="W373" s="49"/>
      <c r="X373" s="46"/>
      <c r="Y373" s="69">
        <f t="shared" si="64"/>
        <v>0</v>
      </c>
      <c r="Z373" s="46">
        <f t="shared" si="67"/>
        <v>0</v>
      </c>
    </row>
    <row r="374" spans="1:26" ht="16.5" thickBot="1" x14ac:dyDescent="0.3">
      <c r="A374" s="73">
        <f t="shared" si="68"/>
        <v>43465</v>
      </c>
      <c r="B374" s="8">
        <f t="shared" si="65"/>
        <v>1</v>
      </c>
      <c r="C374" s="8">
        <f t="shared" si="59"/>
        <v>12</v>
      </c>
      <c r="D374" s="8" t="str">
        <f t="shared" si="60"/>
        <v>12_1</v>
      </c>
      <c r="E374" s="8">
        <f t="shared" si="58"/>
        <v>1</v>
      </c>
      <c r="I374" s="36"/>
      <c r="J374" s="37"/>
      <c r="K374" s="38">
        <f t="shared" si="61"/>
        <v>0</v>
      </c>
      <c r="L374" s="55"/>
      <c r="M374" s="37"/>
      <c r="N374" s="37"/>
      <c r="O374" s="37"/>
      <c r="P374" s="38">
        <f t="shared" si="62"/>
        <v>0</v>
      </c>
      <c r="Q374" s="55"/>
      <c r="R374" s="37"/>
      <c r="S374" s="38"/>
      <c r="T374" s="25">
        <f t="shared" si="63"/>
        <v>0</v>
      </c>
      <c r="U374" s="63">
        <f t="shared" si="66"/>
        <v>0</v>
      </c>
      <c r="V374" s="93"/>
      <c r="W374" s="50"/>
      <c r="X374" s="47"/>
      <c r="Y374" s="70">
        <f t="shared" si="64"/>
        <v>0</v>
      </c>
      <c r="Z374" s="47">
        <f t="shared" si="67"/>
        <v>0</v>
      </c>
    </row>
    <row r="375" spans="1:26" ht="17.25" customHeight="1" x14ac:dyDescent="0.25">
      <c r="A375" s="102"/>
    </row>
    <row r="376" spans="1:26" x14ac:dyDescent="0.25">
      <c r="A376" s="26" t="s">
        <v>9</v>
      </c>
      <c r="B376" s="13" t="s">
        <v>10</v>
      </c>
      <c r="C376" s="13">
        <v>1</v>
      </c>
      <c r="D376" s="13">
        <v>1</v>
      </c>
      <c r="E376" s="13">
        <f>SUMIF($C$10:$C$374,"="&amp;$C376,$E$10:$E$374)</f>
        <v>22</v>
      </c>
      <c r="I376" s="82">
        <f>SUMPRODUCT(1*($C$10:$C$374=$C376),$I$10:$I$374)</f>
        <v>0</v>
      </c>
      <c r="J376" s="83">
        <f>SUMPRODUCT(1*($C$10:$C$374=$C376),$J$10:$J$374)</f>
        <v>0</v>
      </c>
      <c r="K376" s="83">
        <f>SUMPRODUCT(1*($C$10:$C$374=$C376),$K$10:$K$374)</f>
        <v>0</v>
      </c>
      <c r="L376" s="83">
        <f>SUMPRODUCT(1*($C$10:$C$374=$C376),$L$10:$L$374)</f>
        <v>0</v>
      </c>
      <c r="M376" s="83">
        <f>SUMPRODUCT(1*($C$10:$C$374=$C376),$M$10:$M$374)</f>
        <v>0</v>
      </c>
      <c r="N376" s="83">
        <f>SUMPRODUCT(1*($C$10:$C$374=$C376),$N$10:$N$374)</f>
        <v>0</v>
      </c>
      <c r="O376" s="83">
        <f>SUMPRODUCT(1*($C$10:$C$374=$C376),$O$10:$O$374)</f>
        <v>0</v>
      </c>
      <c r="P376" s="83">
        <f>SUMPRODUCT(1*($C$10:$C$374=$C376),$P$10:$P$374)</f>
        <v>0</v>
      </c>
      <c r="Q376" s="83">
        <f>SUMPRODUCT(1*($C$10:$C$374=$C376),$Q$10:$Q$374)</f>
        <v>0</v>
      </c>
      <c r="R376" s="83">
        <f>SUMPRODUCT(1*($C$10:$C$374=$C376),$R$10:$R$374)</f>
        <v>0</v>
      </c>
      <c r="S376" s="83">
        <f>SUMPRODUCT(1*($C$10:$C$374=$C376),$S$10:$S$374)</f>
        <v>0</v>
      </c>
      <c r="T376" s="83">
        <f>SUMPRODUCT(1*($C$10:$C$374=$C376),$T$10:$T$374)</f>
        <v>0</v>
      </c>
      <c r="U376" s="84">
        <f>INDEX($U$10:$U$374,MATCH(EOMONTH(1&amp;B376,0),$A$10:$A$374,0))</f>
        <v>0</v>
      </c>
      <c r="V376" s="94"/>
      <c r="W376" s="85">
        <f>SUMPRODUCT(1*($C$10:$C$374=$C376),$W$10:$W$374)</f>
        <v>0</v>
      </c>
      <c r="X376" s="86">
        <f>SUMPRODUCT(1*($C$10:$C$374=$C376),$X$10:$X$374)</f>
        <v>0</v>
      </c>
      <c r="Y376" s="87">
        <f>INDEX($Y$10:$Y$374,MATCH(EOMONTH(1&amp;B376,0),$A$10:$A$374,0))</f>
        <v>0</v>
      </c>
      <c r="Z376" s="88">
        <f>INDEX($Z$10:$Z$374,MATCH(EOMONTH(1&amp;B376,0),$A$10:$A$374,0))</f>
        <v>0</v>
      </c>
    </row>
    <row r="377" spans="1:26" x14ac:dyDescent="0.25">
      <c r="A377" s="14" t="s">
        <v>9</v>
      </c>
      <c r="B377" s="15" t="s">
        <v>11</v>
      </c>
      <c r="C377" s="15">
        <v>2</v>
      </c>
      <c r="D377" s="15">
        <v>2</v>
      </c>
      <c r="E377" s="15">
        <f t="shared" ref="E377:E387" si="69">SUMIF($C$10:$C$374,"="&amp;$C377,$E$10:$E$374)</f>
        <v>20</v>
      </c>
      <c r="I377" s="96">
        <f t="shared" ref="I377:I387" si="70">SUMPRODUCT(1*($C$10:$C$374=$C377),$I$10:$I$374)</f>
        <v>0</v>
      </c>
      <c r="J377" s="97">
        <f t="shared" ref="J377:J387" si="71">SUMPRODUCT(1*($C$10:$C$374=$C377),$J$10:$J$374)</f>
        <v>0</v>
      </c>
      <c r="K377" s="97">
        <f t="shared" ref="K377:K387" si="72">SUMPRODUCT(1*($C$10:$C$374=$C377),$K$10:$K$374)</f>
        <v>0</v>
      </c>
      <c r="L377" s="97">
        <f t="shared" ref="L377:L387" si="73">SUMPRODUCT(1*($C$10:$C$374=$C377),$L$10:$L$374)</f>
        <v>0</v>
      </c>
      <c r="M377" s="97">
        <f t="shared" ref="M377:M387" si="74">SUMPRODUCT(1*($C$10:$C$374=$C377),$M$10:$M$374)</f>
        <v>0</v>
      </c>
      <c r="N377" s="97">
        <f t="shared" ref="N377:N387" si="75">SUMPRODUCT(1*($C$10:$C$374=$C377),$N$10:$N$374)</f>
        <v>0</v>
      </c>
      <c r="O377" s="97">
        <f t="shared" ref="O377:O387" si="76">SUMPRODUCT(1*($C$10:$C$374=$C377),$O$10:$O$374)</f>
        <v>0</v>
      </c>
      <c r="P377" s="97">
        <f t="shared" ref="P377:P387" si="77">SUMPRODUCT(1*($C$10:$C$374=$C377),$P$10:$P$374)</f>
        <v>0</v>
      </c>
      <c r="Q377" s="97">
        <f t="shared" ref="Q377:Q387" si="78">SUMPRODUCT(1*($C$10:$C$374=$C377),$Q$10:$Q$374)</f>
        <v>0</v>
      </c>
      <c r="R377" s="97">
        <f t="shared" ref="R377:R387" si="79">SUMPRODUCT(1*($C$10:$C$374=$C377),$R$10:$R$374)</f>
        <v>0</v>
      </c>
      <c r="S377" s="97">
        <f t="shared" ref="S377:S387" si="80">SUMPRODUCT(1*($C$10:$C$374=$C377),$S$10:$S$374)</f>
        <v>0</v>
      </c>
      <c r="T377" s="97">
        <f t="shared" ref="T377:T387" si="81">SUMPRODUCT(1*($C$10:$C$374=$C377),$T$10:$T$374)</f>
        <v>0</v>
      </c>
      <c r="U377" s="125">
        <f t="shared" ref="U377:U387" si="82">INDEX($U$10:$U$374,MATCH(EOMONTH(1&amp;B377,0),$A$10:$A$374,0))</f>
        <v>0</v>
      </c>
      <c r="V377" s="98"/>
      <c r="W377" s="78">
        <f t="shared" ref="W377:W387" si="83">SUMPRODUCT(1*($C$10:$C$374=$C377),$W$10:$W$374)</f>
        <v>0</v>
      </c>
      <c r="X377" s="79">
        <f t="shared" ref="X377:X387" si="84">SUMPRODUCT(1*($C$10:$C$374=$C377),$X$10:$X$374)</f>
        <v>0</v>
      </c>
      <c r="Y377" s="74">
        <f t="shared" ref="Y377:Y387" si="85">INDEX($Y$10:$Y$374,MATCH(EOMONTH(1&amp;B377,0),$A$10:$A$374,0))</f>
        <v>0</v>
      </c>
      <c r="Z377" s="75">
        <f t="shared" ref="Z377:Z387" si="86">INDEX($Z$10:$Z$374,MATCH(EOMONTH(1&amp;B377,0),$A$10:$A$374,0))</f>
        <v>0</v>
      </c>
    </row>
    <row r="378" spans="1:26" x14ac:dyDescent="0.25">
      <c r="A378" s="14" t="s">
        <v>9</v>
      </c>
      <c r="B378" s="15" t="s">
        <v>12</v>
      </c>
      <c r="C378" s="15">
        <v>3</v>
      </c>
      <c r="D378" s="15">
        <v>3</v>
      </c>
      <c r="E378" s="15">
        <f t="shared" si="69"/>
        <v>22</v>
      </c>
      <c r="I378" s="96">
        <f t="shared" si="70"/>
        <v>0</v>
      </c>
      <c r="J378" s="97">
        <f t="shared" si="71"/>
        <v>0</v>
      </c>
      <c r="K378" s="97">
        <f t="shared" si="72"/>
        <v>0</v>
      </c>
      <c r="L378" s="97">
        <f t="shared" si="73"/>
        <v>0</v>
      </c>
      <c r="M378" s="97">
        <f t="shared" si="74"/>
        <v>0</v>
      </c>
      <c r="N378" s="97">
        <f t="shared" si="75"/>
        <v>0</v>
      </c>
      <c r="O378" s="97">
        <f t="shared" si="76"/>
        <v>0</v>
      </c>
      <c r="P378" s="97">
        <f t="shared" si="77"/>
        <v>0</v>
      </c>
      <c r="Q378" s="97">
        <f t="shared" si="78"/>
        <v>0</v>
      </c>
      <c r="R378" s="97">
        <f t="shared" si="79"/>
        <v>0</v>
      </c>
      <c r="S378" s="97">
        <f t="shared" si="80"/>
        <v>0</v>
      </c>
      <c r="T378" s="97">
        <f t="shared" si="81"/>
        <v>0</v>
      </c>
      <c r="U378" s="125">
        <f t="shared" si="82"/>
        <v>0</v>
      </c>
      <c r="V378" s="98"/>
      <c r="W378" s="78">
        <f t="shared" si="83"/>
        <v>0</v>
      </c>
      <c r="X378" s="79">
        <f t="shared" si="84"/>
        <v>0</v>
      </c>
      <c r="Y378" s="74">
        <f t="shared" si="85"/>
        <v>0</v>
      </c>
      <c r="Z378" s="75">
        <f t="shared" si="86"/>
        <v>0</v>
      </c>
    </row>
    <row r="379" spans="1:26" x14ac:dyDescent="0.25">
      <c r="A379" s="14" t="s">
        <v>9</v>
      </c>
      <c r="B379" s="15" t="s">
        <v>13</v>
      </c>
      <c r="C379" s="15">
        <v>4</v>
      </c>
      <c r="D379" s="15">
        <v>4</v>
      </c>
      <c r="E379" s="15">
        <f t="shared" si="69"/>
        <v>20</v>
      </c>
      <c r="I379" s="96">
        <f t="shared" si="70"/>
        <v>0</v>
      </c>
      <c r="J379" s="97">
        <f t="shared" si="71"/>
        <v>0</v>
      </c>
      <c r="K379" s="97">
        <f t="shared" si="72"/>
        <v>0</v>
      </c>
      <c r="L379" s="97">
        <f t="shared" si="73"/>
        <v>0</v>
      </c>
      <c r="M379" s="97">
        <f t="shared" si="74"/>
        <v>0</v>
      </c>
      <c r="N379" s="97">
        <f t="shared" si="75"/>
        <v>0</v>
      </c>
      <c r="O379" s="97">
        <f t="shared" si="76"/>
        <v>0</v>
      </c>
      <c r="P379" s="97">
        <f t="shared" si="77"/>
        <v>0</v>
      </c>
      <c r="Q379" s="97">
        <f t="shared" si="78"/>
        <v>0</v>
      </c>
      <c r="R379" s="97">
        <f t="shared" si="79"/>
        <v>0</v>
      </c>
      <c r="S379" s="97">
        <f t="shared" si="80"/>
        <v>0</v>
      </c>
      <c r="T379" s="97">
        <f t="shared" si="81"/>
        <v>0</v>
      </c>
      <c r="U379" s="125">
        <f t="shared" si="82"/>
        <v>0</v>
      </c>
      <c r="V379" s="98"/>
      <c r="W379" s="78">
        <f t="shared" si="83"/>
        <v>0</v>
      </c>
      <c r="X379" s="79">
        <f t="shared" si="84"/>
        <v>0</v>
      </c>
      <c r="Y379" s="74">
        <f t="shared" si="85"/>
        <v>0</v>
      </c>
      <c r="Z379" s="75">
        <f t="shared" si="86"/>
        <v>0</v>
      </c>
    </row>
    <row r="380" spans="1:26" x14ac:dyDescent="0.25">
      <c r="A380" s="14" t="s">
        <v>9</v>
      </c>
      <c r="B380" s="15" t="s">
        <v>14</v>
      </c>
      <c r="C380" s="15">
        <v>5</v>
      </c>
      <c r="D380" s="15">
        <v>5</v>
      </c>
      <c r="E380" s="15">
        <f t="shared" si="69"/>
        <v>19</v>
      </c>
      <c r="I380" s="96">
        <f t="shared" si="70"/>
        <v>0</v>
      </c>
      <c r="J380" s="97">
        <f t="shared" si="71"/>
        <v>0</v>
      </c>
      <c r="K380" s="97">
        <f t="shared" si="72"/>
        <v>0</v>
      </c>
      <c r="L380" s="97">
        <f t="shared" si="73"/>
        <v>0</v>
      </c>
      <c r="M380" s="97">
        <f t="shared" si="74"/>
        <v>0</v>
      </c>
      <c r="N380" s="97">
        <f t="shared" si="75"/>
        <v>0</v>
      </c>
      <c r="O380" s="97">
        <f t="shared" si="76"/>
        <v>0</v>
      </c>
      <c r="P380" s="97">
        <f t="shared" si="77"/>
        <v>0</v>
      </c>
      <c r="Q380" s="97">
        <f t="shared" si="78"/>
        <v>0</v>
      </c>
      <c r="R380" s="97">
        <f t="shared" si="79"/>
        <v>0</v>
      </c>
      <c r="S380" s="97">
        <f t="shared" si="80"/>
        <v>0</v>
      </c>
      <c r="T380" s="97">
        <f t="shared" si="81"/>
        <v>0</v>
      </c>
      <c r="U380" s="125">
        <f t="shared" si="82"/>
        <v>0</v>
      </c>
      <c r="V380" s="98"/>
      <c r="W380" s="78">
        <f t="shared" si="83"/>
        <v>0</v>
      </c>
      <c r="X380" s="79">
        <f t="shared" si="84"/>
        <v>0</v>
      </c>
      <c r="Y380" s="74">
        <f t="shared" si="85"/>
        <v>0</v>
      </c>
      <c r="Z380" s="75">
        <f t="shared" si="86"/>
        <v>0</v>
      </c>
    </row>
    <row r="381" spans="1:26" x14ac:dyDescent="0.25">
      <c r="A381" s="14" t="s">
        <v>9</v>
      </c>
      <c r="B381" s="15" t="s">
        <v>15</v>
      </c>
      <c r="C381" s="15">
        <v>6</v>
      </c>
      <c r="D381" s="15">
        <v>6</v>
      </c>
      <c r="E381" s="15">
        <f t="shared" si="69"/>
        <v>21</v>
      </c>
      <c r="I381" s="96">
        <f t="shared" si="70"/>
        <v>0</v>
      </c>
      <c r="J381" s="97">
        <f t="shared" si="71"/>
        <v>0</v>
      </c>
      <c r="K381" s="97">
        <f t="shared" si="72"/>
        <v>0</v>
      </c>
      <c r="L381" s="97">
        <f t="shared" si="73"/>
        <v>0</v>
      </c>
      <c r="M381" s="97">
        <f t="shared" si="74"/>
        <v>0</v>
      </c>
      <c r="N381" s="97">
        <f t="shared" si="75"/>
        <v>0</v>
      </c>
      <c r="O381" s="97">
        <f t="shared" si="76"/>
        <v>0</v>
      </c>
      <c r="P381" s="97">
        <f t="shared" si="77"/>
        <v>0</v>
      </c>
      <c r="Q381" s="97">
        <f t="shared" si="78"/>
        <v>0</v>
      </c>
      <c r="R381" s="97">
        <f t="shared" si="79"/>
        <v>0</v>
      </c>
      <c r="S381" s="97">
        <f t="shared" si="80"/>
        <v>0</v>
      </c>
      <c r="T381" s="97">
        <f t="shared" si="81"/>
        <v>0</v>
      </c>
      <c r="U381" s="125">
        <f t="shared" si="82"/>
        <v>0</v>
      </c>
      <c r="V381" s="98"/>
      <c r="W381" s="78">
        <f t="shared" si="83"/>
        <v>0</v>
      </c>
      <c r="X381" s="79">
        <f t="shared" si="84"/>
        <v>0</v>
      </c>
      <c r="Y381" s="74">
        <f t="shared" si="85"/>
        <v>0</v>
      </c>
      <c r="Z381" s="75">
        <f t="shared" si="86"/>
        <v>0</v>
      </c>
    </row>
    <row r="382" spans="1:26" x14ac:dyDescent="0.25">
      <c r="A382" s="14" t="s">
        <v>9</v>
      </c>
      <c r="B382" s="15" t="s">
        <v>16</v>
      </c>
      <c r="C382" s="15">
        <v>7</v>
      </c>
      <c r="D382" s="15">
        <v>7</v>
      </c>
      <c r="E382" s="15">
        <f t="shared" si="69"/>
        <v>22</v>
      </c>
      <c r="I382" s="96">
        <f t="shared" si="70"/>
        <v>0</v>
      </c>
      <c r="J382" s="97">
        <f t="shared" si="71"/>
        <v>0</v>
      </c>
      <c r="K382" s="97">
        <f t="shared" si="72"/>
        <v>0</v>
      </c>
      <c r="L382" s="97">
        <f t="shared" si="73"/>
        <v>0</v>
      </c>
      <c r="M382" s="97">
        <f t="shared" si="74"/>
        <v>0</v>
      </c>
      <c r="N382" s="97">
        <f t="shared" si="75"/>
        <v>0</v>
      </c>
      <c r="O382" s="97">
        <f t="shared" si="76"/>
        <v>0</v>
      </c>
      <c r="P382" s="97">
        <f t="shared" si="77"/>
        <v>0</v>
      </c>
      <c r="Q382" s="97">
        <f t="shared" si="78"/>
        <v>0</v>
      </c>
      <c r="R382" s="97">
        <f t="shared" si="79"/>
        <v>0</v>
      </c>
      <c r="S382" s="97">
        <f t="shared" si="80"/>
        <v>0</v>
      </c>
      <c r="T382" s="97">
        <f t="shared" si="81"/>
        <v>0</v>
      </c>
      <c r="U382" s="125">
        <f t="shared" si="82"/>
        <v>0</v>
      </c>
      <c r="V382" s="98"/>
      <c r="W382" s="78">
        <f t="shared" si="83"/>
        <v>0</v>
      </c>
      <c r="X382" s="79">
        <f t="shared" si="84"/>
        <v>0</v>
      </c>
      <c r="Y382" s="74">
        <f t="shared" si="85"/>
        <v>0</v>
      </c>
      <c r="Z382" s="75">
        <f t="shared" si="86"/>
        <v>0</v>
      </c>
    </row>
    <row r="383" spans="1:26" x14ac:dyDescent="0.25">
      <c r="A383" s="14" t="s">
        <v>9</v>
      </c>
      <c r="B383" s="15" t="s">
        <v>17</v>
      </c>
      <c r="C383" s="15">
        <v>8</v>
      </c>
      <c r="D383" s="15">
        <v>8</v>
      </c>
      <c r="E383" s="15">
        <f t="shared" si="69"/>
        <v>22</v>
      </c>
      <c r="I383" s="96">
        <f t="shared" si="70"/>
        <v>0</v>
      </c>
      <c r="J383" s="97">
        <f t="shared" si="71"/>
        <v>0</v>
      </c>
      <c r="K383" s="97">
        <f t="shared" si="72"/>
        <v>0</v>
      </c>
      <c r="L383" s="97">
        <f t="shared" si="73"/>
        <v>0</v>
      </c>
      <c r="M383" s="97">
        <f t="shared" si="74"/>
        <v>0</v>
      </c>
      <c r="N383" s="97">
        <f t="shared" si="75"/>
        <v>0</v>
      </c>
      <c r="O383" s="97">
        <f t="shared" si="76"/>
        <v>0</v>
      </c>
      <c r="P383" s="97">
        <f t="shared" si="77"/>
        <v>0</v>
      </c>
      <c r="Q383" s="97">
        <f t="shared" si="78"/>
        <v>0</v>
      </c>
      <c r="R383" s="97">
        <f t="shared" si="79"/>
        <v>0</v>
      </c>
      <c r="S383" s="97">
        <f t="shared" si="80"/>
        <v>0</v>
      </c>
      <c r="T383" s="97">
        <f t="shared" si="81"/>
        <v>0</v>
      </c>
      <c r="U383" s="125">
        <f t="shared" si="82"/>
        <v>0</v>
      </c>
      <c r="V383" s="98"/>
      <c r="W383" s="78">
        <f t="shared" si="83"/>
        <v>0</v>
      </c>
      <c r="X383" s="79">
        <f t="shared" si="84"/>
        <v>0</v>
      </c>
      <c r="Y383" s="74">
        <f t="shared" si="85"/>
        <v>0</v>
      </c>
      <c r="Z383" s="75">
        <f t="shared" si="86"/>
        <v>0</v>
      </c>
    </row>
    <row r="384" spans="1:26" x14ac:dyDescent="0.25">
      <c r="A384" s="14" t="s">
        <v>9</v>
      </c>
      <c r="B384" s="15" t="s">
        <v>18</v>
      </c>
      <c r="C384" s="15">
        <v>9</v>
      </c>
      <c r="D384" s="15">
        <v>9</v>
      </c>
      <c r="E384" s="15">
        <f t="shared" si="69"/>
        <v>20</v>
      </c>
      <c r="I384" s="96">
        <f t="shared" si="70"/>
        <v>0</v>
      </c>
      <c r="J384" s="97">
        <f t="shared" si="71"/>
        <v>0</v>
      </c>
      <c r="K384" s="97">
        <f t="shared" si="72"/>
        <v>0</v>
      </c>
      <c r="L384" s="97">
        <f t="shared" si="73"/>
        <v>0</v>
      </c>
      <c r="M384" s="97">
        <f t="shared" si="74"/>
        <v>0</v>
      </c>
      <c r="N384" s="97">
        <f t="shared" si="75"/>
        <v>0</v>
      </c>
      <c r="O384" s="97">
        <f t="shared" si="76"/>
        <v>0</v>
      </c>
      <c r="P384" s="97">
        <f t="shared" si="77"/>
        <v>0</v>
      </c>
      <c r="Q384" s="97">
        <f t="shared" si="78"/>
        <v>0</v>
      </c>
      <c r="R384" s="97">
        <f t="shared" si="79"/>
        <v>0</v>
      </c>
      <c r="S384" s="97">
        <f t="shared" si="80"/>
        <v>0</v>
      </c>
      <c r="T384" s="97">
        <f t="shared" si="81"/>
        <v>0</v>
      </c>
      <c r="U384" s="125">
        <f t="shared" si="82"/>
        <v>0</v>
      </c>
      <c r="V384" s="98"/>
      <c r="W384" s="78">
        <f t="shared" si="83"/>
        <v>0</v>
      </c>
      <c r="X384" s="79">
        <f t="shared" si="84"/>
        <v>0</v>
      </c>
      <c r="Y384" s="74">
        <f t="shared" si="85"/>
        <v>0</v>
      </c>
      <c r="Z384" s="75">
        <f t="shared" si="86"/>
        <v>0</v>
      </c>
    </row>
    <row r="385" spans="1:26" x14ac:dyDescent="0.25">
      <c r="A385" s="14" t="s">
        <v>9</v>
      </c>
      <c r="B385" s="15" t="s">
        <v>19</v>
      </c>
      <c r="C385" s="15">
        <v>10</v>
      </c>
      <c r="D385" s="15">
        <v>10</v>
      </c>
      <c r="E385" s="15">
        <f t="shared" si="69"/>
        <v>23</v>
      </c>
      <c r="I385" s="96">
        <f t="shared" si="70"/>
        <v>0</v>
      </c>
      <c r="J385" s="97">
        <f t="shared" si="71"/>
        <v>0</v>
      </c>
      <c r="K385" s="97">
        <f t="shared" si="72"/>
        <v>0</v>
      </c>
      <c r="L385" s="97">
        <f t="shared" si="73"/>
        <v>0</v>
      </c>
      <c r="M385" s="97">
        <f t="shared" si="74"/>
        <v>0</v>
      </c>
      <c r="N385" s="97">
        <f t="shared" si="75"/>
        <v>0</v>
      </c>
      <c r="O385" s="97">
        <f t="shared" si="76"/>
        <v>0</v>
      </c>
      <c r="P385" s="97">
        <f t="shared" si="77"/>
        <v>0</v>
      </c>
      <c r="Q385" s="97">
        <f t="shared" si="78"/>
        <v>0</v>
      </c>
      <c r="R385" s="97">
        <f t="shared" si="79"/>
        <v>0</v>
      </c>
      <c r="S385" s="97">
        <f t="shared" si="80"/>
        <v>0</v>
      </c>
      <c r="T385" s="97">
        <f t="shared" si="81"/>
        <v>0</v>
      </c>
      <c r="U385" s="125">
        <f t="shared" si="82"/>
        <v>0</v>
      </c>
      <c r="V385" s="98"/>
      <c r="W385" s="78">
        <f t="shared" si="83"/>
        <v>0</v>
      </c>
      <c r="X385" s="79">
        <f t="shared" si="84"/>
        <v>0</v>
      </c>
      <c r="Y385" s="74">
        <f t="shared" si="85"/>
        <v>0</v>
      </c>
      <c r="Z385" s="75">
        <f t="shared" si="86"/>
        <v>0</v>
      </c>
    </row>
    <row r="386" spans="1:26" x14ac:dyDescent="0.25">
      <c r="A386" s="14" t="s">
        <v>9</v>
      </c>
      <c r="B386" s="15" t="s">
        <v>20</v>
      </c>
      <c r="C386" s="15">
        <v>11</v>
      </c>
      <c r="D386" s="15">
        <v>11</v>
      </c>
      <c r="E386" s="15">
        <f t="shared" si="69"/>
        <v>21</v>
      </c>
      <c r="I386" s="96">
        <f t="shared" si="70"/>
        <v>0</v>
      </c>
      <c r="J386" s="97">
        <f t="shared" si="71"/>
        <v>0</v>
      </c>
      <c r="K386" s="97">
        <f t="shared" si="72"/>
        <v>0</v>
      </c>
      <c r="L386" s="97">
        <f t="shared" si="73"/>
        <v>0</v>
      </c>
      <c r="M386" s="97">
        <f t="shared" si="74"/>
        <v>0</v>
      </c>
      <c r="N386" s="97">
        <f t="shared" si="75"/>
        <v>0</v>
      </c>
      <c r="O386" s="97">
        <f t="shared" si="76"/>
        <v>0</v>
      </c>
      <c r="P386" s="97">
        <f t="shared" si="77"/>
        <v>0</v>
      </c>
      <c r="Q386" s="97">
        <f t="shared" si="78"/>
        <v>0</v>
      </c>
      <c r="R386" s="97">
        <f t="shared" si="79"/>
        <v>0</v>
      </c>
      <c r="S386" s="97">
        <f t="shared" si="80"/>
        <v>0</v>
      </c>
      <c r="T386" s="97">
        <f t="shared" si="81"/>
        <v>0</v>
      </c>
      <c r="U386" s="125">
        <f t="shared" si="82"/>
        <v>0</v>
      </c>
      <c r="V386" s="98"/>
      <c r="W386" s="78">
        <f t="shared" si="83"/>
        <v>0</v>
      </c>
      <c r="X386" s="79">
        <f t="shared" si="84"/>
        <v>0</v>
      </c>
      <c r="Y386" s="74">
        <f t="shared" si="85"/>
        <v>0</v>
      </c>
      <c r="Z386" s="75">
        <f t="shared" si="86"/>
        <v>0</v>
      </c>
    </row>
    <row r="387" spans="1:26" ht="15.75" thickBot="1" x14ac:dyDescent="0.3">
      <c r="A387" s="16" t="s">
        <v>9</v>
      </c>
      <c r="B387" s="17" t="s">
        <v>21</v>
      </c>
      <c r="C387" s="17">
        <v>12</v>
      </c>
      <c r="D387" s="17">
        <v>12</v>
      </c>
      <c r="E387" s="17">
        <f t="shared" si="69"/>
        <v>20</v>
      </c>
      <c r="I387" s="99">
        <f t="shared" si="70"/>
        <v>0</v>
      </c>
      <c r="J387" s="100">
        <f t="shared" si="71"/>
        <v>0</v>
      </c>
      <c r="K387" s="100">
        <f t="shared" si="72"/>
        <v>0</v>
      </c>
      <c r="L387" s="100">
        <f t="shared" si="73"/>
        <v>0</v>
      </c>
      <c r="M387" s="100">
        <f t="shared" si="74"/>
        <v>0</v>
      </c>
      <c r="N387" s="100">
        <f t="shared" si="75"/>
        <v>0</v>
      </c>
      <c r="O387" s="100">
        <f t="shared" si="76"/>
        <v>0</v>
      </c>
      <c r="P387" s="100">
        <f t="shared" si="77"/>
        <v>0</v>
      </c>
      <c r="Q387" s="100">
        <f t="shared" si="78"/>
        <v>0</v>
      </c>
      <c r="R387" s="100">
        <f t="shared" si="79"/>
        <v>0</v>
      </c>
      <c r="S387" s="100">
        <f t="shared" si="80"/>
        <v>0</v>
      </c>
      <c r="T387" s="100">
        <f t="shared" si="81"/>
        <v>0</v>
      </c>
      <c r="U387" s="126">
        <f t="shared" si="82"/>
        <v>0</v>
      </c>
      <c r="V387" s="101"/>
      <c r="W387" s="80">
        <f t="shared" si="83"/>
        <v>0</v>
      </c>
      <c r="X387" s="81">
        <f t="shared" si="84"/>
        <v>0</v>
      </c>
      <c r="Y387" s="76">
        <f t="shared" si="85"/>
        <v>0</v>
      </c>
      <c r="Z387" s="77">
        <f t="shared" si="86"/>
        <v>0</v>
      </c>
    </row>
    <row r="388" spans="1:26" ht="5.25" customHeight="1" x14ac:dyDescent="0.25">
      <c r="A388" s="5"/>
    </row>
    <row r="389" spans="1:26" x14ac:dyDescent="0.25">
      <c r="A389" s="10" t="s">
        <v>9</v>
      </c>
      <c r="B389" s="11">
        <f>+Année</f>
        <v>2018</v>
      </c>
      <c r="C389" s="11"/>
      <c r="D389" s="11"/>
      <c r="E389" s="12">
        <f>+SUM(E376:E387)</f>
        <v>252</v>
      </c>
    </row>
    <row r="390" spans="1:26" ht="25.5" x14ac:dyDescent="0.25">
      <c r="A390" s="9" t="s">
        <v>22</v>
      </c>
    </row>
    <row r="391" spans="1:26" x14ac:dyDescent="0.25">
      <c r="A391" s="5"/>
    </row>
    <row r="392" spans="1:26" x14ac:dyDescent="0.25">
      <c r="A392" s="64" t="s">
        <v>9</v>
      </c>
      <c r="B392" s="65" t="s">
        <v>50</v>
      </c>
      <c r="C392" s="65">
        <f>+Base!E2</f>
        <v>1</v>
      </c>
      <c r="D392" s="66" t="str">
        <f>+Base!F2</f>
        <v>1_0</v>
      </c>
      <c r="E392" s="65">
        <f>SUMIF($D$10:$D$374,"="&amp;$D392,E$10:E$374)</f>
        <v>0</v>
      </c>
      <c r="I392" s="103">
        <f t="shared" ref="I392:P392" si="87">SUMPRODUCT(1*($D$10:$D$374=$D392),I10:I374)</f>
        <v>0</v>
      </c>
      <c r="J392" s="105">
        <f t="shared" si="87"/>
        <v>0</v>
      </c>
      <c r="K392" s="105">
        <f t="shared" si="87"/>
        <v>0</v>
      </c>
      <c r="L392" s="105">
        <f t="shared" si="87"/>
        <v>0</v>
      </c>
      <c r="M392" s="105">
        <f t="shared" si="87"/>
        <v>0</v>
      </c>
      <c r="N392" s="105">
        <f t="shared" si="87"/>
        <v>0</v>
      </c>
      <c r="O392" s="105">
        <f t="shared" si="87"/>
        <v>0</v>
      </c>
      <c r="P392" s="105">
        <f t="shared" si="87"/>
        <v>0</v>
      </c>
      <c r="Q392" s="105">
        <f>SUMPRODUCT(1*($D$10:$D$374=$D392),$Q$10:$Q$374)</f>
        <v>0</v>
      </c>
      <c r="R392" s="105">
        <f>SUMPRODUCT(1*($D$10:$D$374=$D392),$R$10:$R$374)</f>
        <v>0</v>
      </c>
      <c r="S392" s="105">
        <f>SUMPRODUCT(1*($D$10:$D$374=$D392),$S$10:$S$374)</f>
        <v>0</v>
      </c>
      <c r="T392" s="105">
        <f>SUMPRODUCT(1*($D$10:$D$374=$D392),$T$10:$T$374)</f>
        <v>0</v>
      </c>
      <c r="U392" s="84" t="e">
        <f>VLOOKUP(D392,U10:U374,4)</f>
        <v>#N/A</v>
      </c>
    </row>
    <row r="393" spans="1:26" x14ac:dyDescent="0.25">
      <c r="A393" s="64" t="s">
        <v>9</v>
      </c>
      <c r="B393" s="65" t="s">
        <v>50</v>
      </c>
      <c r="C393" s="65">
        <f>+Base!E3</f>
        <v>1</v>
      </c>
      <c r="D393" s="66" t="str">
        <f>+Base!F3</f>
        <v>1_1</v>
      </c>
      <c r="E393" s="65">
        <f t="shared" ref="E393:E456" si="88">SUMIF($D$10:$D$374,"="&amp;$D393,E$10:E$374)</f>
        <v>4</v>
      </c>
      <c r="I393" s="104">
        <f t="shared" ref="I393:P393" si="89">SUMPRODUCT(1*($D$10:$D$374=$D393),I10:I374)</f>
        <v>0</v>
      </c>
      <c r="J393" s="106">
        <f t="shared" si="89"/>
        <v>0</v>
      </c>
      <c r="K393" s="106">
        <f t="shared" si="89"/>
        <v>0</v>
      </c>
      <c r="L393" s="106">
        <f t="shared" si="89"/>
        <v>0</v>
      </c>
      <c r="M393" s="106">
        <f t="shared" si="89"/>
        <v>0</v>
      </c>
      <c r="N393" s="106">
        <f t="shared" si="89"/>
        <v>0</v>
      </c>
      <c r="O393" s="106">
        <f t="shared" si="89"/>
        <v>0</v>
      </c>
      <c r="P393" s="106">
        <f t="shared" si="89"/>
        <v>0</v>
      </c>
      <c r="Q393" s="106">
        <f t="shared" ref="Q393:Q456" si="90">SUMPRODUCT(1*($D$10:$D$374=$D393),$Q$10:$Q$374)</f>
        <v>0</v>
      </c>
      <c r="R393" s="106">
        <f t="shared" ref="R393:R456" si="91">SUMPRODUCT(1*($D$10:$D$374=$D393),$R$10:$R$374)</f>
        <v>0</v>
      </c>
      <c r="S393" s="106">
        <f t="shared" ref="S393:S456" si="92">SUMPRODUCT(1*($D$10:$D$374=$D393),$S$10:$S$374)</f>
        <v>0</v>
      </c>
      <c r="T393" s="106">
        <f t="shared" ref="T393:T456" si="93">SUMPRODUCT(1*($D$10:$D$374=$D393),$T$10:$T$374)</f>
        <v>0</v>
      </c>
      <c r="U393" s="110"/>
    </row>
    <row r="394" spans="1:26" x14ac:dyDescent="0.25">
      <c r="A394" s="64" t="s">
        <v>9</v>
      </c>
      <c r="B394" s="65" t="s">
        <v>50</v>
      </c>
      <c r="C394" s="65">
        <f>+Base!E4</f>
        <v>1</v>
      </c>
      <c r="D394" s="66" t="str">
        <f>+Base!F4</f>
        <v>1_2</v>
      </c>
      <c r="E394" s="65">
        <f t="shared" si="88"/>
        <v>5</v>
      </c>
      <c r="I394" s="104">
        <f t="shared" ref="I394:P394" si="94">SUMPRODUCT(1*($D$10:$D$374=$D394),I10:I374)</f>
        <v>0</v>
      </c>
      <c r="J394" s="106">
        <f t="shared" si="94"/>
        <v>0</v>
      </c>
      <c r="K394" s="106">
        <f t="shared" si="94"/>
        <v>0</v>
      </c>
      <c r="L394" s="106">
        <f t="shared" si="94"/>
        <v>0</v>
      </c>
      <c r="M394" s="106">
        <f t="shared" si="94"/>
        <v>0</v>
      </c>
      <c r="N394" s="106">
        <f t="shared" si="94"/>
        <v>0</v>
      </c>
      <c r="O394" s="106">
        <f t="shared" si="94"/>
        <v>0</v>
      </c>
      <c r="P394" s="106">
        <f t="shared" si="94"/>
        <v>0</v>
      </c>
      <c r="Q394" s="106">
        <f t="shared" si="90"/>
        <v>0</v>
      </c>
      <c r="R394" s="106">
        <f t="shared" si="91"/>
        <v>0</v>
      </c>
      <c r="S394" s="106">
        <f t="shared" si="92"/>
        <v>0</v>
      </c>
      <c r="T394" s="106">
        <f t="shared" si="93"/>
        <v>0</v>
      </c>
      <c r="U394" s="110"/>
    </row>
    <row r="395" spans="1:26" x14ac:dyDescent="0.25">
      <c r="A395" s="64" t="s">
        <v>9</v>
      </c>
      <c r="B395" s="65" t="s">
        <v>50</v>
      </c>
      <c r="C395" s="65">
        <f>+Base!E5</f>
        <v>1</v>
      </c>
      <c r="D395" s="66" t="str">
        <f>+Base!F5</f>
        <v>1_3</v>
      </c>
      <c r="E395" s="65">
        <f t="shared" si="88"/>
        <v>5</v>
      </c>
      <c r="I395" s="104">
        <f t="shared" ref="I395:P395" si="95">SUMPRODUCT(1*($D$10:$D$374=$D395),I10:I374)</f>
        <v>0</v>
      </c>
      <c r="J395" s="106">
        <f t="shared" si="95"/>
        <v>0</v>
      </c>
      <c r="K395" s="106">
        <f t="shared" si="95"/>
        <v>0</v>
      </c>
      <c r="L395" s="106">
        <f t="shared" si="95"/>
        <v>0</v>
      </c>
      <c r="M395" s="106">
        <f t="shared" si="95"/>
        <v>0</v>
      </c>
      <c r="N395" s="106">
        <f t="shared" si="95"/>
        <v>0</v>
      </c>
      <c r="O395" s="106">
        <f t="shared" si="95"/>
        <v>0</v>
      </c>
      <c r="P395" s="106">
        <f t="shared" si="95"/>
        <v>0</v>
      </c>
      <c r="Q395" s="106">
        <f t="shared" si="90"/>
        <v>0</v>
      </c>
      <c r="R395" s="106">
        <f t="shared" si="91"/>
        <v>0</v>
      </c>
      <c r="S395" s="106">
        <f t="shared" si="92"/>
        <v>0</v>
      </c>
      <c r="T395" s="106">
        <f t="shared" si="93"/>
        <v>0</v>
      </c>
      <c r="U395" s="110"/>
    </row>
    <row r="396" spans="1:26" x14ac:dyDescent="0.25">
      <c r="A396" s="64" t="s">
        <v>9</v>
      </c>
      <c r="B396" s="65" t="s">
        <v>50</v>
      </c>
      <c r="C396" s="65">
        <f>+Base!E6</f>
        <v>1</v>
      </c>
      <c r="D396" s="66" t="str">
        <f>+Base!F6</f>
        <v>1_4</v>
      </c>
      <c r="E396" s="65">
        <f t="shared" si="88"/>
        <v>5</v>
      </c>
      <c r="I396" s="104">
        <f t="shared" ref="I396:P396" si="96">SUMPRODUCT(1*($D$10:$D$374=$D396),I10:I374)</f>
        <v>0</v>
      </c>
      <c r="J396" s="106">
        <f t="shared" si="96"/>
        <v>0</v>
      </c>
      <c r="K396" s="106">
        <f t="shared" si="96"/>
        <v>0</v>
      </c>
      <c r="L396" s="106">
        <f t="shared" si="96"/>
        <v>0</v>
      </c>
      <c r="M396" s="106">
        <f t="shared" si="96"/>
        <v>0</v>
      </c>
      <c r="N396" s="106">
        <f t="shared" si="96"/>
        <v>0</v>
      </c>
      <c r="O396" s="106">
        <f t="shared" si="96"/>
        <v>0</v>
      </c>
      <c r="P396" s="106">
        <f t="shared" si="96"/>
        <v>0</v>
      </c>
      <c r="Q396" s="106">
        <f t="shared" si="90"/>
        <v>0</v>
      </c>
      <c r="R396" s="106">
        <f t="shared" si="91"/>
        <v>0</v>
      </c>
      <c r="S396" s="106">
        <f t="shared" si="92"/>
        <v>0</v>
      </c>
      <c r="T396" s="106">
        <f t="shared" si="93"/>
        <v>0</v>
      </c>
      <c r="U396" s="110"/>
    </row>
    <row r="397" spans="1:26" x14ac:dyDescent="0.25">
      <c r="A397" s="64" t="s">
        <v>9</v>
      </c>
      <c r="B397" s="65" t="s">
        <v>50</v>
      </c>
      <c r="C397" s="65">
        <f>+Base!E7</f>
        <v>1</v>
      </c>
      <c r="D397" s="66" t="str">
        <f>+Base!F7</f>
        <v>1_5</v>
      </c>
      <c r="E397" s="65">
        <f t="shared" si="88"/>
        <v>3</v>
      </c>
      <c r="I397" s="104">
        <f>SUMPRODUCT(1*($D$10:$D$374=$D397),$I$10:$I$374)</f>
        <v>0</v>
      </c>
      <c r="J397" s="106">
        <f t="shared" ref="J397:P397" si="97">SUMPRODUCT(1*($D$10:$D$374=$D397),J10:J374)</f>
        <v>0</v>
      </c>
      <c r="K397" s="106">
        <f t="shared" si="97"/>
        <v>0</v>
      </c>
      <c r="L397" s="106">
        <f t="shared" si="97"/>
        <v>0</v>
      </c>
      <c r="M397" s="106">
        <f t="shared" si="97"/>
        <v>0</v>
      </c>
      <c r="N397" s="106">
        <f t="shared" si="97"/>
        <v>0</v>
      </c>
      <c r="O397" s="106">
        <f t="shared" si="97"/>
        <v>0</v>
      </c>
      <c r="P397" s="106">
        <f t="shared" si="97"/>
        <v>0</v>
      </c>
      <c r="Q397" s="106">
        <f t="shared" si="90"/>
        <v>0</v>
      </c>
      <c r="R397" s="106">
        <f t="shared" si="91"/>
        <v>0</v>
      </c>
      <c r="S397" s="106">
        <f t="shared" si="92"/>
        <v>0</v>
      </c>
      <c r="T397" s="106">
        <f t="shared" si="93"/>
        <v>0</v>
      </c>
      <c r="U397" s="110"/>
    </row>
    <row r="398" spans="1:26" x14ac:dyDescent="0.25">
      <c r="A398" s="64" t="s">
        <v>9</v>
      </c>
      <c r="B398" s="65" t="s">
        <v>50</v>
      </c>
      <c r="C398" s="65">
        <f>+Base!E8</f>
        <v>2</v>
      </c>
      <c r="D398" s="66" t="str">
        <f>+Base!F8</f>
        <v>2_5</v>
      </c>
      <c r="E398" s="65">
        <f t="shared" si="88"/>
        <v>2</v>
      </c>
      <c r="I398" s="104">
        <f t="shared" ref="I398:P398" si="98">SUMPRODUCT(1*($D$10:$D$374=$D398),I10:I374)</f>
        <v>0</v>
      </c>
      <c r="J398" s="106">
        <f t="shared" si="98"/>
        <v>0</v>
      </c>
      <c r="K398" s="106">
        <f t="shared" si="98"/>
        <v>0</v>
      </c>
      <c r="L398" s="106">
        <f t="shared" si="98"/>
        <v>0</v>
      </c>
      <c r="M398" s="106">
        <f t="shared" si="98"/>
        <v>0</v>
      </c>
      <c r="N398" s="106">
        <f t="shared" si="98"/>
        <v>0</v>
      </c>
      <c r="O398" s="106">
        <f t="shared" si="98"/>
        <v>0</v>
      </c>
      <c r="P398" s="106">
        <f t="shared" si="98"/>
        <v>0</v>
      </c>
      <c r="Q398" s="106">
        <f t="shared" si="90"/>
        <v>0</v>
      </c>
      <c r="R398" s="106">
        <f t="shared" si="91"/>
        <v>0</v>
      </c>
      <c r="S398" s="106">
        <f t="shared" si="92"/>
        <v>0</v>
      </c>
      <c r="T398" s="106">
        <f t="shared" si="93"/>
        <v>0</v>
      </c>
      <c r="U398" s="110"/>
    </row>
    <row r="399" spans="1:26" x14ac:dyDescent="0.25">
      <c r="A399" s="64" t="s">
        <v>9</v>
      </c>
      <c r="B399" s="65" t="s">
        <v>50</v>
      </c>
      <c r="C399" s="65">
        <f>+Base!E9</f>
        <v>2</v>
      </c>
      <c r="D399" s="66" t="str">
        <f>+Base!F9</f>
        <v>2_6</v>
      </c>
      <c r="E399" s="65">
        <f t="shared" si="88"/>
        <v>5</v>
      </c>
      <c r="I399" s="104">
        <f>SUMPRODUCT(1*($D$10:$D$374=$D399),I10:I374)</f>
        <v>0</v>
      </c>
      <c r="J399" s="106">
        <f>SUMPRODUCT(1*($D$10:$D$374=$D399),$J$10:$J$374)</f>
        <v>0</v>
      </c>
      <c r="K399" s="106">
        <f>SUMPRODUCT(1*($D$10:$D$374=$D399),$K$10:$K$374)</f>
        <v>0</v>
      </c>
      <c r="L399" s="106">
        <f>SUMPRODUCT(1*($D$10:$D$374=$D399),$L$10:$L$374)</f>
        <v>0</v>
      </c>
      <c r="M399" s="106">
        <f>SUMPRODUCT(1*($D$10:$D$374=$D399),$M$10:$M$374)</f>
        <v>0</v>
      </c>
      <c r="N399" s="106">
        <f>SUMPRODUCT(1*($D$10:$D$374=$D399),$N$10:$N$374)</f>
        <v>0</v>
      </c>
      <c r="O399" s="106">
        <f>SUMPRODUCT(1*($D$10:$D$374=$D399),$O$10:$O$374)</f>
        <v>0</v>
      </c>
      <c r="P399" s="106">
        <f>SUMPRODUCT(1*($D$10:$D$374=$D399),$P$10:$P$374)</f>
        <v>0</v>
      </c>
      <c r="Q399" s="106">
        <f t="shared" si="90"/>
        <v>0</v>
      </c>
      <c r="R399" s="106">
        <f t="shared" si="91"/>
        <v>0</v>
      </c>
      <c r="S399" s="106">
        <f t="shared" si="92"/>
        <v>0</v>
      </c>
      <c r="T399" s="106">
        <f t="shared" si="93"/>
        <v>0</v>
      </c>
      <c r="U399" s="110"/>
    </row>
    <row r="400" spans="1:26" x14ac:dyDescent="0.25">
      <c r="A400" s="64" t="s">
        <v>9</v>
      </c>
      <c r="B400" s="65" t="s">
        <v>50</v>
      </c>
      <c r="C400" s="65">
        <f>+Base!E10</f>
        <v>2</v>
      </c>
      <c r="D400" s="66" t="str">
        <f>+Base!F10</f>
        <v>2_7</v>
      </c>
      <c r="E400" s="65">
        <f t="shared" si="88"/>
        <v>5</v>
      </c>
      <c r="I400" s="104">
        <f t="shared" ref="I400:I431" si="99">SUMPRODUCT(1*($D$10:$D$374=$D400),$I$10:$I$374)</f>
        <v>0</v>
      </c>
      <c r="J400" s="106">
        <f t="shared" ref="J400:J463" si="100">SUMPRODUCT(1*($D$10:$D$374=$D400),$J$10:$J$374)</f>
        <v>0</v>
      </c>
      <c r="K400" s="106">
        <f t="shared" ref="K400:K463" si="101">SUMPRODUCT(1*($D$10:$D$374=$D400),$K$10:$K$374)</f>
        <v>0</v>
      </c>
      <c r="L400" s="106">
        <f t="shared" ref="L400:L463" si="102">SUMPRODUCT(1*($D$10:$D$374=$D400),$L$10:$L$374)</f>
        <v>0</v>
      </c>
      <c r="M400" s="106">
        <f t="shared" ref="M400:M463" si="103">SUMPRODUCT(1*($D$10:$D$374=$D400),$M$10:$M$374)</f>
        <v>0</v>
      </c>
      <c r="N400" s="106">
        <f t="shared" ref="N400:N463" si="104">SUMPRODUCT(1*($D$10:$D$374=$D400),$N$10:$N$374)</f>
        <v>0</v>
      </c>
      <c r="O400" s="106">
        <f t="shared" ref="O400:O463" si="105">SUMPRODUCT(1*($D$10:$D$374=$D400),$O$10:$O$374)</f>
        <v>0</v>
      </c>
      <c r="P400" s="106">
        <f t="shared" ref="P400:P463" si="106">SUMPRODUCT(1*($D$10:$D$374=$D400),$P$10:$P$374)</f>
        <v>0</v>
      </c>
      <c r="Q400" s="106">
        <f t="shared" si="90"/>
        <v>0</v>
      </c>
      <c r="R400" s="106">
        <f t="shared" si="91"/>
        <v>0</v>
      </c>
      <c r="S400" s="106">
        <f t="shared" si="92"/>
        <v>0</v>
      </c>
      <c r="T400" s="106">
        <f t="shared" si="93"/>
        <v>0</v>
      </c>
      <c r="U400" s="110"/>
    </row>
    <row r="401" spans="1:21" x14ac:dyDescent="0.25">
      <c r="A401" s="64" t="s">
        <v>9</v>
      </c>
      <c r="B401" s="65" t="s">
        <v>50</v>
      </c>
      <c r="C401" s="65">
        <f>+Base!E11</f>
        <v>2</v>
      </c>
      <c r="D401" s="66" t="str">
        <f>+Base!F11</f>
        <v>2_8</v>
      </c>
      <c r="E401" s="65">
        <f t="shared" si="88"/>
        <v>5</v>
      </c>
      <c r="I401" s="104">
        <f t="shared" si="99"/>
        <v>0</v>
      </c>
      <c r="J401" s="106">
        <f t="shared" si="100"/>
        <v>0</v>
      </c>
      <c r="K401" s="106">
        <f t="shared" si="101"/>
        <v>0</v>
      </c>
      <c r="L401" s="106">
        <f t="shared" si="102"/>
        <v>0</v>
      </c>
      <c r="M401" s="106">
        <f t="shared" si="103"/>
        <v>0</v>
      </c>
      <c r="N401" s="106">
        <f t="shared" si="104"/>
        <v>0</v>
      </c>
      <c r="O401" s="106">
        <f t="shared" si="105"/>
        <v>0</v>
      </c>
      <c r="P401" s="106">
        <f t="shared" si="106"/>
        <v>0</v>
      </c>
      <c r="Q401" s="106">
        <f t="shared" si="90"/>
        <v>0</v>
      </c>
      <c r="R401" s="106">
        <f t="shared" si="91"/>
        <v>0</v>
      </c>
      <c r="S401" s="106">
        <f t="shared" si="92"/>
        <v>0</v>
      </c>
      <c r="T401" s="106">
        <f t="shared" si="93"/>
        <v>0</v>
      </c>
      <c r="U401" s="110"/>
    </row>
    <row r="402" spans="1:21" x14ac:dyDescent="0.25">
      <c r="A402" s="64" t="s">
        <v>9</v>
      </c>
      <c r="B402" s="65" t="s">
        <v>50</v>
      </c>
      <c r="C402" s="65">
        <f>+Base!E12</f>
        <v>2</v>
      </c>
      <c r="D402" s="66" t="str">
        <f>+Base!F12</f>
        <v>2_9</v>
      </c>
      <c r="E402" s="65">
        <f t="shared" si="88"/>
        <v>3</v>
      </c>
      <c r="I402" s="104">
        <f t="shared" si="99"/>
        <v>0</v>
      </c>
      <c r="J402" s="106">
        <f t="shared" si="100"/>
        <v>0</v>
      </c>
      <c r="K402" s="106">
        <f t="shared" si="101"/>
        <v>0</v>
      </c>
      <c r="L402" s="106">
        <f t="shared" si="102"/>
        <v>0</v>
      </c>
      <c r="M402" s="106">
        <f t="shared" si="103"/>
        <v>0</v>
      </c>
      <c r="N402" s="106">
        <f t="shared" si="104"/>
        <v>0</v>
      </c>
      <c r="O402" s="106">
        <f t="shared" si="105"/>
        <v>0</v>
      </c>
      <c r="P402" s="106">
        <f t="shared" si="106"/>
        <v>0</v>
      </c>
      <c r="Q402" s="106">
        <f t="shared" si="90"/>
        <v>0</v>
      </c>
      <c r="R402" s="106">
        <f t="shared" si="91"/>
        <v>0</v>
      </c>
      <c r="S402" s="106">
        <f t="shared" si="92"/>
        <v>0</v>
      </c>
      <c r="T402" s="106">
        <f t="shared" si="93"/>
        <v>0</v>
      </c>
      <c r="U402" s="110"/>
    </row>
    <row r="403" spans="1:21" x14ac:dyDescent="0.25">
      <c r="A403" s="64" t="s">
        <v>9</v>
      </c>
      <c r="B403" s="65" t="s">
        <v>50</v>
      </c>
      <c r="C403" s="65">
        <f>+Base!E13</f>
        <v>2</v>
      </c>
      <c r="D403" s="66" t="str">
        <f>+Base!F13</f>
        <v>2_xx</v>
      </c>
      <c r="E403" s="65">
        <f t="shared" si="88"/>
        <v>0</v>
      </c>
      <c r="I403" s="104">
        <f t="shared" si="99"/>
        <v>0</v>
      </c>
      <c r="J403" s="106">
        <f t="shared" si="100"/>
        <v>0</v>
      </c>
      <c r="K403" s="106">
        <f t="shared" si="101"/>
        <v>0</v>
      </c>
      <c r="L403" s="106">
        <f t="shared" si="102"/>
        <v>0</v>
      </c>
      <c r="M403" s="106">
        <f t="shared" si="103"/>
        <v>0</v>
      </c>
      <c r="N403" s="106">
        <f t="shared" si="104"/>
        <v>0</v>
      </c>
      <c r="O403" s="106">
        <f t="shared" si="105"/>
        <v>0</v>
      </c>
      <c r="P403" s="106">
        <f t="shared" si="106"/>
        <v>0</v>
      </c>
      <c r="Q403" s="106">
        <f t="shared" si="90"/>
        <v>0</v>
      </c>
      <c r="R403" s="106">
        <f t="shared" si="91"/>
        <v>0</v>
      </c>
      <c r="S403" s="106">
        <f t="shared" si="92"/>
        <v>0</v>
      </c>
      <c r="T403" s="106">
        <f t="shared" si="93"/>
        <v>0</v>
      </c>
      <c r="U403" s="110"/>
    </row>
    <row r="404" spans="1:21" x14ac:dyDescent="0.25">
      <c r="A404" s="64" t="s">
        <v>9</v>
      </c>
      <c r="B404" s="65" t="s">
        <v>50</v>
      </c>
      <c r="C404" s="65">
        <f>+Base!E14</f>
        <v>3</v>
      </c>
      <c r="D404" s="66" t="str">
        <f>+Base!F14</f>
        <v>3_9</v>
      </c>
      <c r="E404" s="65">
        <f t="shared" si="88"/>
        <v>2</v>
      </c>
      <c r="I404" s="104">
        <f t="shared" si="99"/>
        <v>0</v>
      </c>
      <c r="J404" s="106">
        <f t="shared" si="100"/>
        <v>0</v>
      </c>
      <c r="K404" s="106">
        <f t="shared" si="101"/>
        <v>0</v>
      </c>
      <c r="L404" s="106">
        <f t="shared" si="102"/>
        <v>0</v>
      </c>
      <c r="M404" s="106">
        <f t="shared" si="103"/>
        <v>0</v>
      </c>
      <c r="N404" s="106">
        <f t="shared" si="104"/>
        <v>0</v>
      </c>
      <c r="O404" s="106">
        <f t="shared" si="105"/>
        <v>0</v>
      </c>
      <c r="P404" s="106">
        <f t="shared" si="106"/>
        <v>0</v>
      </c>
      <c r="Q404" s="106">
        <f t="shared" si="90"/>
        <v>0</v>
      </c>
      <c r="R404" s="106">
        <f t="shared" si="91"/>
        <v>0</v>
      </c>
      <c r="S404" s="106">
        <f t="shared" si="92"/>
        <v>0</v>
      </c>
      <c r="T404" s="106">
        <f t="shared" si="93"/>
        <v>0</v>
      </c>
      <c r="U404" s="111"/>
    </row>
    <row r="405" spans="1:21" x14ac:dyDescent="0.25">
      <c r="A405" s="64" t="s">
        <v>9</v>
      </c>
      <c r="B405" s="65" t="s">
        <v>50</v>
      </c>
      <c r="C405" s="65">
        <f>+Base!E15</f>
        <v>3</v>
      </c>
      <c r="D405" s="66" t="str">
        <f>+Base!F15</f>
        <v>3_10</v>
      </c>
      <c r="E405" s="65">
        <f t="shared" si="88"/>
        <v>5</v>
      </c>
      <c r="I405" s="104">
        <f t="shared" si="99"/>
        <v>0</v>
      </c>
      <c r="J405" s="106">
        <f t="shared" si="100"/>
        <v>0</v>
      </c>
      <c r="K405" s="106">
        <f t="shared" si="101"/>
        <v>0</v>
      </c>
      <c r="L405" s="106">
        <f t="shared" si="102"/>
        <v>0</v>
      </c>
      <c r="M405" s="106">
        <f t="shared" si="103"/>
        <v>0</v>
      </c>
      <c r="N405" s="106">
        <f t="shared" si="104"/>
        <v>0</v>
      </c>
      <c r="O405" s="106">
        <f t="shared" si="105"/>
        <v>0</v>
      </c>
      <c r="P405" s="106">
        <f t="shared" si="106"/>
        <v>0</v>
      </c>
      <c r="Q405" s="106">
        <f t="shared" si="90"/>
        <v>0</v>
      </c>
      <c r="R405" s="106">
        <f t="shared" si="91"/>
        <v>0</v>
      </c>
      <c r="S405" s="106">
        <f t="shared" si="92"/>
        <v>0</v>
      </c>
      <c r="T405" s="106">
        <f t="shared" si="93"/>
        <v>0</v>
      </c>
      <c r="U405" s="111"/>
    </row>
    <row r="406" spans="1:21" x14ac:dyDescent="0.25">
      <c r="A406" s="64" t="s">
        <v>9</v>
      </c>
      <c r="B406" s="65" t="s">
        <v>50</v>
      </c>
      <c r="C406" s="65">
        <f>+Base!E16</f>
        <v>3</v>
      </c>
      <c r="D406" s="66" t="str">
        <f>+Base!F16</f>
        <v>3_11</v>
      </c>
      <c r="E406" s="65">
        <f t="shared" si="88"/>
        <v>5</v>
      </c>
      <c r="I406" s="104">
        <f t="shared" si="99"/>
        <v>0</v>
      </c>
      <c r="J406" s="106">
        <f t="shared" si="100"/>
        <v>0</v>
      </c>
      <c r="K406" s="106">
        <f t="shared" si="101"/>
        <v>0</v>
      </c>
      <c r="L406" s="106">
        <f t="shared" si="102"/>
        <v>0</v>
      </c>
      <c r="M406" s="106">
        <f t="shared" si="103"/>
        <v>0</v>
      </c>
      <c r="N406" s="106">
        <f t="shared" si="104"/>
        <v>0</v>
      </c>
      <c r="O406" s="106">
        <f t="shared" si="105"/>
        <v>0</v>
      </c>
      <c r="P406" s="106">
        <f t="shared" si="106"/>
        <v>0</v>
      </c>
      <c r="Q406" s="106">
        <f t="shared" si="90"/>
        <v>0</v>
      </c>
      <c r="R406" s="106">
        <f t="shared" si="91"/>
        <v>0</v>
      </c>
      <c r="S406" s="106">
        <f t="shared" si="92"/>
        <v>0</v>
      </c>
      <c r="T406" s="106">
        <f t="shared" si="93"/>
        <v>0</v>
      </c>
      <c r="U406" s="111"/>
    </row>
    <row r="407" spans="1:21" x14ac:dyDescent="0.25">
      <c r="A407" s="64" t="s">
        <v>9</v>
      </c>
      <c r="B407" s="65" t="s">
        <v>50</v>
      </c>
      <c r="C407" s="65">
        <f>+Base!E17</f>
        <v>3</v>
      </c>
      <c r="D407" s="66" t="str">
        <f>+Base!F17</f>
        <v>3_12</v>
      </c>
      <c r="E407" s="65">
        <f t="shared" si="88"/>
        <v>5</v>
      </c>
      <c r="I407" s="104">
        <f t="shared" si="99"/>
        <v>0</v>
      </c>
      <c r="J407" s="106">
        <f t="shared" si="100"/>
        <v>0</v>
      </c>
      <c r="K407" s="106">
        <f t="shared" si="101"/>
        <v>0</v>
      </c>
      <c r="L407" s="106">
        <f t="shared" si="102"/>
        <v>0</v>
      </c>
      <c r="M407" s="106">
        <f t="shared" si="103"/>
        <v>0</v>
      </c>
      <c r="N407" s="106">
        <f t="shared" si="104"/>
        <v>0</v>
      </c>
      <c r="O407" s="106">
        <f t="shared" si="105"/>
        <v>0</v>
      </c>
      <c r="P407" s="106">
        <f t="shared" si="106"/>
        <v>0</v>
      </c>
      <c r="Q407" s="106">
        <f t="shared" si="90"/>
        <v>0</v>
      </c>
      <c r="R407" s="106">
        <f t="shared" si="91"/>
        <v>0</v>
      </c>
      <c r="S407" s="106">
        <f t="shared" si="92"/>
        <v>0</v>
      </c>
      <c r="T407" s="106">
        <f t="shared" si="93"/>
        <v>0</v>
      </c>
      <c r="U407" s="111"/>
    </row>
    <row r="408" spans="1:21" x14ac:dyDescent="0.25">
      <c r="A408" s="64" t="s">
        <v>9</v>
      </c>
      <c r="B408" s="65" t="s">
        <v>50</v>
      </c>
      <c r="C408" s="65">
        <f>+Base!E18</f>
        <v>3</v>
      </c>
      <c r="D408" s="66" t="str">
        <f>+Base!F18</f>
        <v>3_13</v>
      </c>
      <c r="E408" s="65">
        <f t="shared" si="88"/>
        <v>5</v>
      </c>
      <c r="I408" s="104">
        <f t="shared" si="99"/>
        <v>0</v>
      </c>
      <c r="J408" s="106">
        <f t="shared" si="100"/>
        <v>0</v>
      </c>
      <c r="K408" s="106">
        <f t="shared" si="101"/>
        <v>0</v>
      </c>
      <c r="L408" s="106">
        <f t="shared" si="102"/>
        <v>0</v>
      </c>
      <c r="M408" s="106">
        <f t="shared" si="103"/>
        <v>0</v>
      </c>
      <c r="N408" s="106">
        <f t="shared" si="104"/>
        <v>0</v>
      </c>
      <c r="O408" s="106">
        <f t="shared" si="105"/>
        <v>0</v>
      </c>
      <c r="P408" s="106">
        <f t="shared" si="106"/>
        <v>0</v>
      </c>
      <c r="Q408" s="106">
        <f t="shared" si="90"/>
        <v>0</v>
      </c>
      <c r="R408" s="106">
        <f t="shared" si="91"/>
        <v>0</v>
      </c>
      <c r="S408" s="106">
        <f t="shared" si="92"/>
        <v>0</v>
      </c>
      <c r="T408" s="106">
        <f t="shared" si="93"/>
        <v>0</v>
      </c>
      <c r="U408" s="111"/>
    </row>
    <row r="409" spans="1:21" x14ac:dyDescent="0.25">
      <c r="A409" s="64" t="s">
        <v>9</v>
      </c>
      <c r="B409" s="65" t="s">
        <v>50</v>
      </c>
      <c r="C409" s="65">
        <f>+Base!E19</f>
        <v>3</v>
      </c>
      <c r="D409" s="66" t="str">
        <f>+Base!F19</f>
        <v>3_xx</v>
      </c>
      <c r="E409" s="65">
        <f t="shared" si="88"/>
        <v>0</v>
      </c>
      <c r="I409" s="104">
        <f t="shared" si="99"/>
        <v>0</v>
      </c>
      <c r="J409" s="106">
        <f t="shared" si="100"/>
        <v>0</v>
      </c>
      <c r="K409" s="106">
        <f t="shared" si="101"/>
        <v>0</v>
      </c>
      <c r="L409" s="106">
        <f t="shared" si="102"/>
        <v>0</v>
      </c>
      <c r="M409" s="106">
        <f t="shared" si="103"/>
        <v>0</v>
      </c>
      <c r="N409" s="106">
        <f t="shared" si="104"/>
        <v>0</v>
      </c>
      <c r="O409" s="106">
        <f t="shared" si="105"/>
        <v>0</v>
      </c>
      <c r="P409" s="106">
        <f t="shared" si="106"/>
        <v>0</v>
      </c>
      <c r="Q409" s="106">
        <f t="shared" si="90"/>
        <v>0</v>
      </c>
      <c r="R409" s="106">
        <f t="shared" si="91"/>
        <v>0</v>
      </c>
      <c r="S409" s="106">
        <f t="shared" si="92"/>
        <v>0</v>
      </c>
      <c r="T409" s="106">
        <f t="shared" si="93"/>
        <v>0</v>
      </c>
      <c r="U409" s="111"/>
    </row>
    <row r="410" spans="1:21" x14ac:dyDescent="0.25">
      <c r="A410" s="64" t="s">
        <v>9</v>
      </c>
      <c r="B410" s="65" t="s">
        <v>50</v>
      </c>
      <c r="C410" s="65">
        <f>+Base!E20</f>
        <v>4</v>
      </c>
      <c r="D410" s="66" t="str">
        <f>+Base!F20</f>
        <v>4_13</v>
      </c>
      <c r="E410" s="65">
        <f t="shared" si="88"/>
        <v>0</v>
      </c>
      <c r="I410" s="104">
        <f t="shared" si="99"/>
        <v>0</v>
      </c>
      <c r="J410" s="106">
        <f t="shared" si="100"/>
        <v>0</v>
      </c>
      <c r="K410" s="106">
        <f t="shared" si="101"/>
        <v>0</v>
      </c>
      <c r="L410" s="106">
        <f t="shared" si="102"/>
        <v>0</v>
      </c>
      <c r="M410" s="106">
        <f t="shared" si="103"/>
        <v>0</v>
      </c>
      <c r="N410" s="106">
        <f t="shared" si="104"/>
        <v>0</v>
      </c>
      <c r="O410" s="106">
        <f t="shared" si="105"/>
        <v>0</v>
      </c>
      <c r="P410" s="106">
        <f t="shared" si="106"/>
        <v>0</v>
      </c>
      <c r="Q410" s="106">
        <f t="shared" si="90"/>
        <v>0</v>
      </c>
      <c r="R410" s="106">
        <f t="shared" si="91"/>
        <v>0</v>
      </c>
      <c r="S410" s="106">
        <f t="shared" si="92"/>
        <v>0</v>
      </c>
      <c r="T410" s="106">
        <f t="shared" si="93"/>
        <v>0</v>
      </c>
      <c r="U410" s="111"/>
    </row>
    <row r="411" spans="1:21" x14ac:dyDescent="0.25">
      <c r="A411" s="64" t="s">
        <v>9</v>
      </c>
      <c r="B411" s="65" t="s">
        <v>50</v>
      </c>
      <c r="C411" s="65">
        <f>+Base!E21</f>
        <v>4</v>
      </c>
      <c r="D411" s="66" t="str">
        <f>+Base!F21</f>
        <v>4_14</v>
      </c>
      <c r="E411" s="65">
        <f t="shared" si="88"/>
        <v>4</v>
      </c>
      <c r="I411" s="104">
        <f t="shared" si="99"/>
        <v>0</v>
      </c>
      <c r="J411" s="106">
        <f t="shared" si="100"/>
        <v>0</v>
      </c>
      <c r="K411" s="106">
        <f t="shared" si="101"/>
        <v>0</v>
      </c>
      <c r="L411" s="106">
        <f t="shared" si="102"/>
        <v>0</v>
      </c>
      <c r="M411" s="106">
        <f t="shared" si="103"/>
        <v>0</v>
      </c>
      <c r="N411" s="106">
        <f t="shared" si="104"/>
        <v>0</v>
      </c>
      <c r="O411" s="106">
        <f t="shared" si="105"/>
        <v>0</v>
      </c>
      <c r="P411" s="106">
        <f t="shared" si="106"/>
        <v>0</v>
      </c>
      <c r="Q411" s="106">
        <f t="shared" si="90"/>
        <v>0</v>
      </c>
      <c r="R411" s="106">
        <f t="shared" si="91"/>
        <v>0</v>
      </c>
      <c r="S411" s="106">
        <f t="shared" si="92"/>
        <v>0</v>
      </c>
      <c r="T411" s="106">
        <f t="shared" si="93"/>
        <v>0</v>
      </c>
      <c r="U411" s="111"/>
    </row>
    <row r="412" spans="1:21" x14ac:dyDescent="0.25">
      <c r="A412" s="64" t="s">
        <v>9</v>
      </c>
      <c r="B412" s="65" t="s">
        <v>50</v>
      </c>
      <c r="C412" s="65">
        <f>+Base!E22</f>
        <v>4</v>
      </c>
      <c r="D412" s="66" t="str">
        <f>+Base!F22</f>
        <v>4_15</v>
      </c>
      <c r="E412" s="65">
        <f t="shared" si="88"/>
        <v>5</v>
      </c>
      <c r="I412" s="104">
        <f t="shared" si="99"/>
        <v>0</v>
      </c>
      <c r="J412" s="106">
        <f t="shared" si="100"/>
        <v>0</v>
      </c>
      <c r="K412" s="106">
        <f t="shared" si="101"/>
        <v>0</v>
      </c>
      <c r="L412" s="106">
        <f t="shared" si="102"/>
        <v>0</v>
      </c>
      <c r="M412" s="106">
        <f t="shared" si="103"/>
        <v>0</v>
      </c>
      <c r="N412" s="106">
        <f t="shared" si="104"/>
        <v>0</v>
      </c>
      <c r="O412" s="106">
        <f t="shared" si="105"/>
        <v>0</v>
      </c>
      <c r="P412" s="106">
        <f t="shared" si="106"/>
        <v>0</v>
      </c>
      <c r="Q412" s="106">
        <f t="shared" si="90"/>
        <v>0</v>
      </c>
      <c r="R412" s="106">
        <f t="shared" si="91"/>
        <v>0</v>
      </c>
      <c r="S412" s="106">
        <f t="shared" si="92"/>
        <v>0</v>
      </c>
      <c r="T412" s="106">
        <f t="shared" si="93"/>
        <v>0</v>
      </c>
      <c r="U412" s="111"/>
    </row>
    <row r="413" spans="1:21" x14ac:dyDescent="0.25">
      <c r="A413" s="64" t="s">
        <v>9</v>
      </c>
      <c r="B413" s="65" t="s">
        <v>50</v>
      </c>
      <c r="C413" s="65">
        <f>+Base!E23</f>
        <v>4</v>
      </c>
      <c r="D413" s="66" t="str">
        <f>+Base!F23</f>
        <v>4_16</v>
      </c>
      <c r="E413" s="65">
        <f t="shared" si="88"/>
        <v>5</v>
      </c>
      <c r="I413" s="104">
        <f t="shared" si="99"/>
        <v>0</v>
      </c>
      <c r="J413" s="106">
        <f t="shared" si="100"/>
        <v>0</v>
      </c>
      <c r="K413" s="106">
        <f t="shared" si="101"/>
        <v>0</v>
      </c>
      <c r="L413" s="106">
        <f t="shared" si="102"/>
        <v>0</v>
      </c>
      <c r="M413" s="106">
        <f t="shared" si="103"/>
        <v>0</v>
      </c>
      <c r="N413" s="106">
        <f t="shared" si="104"/>
        <v>0</v>
      </c>
      <c r="O413" s="106">
        <f t="shared" si="105"/>
        <v>0</v>
      </c>
      <c r="P413" s="106">
        <f t="shared" si="106"/>
        <v>0</v>
      </c>
      <c r="Q413" s="106">
        <f t="shared" si="90"/>
        <v>0</v>
      </c>
      <c r="R413" s="106">
        <f t="shared" si="91"/>
        <v>0</v>
      </c>
      <c r="S413" s="106">
        <f t="shared" si="92"/>
        <v>0</v>
      </c>
      <c r="T413" s="106">
        <f t="shared" si="93"/>
        <v>0</v>
      </c>
      <c r="U413" s="111"/>
    </row>
    <row r="414" spans="1:21" x14ac:dyDescent="0.25">
      <c r="A414" s="64" t="s">
        <v>9</v>
      </c>
      <c r="B414" s="65" t="s">
        <v>50</v>
      </c>
      <c r="C414" s="65">
        <f>+Base!E24</f>
        <v>4</v>
      </c>
      <c r="D414" s="66" t="str">
        <f>+Base!F24</f>
        <v>4_17</v>
      </c>
      <c r="E414" s="65">
        <f t="shared" si="88"/>
        <v>5</v>
      </c>
      <c r="I414" s="104">
        <f t="shared" si="99"/>
        <v>0</v>
      </c>
      <c r="J414" s="106">
        <f t="shared" si="100"/>
        <v>0</v>
      </c>
      <c r="K414" s="106">
        <f t="shared" si="101"/>
        <v>0</v>
      </c>
      <c r="L414" s="106">
        <f t="shared" si="102"/>
        <v>0</v>
      </c>
      <c r="M414" s="106">
        <f t="shared" si="103"/>
        <v>0</v>
      </c>
      <c r="N414" s="106">
        <f t="shared" si="104"/>
        <v>0</v>
      </c>
      <c r="O414" s="106">
        <f t="shared" si="105"/>
        <v>0</v>
      </c>
      <c r="P414" s="106">
        <f t="shared" si="106"/>
        <v>0</v>
      </c>
      <c r="Q414" s="106">
        <f t="shared" si="90"/>
        <v>0</v>
      </c>
      <c r="R414" s="106">
        <f t="shared" si="91"/>
        <v>0</v>
      </c>
      <c r="S414" s="106">
        <f t="shared" si="92"/>
        <v>0</v>
      </c>
      <c r="T414" s="106">
        <f t="shared" si="93"/>
        <v>0</v>
      </c>
      <c r="U414" s="111"/>
    </row>
    <row r="415" spans="1:21" x14ac:dyDescent="0.25">
      <c r="A415" s="64" t="s">
        <v>9</v>
      </c>
      <c r="B415" s="65" t="s">
        <v>50</v>
      </c>
      <c r="C415" s="65">
        <f>+Base!E25</f>
        <v>4</v>
      </c>
      <c r="D415" s="66" t="str">
        <f>+Base!F25</f>
        <v>4_xx</v>
      </c>
      <c r="E415" s="65">
        <f t="shared" si="88"/>
        <v>0</v>
      </c>
      <c r="I415" s="104">
        <f t="shared" si="99"/>
        <v>0</v>
      </c>
      <c r="J415" s="106">
        <f t="shared" si="100"/>
        <v>0</v>
      </c>
      <c r="K415" s="106">
        <f t="shared" si="101"/>
        <v>0</v>
      </c>
      <c r="L415" s="106">
        <f t="shared" si="102"/>
        <v>0</v>
      </c>
      <c r="M415" s="106">
        <f t="shared" si="103"/>
        <v>0</v>
      </c>
      <c r="N415" s="106">
        <f t="shared" si="104"/>
        <v>0</v>
      </c>
      <c r="O415" s="106">
        <f t="shared" si="105"/>
        <v>0</v>
      </c>
      <c r="P415" s="106">
        <f t="shared" si="106"/>
        <v>0</v>
      </c>
      <c r="Q415" s="106">
        <f t="shared" si="90"/>
        <v>0</v>
      </c>
      <c r="R415" s="106">
        <f t="shared" si="91"/>
        <v>0</v>
      </c>
      <c r="S415" s="106">
        <f t="shared" si="92"/>
        <v>0</v>
      </c>
      <c r="T415" s="106">
        <f t="shared" si="93"/>
        <v>0</v>
      </c>
      <c r="U415" s="111"/>
    </row>
    <row r="416" spans="1:21" x14ac:dyDescent="0.25">
      <c r="A416" s="64" t="s">
        <v>9</v>
      </c>
      <c r="B416" s="65" t="s">
        <v>50</v>
      </c>
      <c r="C416" s="65">
        <f>+Base!E26</f>
        <v>5</v>
      </c>
      <c r="D416" s="66" t="str">
        <f>+Base!F26</f>
        <v>5_18</v>
      </c>
      <c r="E416" s="65">
        <f t="shared" si="88"/>
        <v>3</v>
      </c>
      <c r="I416" s="104">
        <f t="shared" si="99"/>
        <v>0</v>
      </c>
      <c r="J416" s="106">
        <f t="shared" si="100"/>
        <v>0</v>
      </c>
      <c r="K416" s="106">
        <f t="shared" si="101"/>
        <v>0</v>
      </c>
      <c r="L416" s="106">
        <f t="shared" si="102"/>
        <v>0</v>
      </c>
      <c r="M416" s="106">
        <f t="shared" si="103"/>
        <v>0</v>
      </c>
      <c r="N416" s="106">
        <f t="shared" si="104"/>
        <v>0</v>
      </c>
      <c r="O416" s="106">
        <f t="shared" si="105"/>
        <v>0</v>
      </c>
      <c r="P416" s="106">
        <f t="shared" si="106"/>
        <v>0</v>
      </c>
      <c r="Q416" s="106">
        <f t="shared" si="90"/>
        <v>0</v>
      </c>
      <c r="R416" s="106">
        <f t="shared" si="91"/>
        <v>0</v>
      </c>
      <c r="S416" s="106">
        <f t="shared" si="92"/>
        <v>0</v>
      </c>
      <c r="T416" s="106">
        <f t="shared" si="93"/>
        <v>0</v>
      </c>
      <c r="U416" s="111"/>
    </row>
    <row r="417" spans="1:21" x14ac:dyDescent="0.25">
      <c r="A417" s="64" t="s">
        <v>9</v>
      </c>
      <c r="B417" s="65" t="s">
        <v>50</v>
      </c>
      <c r="C417" s="65">
        <f>+Base!E27</f>
        <v>5</v>
      </c>
      <c r="D417" s="66" t="str">
        <f>+Base!F27</f>
        <v>5_19</v>
      </c>
      <c r="E417" s="65">
        <f t="shared" si="88"/>
        <v>3</v>
      </c>
      <c r="I417" s="104">
        <f t="shared" si="99"/>
        <v>0</v>
      </c>
      <c r="J417" s="106">
        <f t="shared" si="100"/>
        <v>0</v>
      </c>
      <c r="K417" s="106">
        <f t="shared" si="101"/>
        <v>0</v>
      </c>
      <c r="L417" s="106">
        <f t="shared" si="102"/>
        <v>0</v>
      </c>
      <c r="M417" s="106">
        <f t="shared" si="103"/>
        <v>0</v>
      </c>
      <c r="N417" s="106">
        <f t="shared" si="104"/>
        <v>0</v>
      </c>
      <c r="O417" s="106">
        <f t="shared" si="105"/>
        <v>0</v>
      </c>
      <c r="P417" s="106">
        <f t="shared" si="106"/>
        <v>0</v>
      </c>
      <c r="Q417" s="106">
        <f t="shared" si="90"/>
        <v>0</v>
      </c>
      <c r="R417" s="106">
        <f t="shared" si="91"/>
        <v>0</v>
      </c>
      <c r="S417" s="106">
        <f t="shared" si="92"/>
        <v>0</v>
      </c>
      <c r="T417" s="106">
        <f t="shared" si="93"/>
        <v>0</v>
      </c>
      <c r="U417" s="111"/>
    </row>
    <row r="418" spans="1:21" x14ac:dyDescent="0.25">
      <c r="A418" s="64" t="s">
        <v>9</v>
      </c>
      <c r="B418" s="65" t="s">
        <v>50</v>
      </c>
      <c r="C418" s="65">
        <f>+Base!E28</f>
        <v>5</v>
      </c>
      <c r="D418" s="66" t="str">
        <f>+Base!F28</f>
        <v>5_20</v>
      </c>
      <c r="E418" s="65">
        <f t="shared" si="88"/>
        <v>5</v>
      </c>
      <c r="I418" s="104">
        <f t="shared" si="99"/>
        <v>0</v>
      </c>
      <c r="J418" s="106">
        <f t="shared" si="100"/>
        <v>0</v>
      </c>
      <c r="K418" s="106">
        <f t="shared" si="101"/>
        <v>0</v>
      </c>
      <c r="L418" s="106">
        <f t="shared" si="102"/>
        <v>0</v>
      </c>
      <c r="M418" s="106">
        <f t="shared" si="103"/>
        <v>0</v>
      </c>
      <c r="N418" s="106">
        <f t="shared" si="104"/>
        <v>0</v>
      </c>
      <c r="O418" s="106">
        <f t="shared" si="105"/>
        <v>0</v>
      </c>
      <c r="P418" s="106">
        <f t="shared" si="106"/>
        <v>0</v>
      </c>
      <c r="Q418" s="106">
        <f t="shared" si="90"/>
        <v>0</v>
      </c>
      <c r="R418" s="106">
        <f t="shared" si="91"/>
        <v>0</v>
      </c>
      <c r="S418" s="106">
        <f t="shared" si="92"/>
        <v>0</v>
      </c>
      <c r="T418" s="106">
        <f t="shared" si="93"/>
        <v>0</v>
      </c>
      <c r="U418" s="111"/>
    </row>
    <row r="419" spans="1:21" x14ac:dyDescent="0.25">
      <c r="A419" s="64" t="s">
        <v>9</v>
      </c>
      <c r="B419" s="65" t="s">
        <v>50</v>
      </c>
      <c r="C419" s="65">
        <f>+Base!E29</f>
        <v>5</v>
      </c>
      <c r="D419" s="66" t="str">
        <f>+Base!F29</f>
        <v>5_21</v>
      </c>
      <c r="E419" s="65">
        <f t="shared" si="88"/>
        <v>4</v>
      </c>
      <c r="I419" s="104">
        <f t="shared" si="99"/>
        <v>0</v>
      </c>
      <c r="J419" s="106">
        <f t="shared" si="100"/>
        <v>0</v>
      </c>
      <c r="K419" s="106">
        <f t="shared" si="101"/>
        <v>0</v>
      </c>
      <c r="L419" s="106">
        <f t="shared" si="102"/>
        <v>0</v>
      </c>
      <c r="M419" s="106">
        <f t="shared" si="103"/>
        <v>0</v>
      </c>
      <c r="N419" s="106">
        <f t="shared" si="104"/>
        <v>0</v>
      </c>
      <c r="O419" s="106">
        <f t="shared" si="105"/>
        <v>0</v>
      </c>
      <c r="P419" s="106">
        <f t="shared" si="106"/>
        <v>0</v>
      </c>
      <c r="Q419" s="106">
        <f t="shared" si="90"/>
        <v>0</v>
      </c>
      <c r="R419" s="106">
        <f t="shared" si="91"/>
        <v>0</v>
      </c>
      <c r="S419" s="106">
        <f t="shared" si="92"/>
        <v>0</v>
      </c>
      <c r="T419" s="106">
        <f t="shared" si="93"/>
        <v>0</v>
      </c>
      <c r="U419" s="111"/>
    </row>
    <row r="420" spans="1:21" x14ac:dyDescent="0.25">
      <c r="A420" s="64" t="s">
        <v>9</v>
      </c>
      <c r="B420" s="65" t="s">
        <v>50</v>
      </c>
      <c r="C420" s="65">
        <f>+Base!E30</f>
        <v>5</v>
      </c>
      <c r="D420" s="66" t="str">
        <f>+Base!F30</f>
        <v>5_22</v>
      </c>
      <c r="E420" s="65">
        <f t="shared" si="88"/>
        <v>4</v>
      </c>
      <c r="I420" s="104">
        <f t="shared" si="99"/>
        <v>0</v>
      </c>
      <c r="J420" s="106">
        <f t="shared" si="100"/>
        <v>0</v>
      </c>
      <c r="K420" s="106">
        <f t="shared" si="101"/>
        <v>0</v>
      </c>
      <c r="L420" s="106">
        <f t="shared" si="102"/>
        <v>0</v>
      </c>
      <c r="M420" s="106">
        <f t="shared" si="103"/>
        <v>0</v>
      </c>
      <c r="N420" s="106">
        <f t="shared" si="104"/>
        <v>0</v>
      </c>
      <c r="O420" s="106">
        <f t="shared" si="105"/>
        <v>0</v>
      </c>
      <c r="P420" s="106">
        <f t="shared" si="106"/>
        <v>0</v>
      </c>
      <c r="Q420" s="106">
        <f t="shared" si="90"/>
        <v>0</v>
      </c>
      <c r="R420" s="106">
        <f t="shared" si="91"/>
        <v>0</v>
      </c>
      <c r="S420" s="106">
        <f t="shared" si="92"/>
        <v>0</v>
      </c>
      <c r="T420" s="106">
        <f t="shared" si="93"/>
        <v>0</v>
      </c>
      <c r="U420" s="111"/>
    </row>
    <row r="421" spans="1:21" x14ac:dyDescent="0.25">
      <c r="A421" s="64" t="s">
        <v>9</v>
      </c>
      <c r="B421" s="65" t="s">
        <v>50</v>
      </c>
      <c r="C421" s="65">
        <f>+Base!E31</f>
        <v>5</v>
      </c>
      <c r="D421" s="66" t="str">
        <f>+Base!F31</f>
        <v>5_xx</v>
      </c>
      <c r="E421" s="65">
        <f t="shared" si="88"/>
        <v>0</v>
      </c>
      <c r="I421" s="104">
        <f t="shared" si="99"/>
        <v>0</v>
      </c>
      <c r="J421" s="106">
        <f t="shared" si="100"/>
        <v>0</v>
      </c>
      <c r="K421" s="106">
        <f t="shared" si="101"/>
        <v>0</v>
      </c>
      <c r="L421" s="106">
        <f t="shared" si="102"/>
        <v>0</v>
      </c>
      <c r="M421" s="106">
        <f t="shared" si="103"/>
        <v>0</v>
      </c>
      <c r="N421" s="106">
        <f t="shared" si="104"/>
        <v>0</v>
      </c>
      <c r="O421" s="106">
        <f t="shared" si="105"/>
        <v>0</v>
      </c>
      <c r="P421" s="106">
        <f t="shared" si="106"/>
        <v>0</v>
      </c>
      <c r="Q421" s="106">
        <f t="shared" si="90"/>
        <v>0</v>
      </c>
      <c r="R421" s="106">
        <f t="shared" si="91"/>
        <v>0</v>
      </c>
      <c r="S421" s="106">
        <f t="shared" si="92"/>
        <v>0</v>
      </c>
      <c r="T421" s="106">
        <f t="shared" si="93"/>
        <v>0</v>
      </c>
      <c r="U421" s="111"/>
    </row>
    <row r="422" spans="1:21" x14ac:dyDescent="0.25">
      <c r="A422" s="64" t="s">
        <v>9</v>
      </c>
      <c r="B422" s="65" t="s">
        <v>50</v>
      </c>
      <c r="C422" s="65">
        <f>+Base!E32</f>
        <v>6</v>
      </c>
      <c r="D422" s="66" t="str">
        <f>+Base!F32</f>
        <v>6_22</v>
      </c>
      <c r="E422" s="65">
        <f t="shared" si="88"/>
        <v>1</v>
      </c>
      <c r="I422" s="104">
        <f t="shared" si="99"/>
        <v>0</v>
      </c>
      <c r="J422" s="106">
        <f t="shared" si="100"/>
        <v>0</v>
      </c>
      <c r="K422" s="106">
        <f t="shared" si="101"/>
        <v>0</v>
      </c>
      <c r="L422" s="106">
        <f t="shared" si="102"/>
        <v>0</v>
      </c>
      <c r="M422" s="106">
        <f t="shared" si="103"/>
        <v>0</v>
      </c>
      <c r="N422" s="106">
        <f t="shared" si="104"/>
        <v>0</v>
      </c>
      <c r="O422" s="106">
        <f t="shared" si="105"/>
        <v>0</v>
      </c>
      <c r="P422" s="106">
        <f t="shared" si="106"/>
        <v>0</v>
      </c>
      <c r="Q422" s="106">
        <f t="shared" si="90"/>
        <v>0</v>
      </c>
      <c r="R422" s="106">
        <f t="shared" si="91"/>
        <v>0</v>
      </c>
      <c r="S422" s="106">
        <f t="shared" si="92"/>
        <v>0</v>
      </c>
      <c r="T422" s="106">
        <f t="shared" si="93"/>
        <v>0</v>
      </c>
      <c r="U422" s="111"/>
    </row>
    <row r="423" spans="1:21" x14ac:dyDescent="0.25">
      <c r="A423" s="64" t="s">
        <v>9</v>
      </c>
      <c r="B423" s="65" t="s">
        <v>50</v>
      </c>
      <c r="C423" s="65">
        <f>+Base!E33</f>
        <v>6</v>
      </c>
      <c r="D423" s="66" t="str">
        <f>+Base!F33</f>
        <v>6_23</v>
      </c>
      <c r="E423" s="65">
        <f t="shared" si="88"/>
        <v>5</v>
      </c>
      <c r="I423" s="104">
        <f t="shared" si="99"/>
        <v>0</v>
      </c>
      <c r="J423" s="106">
        <f t="shared" si="100"/>
        <v>0</v>
      </c>
      <c r="K423" s="106">
        <f t="shared" si="101"/>
        <v>0</v>
      </c>
      <c r="L423" s="106">
        <f t="shared" si="102"/>
        <v>0</v>
      </c>
      <c r="M423" s="106">
        <f t="shared" si="103"/>
        <v>0</v>
      </c>
      <c r="N423" s="106">
        <f t="shared" si="104"/>
        <v>0</v>
      </c>
      <c r="O423" s="106">
        <f t="shared" si="105"/>
        <v>0</v>
      </c>
      <c r="P423" s="106">
        <f t="shared" si="106"/>
        <v>0</v>
      </c>
      <c r="Q423" s="106">
        <f t="shared" si="90"/>
        <v>0</v>
      </c>
      <c r="R423" s="106">
        <f t="shared" si="91"/>
        <v>0</v>
      </c>
      <c r="S423" s="106">
        <f t="shared" si="92"/>
        <v>0</v>
      </c>
      <c r="T423" s="106">
        <f t="shared" si="93"/>
        <v>0</v>
      </c>
      <c r="U423" s="111"/>
    </row>
    <row r="424" spans="1:21" x14ac:dyDescent="0.25">
      <c r="A424" s="64" t="s">
        <v>9</v>
      </c>
      <c r="B424" s="65" t="s">
        <v>50</v>
      </c>
      <c r="C424" s="65">
        <f>+Base!E34</f>
        <v>6</v>
      </c>
      <c r="D424" s="66" t="str">
        <f>+Base!F34</f>
        <v>6_24</v>
      </c>
      <c r="E424" s="65">
        <f t="shared" si="88"/>
        <v>5</v>
      </c>
      <c r="I424" s="104">
        <f t="shared" si="99"/>
        <v>0</v>
      </c>
      <c r="J424" s="106">
        <f t="shared" si="100"/>
        <v>0</v>
      </c>
      <c r="K424" s="106">
        <f t="shared" si="101"/>
        <v>0</v>
      </c>
      <c r="L424" s="106">
        <f t="shared" si="102"/>
        <v>0</v>
      </c>
      <c r="M424" s="106">
        <f t="shared" si="103"/>
        <v>0</v>
      </c>
      <c r="N424" s="106">
        <f t="shared" si="104"/>
        <v>0</v>
      </c>
      <c r="O424" s="106">
        <f t="shared" si="105"/>
        <v>0</v>
      </c>
      <c r="P424" s="106">
        <f t="shared" si="106"/>
        <v>0</v>
      </c>
      <c r="Q424" s="106">
        <f t="shared" si="90"/>
        <v>0</v>
      </c>
      <c r="R424" s="106">
        <f t="shared" si="91"/>
        <v>0</v>
      </c>
      <c r="S424" s="106">
        <f t="shared" si="92"/>
        <v>0</v>
      </c>
      <c r="T424" s="106">
        <f t="shared" si="93"/>
        <v>0</v>
      </c>
      <c r="U424" s="111"/>
    </row>
    <row r="425" spans="1:21" x14ac:dyDescent="0.25">
      <c r="A425" s="64" t="s">
        <v>9</v>
      </c>
      <c r="B425" s="65" t="s">
        <v>50</v>
      </c>
      <c r="C425" s="65">
        <f>+Base!E35</f>
        <v>6</v>
      </c>
      <c r="D425" s="66" t="str">
        <f>+Base!F35</f>
        <v>6_25</v>
      </c>
      <c r="E425" s="65">
        <f t="shared" si="88"/>
        <v>5</v>
      </c>
      <c r="I425" s="104">
        <f t="shared" si="99"/>
        <v>0</v>
      </c>
      <c r="J425" s="106">
        <f t="shared" si="100"/>
        <v>0</v>
      </c>
      <c r="K425" s="106">
        <f t="shared" si="101"/>
        <v>0</v>
      </c>
      <c r="L425" s="106">
        <f t="shared" si="102"/>
        <v>0</v>
      </c>
      <c r="M425" s="106">
        <f t="shared" si="103"/>
        <v>0</v>
      </c>
      <c r="N425" s="106">
        <f t="shared" si="104"/>
        <v>0</v>
      </c>
      <c r="O425" s="106">
        <f t="shared" si="105"/>
        <v>0</v>
      </c>
      <c r="P425" s="106">
        <f t="shared" si="106"/>
        <v>0</v>
      </c>
      <c r="Q425" s="106">
        <f t="shared" si="90"/>
        <v>0</v>
      </c>
      <c r="R425" s="106">
        <f t="shared" si="91"/>
        <v>0</v>
      </c>
      <c r="S425" s="106">
        <f t="shared" si="92"/>
        <v>0</v>
      </c>
      <c r="T425" s="106">
        <f t="shared" si="93"/>
        <v>0</v>
      </c>
      <c r="U425" s="111"/>
    </row>
    <row r="426" spans="1:21" x14ac:dyDescent="0.25">
      <c r="A426" s="64" t="s">
        <v>9</v>
      </c>
      <c r="B426" s="65" t="s">
        <v>50</v>
      </c>
      <c r="C426" s="65">
        <f>+Base!E36</f>
        <v>6</v>
      </c>
      <c r="D426" s="66" t="str">
        <f>+Base!F36</f>
        <v>6_26</v>
      </c>
      <c r="E426" s="65">
        <f t="shared" si="88"/>
        <v>5</v>
      </c>
      <c r="I426" s="104">
        <f t="shared" si="99"/>
        <v>0</v>
      </c>
      <c r="J426" s="106">
        <f t="shared" si="100"/>
        <v>0</v>
      </c>
      <c r="K426" s="106">
        <f t="shared" si="101"/>
        <v>0</v>
      </c>
      <c r="L426" s="106">
        <f t="shared" si="102"/>
        <v>0</v>
      </c>
      <c r="M426" s="106">
        <f t="shared" si="103"/>
        <v>0</v>
      </c>
      <c r="N426" s="106">
        <f t="shared" si="104"/>
        <v>0</v>
      </c>
      <c r="O426" s="106">
        <f t="shared" si="105"/>
        <v>0</v>
      </c>
      <c r="P426" s="106">
        <f t="shared" si="106"/>
        <v>0</v>
      </c>
      <c r="Q426" s="106">
        <f t="shared" si="90"/>
        <v>0</v>
      </c>
      <c r="R426" s="106">
        <f t="shared" si="91"/>
        <v>0</v>
      </c>
      <c r="S426" s="106">
        <f t="shared" si="92"/>
        <v>0</v>
      </c>
      <c r="T426" s="106">
        <f t="shared" si="93"/>
        <v>0</v>
      </c>
      <c r="U426" s="111"/>
    </row>
    <row r="427" spans="1:21" x14ac:dyDescent="0.25">
      <c r="A427" s="64" t="s">
        <v>9</v>
      </c>
      <c r="B427" s="65" t="s">
        <v>50</v>
      </c>
      <c r="C427" s="65">
        <f>+Base!E37</f>
        <v>6</v>
      </c>
      <c r="D427" s="66" t="str">
        <f>+Base!F37</f>
        <v>6_xx</v>
      </c>
      <c r="E427" s="65">
        <f t="shared" si="88"/>
        <v>0</v>
      </c>
      <c r="I427" s="104">
        <f t="shared" si="99"/>
        <v>0</v>
      </c>
      <c r="J427" s="106">
        <f t="shared" si="100"/>
        <v>0</v>
      </c>
      <c r="K427" s="106">
        <f t="shared" si="101"/>
        <v>0</v>
      </c>
      <c r="L427" s="106">
        <f t="shared" si="102"/>
        <v>0</v>
      </c>
      <c r="M427" s="106">
        <f t="shared" si="103"/>
        <v>0</v>
      </c>
      <c r="N427" s="106">
        <f t="shared" si="104"/>
        <v>0</v>
      </c>
      <c r="O427" s="106">
        <f t="shared" si="105"/>
        <v>0</v>
      </c>
      <c r="P427" s="106">
        <f t="shared" si="106"/>
        <v>0</v>
      </c>
      <c r="Q427" s="106">
        <f t="shared" si="90"/>
        <v>0</v>
      </c>
      <c r="R427" s="106">
        <f t="shared" si="91"/>
        <v>0</v>
      </c>
      <c r="S427" s="106">
        <f t="shared" si="92"/>
        <v>0</v>
      </c>
      <c r="T427" s="106">
        <f t="shared" si="93"/>
        <v>0</v>
      </c>
      <c r="U427" s="111"/>
    </row>
    <row r="428" spans="1:21" x14ac:dyDescent="0.25">
      <c r="A428" s="64" t="s">
        <v>9</v>
      </c>
      <c r="B428" s="65" t="s">
        <v>50</v>
      </c>
      <c r="C428" s="65">
        <f>+Base!E38</f>
        <v>7</v>
      </c>
      <c r="D428" s="66" t="str">
        <f>+Base!F38</f>
        <v>7_26</v>
      </c>
      <c r="E428" s="65">
        <f t="shared" si="88"/>
        <v>0</v>
      </c>
      <c r="I428" s="104">
        <f t="shared" si="99"/>
        <v>0</v>
      </c>
      <c r="J428" s="106">
        <f t="shared" si="100"/>
        <v>0</v>
      </c>
      <c r="K428" s="106">
        <f t="shared" si="101"/>
        <v>0</v>
      </c>
      <c r="L428" s="106">
        <f t="shared" si="102"/>
        <v>0</v>
      </c>
      <c r="M428" s="106">
        <f t="shared" si="103"/>
        <v>0</v>
      </c>
      <c r="N428" s="106">
        <f t="shared" si="104"/>
        <v>0</v>
      </c>
      <c r="O428" s="106">
        <f t="shared" si="105"/>
        <v>0</v>
      </c>
      <c r="P428" s="106">
        <f t="shared" si="106"/>
        <v>0</v>
      </c>
      <c r="Q428" s="106">
        <f t="shared" si="90"/>
        <v>0</v>
      </c>
      <c r="R428" s="106">
        <f t="shared" si="91"/>
        <v>0</v>
      </c>
      <c r="S428" s="106">
        <f t="shared" si="92"/>
        <v>0</v>
      </c>
      <c r="T428" s="106">
        <f t="shared" si="93"/>
        <v>0</v>
      </c>
      <c r="U428" s="111"/>
    </row>
    <row r="429" spans="1:21" x14ac:dyDescent="0.25">
      <c r="A429" s="64" t="s">
        <v>9</v>
      </c>
      <c r="B429" s="65" t="s">
        <v>50</v>
      </c>
      <c r="C429" s="65">
        <f>+Base!E39</f>
        <v>7</v>
      </c>
      <c r="D429" s="66" t="str">
        <f>+Base!F39</f>
        <v>7_27</v>
      </c>
      <c r="E429" s="65">
        <f t="shared" si="88"/>
        <v>5</v>
      </c>
      <c r="I429" s="104">
        <f t="shared" si="99"/>
        <v>0</v>
      </c>
      <c r="J429" s="106">
        <f t="shared" si="100"/>
        <v>0</v>
      </c>
      <c r="K429" s="106">
        <f t="shared" si="101"/>
        <v>0</v>
      </c>
      <c r="L429" s="106">
        <f t="shared" si="102"/>
        <v>0</v>
      </c>
      <c r="M429" s="106">
        <f t="shared" si="103"/>
        <v>0</v>
      </c>
      <c r="N429" s="106">
        <f t="shared" si="104"/>
        <v>0</v>
      </c>
      <c r="O429" s="106">
        <f t="shared" si="105"/>
        <v>0</v>
      </c>
      <c r="P429" s="106">
        <f t="shared" si="106"/>
        <v>0</v>
      </c>
      <c r="Q429" s="106">
        <f t="shared" si="90"/>
        <v>0</v>
      </c>
      <c r="R429" s="106">
        <f t="shared" si="91"/>
        <v>0</v>
      </c>
      <c r="S429" s="106">
        <f t="shared" si="92"/>
        <v>0</v>
      </c>
      <c r="T429" s="106">
        <f t="shared" si="93"/>
        <v>0</v>
      </c>
      <c r="U429" s="111"/>
    </row>
    <row r="430" spans="1:21" x14ac:dyDescent="0.25">
      <c r="A430" s="64" t="s">
        <v>9</v>
      </c>
      <c r="B430" s="65" t="s">
        <v>50</v>
      </c>
      <c r="C430" s="65">
        <f>+Base!E40</f>
        <v>7</v>
      </c>
      <c r="D430" s="66" t="str">
        <f>+Base!F40</f>
        <v>7_28</v>
      </c>
      <c r="E430" s="65">
        <f t="shared" si="88"/>
        <v>5</v>
      </c>
      <c r="I430" s="104">
        <f t="shared" si="99"/>
        <v>0</v>
      </c>
      <c r="J430" s="106">
        <f t="shared" si="100"/>
        <v>0</v>
      </c>
      <c r="K430" s="106">
        <f t="shared" si="101"/>
        <v>0</v>
      </c>
      <c r="L430" s="106">
        <f t="shared" si="102"/>
        <v>0</v>
      </c>
      <c r="M430" s="106">
        <f t="shared" si="103"/>
        <v>0</v>
      </c>
      <c r="N430" s="106">
        <f t="shared" si="104"/>
        <v>0</v>
      </c>
      <c r="O430" s="106">
        <f t="shared" si="105"/>
        <v>0</v>
      </c>
      <c r="P430" s="106">
        <f t="shared" si="106"/>
        <v>0</v>
      </c>
      <c r="Q430" s="106">
        <f t="shared" si="90"/>
        <v>0</v>
      </c>
      <c r="R430" s="106">
        <f t="shared" si="91"/>
        <v>0</v>
      </c>
      <c r="S430" s="106">
        <f t="shared" si="92"/>
        <v>0</v>
      </c>
      <c r="T430" s="106">
        <f t="shared" si="93"/>
        <v>0</v>
      </c>
      <c r="U430" s="111"/>
    </row>
    <row r="431" spans="1:21" x14ac:dyDescent="0.25">
      <c r="A431" s="64" t="s">
        <v>9</v>
      </c>
      <c r="B431" s="65" t="s">
        <v>50</v>
      </c>
      <c r="C431" s="65">
        <f>+Base!E41</f>
        <v>7</v>
      </c>
      <c r="D431" s="66" t="str">
        <f>+Base!F41</f>
        <v>7_29</v>
      </c>
      <c r="E431" s="65">
        <f t="shared" si="88"/>
        <v>5</v>
      </c>
      <c r="I431" s="104">
        <f t="shared" si="99"/>
        <v>0</v>
      </c>
      <c r="J431" s="106">
        <f t="shared" si="100"/>
        <v>0</v>
      </c>
      <c r="K431" s="106">
        <f t="shared" si="101"/>
        <v>0</v>
      </c>
      <c r="L431" s="106">
        <f t="shared" si="102"/>
        <v>0</v>
      </c>
      <c r="M431" s="106">
        <f t="shared" si="103"/>
        <v>0</v>
      </c>
      <c r="N431" s="106">
        <f t="shared" si="104"/>
        <v>0</v>
      </c>
      <c r="O431" s="106">
        <f t="shared" si="105"/>
        <v>0</v>
      </c>
      <c r="P431" s="106">
        <f t="shared" si="106"/>
        <v>0</v>
      </c>
      <c r="Q431" s="106">
        <f t="shared" si="90"/>
        <v>0</v>
      </c>
      <c r="R431" s="106">
        <f t="shared" si="91"/>
        <v>0</v>
      </c>
      <c r="S431" s="106">
        <f t="shared" si="92"/>
        <v>0</v>
      </c>
      <c r="T431" s="106">
        <f t="shared" si="93"/>
        <v>0</v>
      </c>
      <c r="U431" s="111"/>
    </row>
    <row r="432" spans="1:21" x14ac:dyDescent="0.25">
      <c r="A432" s="64" t="s">
        <v>9</v>
      </c>
      <c r="B432" s="65" t="s">
        <v>50</v>
      </c>
      <c r="C432" s="65">
        <f>+Base!E42</f>
        <v>7</v>
      </c>
      <c r="D432" s="66" t="str">
        <f>+Base!F42</f>
        <v>7_30</v>
      </c>
      <c r="E432" s="65">
        <f t="shared" si="88"/>
        <v>5</v>
      </c>
      <c r="I432" s="104">
        <f t="shared" ref="I432:I461" si="107">SUMPRODUCT(1*($D$10:$D$374=$D432),$I$10:$I$374)</f>
        <v>0</v>
      </c>
      <c r="J432" s="106">
        <f t="shared" si="100"/>
        <v>0</v>
      </c>
      <c r="K432" s="106">
        <f t="shared" si="101"/>
        <v>0</v>
      </c>
      <c r="L432" s="106">
        <f t="shared" si="102"/>
        <v>0</v>
      </c>
      <c r="M432" s="106">
        <f t="shared" si="103"/>
        <v>0</v>
      </c>
      <c r="N432" s="106">
        <f t="shared" si="104"/>
        <v>0</v>
      </c>
      <c r="O432" s="106">
        <f t="shared" si="105"/>
        <v>0</v>
      </c>
      <c r="P432" s="106">
        <f t="shared" si="106"/>
        <v>0</v>
      </c>
      <c r="Q432" s="106">
        <f t="shared" si="90"/>
        <v>0</v>
      </c>
      <c r="R432" s="106">
        <f t="shared" si="91"/>
        <v>0</v>
      </c>
      <c r="S432" s="106">
        <f t="shared" si="92"/>
        <v>0</v>
      </c>
      <c r="T432" s="106">
        <f t="shared" si="93"/>
        <v>0</v>
      </c>
      <c r="U432" s="111"/>
    </row>
    <row r="433" spans="1:21" x14ac:dyDescent="0.25">
      <c r="A433" s="64" t="s">
        <v>9</v>
      </c>
      <c r="B433" s="65" t="s">
        <v>50</v>
      </c>
      <c r="C433" s="65">
        <f>+Base!E43</f>
        <v>7</v>
      </c>
      <c r="D433" s="66" t="str">
        <f>+Base!F43</f>
        <v>7_31</v>
      </c>
      <c r="E433" s="65">
        <f t="shared" si="88"/>
        <v>2</v>
      </c>
      <c r="I433" s="104">
        <f t="shared" si="107"/>
        <v>0</v>
      </c>
      <c r="J433" s="106">
        <f t="shared" si="100"/>
        <v>0</v>
      </c>
      <c r="K433" s="106">
        <f t="shared" si="101"/>
        <v>0</v>
      </c>
      <c r="L433" s="106">
        <f t="shared" si="102"/>
        <v>0</v>
      </c>
      <c r="M433" s="106">
        <f t="shared" si="103"/>
        <v>0</v>
      </c>
      <c r="N433" s="106">
        <f t="shared" si="104"/>
        <v>0</v>
      </c>
      <c r="O433" s="106">
        <f t="shared" si="105"/>
        <v>0</v>
      </c>
      <c r="P433" s="106">
        <f t="shared" si="106"/>
        <v>0</v>
      </c>
      <c r="Q433" s="106">
        <f t="shared" si="90"/>
        <v>0</v>
      </c>
      <c r="R433" s="106">
        <f t="shared" si="91"/>
        <v>0</v>
      </c>
      <c r="S433" s="106">
        <f t="shared" si="92"/>
        <v>0</v>
      </c>
      <c r="T433" s="106">
        <f t="shared" si="93"/>
        <v>0</v>
      </c>
      <c r="U433" s="111"/>
    </row>
    <row r="434" spans="1:21" x14ac:dyDescent="0.25">
      <c r="A434" s="64" t="s">
        <v>9</v>
      </c>
      <c r="B434" s="65" t="s">
        <v>50</v>
      </c>
      <c r="C434" s="65">
        <f>+Base!E44</f>
        <v>8</v>
      </c>
      <c r="D434" s="66" t="str">
        <f>+Base!F44</f>
        <v>8_31</v>
      </c>
      <c r="E434" s="65">
        <f t="shared" si="88"/>
        <v>3</v>
      </c>
      <c r="I434" s="104">
        <f t="shared" si="107"/>
        <v>0</v>
      </c>
      <c r="J434" s="106">
        <f t="shared" si="100"/>
        <v>0</v>
      </c>
      <c r="K434" s="106">
        <f t="shared" si="101"/>
        <v>0</v>
      </c>
      <c r="L434" s="106">
        <f t="shared" si="102"/>
        <v>0</v>
      </c>
      <c r="M434" s="106">
        <f t="shared" si="103"/>
        <v>0</v>
      </c>
      <c r="N434" s="106">
        <f t="shared" si="104"/>
        <v>0</v>
      </c>
      <c r="O434" s="106">
        <f t="shared" si="105"/>
        <v>0</v>
      </c>
      <c r="P434" s="106">
        <f t="shared" si="106"/>
        <v>0</v>
      </c>
      <c r="Q434" s="106">
        <f t="shared" si="90"/>
        <v>0</v>
      </c>
      <c r="R434" s="106">
        <f t="shared" si="91"/>
        <v>0</v>
      </c>
      <c r="S434" s="106">
        <f t="shared" si="92"/>
        <v>0</v>
      </c>
      <c r="T434" s="106">
        <f t="shared" si="93"/>
        <v>0</v>
      </c>
      <c r="U434" s="111"/>
    </row>
    <row r="435" spans="1:21" x14ac:dyDescent="0.25">
      <c r="A435" s="64" t="s">
        <v>9</v>
      </c>
      <c r="B435" s="65" t="s">
        <v>50</v>
      </c>
      <c r="C435" s="65">
        <f>+Base!E45</f>
        <v>8</v>
      </c>
      <c r="D435" s="66" t="str">
        <f>+Base!F45</f>
        <v>8_32</v>
      </c>
      <c r="E435" s="65">
        <f t="shared" si="88"/>
        <v>5</v>
      </c>
      <c r="I435" s="104">
        <f t="shared" si="107"/>
        <v>0</v>
      </c>
      <c r="J435" s="106">
        <f t="shared" si="100"/>
        <v>0</v>
      </c>
      <c r="K435" s="106">
        <f t="shared" si="101"/>
        <v>0</v>
      </c>
      <c r="L435" s="106">
        <f t="shared" si="102"/>
        <v>0</v>
      </c>
      <c r="M435" s="106">
        <f t="shared" si="103"/>
        <v>0</v>
      </c>
      <c r="N435" s="106">
        <f t="shared" si="104"/>
        <v>0</v>
      </c>
      <c r="O435" s="106">
        <f t="shared" si="105"/>
        <v>0</v>
      </c>
      <c r="P435" s="106">
        <f t="shared" si="106"/>
        <v>0</v>
      </c>
      <c r="Q435" s="106">
        <f t="shared" si="90"/>
        <v>0</v>
      </c>
      <c r="R435" s="106">
        <f t="shared" si="91"/>
        <v>0</v>
      </c>
      <c r="S435" s="106">
        <f t="shared" si="92"/>
        <v>0</v>
      </c>
      <c r="T435" s="106">
        <f t="shared" si="93"/>
        <v>0</v>
      </c>
      <c r="U435" s="111"/>
    </row>
    <row r="436" spans="1:21" x14ac:dyDescent="0.25">
      <c r="A436" s="64" t="s">
        <v>9</v>
      </c>
      <c r="B436" s="65" t="s">
        <v>50</v>
      </c>
      <c r="C436" s="65">
        <f>+Base!E46</f>
        <v>8</v>
      </c>
      <c r="D436" s="66" t="str">
        <f>+Base!F46</f>
        <v>8_33</v>
      </c>
      <c r="E436" s="65">
        <f t="shared" si="88"/>
        <v>4</v>
      </c>
      <c r="I436" s="104">
        <f t="shared" si="107"/>
        <v>0</v>
      </c>
      <c r="J436" s="106">
        <f t="shared" si="100"/>
        <v>0</v>
      </c>
      <c r="K436" s="106">
        <f t="shared" si="101"/>
        <v>0</v>
      </c>
      <c r="L436" s="106">
        <f t="shared" si="102"/>
        <v>0</v>
      </c>
      <c r="M436" s="106">
        <f t="shared" si="103"/>
        <v>0</v>
      </c>
      <c r="N436" s="106">
        <f t="shared" si="104"/>
        <v>0</v>
      </c>
      <c r="O436" s="106">
        <f t="shared" si="105"/>
        <v>0</v>
      </c>
      <c r="P436" s="106">
        <f t="shared" si="106"/>
        <v>0</v>
      </c>
      <c r="Q436" s="106">
        <f t="shared" si="90"/>
        <v>0</v>
      </c>
      <c r="R436" s="106">
        <f t="shared" si="91"/>
        <v>0</v>
      </c>
      <c r="S436" s="106">
        <f t="shared" si="92"/>
        <v>0</v>
      </c>
      <c r="T436" s="106">
        <f t="shared" si="93"/>
        <v>0</v>
      </c>
      <c r="U436" s="111"/>
    </row>
    <row r="437" spans="1:21" x14ac:dyDescent="0.25">
      <c r="A437" s="64" t="s">
        <v>9</v>
      </c>
      <c r="B437" s="65" t="s">
        <v>50</v>
      </c>
      <c r="C437" s="65">
        <f>+Base!E47</f>
        <v>8</v>
      </c>
      <c r="D437" s="66" t="str">
        <f>+Base!F47</f>
        <v>8_34</v>
      </c>
      <c r="E437" s="65">
        <f t="shared" si="88"/>
        <v>5</v>
      </c>
      <c r="I437" s="104">
        <f t="shared" si="107"/>
        <v>0</v>
      </c>
      <c r="J437" s="106">
        <f t="shared" si="100"/>
        <v>0</v>
      </c>
      <c r="K437" s="106">
        <f t="shared" si="101"/>
        <v>0</v>
      </c>
      <c r="L437" s="106">
        <f t="shared" si="102"/>
        <v>0</v>
      </c>
      <c r="M437" s="106">
        <f t="shared" si="103"/>
        <v>0</v>
      </c>
      <c r="N437" s="106">
        <f t="shared" si="104"/>
        <v>0</v>
      </c>
      <c r="O437" s="106">
        <f t="shared" si="105"/>
        <v>0</v>
      </c>
      <c r="P437" s="106">
        <f t="shared" si="106"/>
        <v>0</v>
      </c>
      <c r="Q437" s="106">
        <f t="shared" si="90"/>
        <v>0</v>
      </c>
      <c r="R437" s="106">
        <f t="shared" si="91"/>
        <v>0</v>
      </c>
      <c r="S437" s="106">
        <f t="shared" si="92"/>
        <v>0</v>
      </c>
      <c r="T437" s="106">
        <f t="shared" si="93"/>
        <v>0</v>
      </c>
      <c r="U437" s="111"/>
    </row>
    <row r="438" spans="1:21" x14ac:dyDescent="0.25">
      <c r="A438" s="64" t="s">
        <v>9</v>
      </c>
      <c r="B438" s="65" t="s">
        <v>50</v>
      </c>
      <c r="C438" s="65">
        <f>+Base!E48</f>
        <v>8</v>
      </c>
      <c r="D438" s="66" t="str">
        <f>+Base!F48</f>
        <v>8_35</v>
      </c>
      <c r="E438" s="65">
        <f t="shared" si="88"/>
        <v>5</v>
      </c>
      <c r="I438" s="104">
        <f t="shared" si="107"/>
        <v>0</v>
      </c>
      <c r="J438" s="106">
        <f t="shared" si="100"/>
        <v>0</v>
      </c>
      <c r="K438" s="106">
        <f t="shared" si="101"/>
        <v>0</v>
      </c>
      <c r="L438" s="106">
        <f t="shared" si="102"/>
        <v>0</v>
      </c>
      <c r="M438" s="106">
        <f t="shared" si="103"/>
        <v>0</v>
      </c>
      <c r="N438" s="106">
        <f t="shared" si="104"/>
        <v>0</v>
      </c>
      <c r="O438" s="106">
        <f t="shared" si="105"/>
        <v>0</v>
      </c>
      <c r="P438" s="106">
        <f t="shared" si="106"/>
        <v>0</v>
      </c>
      <c r="Q438" s="106">
        <f t="shared" si="90"/>
        <v>0</v>
      </c>
      <c r="R438" s="106">
        <f t="shared" si="91"/>
        <v>0</v>
      </c>
      <c r="S438" s="106">
        <f t="shared" si="92"/>
        <v>0</v>
      </c>
      <c r="T438" s="106">
        <f t="shared" si="93"/>
        <v>0</v>
      </c>
      <c r="U438" s="111"/>
    </row>
    <row r="439" spans="1:21" x14ac:dyDescent="0.25">
      <c r="A439" s="64" t="s">
        <v>9</v>
      </c>
      <c r="B439" s="65" t="s">
        <v>50</v>
      </c>
      <c r="C439" s="65">
        <f>+Base!E49</f>
        <v>8</v>
      </c>
      <c r="D439" s="66" t="str">
        <f>+Base!F49</f>
        <v>8_xx</v>
      </c>
      <c r="E439" s="65">
        <f t="shared" si="88"/>
        <v>0</v>
      </c>
      <c r="I439" s="104">
        <f t="shared" si="107"/>
        <v>0</v>
      </c>
      <c r="J439" s="106">
        <f t="shared" si="100"/>
        <v>0</v>
      </c>
      <c r="K439" s="106">
        <f t="shared" si="101"/>
        <v>0</v>
      </c>
      <c r="L439" s="106">
        <f t="shared" si="102"/>
        <v>0</v>
      </c>
      <c r="M439" s="106">
        <f t="shared" si="103"/>
        <v>0</v>
      </c>
      <c r="N439" s="106">
        <f t="shared" si="104"/>
        <v>0</v>
      </c>
      <c r="O439" s="106">
        <f t="shared" si="105"/>
        <v>0</v>
      </c>
      <c r="P439" s="106">
        <f t="shared" si="106"/>
        <v>0</v>
      </c>
      <c r="Q439" s="106">
        <f t="shared" si="90"/>
        <v>0</v>
      </c>
      <c r="R439" s="106">
        <f t="shared" si="91"/>
        <v>0</v>
      </c>
      <c r="S439" s="106">
        <f t="shared" si="92"/>
        <v>0</v>
      </c>
      <c r="T439" s="106">
        <f t="shared" si="93"/>
        <v>0</v>
      </c>
      <c r="U439" s="111"/>
    </row>
    <row r="440" spans="1:21" x14ac:dyDescent="0.25">
      <c r="A440" s="64" t="s">
        <v>9</v>
      </c>
      <c r="B440" s="65" t="s">
        <v>50</v>
      </c>
      <c r="C440" s="65">
        <f>+Base!E50</f>
        <v>9</v>
      </c>
      <c r="D440" s="66" t="str">
        <f>+Base!F50</f>
        <v>9_35</v>
      </c>
      <c r="E440" s="65">
        <f t="shared" si="88"/>
        <v>0</v>
      </c>
      <c r="I440" s="104">
        <f t="shared" si="107"/>
        <v>0</v>
      </c>
      <c r="J440" s="106">
        <f t="shared" si="100"/>
        <v>0</v>
      </c>
      <c r="K440" s="106">
        <f t="shared" si="101"/>
        <v>0</v>
      </c>
      <c r="L440" s="106">
        <f t="shared" si="102"/>
        <v>0</v>
      </c>
      <c r="M440" s="106">
        <f t="shared" si="103"/>
        <v>0</v>
      </c>
      <c r="N440" s="106">
        <f t="shared" si="104"/>
        <v>0</v>
      </c>
      <c r="O440" s="106">
        <f t="shared" si="105"/>
        <v>0</v>
      </c>
      <c r="P440" s="106">
        <f t="shared" si="106"/>
        <v>0</v>
      </c>
      <c r="Q440" s="106">
        <f t="shared" si="90"/>
        <v>0</v>
      </c>
      <c r="R440" s="106">
        <f t="shared" si="91"/>
        <v>0</v>
      </c>
      <c r="S440" s="106">
        <f t="shared" si="92"/>
        <v>0</v>
      </c>
      <c r="T440" s="106">
        <f t="shared" si="93"/>
        <v>0</v>
      </c>
      <c r="U440" s="111"/>
    </row>
    <row r="441" spans="1:21" x14ac:dyDescent="0.25">
      <c r="A441" s="64" t="s">
        <v>9</v>
      </c>
      <c r="B441" s="65" t="s">
        <v>50</v>
      </c>
      <c r="C441" s="65">
        <f>+Base!E51</f>
        <v>9</v>
      </c>
      <c r="D441" s="66" t="str">
        <f>+Base!F51</f>
        <v>9_36</v>
      </c>
      <c r="E441" s="65">
        <f t="shared" si="88"/>
        <v>5</v>
      </c>
      <c r="I441" s="104">
        <f t="shared" si="107"/>
        <v>0</v>
      </c>
      <c r="J441" s="106">
        <f t="shared" si="100"/>
        <v>0</v>
      </c>
      <c r="K441" s="106">
        <f t="shared" si="101"/>
        <v>0</v>
      </c>
      <c r="L441" s="106">
        <f t="shared" si="102"/>
        <v>0</v>
      </c>
      <c r="M441" s="106">
        <f t="shared" si="103"/>
        <v>0</v>
      </c>
      <c r="N441" s="106">
        <f t="shared" si="104"/>
        <v>0</v>
      </c>
      <c r="O441" s="106">
        <f t="shared" si="105"/>
        <v>0</v>
      </c>
      <c r="P441" s="106">
        <f t="shared" si="106"/>
        <v>0</v>
      </c>
      <c r="Q441" s="106">
        <f t="shared" si="90"/>
        <v>0</v>
      </c>
      <c r="R441" s="106">
        <f t="shared" si="91"/>
        <v>0</v>
      </c>
      <c r="S441" s="106">
        <f t="shared" si="92"/>
        <v>0</v>
      </c>
      <c r="T441" s="106">
        <f t="shared" si="93"/>
        <v>0</v>
      </c>
      <c r="U441" s="111"/>
    </row>
    <row r="442" spans="1:21" x14ac:dyDescent="0.25">
      <c r="A442" s="64" t="s">
        <v>9</v>
      </c>
      <c r="B442" s="65" t="s">
        <v>50</v>
      </c>
      <c r="C442" s="65">
        <f>+Base!E52</f>
        <v>9</v>
      </c>
      <c r="D442" s="66" t="str">
        <f>+Base!F52</f>
        <v>9_37</v>
      </c>
      <c r="E442" s="65">
        <f t="shared" si="88"/>
        <v>5</v>
      </c>
      <c r="I442" s="104">
        <f t="shared" si="107"/>
        <v>0</v>
      </c>
      <c r="J442" s="106">
        <f t="shared" si="100"/>
        <v>0</v>
      </c>
      <c r="K442" s="106">
        <f t="shared" si="101"/>
        <v>0</v>
      </c>
      <c r="L442" s="106">
        <f t="shared" si="102"/>
        <v>0</v>
      </c>
      <c r="M442" s="106">
        <f t="shared" si="103"/>
        <v>0</v>
      </c>
      <c r="N442" s="106">
        <f t="shared" si="104"/>
        <v>0</v>
      </c>
      <c r="O442" s="106">
        <f t="shared" si="105"/>
        <v>0</v>
      </c>
      <c r="P442" s="106">
        <f t="shared" si="106"/>
        <v>0</v>
      </c>
      <c r="Q442" s="106">
        <f t="shared" si="90"/>
        <v>0</v>
      </c>
      <c r="R442" s="106">
        <f t="shared" si="91"/>
        <v>0</v>
      </c>
      <c r="S442" s="106">
        <f t="shared" si="92"/>
        <v>0</v>
      </c>
      <c r="T442" s="106">
        <f t="shared" si="93"/>
        <v>0</v>
      </c>
      <c r="U442" s="111"/>
    </row>
    <row r="443" spans="1:21" x14ac:dyDescent="0.25">
      <c r="A443" s="64" t="s">
        <v>9</v>
      </c>
      <c r="B443" s="65" t="s">
        <v>50</v>
      </c>
      <c r="C443" s="65">
        <f>+Base!E53</f>
        <v>9</v>
      </c>
      <c r="D443" s="66" t="str">
        <f>+Base!F53</f>
        <v>9_38</v>
      </c>
      <c r="E443" s="65">
        <f t="shared" si="88"/>
        <v>5</v>
      </c>
      <c r="I443" s="104">
        <f t="shared" si="107"/>
        <v>0</v>
      </c>
      <c r="J443" s="106">
        <f t="shared" si="100"/>
        <v>0</v>
      </c>
      <c r="K443" s="106">
        <f t="shared" si="101"/>
        <v>0</v>
      </c>
      <c r="L443" s="106">
        <f t="shared" si="102"/>
        <v>0</v>
      </c>
      <c r="M443" s="106">
        <f t="shared" si="103"/>
        <v>0</v>
      </c>
      <c r="N443" s="106">
        <f t="shared" si="104"/>
        <v>0</v>
      </c>
      <c r="O443" s="106">
        <f t="shared" si="105"/>
        <v>0</v>
      </c>
      <c r="P443" s="106">
        <f t="shared" si="106"/>
        <v>0</v>
      </c>
      <c r="Q443" s="106">
        <f t="shared" si="90"/>
        <v>0</v>
      </c>
      <c r="R443" s="106">
        <f t="shared" si="91"/>
        <v>0</v>
      </c>
      <c r="S443" s="106">
        <f t="shared" si="92"/>
        <v>0</v>
      </c>
      <c r="T443" s="106">
        <f t="shared" si="93"/>
        <v>0</v>
      </c>
      <c r="U443" s="111"/>
    </row>
    <row r="444" spans="1:21" x14ac:dyDescent="0.25">
      <c r="A444" s="64" t="s">
        <v>9</v>
      </c>
      <c r="B444" s="65" t="s">
        <v>50</v>
      </c>
      <c r="C444" s="65">
        <f>+Base!E54</f>
        <v>9</v>
      </c>
      <c r="D444" s="66" t="str">
        <f>+Base!F54</f>
        <v>9_39</v>
      </c>
      <c r="E444" s="65">
        <f t="shared" si="88"/>
        <v>5</v>
      </c>
      <c r="I444" s="104">
        <f t="shared" si="107"/>
        <v>0</v>
      </c>
      <c r="J444" s="106">
        <f t="shared" si="100"/>
        <v>0</v>
      </c>
      <c r="K444" s="106">
        <f t="shared" si="101"/>
        <v>0</v>
      </c>
      <c r="L444" s="106">
        <f t="shared" si="102"/>
        <v>0</v>
      </c>
      <c r="M444" s="106">
        <f t="shared" si="103"/>
        <v>0</v>
      </c>
      <c r="N444" s="106">
        <f t="shared" si="104"/>
        <v>0</v>
      </c>
      <c r="O444" s="106">
        <f t="shared" si="105"/>
        <v>0</v>
      </c>
      <c r="P444" s="106">
        <f t="shared" si="106"/>
        <v>0</v>
      </c>
      <c r="Q444" s="106">
        <f t="shared" si="90"/>
        <v>0</v>
      </c>
      <c r="R444" s="106">
        <f t="shared" si="91"/>
        <v>0</v>
      </c>
      <c r="S444" s="106">
        <f t="shared" si="92"/>
        <v>0</v>
      </c>
      <c r="T444" s="106">
        <f t="shared" si="93"/>
        <v>0</v>
      </c>
      <c r="U444" s="111"/>
    </row>
    <row r="445" spans="1:21" x14ac:dyDescent="0.25">
      <c r="A445" s="64" t="s">
        <v>9</v>
      </c>
      <c r="B445" s="65" t="s">
        <v>50</v>
      </c>
      <c r="C445" s="65">
        <f>+Base!E55</f>
        <v>9</v>
      </c>
      <c r="D445" s="66" t="str">
        <f>+Base!F55</f>
        <v>9_xx</v>
      </c>
      <c r="E445" s="65">
        <f t="shared" si="88"/>
        <v>0</v>
      </c>
      <c r="I445" s="104">
        <f t="shared" si="107"/>
        <v>0</v>
      </c>
      <c r="J445" s="106">
        <f t="shared" si="100"/>
        <v>0</v>
      </c>
      <c r="K445" s="106">
        <f t="shared" si="101"/>
        <v>0</v>
      </c>
      <c r="L445" s="106">
        <f t="shared" si="102"/>
        <v>0</v>
      </c>
      <c r="M445" s="106">
        <f t="shared" si="103"/>
        <v>0</v>
      </c>
      <c r="N445" s="106">
        <f t="shared" si="104"/>
        <v>0</v>
      </c>
      <c r="O445" s="106">
        <f t="shared" si="105"/>
        <v>0</v>
      </c>
      <c r="P445" s="106">
        <f t="shared" si="106"/>
        <v>0</v>
      </c>
      <c r="Q445" s="106">
        <f t="shared" si="90"/>
        <v>0</v>
      </c>
      <c r="R445" s="106">
        <f t="shared" si="91"/>
        <v>0</v>
      </c>
      <c r="S445" s="106">
        <f t="shared" si="92"/>
        <v>0</v>
      </c>
      <c r="T445" s="106">
        <f t="shared" si="93"/>
        <v>0</v>
      </c>
      <c r="U445" s="111"/>
    </row>
    <row r="446" spans="1:21" x14ac:dyDescent="0.25">
      <c r="A446" s="64" t="s">
        <v>9</v>
      </c>
      <c r="B446" s="65" t="s">
        <v>50</v>
      </c>
      <c r="C446" s="65">
        <f>+Base!E56</f>
        <v>10</v>
      </c>
      <c r="D446" s="66" t="str">
        <f>+Base!F56</f>
        <v>10_40</v>
      </c>
      <c r="E446" s="65">
        <f t="shared" si="88"/>
        <v>5</v>
      </c>
      <c r="I446" s="104">
        <f t="shared" si="107"/>
        <v>0</v>
      </c>
      <c r="J446" s="106">
        <f t="shared" si="100"/>
        <v>0</v>
      </c>
      <c r="K446" s="106">
        <f t="shared" si="101"/>
        <v>0</v>
      </c>
      <c r="L446" s="106">
        <f t="shared" si="102"/>
        <v>0</v>
      </c>
      <c r="M446" s="106">
        <f t="shared" si="103"/>
        <v>0</v>
      </c>
      <c r="N446" s="106">
        <f t="shared" si="104"/>
        <v>0</v>
      </c>
      <c r="O446" s="106">
        <f t="shared" si="105"/>
        <v>0</v>
      </c>
      <c r="P446" s="106">
        <f t="shared" si="106"/>
        <v>0</v>
      </c>
      <c r="Q446" s="106">
        <f t="shared" si="90"/>
        <v>0</v>
      </c>
      <c r="R446" s="106">
        <f t="shared" si="91"/>
        <v>0</v>
      </c>
      <c r="S446" s="106">
        <f t="shared" si="92"/>
        <v>0</v>
      </c>
      <c r="T446" s="106">
        <f t="shared" si="93"/>
        <v>0</v>
      </c>
      <c r="U446" s="111"/>
    </row>
    <row r="447" spans="1:21" x14ac:dyDescent="0.25">
      <c r="A447" s="64" t="s">
        <v>9</v>
      </c>
      <c r="B447" s="65" t="s">
        <v>50</v>
      </c>
      <c r="C447" s="65">
        <f>+Base!E57</f>
        <v>10</v>
      </c>
      <c r="D447" s="66" t="str">
        <f>+Base!F57</f>
        <v>10_41</v>
      </c>
      <c r="E447" s="65">
        <f t="shared" si="88"/>
        <v>5</v>
      </c>
      <c r="I447" s="104">
        <f t="shared" si="107"/>
        <v>0</v>
      </c>
      <c r="J447" s="106">
        <f t="shared" si="100"/>
        <v>0</v>
      </c>
      <c r="K447" s="106">
        <f t="shared" si="101"/>
        <v>0</v>
      </c>
      <c r="L447" s="106">
        <f t="shared" si="102"/>
        <v>0</v>
      </c>
      <c r="M447" s="106">
        <f t="shared" si="103"/>
        <v>0</v>
      </c>
      <c r="N447" s="106">
        <f t="shared" si="104"/>
        <v>0</v>
      </c>
      <c r="O447" s="106">
        <f t="shared" si="105"/>
        <v>0</v>
      </c>
      <c r="P447" s="106">
        <f t="shared" si="106"/>
        <v>0</v>
      </c>
      <c r="Q447" s="106">
        <f t="shared" si="90"/>
        <v>0</v>
      </c>
      <c r="R447" s="106">
        <f t="shared" si="91"/>
        <v>0</v>
      </c>
      <c r="S447" s="106">
        <f t="shared" si="92"/>
        <v>0</v>
      </c>
      <c r="T447" s="106">
        <f t="shared" si="93"/>
        <v>0</v>
      </c>
      <c r="U447" s="111"/>
    </row>
    <row r="448" spans="1:21" x14ac:dyDescent="0.25">
      <c r="A448" s="64" t="s">
        <v>9</v>
      </c>
      <c r="B448" s="65" t="s">
        <v>50</v>
      </c>
      <c r="C448" s="65">
        <f>+Base!E58</f>
        <v>10</v>
      </c>
      <c r="D448" s="66" t="str">
        <f>+Base!F58</f>
        <v>10_42</v>
      </c>
      <c r="E448" s="65">
        <f t="shared" si="88"/>
        <v>5</v>
      </c>
      <c r="I448" s="104">
        <f t="shared" si="107"/>
        <v>0</v>
      </c>
      <c r="J448" s="106">
        <f t="shared" si="100"/>
        <v>0</v>
      </c>
      <c r="K448" s="106">
        <f t="shared" si="101"/>
        <v>0</v>
      </c>
      <c r="L448" s="106">
        <f t="shared" si="102"/>
        <v>0</v>
      </c>
      <c r="M448" s="106">
        <f t="shared" si="103"/>
        <v>0</v>
      </c>
      <c r="N448" s="106">
        <f t="shared" si="104"/>
        <v>0</v>
      </c>
      <c r="O448" s="106">
        <f t="shared" si="105"/>
        <v>0</v>
      </c>
      <c r="P448" s="106">
        <f t="shared" si="106"/>
        <v>0</v>
      </c>
      <c r="Q448" s="106">
        <f t="shared" si="90"/>
        <v>0</v>
      </c>
      <c r="R448" s="106">
        <f t="shared" si="91"/>
        <v>0</v>
      </c>
      <c r="S448" s="106">
        <f t="shared" si="92"/>
        <v>0</v>
      </c>
      <c r="T448" s="106">
        <f t="shared" si="93"/>
        <v>0</v>
      </c>
      <c r="U448" s="111"/>
    </row>
    <row r="449" spans="1:21" x14ac:dyDescent="0.25">
      <c r="A449" s="64" t="s">
        <v>9</v>
      </c>
      <c r="B449" s="65" t="s">
        <v>50</v>
      </c>
      <c r="C449" s="65">
        <f>+Base!E59</f>
        <v>10</v>
      </c>
      <c r="D449" s="66" t="str">
        <f>+Base!F59</f>
        <v>10_43</v>
      </c>
      <c r="E449" s="65">
        <f t="shared" si="88"/>
        <v>5</v>
      </c>
      <c r="I449" s="104">
        <f t="shared" si="107"/>
        <v>0</v>
      </c>
      <c r="J449" s="106">
        <f t="shared" si="100"/>
        <v>0</v>
      </c>
      <c r="K449" s="106">
        <f t="shared" si="101"/>
        <v>0</v>
      </c>
      <c r="L449" s="106">
        <f t="shared" si="102"/>
        <v>0</v>
      </c>
      <c r="M449" s="106">
        <f t="shared" si="103"/>
        <v>0</v>
      </c>
      <c r="N449" s="106">
        <f t="shared" si="104"/>
        <v>0</v>
      </c>
      <c r="O449" s="106">
        <f t="shared" si="105"/>
        <v>0</v>
      </c>
      <c r="P449" s="106">
        <f t="shared" si="106"/>
        <v>0</v>
      </c>
      <c r="Q449" s="106">
        <f t="shared" si="90"/>
        <v>0</v>
      </c>
      <c r="R449" s="106">
        <f t="shared" si="91"/>
        <v>0</v>
      </c>
      <c r="S449" s="106">
        <f t="shared" si="92"/>
        <v>0</v>
      </c>
      <c r="T449" s="106">
        <f t="shared" si="93"/>
        <v>0</v>
      </c>
      <c r="U449" s="111"/>
    </row>
    <row r="450" spans="1:21" x14ac:dyDescent="0.25">
      <c r="A450" s="64" t="s">
        <v>9</v>
      </c>
      <c r="B450" s="65" t="s">
        <v>50</v>
      </c>
      <c r="C450" s="65">
        <f>+Base!E60</f>
        <v>10</v>
      </c>
      <c r="D450" s="66" t="str">
        <f>+Base!F60</f>
        <v>10_44</v>
      </c>
      <c r="E450" s="65">
        <f t="shared" si="88"/>
        <v>3</v>
      </c>
      <c r="I450" s="104">
        <f t="shared" si="107"/>
        <v>0</v>
      </c>
      <c r="J450" s="106">
        <f t="shared" si="100"/>
        <v>0</v>
      </c>
      <c r="K450" s="106">
        <f t="shared" si="101"/>
        <v>0</v>
      </c>
      <c r="L450" s="106">
        <f t="shared" si="102"/>
        <v>0</v>
      </c>
      <c r="M450" s="106">
        <f t="shared" si="103"/>
        <v>0</v>
      </c>
      <c r="N450" s="106">
        <f t="shared" si="104"/>
        <v>0</v>
      </c>
      <c r="O450" s="106">
        <f t="shared" si="105"/>
        <v>0</v>
      </c>
      <c r="P450" s="106">
        <f t="shared" si="106"/>
        <v>0</v>
      </c>
      <c r="Q450" s="106">
        <f t="shared" si="90"/>
        <v>0</v>
      </c>
      <c r="R450" s="106">
        <f t="shared" si="91"/>
        <v>0</v>
      </c>
      <c r="S450" s="106">
        <f t="shared" si="92"/>
        <v>0</v>
      </c>
      <c r="T450" s="106">
        <f t="shared" si="93"/>
        <v>0</v>
      </c>
      <c r="U450" s="111"/>
    </row>
    <row r="451" spans="1:21" x14ac:dyDescent="0.25">
      <c r="A451" s="64" t="s">
        <v>9</v>
      </c>
      <c r="B451" s="65" t="s">
        <v>50</v>
      </c>
      <c r="C451" s="65">
        <f>+Base!E61</f>
        <v>10</v>
      </c>
      <c r="D451" s="66" t="str">
        <f>+Base!F61</f>
        <v>10_xx</v>
      </c>
      <c r="E451" s="65">
        <f t="shared" si="88"/>
        <v>0</v>
      </c>
      <c r="I451" s="104">
        <f t="shared" si="107"/>
        <v>0</v>
      </c>
      <c r="J451" s="106">
        <f t="shared" si="100"/>
        <v>0</v>
      </c>
      <c r="K451" s="106">
        <f t="shared" si="101"/>
        <v>0</v>
      </c>
      <c r="L451" s="106">
        <f t="shared" si="102"/>
        <v>0</v>
      </c>
      <c r="M451" s="106">
        <f t="shared" si="103"/>
        <v>0</v>
      </c>
      <c r="N451" s="106">
        <f t="shared" si="104"/>
        <v>0</v>
      </c>
      <c r="O451" s="106">
        <f t="shared" si="105"/>
        <v>0</v>
      </c>
      <c r="P451" s="106">
        <f t="shared" si="106"/>
        <v>0</v>
      </c>
      <c r="Q451" s="106">
        <f t="shared" si="90"/>
        <v>0</v>
      </c>
      <c r="R451" s="106">
        <f t="shared" si="91"/>
        <v>0</v>
      </c>
      <c r="S451" s="106">
        <f t="shared" si="92"/>
        <v>0</v>
      </c>
      <c r="T451" s="106">
        <f t="shared" si="93"/>
        <v>0</v>
      </c>
      <c r="U451" s="111"/>
    </row>
    <row r="452" spans="1:21" x14ac:dyDescent="0.25">
      <c r="A452" s="64" t="s">
        <v>9</v>
      </c>
      <c r="B452" s="65" t="s">
        <v>50</v>
      </c>
      <c r="C452" s="65">
        <f>+Base!E62</f>
        <v>11</v>
      </c>
      <c r="D452" s="66" t="str">
        <f>+Base!F62</f>
        <v>11_44</v>
      </c>
      <c r="E452" s="65">
        <f t="shared" si="88"/>
        <v>1</v>
      </c>
      <c r="I452" s="104">
        <f t="shared" si="107"/>
        <v>0</v>
      </c>
      <c r="J452" s="106">
        <f t="shared" si="100"/>
        <v>0</v>
      </c>
      <c r="K452" s="106">
        <f t="shared" si="101"/>
        <v>0</v>
      </c>
      <c r="L452" s="106">
        <f t="shared" si="102"/>
        <v>0</v>
      </c>
      <c r="M452" s="106">
        <f t="shared" si="103"/>
        <v>0</v>
      </c>
      <c r="N452" s="106">
        <f t="shared" si="104"/>
        <v>0</v>
      </c>
      <c r="O452" s="106">
        <f t="shared" si="105"/>
        <v>0</v>
      </c>
      <c r="P452" s="106">
        <f t="shared" si="106"/>
        <v>0</v>
      </c>
      <c r="Q452" s="106">
        <f t="shared" si="90"/>
        <v>0</v>
      </c>
      <c r="R452" s="106">
        <f t="shared" si="91"/>
        <v>0</v>
      </c>
      <c r="S452" s="106">
        <f t="shared" si="92"/>
        <v>0</v>
      </c>
      <c r="T452" s="106">
        <f t="shared" si="93"/>
        <v>0</v>
      </c>
      <c r="U452" s="111"/>
    </row>
    <row r="453" spans="1:21" x14ac:dyDescent="0.25">
      <c r="A453" s="64" t="s">
        <v>9</v>
      </c>
      <c r="B453" s="65" t="s">
        <v>50</v>
      </c>
      <c r="C453" s="65">
        <f>+Base!E63</f>
        <v>11</v>
      </c>
      <c r="D453" s="66" t="str">
        <f>+Base!F63</f>
        <v>11_45</v>
      </c>
      <c r="E453" s="65">
        <f t="shared" si="88"/>
        <v>5</v>
      </c>
      <c r="I453" s="104">
        <f t="shared" si="107"/>
        <v>0</v>
      </c>
      <c r="J453" s="106">
        <f t="shared" si="100"/>
        <v>0</v>
      </c>
      <c r="K453" s="106">
        <f t="shared" si="101"/>
        <v>0</v>
      </c>
      <c r="L453" s="106">
        <f t="shared" si="102"/>
        <v>0</v>
      </c>
      <c r="M453" s="106">
        <f t="shared" si="103"/>
        <v>0</v>
      </c>
      <c r="N453" s="106">
        <f t="shared" si="104"/>
        <v>0</v>
      </c>
      <c r="O453" s="106">
        <f t="shared" si="105"/>
        <v>0</v>
      </c>
      <c r="P453" s="106">
        <f t="shared" si="106"/>
        <v>0</v>
      </c>
      <c r="Q453" s="106">
        <f t="shared" si="90"/>
        <v>0</v>
      </c>
      <c r="R453" s="106">
        <f t="shared" si="91"/>
        <v>0</v>
      </c>
      <c r="S453" s="106">
        <f t="shared" si="92"/>
        <v>0</v>
      </c>
      <c r="T453" s="106">
        <f t="shared" si="93"/>
        <v>0</v>
      </c>
      <c r="U453" s="111"/>
    </row>
    <row r="454" spans="1:21" x14ac:dyDescent="0.25">
      <c r="A454" s="64" t="s">
        <v>9</v>
      </c>
      <c r="B454" s="65" t="s">
        <v>50</v>
      </c>
      <c r="C454" s="65">
        <f>+Base!E64</f>
        <v>11</v>
      </c>
      <c r="D454" s="66" t="str">
        <f>+Base!F64</f>
        <v>11_46</v>
      </c>
      <c r="E454" s="65">
        <f t="shared" si="88"/>
        <v>5</v>
      </c>
      <c r="I454" s="104">
        <f t="shared" si="107"/>
        <v>0</v>
      </c>
      <c r="J454" s="106">
        <f t="shared" si="100"/>
        <v>0</v>
      </c>
      <c r="K454" s="106">
        <f t="shared" si="101"/>
        <v>0</v>
      </c>
      <c r="L454" s="106">
        <f t="shared" si="102"/>
        <v>0</v>
      </c>
      <c r="M454" s="106">
        <f t="shared" si="103"/>
        <v>0</v>
      </c>
      <c r="N454" s="106">
        <f t="shared" si="104"/>
        <v>0</v>
      </c>
      <c r="O454" s="106">
        <f t="shared" si="105"/>
        <v>0</v>
      </c>
      <c r="P454" s="106">
        <f t="shared" si="106"/>
        <v>0</v>
      </c>
      <c r="Q454" s="106">
        <f t="shared" si="90"/>
        <v>0</v>
      </c>
      <c r="R454" s="106">
        <f t="shared" si="91"/>
        <v>0</v>
      </c>
      <c r="S454" s="106">
        <f t="shared" si="92"/>
        <v>0</v>
      </c>
      <c r="T454" s="106">
        <f t="shared" si="93"/>
        <v>0</v>
      </c>
      <c r="U454" s="111"/>
    </row>
    <row r="455" spans="1:21" x14ac:dyDescent="0.25">
      <c r="A455" s="64" t="s">
        <v>9</v>
      </c>
      <c r="B455" s="65" t="s">
        <v>50</v>
      </c>
      <c r="C455" s="65">
        <f>+Base!E65</f>
        <v>11</v>
      </c>
      <c r="D455" s="66" t="str">
        <f>+Base!F65</f>
        <v>11_47</v>
      </c>
      <c r="E455" s="65">
        <f t="shared" si="88"/>
        <v>5</v>
      </c>
      <c r="I455" s="104">
        <f t="shared" si="107"/>
        <v>0</v>
      </c>
      <c r="J455" s="106">
        <f t="shared" si="100"/>
        <v>0</v>
      </c>
      <c r="K455" s="106">
        <f t="shared" si="101"/>
        <v>0</v>
      </c>
      <c r="L455" s="106">
        <f t="shared" si="102"/>
        <v>0</v>
      </c>
      <c r="M455" s="106">
        <f t="shared" si="103"/>
        <v>0</v>
      </c>
      <c r="N455" s="106">
        <f t="shared" si="104"/>
        <v>0</v>
      </c>
      <c r="O455" s="106">
        <f t="shared" si="105"/>
        <v>0</v>
      </c>
      <c r="P455" s="106">
        <f t="shared" si="106"/>
        <v>0</v>
      </c>
      <c r="Q455" s="106">
        <f t="shared" si="90"/>
        <v>0</v>
      </c>
      <c r="R455" s="106">
        <f t="shared" si="91"/>
        <v>0</v>
      </c>
      <c r="S455" s="106">
        <f t="shared" si="92"/>
        <v>0</v>
      </c>
      <c r="T455" s="106">
        <f t="shared" si="93"/>
        <v>0</v>
      </c>
      <c r="U455" s="111"/>
    </row>
    <row r="456" spans="1:21" x14ac:dyDescent="0.25">
      <c r="A456" s="64" t="s">
        <v>9</v>
      </c>
      <c r="B456" s="65" t="s">
        <v>50</v>
      </c>
      <c r="C456" s="65">
        <f>+Base!E66</f>
        <v>11</v>
      </c>
      <c r="D456" s="66" t="str">
        <f>+Base!F66</f>
        <v>11_48</v>
      </c>
      <c r="E456" s="65">
        <f t="shared" si="88"/>
        <v>5</v>
      </c>
      <c r="I456" s="104">
        <f t="shared" si="107"/>
        <v>0</v>
      </c>
      <c r="J456" s="106">
        <f t="shared" si="100"/>
        <v>0</v>
      </c>
      <c r="K456" s="106">
        <f t="shared" si="101"/>
        <v>0</v>
      </c>
      <c r="L456" s="106">
        <f t="shared" si="102"/>
        <v>0</v>
      </c>
      <c r="M456" s="106">
        <f t="shared" si="103"/>
        <v>0</v>
      </c>
      <c r="N456" s="106">
        <f t="shared" si="104"/>
        <v>0</v>
      </c>
      <c r="O456" s="106">
        <f t="shared" si="105"/>
        <v>0</v>
      </c>
      <c r="P456" s="106">
        <f t="shared" si="106"/>
        <v>0</v>
      </c>
      <c r="Q456" s="106">
        <f t="shared" si="90"/>
        <v>0</v>
      </c>
      <c r="R456" s="106">
        <f t="shared" si="91"/>
        <v>0</v>
      </c>
      <c r="S456" s="106">
        <f t="shared" si="92"/>
        <v>0</v>
      </c>
      <c r="T456" s="106">
        <f t="shared" si="93"/>
        <v>0</v>
      </c>
      <c r="U456" s="111"/>
    </row>
    <row r="457" spans="1:21" x14ac:dyDescent="0.25">
      <c r="A457" s="64" t="s">
        <v>9</v>
      </c>
      <c r="B457" s="65" t="s">
        <v>50</v>
      </c>
      <c r="C457" s="65">
        <f>+Base!E67</f>
        <v>11</v>
      </c>
      <c r="D457" s="66" t="str">
        <f>+Base!F67</f>
        <v>11_xx</v>
      </c>
      <c r="E457" s="65">
        <f t="shared" ref="E457:E463" si="108">SUMIF($D$10:$D$374,"="&amp;$D457,E$10:E$374)</f>
        <v>0</v>
      </c>
      <c r="I457" s="104">
        <f t="shared" si="107"/>
        <v>0</v>
      </c>
      <c r="J457" s="106">
        <f t="shared" si="100"/>
        <v>0</v>
      </c>
      <c r="K457" s="106">
        <f t="shared" si="101"/>
        <v>0</v>
      </c>
      <c r="L457" s="106">
        <f t="shared" si="102"/>
        <v>0</v>
      </c>
      <c r="M457" s="106">
        <f t="shared" si="103"/>
        <v>0</v>
      </c>
      <c r="N457" s="106">
        <f t="shared" si="104"/>
        <v>0</v>
      </c>
      <c r="O457" s="106">
        <f t="shared" si="105"/>
        <v>0</v>
      </c>
      <c r="P457" s="106">
        <f t="shared" si="106"/>
        <v>0</v>
      </c>
      <c r="Q457" s="106">
        <f t="shared" ref="Q457:Q463" si="109">SUMPRODUCT(1*($D$10:$D$374=$D457),$Q$10:$Q$374)</f>
        <v>0</v>
      </c>
      <c r="R457" s="106">
        <f t="shared" ref="R457:R463" si="110">SUMPRODUCT(1*($D$10:$D$374=$D457),$R$10:$R$374)</f>
        <v>0</v>
      </c>
      <c r="S457" s="106">
        <f t="shared" ref="S457:S463" si="111">SUMPRODUCT(1*($D$10:$D$374=$D457),$S$10:$S$374)</f>
        <v>0</v>
      </c>
      <c r="T457" s="106">
        <f t="shared" ref="T457:T463" si="112">SUMPRODUCT(1*($D$10:$D$374=$D457),$T$10:$T$374)</f>
        <v>0</v>
      </c>
      <c r="U457" s="111"/>
    </row>
    <row r="458" spans="1:21" x14ac:dyDescent="0.25">
      <c r="A458" s="64" t="s">
        <v>9</v>
      </c>
      <c r="B458" s="65" t="s">
        <v>50</v>
      </c>
      <c r="C458" s="65">
        <f>+Base!E68</f>
        <v>12</v>
      </c>
      <c r="D458" s="66" t="str">
        <f>+Base!F68</f>
        <v>12_48</v>
      </c>
      <c r="E458" s="65">
        <f t="shared" si="108"/>
        <v>0</v>
      </c>
      <c r="I458" s="104">
        <f t="shared" si="107"/>
        <v>0</v>
      </c>
      <c r="J458" s="106">
        <f t="shared" si="100"/>
        <v>0</v>
      </c>
      <c r="K458" s="106">
        <f t="shared" si="101"/>
        <v>0</v>
      </c>
      <c r="L458" s="106">
        <f t="shared" si="102"/>
        <v>0</v>
      </c>
      <c r="M458" s="106">
        <f t="shared" si="103"/>
        <v>0</v>
      </c>
      <c r="N458" s="106">
        <f t="shared" si="104"/>
        <v>0</v>
      </c>
      <c r="O458" s="106">
        <f t="shared" si="105"/>
        <v>0</v>
      </c>
      <c r="P458" s="106">
        <f t="shared" si="106"/>
        <v>0</v>
      </c>
      <c r="Q458" s="106">
        <f t="shared" si="109"/>
        <v>0</v>
      </c>
      <c r="R458" s="106">
        <f t="shared" si="110"/>
        <v>0</v>
      </c>
      <c r="S458" s="106">
        <f t="shared" si="111"/>
        <v>0</v>
      </c>
      <c r="T458" s="106">
        <f t="shared" si="112"/>
        <v>0</v>
      </c>
      <c r="U458" s="111"/>
    </row>
    <row r="459" spans="1:21" x14ac:dyDescent="0.25">
      <c r="A459" s="64" t="s">
        <v>9</v>
      </c>
      <c r="B459" s="65" t="s">
        <v>50</v>
      </c>
      <c r="C459" s="65">
        <f>+Base!E69</f>
        <v>12</v>
      </c>
      <c r="D459" s="66" t="str">
        <f>+Base!F69</f>
        <v>12_49</v>
      </c>
      <c r="E459" s="65">
        <f t="shared" si="108"/>
        <v>5</v>
      </c>
      <c r="I459" s="104">
        <f t="shared" si="107"/>
        <v>0</v>
      </c>
      <c r="J459" s="106">
        <f t="shared" si="100"/>
        <v>0</v>
      </c>
      <c r="K459" s="106">
        <f t="shared" si="101"/>
        <v>0</v>
      </c>
      <c r="L459" s="106">
        <f t="shared" si="102"/>
        <v>0</v>
      </c>
      <c r="M459" s="106">
        <f t="shared" si="103"/>
        <v>0</v>
      </c>
      <c r="N459" s="106">
        <f t="shared" si="104"/>
        <v>0</v>
      </c>
      <c r="O459" s="106">
        <f t="shared" si="105"/>
        <v>0</v>
      </c>
      <c r="P459" s="106">
        <f t="shared" si="106"/>
        <v>0</v>
      </c>
      <c r="Q459" s="106">
        <f t="shared" si="109"/>
        <v>0</v>
      </c>
      <c r="R459" s="106">
        <f t="shared" si="110"/>
        <v>0</v>
      </c>
      <c r="S459" s="106">
        <f t="shared" si="111"/>
        <v>0</v>
      </c>
      <c r="T459" s="106">
        <f t="shared" si="112"/>
        <v>0</v>
      </c>
      <c r="U459" s="111"/>
    </row>
    <row r="460" spans="1:21" x14ac:dyDescent="0.25">
      <c r="A460" s="64" t="s">
        <v>9</v>
      </c>
      <c r="B460" s="65" t="s">
        <v>50</v>
      </c>
      <c r="C460" s="65">
        <f>+Base!E70</f>
        <v>12</v>
      </c>
      <c r="D460" s="66" t="str">
        <f>+Base!F70</f>
        <v>12_50</v>
      </c>
      <c r="E460" s="65">
        <f t="shared" si="108"/>
        <v>5</v>
      </c>
      <c r="I460" s="104">
        <f t="shared" si="107"/>
        <v>0</v>
      </c>
      <c r="J460" s="106">
        <f t="shared" si="100"/>
        <v>0</v>
      </c>
      <c r="K460" s="106">
        <f t="shared" si="101"/>
        <v>0</v>
      </c>
      <c r="L460" s="106">
        <f t="shared" si="102"/>
        <v>0</v>
      </c>
      <c r="M460" s="106">
        <f t="shared" si="103"/>
        <v>0</v>
      </c>
      <c r="N460" s="106">
        <f t="shared" si="104"/>
        <v>0</v>
      </c>
      <c r="O460" s="106">
        <f t="shared" si="105"/>
        <v>0</v>
      </c>
      <c r="P460" s="106">
        <f t="shared" si="106"/>
        <v>0</v>
      </c>
      <c r="Q460" s="106">
        <f t="shared" si="109"/>
        <v>0</v>
      </c>
      <c r="R460" s="106">
        <f t="shared" si="110"/>
        <v>0</v>
      </c>
      <c r="S460" s="106">
        <f t="shared" si="111"/>
        <v>0</v>
      </c>
      <c r="T460" s="106">
        <f t="shared" si="112"/>
        <v>0</v>
      </c>
      <c r="U460" s="111"/>
    </row>
    <row r="461" spans="1:21" x14ac:dyDescent="0.25">
      <c r="A461" s="64" t="s">
        <v>9</v>
      </c>
      <c r="B461" s="65" t="s">
        <v>50</v>
      </c>
      <c r="C461" s="65">
        <f>+Base!E71</f>
        <v>12</v>
      </c>
      <c r="D461" s="66" t="str">
        <f>+Base!F71</f>
        <v>12_51</v>
      </c>
      <c r="E461" s="65">
        <f t="shared" si="108"/>
        <v>5</v>
      </c>
      <c r="I461" s="104">
        <f t="shared" si="107"/>
        <v>0</v>
      </c>
      <c r="J461" s="106">
        <f t="shared" si="100"/>
        <v>0</v>
      </c>
      <c r="K461" s="106">
        <f t="shared" si="101"/>
        <v>0</v>
      </c>
      <c r="L461" s="106">
        <f t="shared" si="102"/>
        <v>0</v>
      </c>
      <c r="M461" s="106">
        <f t="shared" si="103"/>
        <v>0</v>
      </c>
      <c r="N461" s="106">
        <f t="shared" si="104"/>
        <v>0</v>
      </c>
      <c r="O461" s="106">
        <f t="shared" si="105"/>
        <v>0</v>
      </c>
      <c r="P461" s="106">
        <f t="shared" si="106"/>
        <v>0</v>
      </c>
      <c r="Q461" s="106">
        <f t="shared" si="109"/>
        <v>0</v>
      </c>
      <c r="R461" s="106">
        <f t="shared" si="110"/>
        <v>0</v>
      </c>
      <c r="S461" s="106">
        <f t="shared" si="111"/>
        <v>0</v>
      </c>
      <c r="T461" s="106">
        <f t="shared" si="112"/>
        <v>0</v>
      </c>
      <c r="U461" s="111"/>
    </row>
    <row r="462" spans="1:21" x14ac:dyDescent="0.25">
      <c r="A462" s="64" t="s">
        <v>9</v>
      </c>
      <c r="B462" s="65" t="s">
        <v>50</v>
      </c>
      <c r="C462" s="65">
        <f>+Base!E72</f>
        <v>12</v>
      </c>
      <c r="D462" s="66" t="str">
        <f>+Base!F72</f>
        <v>12_52</v>
      </c>
      <c r="E462" s="65">
        <f t="shared" si="108"/>
        <v>4</v>
      </c>
      <c r="I462" s="104">
        <f t="shared" ref="I462:I463" si="113">SUMPRODUCT(1*($D$10:$D$374=$D462),$I$10:$I$374)</f>
        <v>0</v>
      </c>
      <c r="J462" s="106">
        <f t="shared" si="100"/>
        <v>0</v>
      </c>
      <c r="K462" s="106">
        <f t="shared" si="101"/>
        <v>0</v>
      </c>
      <c r="L462" s="106">
        <f t="shared" si="102"/>
        <v>0</v>
      </c>
      <c r="M462" s="106">
        <f t="shared" si="103"/>
        <v>0</v>
      </c>
      <c r="N462" s="106">
        <f t="shared" si="104"/>
        <v>0</v>
      </c>
      <c r="O462" s="106">
        <f t="shared" si="105"/>
        <v>0</v>
      </c>
      <c r="P462" s="106">
        <f t="shared" si="106"/>
        <v>0</v>
      </c>
      <c r="Q462" s="106">
        <f t="shared" si="109"/>
        <v>0</v>
      </c>
      <c r="R462" s="106">
        <f t="shared" si="110"/>
        <v>0</v>
      </c>
      <c r="S462" s="106">
        <f t="shared" si="111"/>
        <v>0</v>
      </c>
      <c r="T462" s="106">
        <f t="shared" si="112"/>
        <v>0</v>
      </c>
      <c r="U462" s="111"/>
    </row>
    <row r="463" spans="1:21" x14ac:dyDescent="0.25">
      <c r="A463" s="64" t="s">
        <v>9</v>
      </c>
      <c r="B463" s="65" t="s">
        <v>50</v>
      </c>
      <c r="C463" s="65">
        <f>+Base!E73</f>
        <v>12</v>
      </c>
      <c r="D463" s="66" t="str">
        <f>+Base!F73</f>
        <v>12_xx</v>
      </c>
      <c r="E463" s="65">
        <f t="shared" si="108"/>
        <v>0</v>
      </c>
      <c r="I463" s="107">
        <f t="shared" si="113"/>
        <v>0</v>
      </c>
      <c r="J463" s="108">
        <f t="shared" si="100"/>
        <v>0</v>
      </c>
      <c r="K463" s="108">
        <f t="shared" si="101"/>
        <v>0</v>
      </c>
      <c r="L463" s="108">
        <f t="shared" si="102"/>
        <v>0</v>
      </c>
      <c r="M463" s="108">
        <f t="shared" si="103"/>
        <v>0</v>
      </c>
      <c r="N463" s="108">
        <f t="shared" si="104"/>
        <v>0</v>
      </c>
      <c r="O463" s="108">
        <f t="shared" si="105"/>
        <v>0</v>
      </c>
      <c r="P463" s="108">
        <f t="shared" si="106"/>
        <v>0</v>
      </c>
      <c r="Q463" s="108">
        <f t="shared" si="109"/>
        <v>0</v>
      </c>
      <c r="R463" s="108">
        <f t="shared" si="110"/>
        <v>0</v>
      </c>
      <c r="S463" s="108">
        <f t="shared" si="111"/>
        <v>0</v>
      </c>
      <c r="T463" s="108">
        <f t="shared" si="112"/>
        <v>0</v>
      </c>
      <c r="U463" s="111"/>
    </row>
    <row r="464" spans="1:21" ht="25.5" x14ac:dyDescent="0.25">
      <c r="A464" s="9" t="s">
        <v>51</v>
      </c>
    </row>
  </sheetData>
  <autoFilter ref="A8:E464"/>
  <mergeCells count="5">
    <mergeCell ref="J2:T2"/>
    <mergeCell ref="Q7:S7"/>
    <mergeCell ref="L7:P7"/>
    <mergeCell ref="I7:K7"/>
    <mergeCell ref="A1:C1"/>
  </mergeCells>
  <conditionalFormatting sqref="A10:E374 E376:E387 E389">
    <cfRule type="expression" dxfId="2" priority="3">
      <formula>$E10=0</formula>
    </cfRule>
  </conditionalFormatting>
  <conditionalFormatting sqref="U10:V374">
    <cfRule type="cellIs" dxfId="1" priority="1" operator="greaterThan">
      <formula>4000</formula>
    </cfRule>
    <cfRule type="cellIs" dxfId="0" priority="2" operator="lessThan">
      <formula>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3"/>
  <sheetViews>
    <sheetView tabSelected="1" workbookViewId="0">
      <selection activeCell="G32" sqref="G32"/>
    </sheetView>
  </sheetViews>
  <sheetFormatPr baseColWidth="10" defaultRowHeight="15" x14ac:dyDescent="0.25"/>
  <cols>
    <col min="1" max="1" width="18.42578125" customWidth="1"/>
    <col min="2" max="2" width="10.7109375" bestFit="1" customWidth="1"/>
    <col min="3" max="3" width="14.5703125" customWidth="1"/>
    <col min="6" max="6" width="13" customWidth="1"/>
  </cols>
  <sheetData>
    <row r="1" spans="1:10" ht="27" customHeight="1" x14ac:dyDescent="0.25">
      <c r="A1" s="1" t="s">
        <v>6</v>
      </c>
      <c r="B1" s="1">
        <v>2018</v>
      </c>
      <c r="C1" s="2" t="s">
        <v>7</v>
      </c>
      <c r="E1" s="39" t="s">
        <v>2</v>
      </c>
      <c r="F1" s="39" t="s">
        <v>3</v>
      </c>
      <c r="G1" s="39" t="s">
        <v>1</v>
      </c>
      <c r="H1" s="39" t="s">
        <v>46</v>
      </c>
      <c r="I1" s="39" t="s">
        <v>47</v>
      </c>
      <c r="J1" s="39" t="s">
        <v>48</v>
      </c>
    </row>
    <row r="2" spans="1:10" x14ac:dyDescent="0.25">
      <c r="A2" t="s">
        <v>49</v>
      </c>
      <c r="B2" s="5">
        <v>43095</v>
      </c>
      <c r="C2" s="5">
        <f>DATE(Année,1,1)</f>
        <v>43101</v>
      </c>
      <c r="E2" s="40">
        <v>1</v>
      </c>
      <c r="F2" s="40" t="str">
        <f t="shared" ref="F2:F14" si="0">E2&amp;"_"&amp;G2</f>
        <v>1_0</v>
      </c>
      <c r="G2" s="41">
        <v>0</v>
      </c>
      <c r="H2" s="42">
        <f>DATE(Année,1,1)</f>
        <v>43101</v>
      </c>
      <c r="I2" s="42">
        <f>$B$2+6</f>
        <v>43101</v>
      </c>
      <c r="J2" s="43" t="str">
        <f t="shared" ref="J2:J65" si="1">IF(G2="xx","xx",IF(G3="xx","Mensuel",IF(E3&lt;&gt;E2,"Mensuel","Hebdo")))</f>
        <v>Hebdo</v>
      </c>
    </row>
    <row r="3" spans="1:10" x14ac:dyDescent="0.25">
      <c r="C3" s="5">
        <f>ROUND(DATE(Année,4,MOD(234-11*MOD(Année,19),30))/7,0)*7-6</f>
        <v>43191</v>
      </c>
      <c r="E3" s="40">
        <v>1</v>
      </c>
      <c r="F3" s="40" t="str">
        <f t="shared" si="0"/>
        <v>1_1</v>
      </c>
      <c r="G3" s="40">
        <f t="shared" ref="G3:G34" si="2">IF($E3&lt;&gt;$E2,WEEKNUM(DATE(Année,$E3,1),21),IF(MONTH($B$2+($G2+1)*7)&lt;&gt;$E3,"xx",$G2+1))</f>
        <v>1</v>
      </c>
      <c r="H3" s="43">
        <f>IF(G3="xx","xx",IF(G3=G2,I2+1,IF(G2="xx",DATE(YEAR($F$2),$F3,1),$B$2+(G3)*7)))</f>
        <v>43102</v>
      </c>
      <c r="I3" s="43">
        <f>IF(H3="xx","xx",IF(OR($G4="xx",$E3&lt;&gt;$E4),DATE(YEAR($H$2),$E3+1,1)-1,$H4-1))</f>
        <v>43108</v>
      </c>
      <c r="J3" s="43" t="str">
        <f t="shared" si="1"/>
        <v>Hebdo</v>
      </c>
    </row>
    <row r="4" spans="1:10" x14ac:dyDescent="0.25">
      <c r="C4" s="5">
        <f>paques+1</f>
        <v>43192</v>
      </c>
      <c r="E4" s="40">
        <v>1</v>
      </c>
      <c r="F4" s="40" t="str">
        <f t="shared" si="0"/>
        <v>1_2</v>
      </c>
      <c r="G4" s="40">
        <f t="shared" si="2"/>
        <v>2</v>
      </c>
      <c r="H4" s="43">
        <f t="shared" ref="H4:H12" si="3">IF(G4="xx","xx",IF(G4=G3,I3+1,IF(G3="xx",DATE(YEAR($F$2),$F4,1),$B$2+(G4)*7)))</f>
        <v>43109</v>
      </c>
      <c r="I4" s="43">
        <f t="shared" ref="I4:I67" si="4">IF(H4="xx","xx",IF(OR($G5="xx",$E4&lt;&gt;$E5),DATE(YEAR($H$2),$E4+1,1)-1,$H5-1))</f>
        <v>43115</v>
      </c>
      <c r="J4" s="43" t="str">
        <f t="shared" si="1"/>
        <v>Hebdo</v>
      </c>
    </row>
    <row r="5" spans="1:10" x14ac:dyDescent="0.25">
      <c r="C5" s="5">
        <f>DATE(Année,5,1)</f>
        <v>43221</v>
      </c>
      <c r="E5" s="40">
        <v>1</v>
      </c>
      <c r="F5" s="40" t="str">
        <f t="shared" si="0"/>
        <v>1_3</v>
      </c>
      <c r="G5" s="40">
        <f t="shared" si="2"/>
        <v>3</v>
      </c>
      <c r="H5" s="43">
        <f t="shared" si="3"/>
        <v>43116</v>
      </c>
      <c r="I5" s="43">
        <f t="shared" si="4"/>
        <v>43122</v>
      </c>
      <c r="J5" s="43" t="str">
        <f t="shared" si="1"/>
        <v>Hebdo</v>
      </c>
    </row>
    <row r="6" spans="1:10" x14ac:dyDescent="0.25">
      <c r="C6" s="5">
        <f>DATE(Année,5,8)</f>
        <v>43228</v>
      </c>
      <c r="E6" s="40">
        <v>1</v>
      </c>
      <c r="F6" s="40" t="str">
        <f t="shared" si="0"/>
        <v>1_4</v>
      </c>
      <c r="G6" s="40">
        <f t="shared" si="2"/>
        <v>4</v>
      </c>
      <c r="H6" s="43">
        <f t="shared" si="3"/>
        <v>43123</v>
      </c>
      <c r="I6" s="43">
        <f t="shared" si="4"/>
        <v>43129</v>
      </c>
      <c r="J6" s="43" t="str">
        <f t="shared" si="1"/>
        <v>Hebdo</v>
      </c>
    </row>
    <row r="7" spans="1:10" x14ac:dyDescent="0.25">
      <c r="C7" s="5">
        <f>paques+39</f>
        <v>43230</v>
      </c>
      <c r="E7" s="40">
        <v>1</v>
      </c>
      <c r="F7" s="40" t="str">
        <f t="shared" si="0"/>
        <v>1_5</v>
      </c>
      <c r="G7" s="40">
        <f t="shared" si="2"/>
        <v>5</v>
      </c>
      <c r="H7" s="43">
        <f t="shared" si="3"/>
        <v>43130</v>
      </c>
      <c r="I7" s="43">
        <f t="shared" si="4"/>
        <v>43131</v>
      </c>
      <c r="J7" s="43" t="str">
        <f t="shared" si="1"/>
        <v>Mensuel</v>
      </c>
    </row>
    <row r="8" spans="1:10" x14ac:dyDescent="0.25">
      <c r="C8" s="5">
        <f>paques+49</f>
        <v>43240</v>
      </c>
      <c r="E8" s="40">
        <f t="shared" ref="E8:E71" si="5">E2+1</f>
        <v>2</v>
      </c>
      <c r="F8" s="40" t="str">
        <f t="shared" si="0"/>
        <v>2_5</v>
      </c>
      <c r="G8" s="40">
        <f t="shared" si="2"/>
        <v>5</v>
      </c>
      <c r="H8" s="43">
        <f t="shared" si="3"/>
        <v>43132</v>
      </c>
      <c r="I8" s="43">
        <f t="shared" si="4"/>
        <v>43136</v>
      </c>
      <c r="J8" s="43" t="str">
        <f t="shared" si="1"/>
        <v>Hebdo</v>
      </c>
    </row>
    <row r="9" spans="1:10" x14ac:dyDescent="0.25">
      <c r="C9" s="5">
        <f>paques+50</f>
        <v>43241</v>
      </c>
      <c r="E9" s="40">
        <f t="shared" si="5"/>
        <v>2</v>
      </c>
      <c r="F9" s="40" t="str">
        <f t="shared" si="0"/>
        <v>2_6</v>
      </c>
      <c r="G9" s="40">
        <f t="shared" si="2"/>
        <v>6</v>
      </c>
      <c r="H9" s="43">
        <f t="shared" si="3"/>
        <v>43137</v>
      </c>
      <c r="I9" s="43">
        <f t="shared" si="4"/>
        <v>43143</v>
      </c>
      <c r="J9" s="43" t="str">
        <f t="shared" si="1"/>
        <v>Hebdo</v>
      </c>
    </row>
    <row r="10" spans="1:10" x14ac:dyDescent="0.25">
      <c r="C10" s="5">
        <f>DATE(Année,7,14)</f>
        <v>43295</v>
      </c>
      <c r="E10" s="40">
        <f t="shared" si="5"/>
        <v>2</v>
      </c>
      <c r="F10" s="40" t="str">
        <f t="shared" si="0"/>
        <v>2_7</v>
      </c>
      <c r="G10" s="40">
        <f t="shared" si="2"/>
        <v>7</v>
      </c>
      <c r="H10" s="43">
        <f t="shared" si="3"/>
        <v>43144</v>
      </c>
      <c r="I10" s="43">
        <f t="shared" si="4"/>
        <v>43150</v>
      </c>
      <c r="J10" s="43" t="str">
        <f t="shared" si="1"/>
        <v>Hebdo</v>
      </c>
    </row>
    <row r="11" spans="1:10" x14ac:dyDescent="0.25">
      <c r="C11" s="5">
        <f>DATE(Année,8,15)</f>
        <v>43327</v>
      </c>
      <c r="E11" s="40">
        <f t="shared" si="5"/>
        <v>2</v>
      </c>
      <c r="F11" s="40" t="str">
        <f t="shared" si="0"/>
        <v>2_8</v>
      </c>
      <c r="G11" s="40">
        <f t="shared" si="2"/>
        <v>8</v>
      </c>
      <c r="H11" s="43">
        <f t="shared" si="3"/>
        <v>43151</v>
      </c>
      <c r="I11" s="43">
        <f t="shared" si="4"/>
        <v>43157</v>
      </c>
      <c r="J11" s="43" t="str">
        <f t="shared" si="1"/>
        <v>Hebdo</v>
      </c>
    </row>
    <row r="12" spans="1:10" x14ac:dyDescent="0.25">
      <c r="C12" s="5">
        <f>DATE(Année,11,1)</f>
        <v>43405</v>
      </c>
      <c r="E12" s="40">
        <f t="shared" si="5"/>
        <v>2</v>
      </c>
      <c r="F12" s="40" t="str">
        <f t="shared" si="0"/>
        <v>2_9</v>
      </c>
      <c r="G12" s="40">
        <f t="shared" si="2"/>
        <v>9</v>
      </c>
      <c r="H12" s="43">
        <f t="shared" si="3"/>
        <v>43158</v>
      </c>
      <c r="I12" s="43">
        <f t="shared" si="4"/>
        <v>43159</v>
      </c>
      <c r="J12" s="43" t="str">
        <f t="shared" si="1"/>
        <v>Mensuel</v>
      </c>
    </row>
    <row r="13" spans="1:10" x14ac:dyDescent="0.25">
      <c r="C13" s="5">
        <f>DATE(Année,11,11)</f>
        <v>43415</v>
      </c>
      <c r="E13" s="40">
        <f t="shared" si="5"/>
        <v>2</v>
      </c>
      <c r="F13" s="40" t="str">
        <f t="shared" si="0"/>
        <v>2_xx</v>
      </c>
      <c r="G13" s="40" t="str">
        <f t="shared" si="2"/>
        <v>xx</v>
      </c>
      <c r="H13" s="43" t="str">
        <f>IF(G13="xx","xx",IF(G13=G12,I12+1,IF(G12="xx",DATE(YEAR($F$2),$C13,1),[1]TabTDB!$B$20+(G13)*7)))</f>
        <v>xx</v>
      </c>
      <c r="I13" s="43" t="str">
        <f t="shared" si="4"/>
        <v>xx</v>
      </c>
      <c r="J13" s="43" t="str">
        <f t="shared" si="1"/>
        <v>xx</v>
      </c>
    </row>
    <row r="14" spans="1:10" x14ac:dyDescent="0.25">
      <c r="C14" s="5">
        <f>DATE(Année,12,25)</f>
        <v>43459</v>
      </c>
      <c r="E14" s="40">
        <f t="shared" si="5"/>
        <v>3</v>
      </c>
      <c r="F14" s="40" t="str">
        <f t="shared" si="0"/>
        <v>3_9</v>
      </c>
      <c r="G14" s="40">
        <f t="shared" si="2"/>
        <v>9</v>
      </c>
      <c r="H14" s="43">
        <f>IF(G14="xx","xx",IF(G14=G13,I13+1,IF(G13="xx",DATE(YEAR($H$2),$E14,1),$B$2+(G14)*7)))</f>
        <v>43160</v>
      </c>
      <c r="I14" s="43">
        <f t="shared" si="4"/>
        <v>43164</v>
      </c>
      <c r="J14" s="43" t="str">
        <f t="shared" si="1"/>
        <v>Hebdo</v>
      </c>
    </row>
    <row r="15" spans="1:10" x14ac:dyDescent="0.25">
      <c r="E15" s="40">
        <f t="shared" si="5"/>
        <v>3</v>
      </c>
      <c r="F15" s="40" t="str">
        <f t="shared" ref="F15:F70" si="6">E15&amp;"_"&amp;G15</f>
        <v>3_10</v>
      </c>
      <c r="G15" s="40">
        <f t="shared" si="2"/>
        <v>10</v>
      </c>
      <c r="H15" s="43">
        <f>IF(G15="xx","xx",IF(G15=G14,I14+1,IF(G14="xx",DATE(YEAR($H$2),$E15,1),$B$2+(G15)*7)))</f>
        <v>43165</v>
      </c>
      <c r="I15" s="43">
        <f t="shared" si="4"/>
        <v>43171</v>
      </c>
      <c r="J15" s="43" t="str">
        <f t="shared" si="1"/>
        <v>Hebdo</v>
      </c>
    </row>
    <row r="16" spans="1:10" x14ac:dyDescent="0.25">
      <c r="E16" s="40">
        <f t="shared" si="5"/>
        <v>3</v>
      </c>
      <c r="F16" s="40" t="str">
        <f t="shared" si="6"/>
        <v>3_11</v>
      </c>
      <c r="G16" s="40">
        <f t="shared" si="2"/>
        <v>11</v>
      </c>
      <c r="H16" s="43">
        <f t="shared" ref="H16:H73" si="7">IF(G16="xx","xx",IF(G16=G15,I15+1,IF(G15="xx",DATE(YEAR($H$2),$E16,1),$B$2+(G16)*7)))</f>
        <v>43172</v>
      </c>
      <c r="I16" s="43">
        <f t="shared" si="4"/>
        <v>43178</v>
      </c>
      <c r="J16" s="43" t="str">
        <f t="shared" si="1"/>
        <v>Hebdo</v>
      </c>
    </row>
    <row r="17" spans="5:10" x14ac:dyDescent="0.25">
      <c r="E17" s="40">
        <f t="shared" si="5"/>
        <v>3</v>
      </c>
      <c r="F17" s="40" t="str">
        <f t="shared" si="6"/>
        <v>3_12</v>
      </c>
      <c r="G17" s="40">
        <f t="shared" si="2"/>
        <v>12</v>
      </c>
      <c r="H17" s="43">
        <f t="shared" si="7"/>
        <v>43179</v>
      </c>
      <c r="I17" s="43">
        <f t="shared" si="4"/>
        <v>43185</v>
      </c>
      <c r="J17" s="43" t="str">
        <f t="shared" si="1"/>
        <v>Hebdo</v>
      </c>
    </row>
    <row r="18" spans="5:10" x14ac:dyDescent="0.25">
      <c r="E18" s="40">
        <f t="shared" si="5"/>
        <v>3</v>
      </c>
      <c r="F18" s="40" t="str">
        <f t="shared" si="6"/>
        <v>3_13</v>
      </c>
      <c r="G18" s="40">
        <f t="shared" si="2"/>
        <v>13</v>
      </c>
      <c r="H18" s="43">
        <f t="shared" si="7"/>
        <v>43186</v>
      </c>
      <c r="I18" s="43">
        <f t="shared" si="4"/>
        <v>43190</v>
      </c>
      <c r="J18" s="43" t="str">
        <f t="shared" si="1"/>
        <v>Mensuel</v>
      </c>
    </row>
    <row r="19" spans="5:10" x14ac:dyDescent="0.25">
      <c r="E19" s="40">
        <f t="shared" si="5"/>
        <v>3</v>
      </c>
      <c r="F19" s="40" t="str">
        <f t="shared" si="6"/>
        <v>3_xx</v>
      </c>
      <c r="G19" s="40" t="str">
        <f t="shared" si="2"/>
        <v>xx</v>
      </c>
      <c r="H19" s="43" t="str">
        <f t="shared" si="7"/>
        <v>xx</v>
      </c>
      <c r="I19" s="43" t="str">
        <f t="shared" si="4"/>
        <v>xx</v>
      </c>
      <c r="J19" s="43" t="str">
        <f t="shared" si="1"/>
        <v>xx</v>
      </c>
    </row>
    <row r="20" spans="5:10" x14ac:dyDescent="0.25">
      <c r="E20" s="40">
        <f t="shared" si="5"/>
        <v>4</v>
      </c>
      <c r="F20" s="40" t="str">
        <f t="shared" si="6"/>
        <v>4_13</v>
      </c>
      <c r="G20" s="40">
        <f t="shared" si="2"/>
        <v>13</v>
      </c>
      <c r="H20" s="43">
        <f t="shared" si="7"/>
        <v>43191</v>
      </c>
      <c r="I20" s="43">
        <f t="shared" si="4"/>
        <v>43192</v>
      </c>
      <c r="J20" s="43" t="str">
        <f t="shared" si="1"/>
        <v>Hebdo</v>
      </c>
    </row>
    <row r="21" spans="5:10" x14ac:dyDescent="0.25">
      <c r="E21" s="40">
        <f t="shared" si="5"/>
        <v>4</v>
      </c>
      <c r="F21" s="40" t="str">
        <f t="shared" si="6"/>
        <v>4_14</v>
      </c>
      <c r="G21" s="40">
        <f t="shared" si="2"/>
        <v>14</v>
      </c>
      <c r="H21" s="43">
        <f t="shared" si="7"/>
        <v>43193</v>
      </c>
      <c r="I21" s="43">
        <f t="shared" si="4"/>
        <v>43199</v>
      </c>
      <c r="J21" s="43" t="str">
        <f t="shared" si="1"/>
        <v>Hebdo</v>
      </c>
    </row>
    <row r="22" spans="5:10" x14ac:dyDescent="0.25">
      <c r="E22" s="40">
        <f t="shared" si="5"/>
        <v>4</v>
      </c>
      <c r="F22" s="40" t="str">
        <f t="shared" si="6"/>
        <v>4_15</v>
      </c>
      <c r="G22" s="40">
        <f t="shared" si="2"/>
        <v>15</v>
      </c>
      <c r="H22" s="43">
        <f t="shared" si="7"/>
        <v>43200</v>
      </c>
      <c r="I22" s="43">
        <f t="shared" si="4"/>
        <v>43206</v>
      </c>
      <c r="J22" s="43" t="str">
        <f t="shared" si="1"/>
        <v>Hebdo</v>
      </c>
    </row>
    <row r="23" spans="5:10" x14ac:dyDescent="0.25">
      <c r="E23" s="40">
        <f t="shared" si="5"/>
        <v>4</v>
      </c>
      <c r="F23" s="40" t="str">
        <f t="shared" si="6"/>
        <v>4_16</v>
      </c>
      <c r="G23" s="40">
        <f t="shared" si="2"/>
        <v>16</v>
      </c>
      <c r="H23" s="43">
        <f t="shared" si="7"/>
        <v>43207</v>
      </c>
      <c r="I23" s="43">
        <f t="shared" si="4"/>
        <v>43213</v>
      </c>
      <c r="J23" s="43" t="str">
        <f t="shared" si="1"/>
        <v>Hebdo</v>
      </c>
    </row>
    <row r="24" spans="5:10" x14ac:dyDescent="0.25">
      <c r="E24" s="40">
        <f t="shared" si="5"/>
        <v>4</v>
      </c>
      <c r="F24" s="40" t="str">
        <f t="shared" si="6"/>
        <v>4_17</v>
      </c>
      <c r="G24" s="40">
        <f t="shared" si="2"/>
        <v>17</v>
      </c>
      <c r="H24" s="43">
        <f t="shared" si="7"/>
        <v>43214</v>
      </c>
      <c r="I24" s="43">
        <f t="shared" si="4"/>
        <v>43220</v>
      </c>
      <c r="J24" s="43" t="str">
        <f t="shared" si="1"/>
        <v>Mensuel</v>
      </c>
    </row>
    <row r="25" spans="5:10" x14ac:dyDescent="0.25">
      <c r="E25" s="40">
        <f t="shared" si="5"/>
        <v>4</v>
      </c>
      <c r="F25" s="40" t="str">
        <f t="shared" si="6"/>
        <v>4_xx</v>
      </c>
      <c r="G25" s="40" t="str">
        <f t="shared" si="2"/>
        <v>xx</v>
      </c>
      <c r="H25" s="43" t="str">
        <f t="shared" si="7"/>
        <v>xx</v>
      </c>
      <c r="I25" s="43" t="str">
        <f t="shared" si="4"/>
        <v>xx</v>
      </c>
      <c r="J25" s="43" t="str">
        <f t="shared" si="1"/>
        <v>xx</v>
      </c>
    </row>
    <row r="26" spans="5:10" x14ac:dyDescent="0.25">
      <c r="E26" s="40">
        <f t="shared" si="5"/>
        <v>5</v>
      </c>
      <c r="F26" s="40" t="str">
        <f t="shared" si="6"/>
        <v>5_18</v>
      </c>
      <c r="G26" s="40">
        <f t="shared" si="2"/>
        <v>18</v>
      </c>
      <c r="H26" s="43">
        <f t="shared" si="7"/>
        <v>43221</v>
      </c>
      <c r="I26" s="43">
        <f t="shared" si="4"/>
        <v>43227</v>
      </c>
      <c r="J26" s="43" t="str">
        <f t="shared" si="1"/>
        <v>Hebdo</v>
      </c>
    </row>
    <row r="27" spans="5:10" x14ac:dyDescent="0.25">
      <c r="E27" s="40">
        <f t="shared" si="5"/>
        <v>5</v>
      </c>
      <c r="F27" s="40" t="str">
        <f t="shared" si="6"/>
        <v>5_19</v>
      </c>
      <c r="G27" s="40">
        <f t="shared" si="2"/>
        <v>19</v>
      </c>
      <c r="H27" s="43">
        <f t="shared" si="7"/>
        <v>43228</v>
      </c>
      <c r="I27" s="43">
        <f t="shared" si="4"/>
        <v>43234</v>
      </c>
      <c r="J27" s="43" t="str">
        <f t="shared" si="1"/>
        <v>Hebdo</v>
      </c>
    </row>
    <row r="28" spans="5:10" x14ac:dyDescent="0.25">
      <c r="E28" s="40">
        <f t="shared" si="5"/>
        <v>5</v>
      </c>
      <c r="F28" s="40" t="str">
        <f t="shared" si="6"/>
        <v>5_20</v>
      </c>
      <c r="G28" s="40">
        <f t="shared" si="2"/>
        <v>20</v>
      </c>
      <c r="H28" s="43">
        <f t="shared" si="7"/>
        <v>43235</v>
      </c>
      <c r="I28" s="43">
        <f t="shared" si="4"/>
        <v>43241</v>
      </c>
      <c r="J28" s="43" t="str">
        <f t="shared" si="1"/>
        <v>Hebdo</v>
      </c>
    </row>
    <row r="29" spans="5:10" x14ac:dyDescent="0.25">
      <c r="E29" s="40">
        <f t="shared" si="5"/>
        <v>5</v>
      </c>
      <c r="F29" s="40" t="str">
        <f t="shared" si="6"/>
        <v>5_21</v>
      </c>
      <c r="G29" s="40">
        <f t="shared" si="2"/>
        <v>21</v>
      </c>
      <c r="H29" s="43">
        <f t="shared" si="7"/>
        <v>43242</v>
      </c>
      <c r="I29" s="43">
        <f t="shared" si="4"/>
        <v>43248</v>
      </c>
      <c r="J29" s="43" t="str">
        <f t="shared" si="1"/>
        <v>Hebdo</v>
      </c>
    </row>
    <row r="30" spans="5:10" x14ac:dyDescent="0.25">
      <c r="E30" s="40">
        <f t="shared" si="5"/>
        <v>5</v>
      </c>
      <c r="F30" s="40" t="str">
        <f t="shared" si="6"/>
        <v>5_22</v>
      </c>
      <c r="G30" s="40">
        <f t="shared" si="2"/>
        <v>22</v>
      </c>
      <c r="H30" s="43">
        <f t="shared" si="7"/>
        <v>43249</v>
      </c>
      <c r="I30" s="43">
        <f t="shared" si="4"/>
        <v>43251</v>
      </c>
      <c r="J30" s="43" t="str">
        <f t="shared" si="1"/>
        <v>Mensuel</v>
      </c>
    </row>
    <row r="31" spans="5:10" x14ac:dyDescent="0.25">
      <c r="E31" s="40">
        <f t="shared" si="5"/>
        <v>5</v>
      </c>
      <c r="F31" s="40" t="str">
        <f t="shared" si="6"/>
        <v>5_xx</v>
      </c>
      <c r="G31" s="40" t="str">
        <f t="shared" si="2"/>
        <v>xx</v>
      </c>
      <c r="H31" s="43" t="str">
        <f t="shared" si="7"/>
        <v>xx</v>
      </c>
      <c r="I31" s="43" t="str">
        <f t="shared" si="4"/>
        <v>xx</v>
      </c>
      <c r="J31" s="43" t="str">
        <f t="shared" si="1"/>
        <v>xx</v>
      </c>
    </row>
    <row r="32" spans="5:10" x14ac:dyDescent="0.25">
      <c r="E32" s="40">
        <f t="shared" si="5"/>
        <v>6</v>
      </c>
      <c r="F32" s="40" t="str">
        <f t="shared" si="6"/>
        <v>6_22</v>
      </c>
      <c r="G32" s="40">
        <f t="shared" si="2"/>
        <v>22</v>
      </c>
      <c r="H32" s="43">
        <f t="shared" si="7"/>
        <v>43252</v>
      </c>
      <c r="I32" s="43">
        <f t="shared" si="4"/>
        <v>43255</v>
      </c>
      <c r="J32" s="43" t="str">
        <f t="shared" si="1"/>
        <v>Hebdo</v>
      </c>
    </row>
    <row r="33" spans="5:10" x14ac:dyDescent="0.25">
      <c r="E33" s="40">
        <f t="shared" si="5"/>
        <v>6</v>
      </c>
      <c r="F33" s="40" t="str">
        <f t="shared" si="6"/>
        <v>6_23</v>
      </c>
      <c r="G33" s="40">
        <f t="shared" si="2"/>
        <v>23</v>
      </c>
      <c r="H33" s="43">
        <f t="shared" si="7"/>
        <v>43256</v>
      </c>
      <c r="I33" s="43">
        <f t="shared" si="4"/>
        <v>43262</v>
      </c>
      <c r="J33" s="43" t="str">
        <f t="shared" si="1"/>
        <v>Hebdo</v>
      </c>
    </row>
    <row r="34" spans="5:10" x14ac:dyDescent="0.25">
      <c r="E34" s="40">
        <f t="shared" si="5"/>
        <v>6</v>
      </c>
      <c r="F34" s="40" t="str">
        <f t="shared" si="6"/>
        <v>6_24</v>
      </c>
      <c r="G34" s="40">
        <f t="shared" si="2"/>
        <v>24</v>
      </c>
      <c r="H34" s="43">
        <f t="shared" si="7"/>
        <v>43263</v>
      </c>
      <c r="I34" s="43">
        <f t="shared" si="4"/>
        <v>43269</v>
      </c>
      <c r="J34" s="43" t="str">
        <f t="shared" si="1"/>
        <v>Hebdo</v>
      </c>
    </row>
    <row r="35" spans="5:10" x14ac:dyDescent="0.25">
      <c r="E35" s="40">
        <f t="shared" si="5"/>
        <v>6</v>
      </c>
      <c r="F35" s="40" t="str">
        <f t="shared" si="6"/>
        <v>6_25</v>
      </c>
      <c r="G35" s="40">
        <f t="shared" ref="G35:G66" si="8">IF($E35&lt;&gt;$E34,WEEKNUM(DATE(Année,$E35,1),21),IF(MONTH($B$2+($G34+1)*7)&lt;&gt;$E35,"xx",$G34+1))</f>
        <v>25</v>
      </c>
      <c r="H35" s="43">
        <f t="shared" si="7"/>
        <v>43270</v>
      </c>
      <c r="I35" s="43">
        <f t="shared" si="4"/>
        <v>43276</v>
      </c>
      <c r="J35" s="43" t="str">
        <f t="shared" si="1"/>
        <v>Hebdo</v>
      </c>
    </row>
    <row r="36" spans="5:10" x14ac:dyDescent="0.25">
      <c r="E36" s="40">
        <f t="shared" si="5"/>
        <v>6</v>
      </c>
      <c r="F36" s="40" t="str">
        <f t="shared" si="6"/>
        <v>6_26</v>
      </c>
      <c r="G36" s="40">
        <f t="shared" si="8"/>
        <v>26</v>
      </c>
      <c r="H36" s="43">
        <f t="shared" si="7"/>
        <v>43277</v>
      </c>
      <c r="I36" s="43">
        <f t="shared" si="4"/>
        <v>43281</v>
      </c>
      <c r="J36" s="43" t="str">
        <f t="shared" si="1"/>
        <v>Mensuel</v>
      </c>
    </row>
    <row r="37" spans="5:10" x14ac:dyDescent="0.25">
      <c r="E37" s="40">
        <f t="shared" si="5"/>
        <v>6</v>
      </c>
      <c r="F37" s="40" t="str">
        <f t="shared" si="6"/>
        <v>6_xx</v>
      </c>
      <c r="G37" s="40" t="str">
        <f t="shared" si="8"/>
        <v>xx</v>
      </c>
      <c r="H37" s="43" t="str">
        <f t="shared" si="7"/>
        <v>xx</v>
      </c>
      <c r="I37" s="43" t="str">
        <f t="shared" si="4"/>
        <v>xx</v>
      </c>
      <c r="J37" s="43" t="str">
        <f t="shared" si="1"/>
        <v>xx</v>
      </c>
    </row>
    <row r="38" spans="5:10" x14ac:dyDescent="0.25">
      <c r="E38" s="40">
        <f t="shared" si="5"/>
        <v>7</v>
      </c>
      <c r="F38" s="40" t="str">
        <f t="shared" si="6"/>
        <v>7_26</v>
      </c>
      <c r="G38" s="40">
        <f t="shared" si="8"/>
        <v>26</v>
      </c>
      <c r="H38" s="43">
        <f t="shared" si="7"/>
        <v>43282</v>
      </c>
      <c r="I38" s="43">
        <f t="shared" si="4"/>
        <v>43283</v>
      </c>
      <c r="J38" s="43" t="str">
        <f t="shared" si="1"/>
        <v>Hebdo</v>
      </c>
    </row>
    <row r="39" spans="5:10" x14ac:dyDescent="0.25">
      <c r="E39" s="40">
        <f t="shared" si="5"/>
        <v>7</v>
      </c>
      <c r="F39" s="40" t="str">
        <f t="shared" si="6"/>
        <v>7_27</v>
      </c>
      <c r="G39" s="40">
        <f t="shared" si="8"/>
        <v>27</v>
      </c>
      <c r="H39" s="43">
        <f t="shared" si="7"/>
        <v>43284</v>
      </c>
      <c r="I39" s="43">
        <f t="shared" si="4"/>
        <v>43290</v>
      </c>
      <c r="J39" s="43" t="str">
        <f t="shared" si="1"/>
        <v>Hebdo</v>
      </c>
    </row>
    <row r="40" spans="5:10" x14ac:dyDescent="0.25">
      <c r="E40" s="40">
        <f t="shared" si="5"/>
        <v>7</v>
      </c>
      <c r="F40" s="40" t="str">
        <f t="shared" si="6"/>
        <v>7_28</v>
      </c>
      <c r="G40" s="40">
        <f t="shared" si="8"/>
        <v>28</v>
      </c>
      <c r="H40" s="43">
        <f t="shared" si="7"/>
        <v>43291</v>
      </c>
      <c r="I40" s="43">
        <f t="shared" si="4"/>
        <v>43297</v>
      </c>
      <c r="J40" s="43" t="str">
        <f t="shared" si="1"/>
        <v>Hebdo</v>
      </c>
    </row>
    <row r="41" spans="5:10" x14ac:dyDescent="0.25">
      <c r="E41" s="40">
        <f t="shared" si="5"/>
        <v>7</v>
      </c>
      <c r="F41" s="40" t="str">
        <f t="shared" si="6"/>
        <v>7_29</v>
      </c>
      <c r="G41" s="40">
        <f t="shared" si="8"/>
        <v>29</v>
      </c>
      <c r="H41" s="43">
        <f t="shared" si="7"/>
        <v>43298</v>
      </c>
      <c r="I41" s="43">
        <f t="shared" si="4"/>
        <v>43304</v>
      </c>
      <c r="J41" s="43" t="str">
        <f t="shared" si="1"/>
        <v>Hebdo</v>
      </c>
    </row>
    <row r="42" spans="5:10" x14ac:dyDescent="0.25">
      <c r="E42" s="40">
        <f t="shared" si="5"/>
        <v>7</v>
      </c>
      <c r="F42" s="40" t="str">
        <f t="shared" si="6"/>
        <v>7_30</v>
      </c>
      <c r="G42" s="40">
        <f t="shared" si="8"/>
        <v>30</v>
      </c>
      <c r="H42" s="43">
        <f t="shared" si="7"/>
        <v>43305</v>
      </c>
      <c r="I42" s="43">
        <f t="shared" si="4"/>
        <v>43311</v>
      </c>
      <c r="J42" s="43" t="str">
        <f t="shared" si="1"/>
        <v>Hebdo</v>
      </c>
    </row>
    <row r="43" spans="5:10" x14ac:dyDescent="0.25">
      <c r="E43" s="40">
        <f t="shared" si="5"/>
        <v>7</v>
      </c>
      <c r="F43" s="40" t="str">
        <f t="shared" si="6"/>
        <v>7_31</v>
      </c>
      <c r="G43" s="40">
        <f t="shared" si="8"/>
        <v>31</v>
      </c>
      <c r="H43" s="43">
        <f t="shared" si="7"/>
        <v>43312</v>
      </c>
      <c r="I43" s="43">
        <f t="shared" si="4"/>
        <v>43312</v>
      </c>
      <c r="J43" s="43" t="str">
        <f t="shared" si="1"/>
        <v>Mensuel</v>
      </c>
    </row>
    <row r="44" spans="5:10" x14ac:dyDescent="0.25">
      <c r="E44" s="40">
        <f t="shared" si="5"/>
        <v>8</v>
      </c>
      <c r="F44" s="40" t="str">
        <f t="shared" si="6"/>
        <v>8_31</v>
      </c>
      <c r="G44" s="40">
        <f t="shared" si="8"/>
        <v>31</v>
      </c>
      <c r="H44" s="43">
        <f t="shared" si="7"/>
        <v>43313</v>
      </c>
      <c r="I44" s="43">
        <f t="shared" si="4"/>
        <v>43318</v>
      </c>
      <c r="J44" s="43" t="str">
        <f t="shared" si="1"/>
        <v>Hebdo</v>
      </c>
    </row>
    <row r="45" spans="5:10" x14ac:dyDescent="0.25">
      <c r="E45" s="40">
        <f t="shared" si="5"/>
        <v>8</v>
      </c>
      <c r="F45" s="40" t="str">
        <f t="shared" si="6"/>
        <v>8_32</v>
      </c>
      <c r="G45" s="40">
        <f t="shared" si="8"/>
        <v>32</v>
      </c>
      <c r="H45" s="43">
        <f t="shared" si="7"/>
        <v>43319</v>
      </c>
      <c r="I45" s="43">
        <f t="shared" si="4"/>
        <v>43325</v>
      </c>
      <c r="J45" s="43" t="str">
        <f t="shared" si="1"/>
        <v>Hebdo</v>
      </c>
    </row>
    <row r="46" spans="5:10" x14ac:dyDescent="0.25">
      <c r="E46" s="40">
        <f t="shared" si="5"/>
        <v>8</v>
      </c>
      <c r="F46" s="40" t="str">
        <f t="shared" si="6"/>
        <v>8_33</v>
      </c>
      <c r="G46" s="40">
        <f t="shared" si="8"/>
        <v>33</v>
      </c>
      <c r="H46" s="43">
        <f t="shared" si="7"/>
        <v>43326</v>
      </c>
      <c r="I46" s="43">
        <f t="shared" si="4"/>
        <v>43332</v>
      </c>
      <c r="J46" s="43" t="str">
        <f t="shared" si="1"/>
        <v>Hebdo</v>
      </c>
    </row>
    <row r="47" spans="5:10" x14ac:dyDescent="0.25">
      <c r="E47" s="40">
        <f t="shared" si="5"/>
        <v>8</v>
      </c>
      <c r="F47" s="40" t="str">
        <f t="shared" si="6"/>
        <v>8_34</v>
      </c>
      <c r="G47" s="40">
        <f t="shared" si="8"/>
        <v>34</v>
      </c>
      <c r="H47" s="43">
        <f t="shared" si="7"/>
        <v>43333</v>
      </c>
      <c r="I47" s="43">
        <f t="shared" si="4"/>
        <v>43339</v>
      </c>
      <c r="J47" s="43" t="str">
        <f t="shared" si="1"/>
        <v>Hebdo</v>
      </c>
    </row>
    <row r="48" spans="5:10" x14ac:dyDescent="0.25">
      <c r="E48" s="40">
        <f t="shared" si="5"/>
        <v>8</v>
      </c>
      <c r="F48" s="40" t="str">
        <f t="shared" si="6"/>
        <v>8_35</v>
      </c>
      <c r="G48" s="40">
        <f t="shared" si="8"/>
        <v>35</v>
      </c>
      <c r="H48" s="43">
        <f t="shared" si="7"/>
        <v>43340</v>
      </c>
      <c r="I48" s="43">
        <f t="shared" si="4"/>
        <v>43343</v>
      </c>
      <c r="J48" s="43" t="str">
        <f t="shared" si="1"/>
        <v>Mensuel</v>
      </c>
    </row>
    <row r="49" spans="5:10" x14ac:dyDescent="0.25">
      <c r="E49" s="40">
        <f t="shared" si="5"/>
        <v>8</v>
      </c>
      <c r="F49" s="40" t="str">
        <f t="shared" si="6"/>
        <v>8_xx</v>
      </c>
      <c r="G49" s="40" t="str">
        <f t="shared" si="8"/>
        <v>xx</v>
      </c>
      <c r="H49" s="43" t="str">
        <f t="shared" si="7"/>
        <v>xx</v>
      </c>
      <c r="I49" s="43" t="str">
        <f t="shared" si="4"/>
        <v>xx</v>
      </c>
      <c r="J49" s="43" t="str">
        <f t="shared" si="1"/>
        <v>xx</v>
      </c>
    </row>
    <row r="50" spans="5:10" x14ac:dyDescent="0.25">
      <c r="E50" s="40">
        <f t="shared" si="5"/>
        <v>9</v>
      </c>
      <c r="F50" s="40" t="str">
        <f t="shared" si="6"/>
        <v>9_35</v>
      </c>
      <c r="G50" s="40">
        <f t="shared" si="8"/>
        <v>35</v>
      </c>
      <c r="H50" s="43">
        <f t="shared" si="7"/>
        <v>43344</v>
      </c>
      <c r="I50" s="43">
        <f t="shared" si="4"/>
        <v>43346</v>
      </c>
      <c r="J50" s="43" t="str">
        <f t="shared" si="1"/>
        <v>Hebdo</v>
      </c>
    </row>
    <row r="51" spans="5:10" x14ac:dyDescent="0.25">
      <c r="E51" s="40">
        <f t="shared" si="5"/>
        <v>9</v>
      </c>
      <c r="F51" s="40" t="str">
        <f t="shared" si="6"/>
        <v>9_36</v>
      </c>
      <c r="G51" s="40">
        <f t="shared" si="8"/>
        <v>36</v>
      </c>
      <c r="H51" s="43">
        <f t="shared" si="7"/>
        <v>43347</v>
      </c>
      <c r="I51" s="43">
        <f t="shared" si="4"/>
        <v>43353</v>
      </c>
      <c r="J51" s="43" t="str">
        <f t="shared" si="1"/>
        <v>Hebdo</v>
      </c>
    </row>
    <row r="52" spans="5:10" x14ac:dyDescent="0.25">
      <c r="E52" s="40">
        <f t="shared" si="5"/>
        <v>9</v>
      </c>
      <c r="F52" s="40" t="str">
        <f t="shared" si="6"/>
        <v>9_37</v>
      </c>
      <c r="G52" s="40">
        <f t="shared" si="8"/>
        <v>37</v>
      </c>
      <c r="H52" s="43">
        <f t="shared" si="7"/>
        <v>43354</v>
      </c>
      <c r="I52" s="43">
        <f t="shared" si="4"/>
        <v>43360</v>
      </c>
      <c r="J52" s="43" t="str">
        <f t="shared" si="1"/>
        <v>Hebdo</v>
      </c>
    </row>
    <row r="53" spans="5:10" x14ac:dyDescent="0.25">
      <c r="E53" s="40">
        <f t="shared" si="5"/>
        <v>9</v>
      </c>
      <c r="F53" s="40" t="str">
        <f t="shared" si="6"/>
        <v>9_38</v>
      </c>
      <c r="G53" s="40">
        <f t="shared" si="8"/>
        <v>38</v>
      </c>
      <c r="H53" s="43">
        <f t="shared" si="7"/>
        <v>43361</v>
      </c>
      <c r="I53" s="43">
        <f t="shared" si="4"/>
        <v>43367</v>
      </c>
      <c r="J53" s="43" t="str">
        <f t="shared" si="1"/>
        <v>Hebdo</v>
      </c>
    </row>
    <row r="54" spans="5:10" x14ac:dyDescent="0.25">
      <c r="E54" s="40">
        <f t="shared" si="5"/>
        <v>9</v>
      </c>
      <c r="F54" s="40" t="str">
        <f t="shared" si="6"/>
        <v>9_39</v>
      </c>
      <c r="G54" s="40">
        <f t="shared" si="8"/>
        <v>39</v>
      </c>
      <c r="H54" s="43">
        <f t="shared" si="7"/>
        <v>43368</v>
      </c>
      <c r="I54" s="43">
        <f t="shared" si="4"/>
        <v>43373</v>
      </c>
      <c r="J54" s="43" t="str">
        <f t="shared" si="1"/>
        <v>Mensuel</v>
      </c>
    </row>
    <row r="55" spans="5:10" x14ac:dyDescent="0.25">
      <c r="E55" s="40">
        <f t="shared" si="5"/>
        <v>9</v>
      </c>
      <c r="F55" s="40" t="str">
        <f t="shared" si="6"/>
        <v>9_xx</v>
      </c>
      <c r="G55" s="40" t="str">
        <f t="shared" si="8"/>
        <v>xx</v>
      </c>
      <c r="H55" s="43" t="str">
        <f t="shared" si="7"/>
        <v>xx</v>
      </c>
      <c r="I55" s="43" t="str">
        <f t="shared" si="4"/>
        <v>xx</v>
      </c>
      <c r="J55" s="43" t="str">
        <f t="shared" si="1"/>
        <v>xx</v>
      </c>
    </row>
    <row r="56" spans="5:10" x14ac:dyDescent="0.25">
      <c r="E56" s="40">
        <f t="shared" si="5"/>
        <v>10</v>
      </c>
      <c r="F56" s="40" t="str">
        <f t="shared" si="6"/>
        <v>10_40</v>
      </c>
      <c r="G56" s="40">
        <f t="shared" si="8"/>
        <v>40</v>
      </c>
      <c r="H56" s="43">
        <f t="shared" si="7"/>
        <v>43374</v>
      </c>
      <c r="I56" s="43">
        <f t="shared" si="4"/>
        <v>43381</v>
      </c>
      <c r="J56" s="43" t="str">
        <f t="shared" si="1"/>
        <v>Hebdo</v>
      </c>
    </row>
    <row r="57" spans="5:10" x14ac:dyDescent="0.25">
      <c r="E57" s="40">
        <f t="shared" si="5"/>
        <v>10</v>
      </c>
      <c r="F57" s="40" t="str">
        <f t="shared" si="6"/>
        <v>10_41</v>
      </c>
      <c r="G57" s="40">
        <f t="shared" si="8"/>
        <v>41</v>
      </c>
      <c r="H57" s="43">
        <f t="shared" si="7"/>
        <v>43382</v>
      </c>
      <c r="I57" s="43">
        <f t="shared" si="4"/>
        <v>43388</v>
      </c>
      <c r="J57" s="43" t="str">
        <f t="shared" si="1"/>
        <v>Hebdo</v>
      </c>
    </row>
    <row r="58" spans="5:10" x14ac:dyDescent="0.25">
      <c r="E58" s="40">
        <f t="shared" si="5"/>
        <v>10</v>
      </c>
      <c r="F58" s="40" t="str">
        <f t="shared" si="6"/>
        <v>10_42</v>
      </c>
      <c r="G58" s="40">
        <f t="shared" si="8"/>
        <v>42</v>
      </c>
      <c r="H58" s="43">
        <f t="shared" si="7"/>
        <v>43389</v>
      </c>
      <c r="I58" s="43">
        <f t="shared" si="4"/>
        <v>43395</v>
      </c>
      <c r="J58" s="43" t="str">
        <f t="shared" si="1"/>
        <v>Hebdo</v>
      </c>
    </row>
    <row r="59" spans="5:10" x14ac:dyDescent="0.25">
      <c r="E59" s="40">
        <f t="shared" si="5"/>
        <v>10</v>
      </c>
      <c r="F59" s="40" t="str">
        <f t="shared" si="6"/>
        <v>10_43</v>
      </c>
      <c r="G59" s="40">
        <f t="shared" si="8"/>
        <v>43</v>
      </c>
      <c r="H59" s="43">
        <f t="shared" si="7"/>
        <v>43396</v>
      </c>
      <c r="I59" s="43">
        <f t="shared" si="4"/>
        <v>43402</v>
      </c>
      <c r="J59" s="43" t="str">
        <f t="shared" si="1"/>
        <v>Hebdo</v>
      </c>
    </row>
    <row r="60" spans="5:10" x14ac:dyDescent="0.25">
      <c r="E60" s="40">
        <f t="shared" si="5"/>
        <v>10</v>
      </c>
      <c r="F60" s="40" t="str">
        <f t="shared" si="6"/>
        <v>10_44</v>
      </c>
      <c r="G60" s="40">
        <f t="shared" si="8"/>
        <v>44</v>
      </c>
      <c r="H60" s="43">
        <f t="shared" si="7"/>
        <v>43403</v>
      </c>
      <c r="I60" s="43">
        <f t="shared" si="4"/>
        <v>43404</v>
      </c>
      <c r="J60" s="43" t="str">
        <f t="shared" si="1"/>
        <v>Mensuel</v>
      </c>
    </row>
    <row r="61" spans="5:10" x14ac:dyDescent="0.25">
      <c r="E61" s="40">
        <f t="shared" si="5"/>
        <v>10</v>
      </c>
      <c r="F61" s="40" t="str">
        <f t="shared" si="6"/>
        <v>10_xx</v>
      </c>
      <c r="G61" s="40" t="str">
        <f t="shared" si="8"/>
        <v>xx</v>
      </c>
      <c r="H61" s="43" t="str">
        <f t="shared" si="7"/>
        <v>xx</v>
      </c>
      <c r="I61" s="43" t="str">
        <f t="shared" si="4"/>
        <v>xx</v>
      </c>
      <c r="J61" s="43" t="str">
        <f t="shared" si="1"/>
        <v>xx</v>
      </c>
    </row>
    <row r="62" spans="5:10" x14ac:dyDescent="0.25">
      <c r="E62" s="40">
        <f t="shared" si="5"/>
        <v>11</v>
      </c>
      <c r="F62" s="40" t="str">
        <f t="shared" si="6"/>
        <v>11_44</v>
      </c>
      <c r="G62" s="40">
        <f t="shared" si="8"/>
        <v>44</v>
      </c>
      <c r="H62" s="43">
        <f t="shared" si="7"/>
        <v>43405</v>
      </c>
      <c r="I62" s="43">
        <f t="shared" si="4"/>
        <v>43409</v>
      </c>
      <c r="J62" s="43" t="str">
        <f t="shared" si="1"/>
        <v>Hebdo</v>
      </c>
    </row>
    <row r="63" spans="5:10" x14ac:dyDescent="0.25">
      <c r="E63" s="40">
        <f t="shared" si="5"/>
        <v>11</v>
      </c>
      <c r="F63" s="40" t="str">
        <f t="shared" si="6"/>
        <v>11_45</v>
      </c>
      <c r="G63" s="40">
        <f t="shared" si="8"/>
        <v>45</v>
      </c>
      <c r="H63" s="43">
        <f t="shared" si="7"/>
        <v>43410</v>
      </c>
      <c r="I63" s="43">
        <f t="shared" si="4"/>
        <v>43416</v>
      </c>
      <c r="J63" s="43" t="str">
        <f t="shared" si="1"/>
        <v>Hebdo</v>
      </c>
    </row>
    <row r="64" spans="5:10" x14ac:dyDescent="0.25">
      <c r="E64" s="40">
        <f t="shared" si="5"/>
        <v>11</v>
      </c>
      <c r="F64" s="40" t="str">
        <f t="shared" si="6"/>
        <v>11_46</v>
      </c>
      <c r="G64" s="40">
        <f t="shared" si="8"/>
        <v>46</v>
      </c>
      <c r="H64" s="43">
        <f t="shared" si="7"/>
        <v>43417</v>
      </c>
      <c r="I64" s="43">
        <f t="shared" si="4"/>
        <v>43423</v>
      </c>
      <c r="J64" s="43" t="str">
        <f t="shared" si="1"/>
        <v>Hebdo</v>
      </c>
    </row>
    <row r="65" spans="5:10" x14ac:dyDescent="0.25">
      <c r="E65" s="40">
        <f t="shared" si="5"/>
        <v>11</v>
      </c>
      <c r="F65" s="40" t="str">
        <f t="shared" si="6"/>
        <v>11_47</v>
      </c>
      <c r="G65" s="40">
        <f t="shared" si="8"/>
        <v>47</v>
      </c>
      <c r="H65" s="43">
        <f t="shared" si="7"/>
        <v>43424</v>
      </c>
      <c r="I65" s="43">
        <f t="shared" si="4"/>
        <v>43430</v>
      </c>
      <c r="J65" s="43" t="str">
        <f t="shared" si="1"/>
        <v>Hebdo</v>
      </c>
    </row>
    <row r="66" spans="5:10" x14ac:dyDescent="0.25">
      <c r="E66" s="40">
        <f t="shared" si="5"/>
        <v>11</v>
      </c>
      <c r="F66" s="40" t="str">
        <f t="shared" si="6"/>
        <v>11_48</v>
      </c>
      <c r="G66" s="40">
        <f t="shared" si="8"/>
        <v>48</v>
      </c>
      <c r="H66" s="43">
        <f t="shared" si="7"/>
        <v>43431</v>
      </c>
      <c r="I66" s="43">
        <f t="shared" si="4"/>
        <v>43434</v>
      </c>
      <c r="J66" s="43" t="str">
        <f t="shared" ref="J66:J73" si="9">IF(G66="xx","xx",IF(G67="xx","Mensuel",IF(E67&lt;&gt;E66,"Mensuel","Hebdo")))</f>
        <v>Mensuel</v>
      </c>
    </row>
    <row r="67" spans="5:10" x14ac:dyDescent="0.25">
      <c r="E67" s="40">
        <f t="shared" si="5"/>
        <v>11</v>
      </c>
      <c r="F67" s="40" t="str">
        <f t="shared" si="6"/>
        <v>11_xx</v>
      </c>
      <c r="G67" s="40" t="str">
        <f t="shared" ref="G67:G73" si="10">IF($E67&lt;&gt;$E66,WEEKNUM(DATE(Année,$E67,1),21),IF(MONTH($B$2+($G66+1)*7)&lt;&gt;$E67,"xx",$G66+1))</f>
        <v>xx</v>
      </c>
      <c r="H67" s="43" t="str">
        <f t="shared" si="7"/>
        <v>xx</v>
      </c>
      <c r="I67" s="43" t="str">
        <f t="shared" si="4"/>
        <v>xx</v>
      </c>
      <c r="J67" s="43" t="str">
        <f t="shared" si="9"/>
        <v>xx</v>
      </c>
    </row>
    <row r="68" spans="5:10" x14ac:dyDescent="0.25">
      <c r="E68" s="40">
        <f t="shared" si="5"/>
        <v>12</v>
      </c>
      <c r="F68" s="40" t="str">
        <f t="shared" si="6"/>
        <v>12_48</v>
      </c>
      <c r="G68" s="40">
        <f t="shared" si="10"/>
        <v>48</v>
      </c>
      <c r="H68" s="43">
        <f t="shared" si="7"/>
        <v>43435</v>
      </c>
      <c r="I68" s="43">
        <f t="shared" ref="I68:I73" si="11">IF(H68="xx","xx",IF(OR($G69="xx",$E68&lt;&gt;$E69),DATE(YEAR($H$2),$E68+1,1)-1,$H69-1))</f>
        <v>43437</v>
      </c>
      <c r="J68" s="43" t="str">
        <f t="shared" si="9"/>
        <v>Hebdo</v>
      </c>
    </row>
    <row r="69" spans="5:10" x14ac:dyDescent="0.25">
      <c r="E69" s="40">
        <f t="shared" si="5"/>
        <v>12</v>
      </c>
      <c r="F69" s="40" t="str">
        <f t="shared" si="6"/>
        <v>12_49</v>
      </c>
      <c r="G69" s="40">
        <f t="shared" si="10"/>
        <v>49</v>
      </c>
      <c r="H69" s="43">
        <f t="shared" si="7"/>
        <v>43438</v>
      </c>
      <c r="I69" s="43">
        <f t="shared" si="11"/>
        <v>43444</v>
      </c>
      <c r="J69" s="43" t="str">
        <f t="shared" si="9"/>
        <v>Hebdo</v>
      </c>
    </row>
    <row r="70" spans="5:10" x14ac:dyDescent="0.25">
      <c r="E70" s="40">
        <f t="shared" si="5"/>
        <v>12</v>
      </c>
      <c r="F70" s="40" t="str">
        <f t="shared" si="6"/>
        <v>12_50</v>
      </c>
      <c r="G70" s="40">
        <f t="shared" si="10"/>
        <v>50</v>
      </c>
      <c r="H70" s="43">
        <f t="shared" si="7"/>
        <v>43445</v>
      </c>
      <c r="I70" s="43">
        <f t="shared" si="11"/>
        <v>43451</v>
      </c>
      <c r="J70" s="43" t="str">
        <f t="shared" si="9"/>
        <v>Hebdo</v>
      </c>
    </row>
    <row r="71" spans="5:10" x14ac:dyDescent="0.25">
      <c r="E71" s="40">
        <f t="shared" si="5"/>
        <v>12</v>
      </c>
      <c r="F71" s="40" t="str">
        <f t="shared" ref="F71:F73" si="12">E71&amp;"_"&amp;G71</f>
        <v>12_51</v>
      </c>
      <c r="G71" s="40">
        <f t="shared" si="10"/>
        <v>51</v>
      </c>
      <c r="H71" s="43">
        <f t="shared" si="7"/>
        <v>43452</v>
      </c>
      <c r="I71" s="43">
        <f t="shared" si="11"/>
        <v>43458</v>
      </c>
      <c r="J71" s="43" t="str">
        <f t="shared" si="9"/>
        <v>Hebdo</v>
      </c>
    </row>
    <row r="72" spans="5:10" x14ac:dyDescent="0.25">
      <c r="E72" s="40">
        <f t="shared" ref="E72:E73" si="13">E66+1</f>
        <v>12</v>
      </c>
      <c r="F72" s="40" t="str">
        <f t="shared" si="12"/>
        <v>12_52</v>
      </c>
      <c r="G72" s="40">
        <f t="shared" si="10"/>
        <v>52</v>
      </c>
      <c r="H72" s="43">
        <f t="shared" si="7"/>
        <v>43459</v>
      </c>
      <c r="I72" s="43">
        <f t="shared" si="11"/>
        <v>43465</v>
      </c>
      <c r="J72" s="43" t="str">
        <f t="shared" si="9"/>
        <v>Mensuel</v>
      </c>
    </row>
    <row r="73" spans="5:10" x14ac:dyDescent="0.25">
      <c r="E73" s="40">
        <f t="shared" si="13"/>
        <v>12</v>
      </c>
      <c r="F73" s="40" t="str">
        <f t="shared" si="12"/>
        <v>12_xx</v>
      </c>
      <c r="G73" s="40" t="str">
        <f t="shared" si="10"/>
        <v>xx</v>
      </c>
      <c r="H73" s="43" t="str">
        <f t="shared" si="7"/>
        <v>xx</v>
      </c>
      <c r="I73" s="43" t="str">
        <f t="shared" si="11"/>
        <v>xx</v>
      </c>
      <c r="J73" s="43" t="str">
        <f t="shared" si="9"/>
        <v>xx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46</vt:i4>
      </vt:variant>
    </vt:vector>
  </HeadingPairs>
  <TitlesOfParts>
    <vt:vector size="48" baseType="lpstr">
      <vt:lpstr>Caisse</vt:lpstr>
      <vt:lpstr>Base</vt:lpstr>
      <vt:lpstr>Année</vt:lpstr>
      <vt:lpstr>Février_10</vt:lpstr>
      <vt:lpstr>Février_20</vt:lpstr>
      <vt:lpstr>Février_CA</vt:lpstr>
      <vt:lpstr>Février_CB</vt:lpstr>
      <vt:lpstr>Février_Chqvac</vt:lpstr>
      <vt:lpstr>Février_Décaissement</vt:lpstr>
      <vt:lpstr>Février_DPbq</vt:lpstr>
      <vt:lpstr>Février_DptTR</vt:lpstr>
      <vt:lpstr>Février_pdivers</vt:lpstr>
      <vt:lpstr>Février_Perso</vt:lpstr>
      <vt:lpstr>Février_SC</vt:lpstr>
      <vt:lpstr>Février_Solde</vt:lpstr>
      <vt:lpstr>Février_T_ESP</vt:lpstr>
      <vt:lpstr>Février_TR</vt:lpstr>
      <vt:lpstr>Janvier_10</vt:lpstr>
      <vt:lpstr>Janvier_20</vt:lpstr>
      <vt:lpstr>Janvier_CA</vt:lpstr>
      <vt:lpstr>Janvier_CB</vt:lpstr>
      <vt:lpstr>Janvier_Chqvac</vt:lpstr>
      <vt:lpstr>Janvier_Décaissement</vt:lpstr>
      <vt:lpstr>Janvier_DPbq</vt:lpstr>
      <vt:lpstr>Janvier_DptTR</vt:lpstr>
      <vt:lpstr>Janvier_pdivers</vt:lpstr>
      <vt:lpstr>Janvier_Perso</vt:lpstr>
      <vt:lpstr>Janvier_SC</vt:lpstr>
      <vt:lpstr>Janvier_Solde</vt:lpstr>
      <vt:lpstr>Janvier_T_ESP</vt:lpstr>
      <vt:lpstr>Janvier_TR</vt:lpstr>
      <vt:lpstr>Jours_Fériés</vt:lpstr>
      <vt:lpstr>Mars_10</vt:lpstr>
      <vt:lpstr>Mars_20</vt:lpstr>
      <vt:lpstr>Mars_CA</vt:lpstr>
      <vt:lpstr>Mars_CB</vt:lpstr>
      <vt:lpstr>Mars_Chqvac</vt:lpstr>
      <vt:lpstr>Mars_Décaissement</vt:lpstr>
      <vt:lpstr>Mars_DPbq</vt:lpstr>
      <vt:lpstr>Mars_DptTR</vt:lpstr>
      <vt:lpstr>Mars_pdivers</vt:lpstr>
      <vt:lpstr>Mars_Perso</vt:lpstr>
      <vt:lpstr>Mars_SC</vt:lpstr>
      <vt:lpstr>Mars_T_ESP</vt:lpstr>
      <vt:lpstr>Mars_TR</vt:lpstr>
      <vt:lpstr>paques</vt:lpstr>
      <vt:lpstr>repas</vt:lpstr>
      <vt:lpstr>report_à_nouveau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Yakisan Ibrahim</dc:creator>
  <cp:lastModifiedBy>Yakisan Ibrahim</cp:lastModifiedBy>
  <dcterms:created xsi:type="dcterms:W3CDTF">2018-03-01T10:06:13Z</dcterms:created>
  <dcterms:modified xsi:type="dcterms:W3CDTF">2018-03-08T13:41:42Z</dcterms:modified>
</cp:coreProperties>
</file>