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05" yWindow="-105" windowWidth="19440" windowHeight="4545"/>
  </bookViews>
  <sheets>
    <sheet name="447150" sheetId="75" r:id="rId1"/>
    <sheet name="447420" sheetId="9" r:id="rId2"/>
    <sheet name="447520" sheetId="60" r:id="rId3"/>
    <sheet name="janvier" sheetId="93" r:id="rId4"/>
    <sheet name="février" sheetId="94" r:id="rId5"/>
    <sheet name="mars" sheetId="95" r:id="rId6"/>
    <sheet name="avril" sheetId="96" r:id="rId7"/>
    <sheet name="mai" sheetId="97" r:id="rId8"/>
    <sheet name="juin" sheetId="98" r:id="rId9"/>
    <sheet name="juillet" sheetId="99" r:id="rId10"/>
    <sheet name="août" sheetId="100" r:id="rId11"/>
    <sheet name="septembre" sheetId="101" r:id="rId12"/>
    <sheet name="octobre" sheetId="102" r:id="rId13"/>
    <sheet name="novembre" sheetId="103" r:id="rId14"/>
    <sheet name="décembre" sheetId="104" r:id="rId15"/>
  </sheets>
  <functionGroups builtInGroupCount="17"/>
  <calcPr calcId="145621"/>
</workbook>
</file>

<file path=xl/calcChain.xml><?xml version="1.0" encoding="utf-8"?>
<calcChain xmlns="http://schemas.openxmlformats.org/spreadsheetml/2006/main">
  <c r="C9" i="60" l="1"/>
  <c r="C6" i="60"/>
  <c r="C15" i="60"/>
  <c r="C11" i="75"/>
  <c r="C8" i="60"/>
  <c r="C16" i="9"/>
  <c r="C13" i="9"/>
  <c r="C10" i="9"/>
  <c r="C9" i="75"/>
  <c r="C13" i="60"/>
  <c r="C14" i="60"/>
  <c r="C7" i="60"/>
  <c r="C10" i="75"/>
  <c r="C12" i="60"/>
  <c r="C13" i="75"/>
  <c r="C14" i="75"/>
  <c r="C5" i="9"/>
  <c r="C5" i="75"/>
  <c r="D12" i="9"/>
  <c r="D10" i="60"/>
  <c r="D11" i="60"/>
  <c r="C6" i="9"/>
  <c r="C16" i="75"/>
  <c r="C8" i="75"/>
  <c r="C11" i="9"/>
  <c r="C15" i="9"/>
  <c r="D16" i="9"/>
  <c r="D9" i="9"/>
  <c r="D14" i="60"/>
  <c r="C15" i="75"/>
  <c r="C5" i="60"/>
  <c r="D8" i="9"/>
  <c r="D6" i="60"/>
  <c r="D7" i="60"/>
  <c r="D6" i="9"/>
  <c r="C12" i="9"/>
  <c r="C10" i="60"/>
  <c r="C11" i="60"/>
  <c r="C7" i="9"/>
  <c r="C12" i="75"/>
  <c r="D13" i="60"/>
  <c r="D12" i="75"/>
  <c r="C8" i="9"/>
  <c r="C9" i="9"/>
  <c r="C14" i="9"/>
  <c r="C6" i="75"/>
  <c r="D13" i="75"/>
  <c r="D12" i="60"/>
  <c r="D11" i="75"/>
  <c r="D16" i="60"/>
  <c r="D9" i="75"/>
  <c r="D5" i="9"/>
  <c r="D5" i="60"/>
  <c r="C7" i="75"/>
  <c r="C16" i="60"/>
  <c r="D13" i="9"/>
  <c r="D9" i="60"/>
  <c r="D15" i="60"/>
  <c r="D14" i="9"/>
  <c r="D8" i="75"/>
  <c r="D15" i="75"/>
  <c r="D7" i="75"/>
  <c r="D5" i="75"/>
  <c r="D7" i="9"/>
  <c r="D11" i="9"/>
  <c r="D8" i="60"/>
  <c r="D6" i="75"/>
  <c r="D10" i="9"/>
  <c r="D15" i="9"/>
  <c r="D14" i="75"/>
  <c r="D16" i="75"/>
  <c r="D10" i="75"/>
  <c r="E5" i="75" l="1"/>
  <c r="E5" i="60"/>
  <c r="E5" i="9"/>
  <c r="D17" i="75" l="1"/>
  <c r="C17" i="75"/>
  <c r="B17" i="75"/>
  <c r="F16" i="75"/>
  <c r="E16" i="75"/>
  <c r="F15" i="75"/>
  <c r="E15" i="75"/>
  <c r="F14" i="75"/>
  <c r="E14" i="75"/>
  <c r="F13" i="75"/>
  <c r="E13" i="75"/>
  <c r="F12" i="75"/>
  <c r="E12" i="75"/>
  <c r="F11" i="75"/>
  <c r="E11" i="75"/>
  <c r="F10" i="75"/>
  <c r="E10" i="75"/>
  <c r="F9" i="75"/>
  <c r="E9" i="75"/>
  <c r="F8" i="75"/>
  <c r="E8" i="75"/>
  <c r="F7" i="75"/>
  <c r="E7" i="75"/>
  <c r="F6" i="75"/>
  <c r="E6" i="75"/>
  <c r="F5" i="75"/>
  <c r="G17" i="75" l="1"/>
  <c r="E17" i="75"/>
  <c r="F17" i="75"/>
  <c r="G5" i="75"/>
  <c r="G6" i="75" s="1"/>
  <c r="G7" i="75" s="1"/>
  <c r="G8" i="75" s="1"/>
  <c r="G9" i="75" s="1"/>
  <c r="G10" i="75" s="1"/>
  <c r="G11" i="75" s="1"/>
  <c r="G12" i="75" s="1"/>
  <c r="G13" i="75" s="1"/>
  <c r="G14" i="75" s="1"/>
  <c r="G15" i="75" s="1"/>
  <c r="G16" i="75" s="1"/>
  <c r="G5" i="60" l="1"/>
  <c r="G6" i="60" s="1"/>
  <c r="G7" i="60" s="1"/>
  <c r="G8" i="60" s="1"/>
  <c r="G9" i="60" s="1"/>
  <c r="G10" i="60" s="1"/>
  <c r="G11" i="60" s="1"/>
  <c r="G12" i="60" s="1"/>
  <c r="G13" i="60" s="1"/>
  <c r="G14" i="60" s="1"/>
  <c r="G15" i="60" s="1"/>
  <c r="G16" i="60" s="1"/>
  <c r="D17" i="60"/>
  <c r="C17" i="60"/>
  <c r="B17" i="60"/>
  <c r="F16" i="60"/>
  <c r="E16" i="60"/>
  <c r="F15" i="60"/>
  <c r="E15" i="60"/>
  <c r="F14" i="60"/>
  <c r="E14" i="60"/>
  <c r="F13" i="60"/>
  <c r="E13" i="60"/>
  <c r="F12" i="60"/>
  <c r="E12" i="60"/>
  <c r="F11" i="60"/>
  <c r="E11" i="60"/>
  <c r="F10" i="60"/>
  <c r="E10" i="60"/>
  <c r="F9" i="60"/>
  <c r="E9" i="60"/>
  <c r="F8" i="60"/>
  <c r="E8" i="60"/>
  <c r="F7" i="60"/>
  <c r="E7" i="60"/>
  <c r="F6" i="60"/>
  <c r="E6" i="60"/>
  <c r="F5" i="60"/>
  <c r="D17" i="9"/>
  <c r="C17" i="9"/>
  <c r="B17" i="9"/>
  <c r="F16" i="9"/>
  <c r="E16" i="9"/>
  <c r="F15" i="9"/>
  <c r="E15" i="9"/>
  <c r="F14" i="9"/>
  <c r="E14" i="9"/>
  <c r="F13" i="9"/>
  <c r="E13" i="9"/>
  <c r="F12" i="9"/>
  <c r="E12" i="9"/>
  <c r="F11" i="9"/>
  <c r="E11" i="9"/>
  <c r="F10" i="9"/>
  <c r="E10" i="9"/>
  <c r="F9" i="9"/>
  <c r="E9" i="9"/>
  <c r="F8" i="9"/>
  <c r="E8" i="9"/>
  <c r="F7" i="9"/>
  <c r="E7" i="9"/>
  <c r="F6" i="9"/>
  <c r="E6" i="9"/>
  <c r="F5" i="9"/>
  <c r="G5" i="9"/>
  <c r="G6" i="9" s="1"/>
  <c r="G7" i="9" s="1"/>
  <c r="G8" i="9" s="1"/>
  <c r="G9" i="9" s="1"/>
  <c r="G10" i="9" s="1"/>
  <c r="G11" i="9" l="1"/>
  <c r="G12" i="9" s="1"/>
  <c r="G13" i="9" s="1"/>
  <c r="G14" i="9" s="1"/>
  <c r="G15" i="9" s="1"/>
  <c r="G16" i="9" s="1"/>
  <c r="E17" i="9"/>
  <c r="G17" i="60"/>
  <c r="E17" i="60"/>
  <c r="F17" i="60"/>
  <c r="F17" i="9"/>
  <c r="G17" i="9"/>
</calcChain>
</file>

<file path=xl/sharedStrings.xml><?xml version="1.0" encoding="utf-8"?>
<sst xmlns="http://schemas.openxmlformats.org/spreadsheetml/2006/main" count="300" uniqueCount="46">
  <si>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</si>
  <si>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</si>
  <si>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</si>
  <si>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</si>
  <si>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</si>
  <si>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</si>
  <si>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</si>
  <si>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</si>
  <si>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</si>
  <si>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</si>
  <si>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</si>
  <si>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</si>
  <si>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</si>
  <si>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dépenses</t>
  </si>
  <si>
    <t>total  :</t>
  </si>
  <si>
    <t>solde final</t>
  </si>
  <si>
    <t>différence</t>
  </si>
  <si>
    <t>versements</t>
  </si>
  <si>
    <t>recettes ( DC )</t>
  </si>
  <si>
    <t>n° GL :</t>
  </si>
  <si>
    <t xml:space="preserve"> </t>
  </si>
  <si>
    <t xml:space="preserve"> =&gt; 2010 :article '87091141</t>
  </si>
  <si>
    <t>447420</t>
  </si>
  <si>
    <t>Banque nationale de Belgique (agents ex-OCA)</t>
  </si>
  <si>
    <t>447520</t>
  </si>
  <si>
    <t>Autorité des Services et Marchés financiers ( FSMA )</t>
  </si>
  <si>
    <t>article fictif '899991-21</t>
  </si>
  <si>
    <t>charge budgétaire</t>
  </si>
  <si>
    <r>
      <t>imputation</t>
    </r>
    <r>
      <rPr>
        <b/>
        <sz val="11"/>
        <rFont val="Arial"/>
        <family val="2"/>
      </rPr>
      <t xml:space="preserve"> : 00 B-3-</t>
    </r>
  </si>
  <si>
    <r>
      <t>imputation</t>
    </r>
    <r>
      <rPr>
        <b/>
        <sz val="11"/>
        <rFont val="Arial"/>
        <family val="2"/>
      </rPr>
      <t xml:space="preserve"> : 18 Y-T-</t>
    </r>
  </si>
  <si>
    <t>Comité permanent des services de police</t>
  </si>
  <si>
    <r>
      <t>imputation</t>
    </r>
    <r>
      <rPr>
        <b/>
        <sz val="11"/>
        <rFont val="Arial"/>
        <family val="2"/>
      </rPr>
      <t xml:space="preserve"> : 00 1-J-</t>
    </r>
  </si>
  <si>
    <t>447150</t>
  </si>
  <si>
    <t>ouvert en 12/2015 89997097</t>
  </si>
  <si>
    <t>2020</t>
  </si>
  <si>
    <t>solde au 31/12/2019:</t>
  </si>
  <si>
    <t>Dépenses</t>
  </si>
  <si>
    <t>Recettes</t>
  </si>
  <si>
    <t>GL</t>
  </si>
  <si>
    <t>Wedde</t>
  </si>
  <si>
    <t>Kinderbijslag</t>
  </si>
  <si>
    <t>Geboortepremie</t>
  </si>
  <si>
    <t>Schoolpremie</t>
  </si>
  <si>
    <t>Totaal</t>
  </si>
  <si>
    <t>Map</t>
  </si>
  <si>
    <t>201701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</si>
</sst>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3">
    <xf numFmtId="0" fontId="0" fillId="0" borderId="0"/>
    <xf numFmtId="9" fontId="6" fillId="0" borderId="0" applyFont="0" applyFill="0" applyBorder="0" applyAlignment="0" applyProtection="0"/>
    <xf numFmtId="0" fontId="1" fillId="0" borderId="0"/>
  </cellStyleXfs>
  <cellXfs count="33">
    <xf numFmtId="0" fontId="0" fillId="0" borderId="0" xfId="0"/>
    <xf numFmtId="4" fontId="3" fillId="0" borderId="5" xfId="0" quotePrefix="1" applyNumberFormat="1" applyFont="1" applyBorder="1" applyAlignment="1">
      <alignment horizontal="left"/>
    </xf>
    <xf numFmtId="4" fontId="4" fillId="0" borderId="1" xfId="0" quotePrefix="1" applyNumberFormat="1" applyFont="1" applyBorder="1" applyAlignment="1">
      <alignment horizontal="center"/>
    </xf>
    <xf numFmtId="4" fontId="4" fillId="0" borderId="1" xfId="0" applyNumberFormat="1" applyFont="1" applyBorder="1" applyAlignment="1">
      <alignment horizontal="left"/>
    </xf>
    <xf numFmtId="4" fontId="5" fillId="0" borderId="1" xfId="0" applyNumberFormat="1" applyFont="1" applyBorder="1" applyAlignment="1">
      <alignment horizontal="center"/>
    </xf>
    <xf numFmtId="4" fontId="5" fillId="0" borderId="1" xfId="0" applyNumberFormat="1" applyFont="1" applyBorder="1"/>
    <xf numFmtId="4" fontId="5" fillId="0" borderId="1" xfId="0" applyNumberFormat="1" applyFont="1" applyBorder="1" applyAlignment="1">
      <alignment horizontal="right"/>
    </xf>
    <xf numFmtId="4" fontId="5" fillId="0" borderId="0" xfId="0" applyNumberFormat="1" applyFont="1"/>
    <xf numFmtId="4" fontId="5" fillId="0" borderId="2" xfId="0" applyNumberFormat="1" applyFont="1" applyBorder="1"/>
    <xf numFmtId="4" fontId="5" fillId="0" borderId="0" xfId="0" applyNumberFormat="1" applyFont="1" applyAlignment="1">
      <alignment horizontal="center"/>
    </xf>
    <xf numFmtId="4" fontId="5" fillId="0" borderId="0" xfId="0" quotePrefix="1" applyNumberFormat="1" applyFont="1" applyAlignment="1">
      <alignment horizontal="center"/>
    </xf>
    <xf numFmtId="4" fontId="5" fillId="0" borderId="9" xfId="0" applyNumberFormat="1" applyFont="1" applyBorder="1" applyAlignment="1">
      <alignment horizontal="right"/>
    </xf>
    <xf numFmtId="4" fontId="5" fillId="0" borderId="3" xfId="0" applyNumberFormat="1" applyFont="1" applyBorder="1"/>
    <xf numFmtId="4" fontId="5" fillId="0" borderId="4" xfId="0" applyNumberFormat="1" applyFont="1" applyBorder="1" applyAlignment="1">
      <alignment horizontal="right"/>
    </xf>
    <xf numFmtId="4" fontId="4" fillId="0" borderId="6" xfId="0" applyNumberFormat="1" applyFont="1" applyFill="1" applyBorder="1"/>
    <xf numFmtId="4" fontId="5" fillId="0" borderId="6" xfId="0" applyNumberFormat="1" applyFont="1" applyBorder="1"/>
    <xf numFmtId="4" fontId="5" fillId="0" borderId="6" xfId="0" applyNumberFormat="1" applyFont="1" applyBorder="1" applyAlignment="1">
      <alignment horizontal="center"/>
    </xf>
    <xf numFmtId="4" fontId="5" fillId="0" borderId="5" xfId="0" applyNumberFormat="1" applyFont="1" applyBorder="1" applyAlignment="1">
      <alignment horizontal="center"/>
    </xf>
    <xf numFmtId="4" fontId="4" fillId="0" borderId="5" xfId="0" applyNumberFormat="1" applyFont="1" applyBorder="1"/>
    <xf numFmtId="4" fontId="5" fillId="0" borderId="7" xfId="0" applyNumberFormat="1" applyFont="1" applyBorder="1"/>
    <xf numFmtId="4" fontId="4" fillId="0" borderId="8" xfId="0" applyNumberFormat="1" applyFont="1" applyBorder="1"/>
    <xf numFmtId="4" fontId="4" fillId="0" borderId="6" xfId="0" applyNumberFormat="1" applyFont="1" applyBorder="1" applyAlignment="1">
      <alignment horizontal="right"/>
    </xf>
    <xf numFmtId="4" fontId="4" fillId="0" borderId="6" xfId="0" applyNumberFormat="1" applyFont="1" applyBorder="1"/>
    <xf numFmtId="4" fontId="4" fillId="0" borderId="0" xfId="0" applyNumberFormat="1" applyFont="1"/>
    <xf numFmtId="4" fontId="5" fillId="0" borderId="0" xfId="0" applyNumberFormat="1" applyFont="1" applyBorder="1"/>
    <xf numFmtId="4" fontId="4" fillId="0" borderId="0" xfId="0" applyNumberFormat="1" applyFont="1" applyBorder="1"/>
    <xf numFmtId="0" fontId="4" fillId="0" borderId="1" xfId="0" applyFont="1" applyBorder="1"/>
    <xf numFmtId="4" fontId="3" fillId="0" borderId="1" xfId="0" quotePrefix="1" applyNumberFormat="1" applyFont="1" applyBorder="1" applyAlignment="1">
      <alignment horizontal="center"/>
    </xf>
    <xf numFmtId="10" fontId="5" fillId="0" borderId="0" xfId="1" applyNumberFormat="1" applyFont="1"/>
    <xf numFmtId="0" fontId="0" fillId="0" borderId="10" xfId="0" applyBorder="1" applyAlignment="1">
      <alignment horizontal="center"/>
    </xf>
    <xf numFmtId="0" fontId="7" fillId="2" borderId="11" xfId="2" applyFont="1" applyFill="1" applyBorder="1" applyAlignment="1" applyProtection="1">
      <alignment horizontal="center" vertical="center"/>
    </xf>
    <xf numFmtId="0" fontId="8" fillId="0" borderId="12" xfId="2" applyFont="1" applyFill="1" applyBorder="1" applyAlignment="1" applyProtection="1">
      <alignment vertical="center" wrapText="1"/>
    </xf>
    <xf numFmtId="4" fontId="8" fillId="0" borderId="12" xfId="2" applyNumberFormat="1" applyFont="1" applyFill="1" applyBorder="1" applyAlignment="1" applyProtection="1">
      <alignment horizontal="right" vertical="center" wrapText="1"/>
    </xf>
  </cellXfs>
  <cellStyles count="3">
    <cellStyle name="Normal" xfId="0" builtinId="0"/>
    <cellStyle name="Normal 2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9"/>
  <sheetViews>
    <sheetView tabSelected="1" workbookViewId="0">
      <selection activeCell="B7" sqref="B7"/>
    </sheetView>
  </sheetViews>
  <sheetFormatPr baseColWidth="10" defaultRowHeight="14.25" x14ac:dyDescent="0.2"/>
  <cols>
    <col min="1" max="1" width="11.42578125" style="7"/>
    <col min="2" max="7" width="20" style="7" customWidth="1"/>
    <col min="8" max="8" width="15.42578125" style="7" customWidth="1"/>
    <col min="9" max="16384" width="11.42578125" style="7"/>
  </cols>
  <sheetData>
    <row r="1" spans="1:7" ht="30" customHeight="1" x14ac:dyDescent="0.25">
      <c r="A1" s="27" t="s">
        <v>34</v>
      </c>
      <c r="B1" s="3" t="s">
        <v>30</v>
      </c>
      <c r="C1" s="4"/>
      <c r="D1" s="5"/>
      <c r="E1" s="5"/>
      <c r="F1" s="6"/>
      <c r="G1" s="2"/>
    </row>
    <row r="2" spans="1:7" ht="30.75" customHeight="1" x14ac:dyDescent="0.25">
      <c r="A2" s="8"/>
      <c r="B2" s="9" t="s">
        <v>33</v>
      </c>
      <c r="C2" s="10"/>
      <c r="D2" s="7" t="s">
        <v>31</v>
      </c>
      <c r="F2" s="11" t="s">
        <v>19</v>
      </c>
      <c r="G2" s="1" t="s">
        <v>32</v>
      </c>
    </row>
    <row r="3" spans="1:7" ht="23.25" customHeight="1" x14ac:dyDescent="0.25">
      <c r="A3" s="12"/>
      <c r="B3" s="5"/>
      <c r="C3" s="5"/>
      <c r="D3" s="5" t="s">
        <v>20</v>
      </c>
      <c r="E3" s="5"/>
      <c r="F3" s="13" t="s">
        <v>35</v>
      </c>
      <c r="G3" s="14"/>
    </row>
    <row r="4" spans="1:7" ht="20.25" customHeight="1" x14ac:dyDescent="0.2">
      <c r="A4" s="15" t="s">
        <v>0</v>
      </c>
      <c r="B4" s="16" t="s">
        <v>17</v>
      </c>
      <c r="C4" s="16" t="s">
        <v>18</v>
      </c>
      <c r="D4" s="16" t="s">
        <v>13</v>
      </c>
      <c r="E4" s="16" t="s">
        <v>27</v>
      </c>
      <c r="F4" s="16" t="s">
        <v>16</v>
      </c>
      <c r="G4" s="17" t="s">
        <v>15</v>
      </c>
    </row>
    <row r="5" spans="1:7" ht="15" x14ac:dyDescent="0.25">
      <c r="A5" s="15" t="s">
        <v>1</v>
      </c>
      <c r="B5" s="15">
        <v>10000</v>
      </c>
      <c r="C5" s="15">
        <f ca="1">IF(ISNA(VLOOKUP($G$2,INDIRECT("'"&amp;A5&amp;"'!$I$3:$O$80"),6,FALSE)),"0",-VLOOKUP($G$2,INDIRECT("'"&amp;A5&amp;"'!$I$3:$O$80"),6,FALSE))</f>
        <v>1650</v>
      </c>
      <c r="D5" s="15">
        <f ca="1">IF(ISNA(VLOOKUP($G$2,INDIRECT("'"&amp;A5&amp;"'!$A$3:$G$80"),6,FALSE)),"0",VLOOKUP($G$2,INDIRECT("'"&amp;A5&amp;"'!$A$3:$G$80"),6,FALSE))</f>
        <v>1500</v>
      </c>
      <c r="E5" s="15">
        <f ca="1">SUM(D5-C5)</f>
        <v>-150</v>
      </c>
      <c r="F5" s="15">
        <f t="shared" ref="F5:F17" ca="1" si="0">B5+C5-D5</f>
        <v>10150</v>
      </c>
      <c r="G5" s="18">
        <f ca="1">G3+B5+C5-D5</f>
        <v>10150</v>
      </c>
    </row>
    <row r="6" spans="1:7" ht="15" x14ac:dyDescent="0.25">
      <c r="A6" s="15" t="s">
        <v>2</v>
      </c>
      <c r="B6" s="15">
        <v>10000</v>
      </c>
      <c r="C6" s="15">
        <f t="shared" ref="C6:C16" ca="1" si="1">IF(ISNA(VLOOKUP($G$2,INDIRECT("'"&amp;A6&amp;"'!$I$3:$O$80"),6,FALSE)),"0",-VLOOKUP($G$2,INDIRECT("'"&amp;A6&amp;"'!$I$3:$O$80"),6,FALSE))</f>
        <v>-1980</v>
      </c>
      <c r="D6" s="15">
        <f t="shared" ref="D6:D16" ca="1" si="2">IF(ISNA(VLOOKUP($G$2,INDIRECT("'"&amp;A6&amp;"'!$A$3:$G$80"),6,FALSE)),"0",VLOOKUP($G$2,INDIRECT("'"&amp;A6&amp;"'!$A$3:$G$80"),6,FALSE))</f>
        <v>2150</v>
      </c>
      <c r="E6" s="15">
        <f t="shared" ref="E6:E16" ca="1" si="3">SUM(D6-C6)</f>
        <v>4130</v>
      </c>
      <c r="F6" s="15">
        <f t="shared" ca="1" si="0"/>
        <v>5870</v>
      </c>
      <c r="G6" s="18">
        <f t="shared" ref="G6:G16" ca="1" si="4">G5+B6+C6-D6</f>
        <v>16020</v>
      </c>
    </row>
    <row r="7" spans="1:7" ht="15" x14ac:dyDescent="0.25">
      <c r="A7" s="15" t="s">
        <v>3</v>
      </c>
      <c r="B7" s="15"/>
      <c r="C7" s="15" t="str">
        <f t="shared" ca="1" si="1"/>
        <v>0</v>
      </c>
      <c r="D7" s="15" t="str">
        <f t="shared" ca="1" si="2"/>
        <v>0</v>
      </c>
      <c r="E7" s="15">
        <f t="shared" ca="1" si="3"/>
        <v>0</v>
      </c>
      <c r="F7" s="15">
        <f t="shared" ca="1" si="0"/>
        <v>0</v>
      </c>
      <c r="G7" s="18">
        <f t="shared" ca="1" si="4"/>
        <v>16020</v>
      </c>
    </row>
    <row r="8" spans="1:7" ht="15" x14ac:dyDescent="0.25">
      <c r="A8" s="19" t="s">
        <v>4</v>
      </c>
      <c r="B8" s="19"/>
      <c r="C8" s="15" t="str">
        <f t="shared" ca="1" si="1"/>
        <v>0</v>
      </c>
      <c r="D8" s="15" t="str">
        <f t="shared" ca="1" si="2"/>
        <v>0</v>
      </c>
      <c r="E8" s="15">
        <f t="shared" ca="1" si="3"/>
        <v>0</v>
      </c>
      <c r="F8" s="19">
        <f t="shared" ca="1" si="0"/>
        <v>0</v>
      </c>
      <c r="G8" s="20">
        <f t="shared" ca="1" si="4"/>
        <v>16020</v>
      </c>
    </row>
    <row r="9" spans="1:7" ht="15" x14ac:dyDescent="0.25">
      <c r="A9" s="15" t="s">
        <v>5</v>
      </c>
      <c r="B9" s="15"/>
      <c r="C9" s="15" t="str">
        <f t="shared" ca="1" si="1"/>
        <v>0</v>
      </c>
      <c r="D9" s="15" t="str">
        <f t="shared" ca="1" si="2"/>
        <v>0</v>
      </c>
      <c r="E9" s="15">
        <f t="shared" ca="1" si="3"/>
        <v>0</v>
      </c>
      <c r="F9" s="15">
        <f t="shared" ca="1" si="0"/>
        <v>0</v>
      </c>
      <c r="G9" s="18">
        <f t="shared" ca="1" si="4"/>
        <v>16020</v>
      </c>
    </row>
    <row r="10" spans="1:7" ht="15" x14ac:dyDescent="0.25">
      <c r="A10" s="19" t="s">
        <v>6</v>
      </c>
      <c r="B10" s="19"/>
      <c r="C10" s="15" t="str">
        <f t="shared" ca="1" si="1"/>
        <v>0</v>
      </c>
      <c r="D10" s="15" t="str">
        <f t="shared" ca="1" si="2"/>
        <v>0</v>
      </c>
      <c r="E10" s="15">
        <f t="shared" ca="1" si="3"/>
        <v>0</v>
      </c>
      <c r="F10" s="19">
        <f t="shared" ca="1" si="0"/>
        <v>0</v>
      </c>
      <c r="G10" s="20">
        <f t="shared" ca="1" si="4"/>
        <v>16020</v>
      </c>
    </row>
    <row r="11" spans="1:7" ht="15" x14ac:dyDescent="0.25">
      <c r="A11" s="15" t="s">
        <v>7</v>
      </c>
      <c r="B11" s="15"/>
      <c r="C11" s="15" t="str">
        <f t="shared" ca="1" si="1"/>
        <v>0</v>
      </c>
      <c r="D11" s="15" t="str">
        <f t="shared" ca="1" si="2"/>
        <v>0</v>
      </c>
      <c r="E11" s="15">
        <f t="shared" ca="1" si="3"/>
        <v>0</v>
      </c>
      <c r="F11" s="15">
        <f t="shared" ca="1" si="0"/>
        <v>0</v>
      </c>
      <c r="G11" s="18">
        <f t="shared" ca="1" si="4"/>
        <v>16020</v>
      </c>
    </row>
    <row r="12" spans="1:7" ht="15" x14ac:dyDescent="0.25">
      <c r="A12" s="15" t="s">
        <v>8</v>
      </c>
      <c r="B12" s="15"/>
      <c r="C12" s="15" t="str">
        <f t="shared" ca="1" si="1"/>
        <v>0</v>
      </c>
      <c r="D12" s="15" t="str">
        <f t="shared" ca="1" si="2"/>
        <v>0</v>
      </c>
      <c r="E12" s="15">
        <f t="shared" ca="1" si="3"/>
        <v>0</v>
      </c>
      <c r="F12" s="15">
        <f t="shared" ca="1" si="0"/>
        <v>0</v>
      </c>
      <c r="G12" s="18">
        <f t="shared" ca="1" si="4"/>
        <v>16020</v>
      </c>
    </row>
    <row r="13" spans="1:7" ht="15" x14ac:dyDescent="0.25">
      <c r="A13" s="15" t="s">
        <v>9</v>
      </c>
      <c r="B13" s="15"/>
      <c r="C13" s="15" t="str">
        <f t="shared" ca="1" si="1"/>
        <v>0</v>
      </c>
      <c r="D13" s="15" t="str">
        <f t="shared" ca="1" si="2"/>
        <v>0</v>
      </c>
      <c r="E13" s="15">
        <f t="shared" ca="1" si="3"/>
        <v>0</v>
      </c>
      <c r="F13" s="15">
        <f t="shared" ca="1" si="0"/>
        <v>0</v>
      </c>
      <c r="G13" s="18">
        <f t="shared" ca="1" si="4"/>
        <v>16020</v>
      </c>
    </row>
    <row r="14" spans="1:7" ht="15" x14ac:dyDescent="0.25">
      <c r="A14" s="15" t="s">
        <v>10</v>
      </c>
      <c r="B14" s="15"/>
      <c r="C14" s="15" t="str">
        <f t="shared" ca="1" si="1"/>
        <v>0</v>
      </c>
      <c r="D14" s="15" t="str">
        <f t="shared" ca="1" si="2"/>
        <v>0</v>
      </c>
      <c r="E14" s="15">
        <f t="shared" ca="1" si="3"/>
        <v>0</v>
      </c>
      <c r="F14" s="15">
        <f t="shared" ca="1" si="0"/>
        <v>0</v>
      </c>
      <c r="G14" s="18">
        <f t="shared" ca="1" si="4"/>
        <v>16020</v>
      </c>
    </row>
    <row r="15" spans="1:7" ht="15" x14ac:dyDescent="0.25">
      <c r="A15" s="15" t="s">
        <v>11</v>
      </c>
      <c r="B15" s="15"/>
      <c r="C15" s="15" t="str">
        <f t="shared" ca="1" si="1"/>
        <v>0</v>
      </c>
      <c r="D15" s="15" t="str">
        <f t="shared" ca="1" si="2"/>
        <v>0</v>
      </c>
      <c r="E15" s="15">
        <f t="shared" ca="1" si="3"/>
        <v>0</v>
      </c>
      <c r="F15" s="15">
        <f t="shared" ca="1" si="0"/>
        <v>0</v>
      </c>
      <c r="G15" s="18">
        <f t="shared" ca="1" si="4"/>
        <v>16020</v>
      </c>
    </row>
    <row r="16" spans="1:7" ht="15" x14ac:dyDescent="0.25">
      <c r="A16" s="15" t="s">
        <v>12</v>
      </c>
      <c r="B16" s="15"/>
      <c r="C16" s="15" t="str">
        <f t="shared" ca="1" si="1"/>
        <v>0</v>
      </c>
      <c r="D16" s="15" t="str">
        <f t="shared" ca="1" si="2"/>
        <v>0</v>
      </c>
      <c r="E16" s="15">
        <f t="shared" ca="1" si="3"/>
        <v>0</v>
      </c>
      <c r="F16" s="15">
        <f t="shared" ca="1" si="0"/>
        <v>0</v>
      </c>
      <c r="G16" s="18">
        <f t="shared" ca="1" si="4"/>
        <v>16020</v>
      </c>
    </row>
    <row r="17" spans="1:7" s="23" customFormat="1" ht="36.75" customHeight="1" x14ac:dyDescent="0.25">
      <c r="A17" s="21" t="s">
        <v>14</v>
      </c>
      <c r="B17" s="22">
        <f>SUM(B5:B16)</f>
        <v>20000</v>
      </c>
      <c r="C17" s="22">
        <f ca="1">SUM(C5:C16)</f>
        <v>-330</v>
      </c>
      <c r="D17" s="22">
        <f ca="1">SUM(D5:D16)</f>
        <v>3650</v>
      </c>
      <c r="E17" s="22">
        <f ca="1">SUM(E5:E16)</f>
        <v>3980</v>
      </c>
      <c r="F17" s="22">
        <f t="shared" ca="1" si="0"/>
        <v>16020</v>
      </c>
      <c r="G17" s="22">
        <f ca="1">G3+B17+C17-D17</f>
        <v>16020</v>
      </c>
    </row>
    <row r="18" spans="1:7" x14ac:dyDescent="0.2">
      <c r="A18" s="24"/>
      <c r="G18" s="24"/>
    </row>
    <row r="19" spans="1:7" ht="15" customHeight="1" x14ac:dyDescent="0.25">
      <c r="A19" s="24"/>
      <c r="B19" s="25"/>
      <c r="C19" s="24"/>
      <c r="D19" s="24"/>
      <c r="E19" s="24"/>
      <c r="F19" s="24"/>
      <c r="G19" s="24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9"/>
  <sheetViews>
    <sheetView workbookViewId="0">
      <selection activeCell="B7" sqref="B7"/>
    </sheetView>
  </sheetViews>
  <sheetFormatPr baseColWidth="10" defaultRowHeight="14.25" x14ac:dyDescent="0.2"/>
  <cols>
    <col min="1" max="1" width="11.42578125" style="7"/>
    <col min="2" max="7" width="20" style="7" customWidth="1"/>
    <col min="8" max="8" width="15.42578125" style="7" customWidth="1"/>
    <col min="9" max="16384" width="11.42578125" style="7"/>
  </cols>
  <sheetData>
    <row r="1" spans="1:8" ht="30" customHeight="1" x14ac:dyDescent="0.25">
      <c r="A1" s="27" t="s">
        <v>34</v>
      </c>
      <c r="B1" s="26" t="s">
        <v>25</v>
      </c>
      <c r="C1" s="4"/>
      <c r="D1" s="5"/>
      <c r="E1" s="5"/>
      <c r="F1" s="6"/>
      <c r="G1" s="2"/>
    </row>
    <row r="2" spans="1:8" ht="30.75" customHeight="1" x14ac:dyDescent="0.25">
      <c r="A2" s="8"/>
      <c r="B2" s="9" t="s">
        <v>21</v>
      </c>
      <c r="C2" s="10"/>
      <c r="D2" s="7" t="s">
        <v>28</v>
      </c>
      <c r="F2" s="11" t="s">
        <v>19</v>
      </c>
      <c r="G2" s="1" t="s">
        <v>22</v>
      </c>
    </row>
    <row r="3" spans="1:8" ht="23.25" customHeight="1" x14ac:dyDescent="0.25">
      <c r="A3" s="12"/>
      <c r="B3" s="5"/>
      <c r="C3" s="5"/>
      <c r="D3" s="5" t="s">
        <v>20</v>
      </c>
      <c r="E3" s="5"/>
      <c r="F3" s="13" t="s">
        <v>35</v>
      </c>
      <c r="G3" s="14"/>
    </row>
    <row r="4" spans="1:8" ht="20.25" customHeight="1" x14ac:dyDescent="0.2">
      <c r="A4" s="15" t="s">
        <v>0</v>
      </c>
      <c r="B4" s="16" t="s">
        <v>17</v>
      </c>
      <c r="C4" s="16" t="s">
        <v>18</v>
      </c>
      <c r="D4" s="16" t="s">
        <v>13</v>
      </c>
      <c r="E4" s="16" t="s">
        <v>27</v>
      </c>
      <c r="F4" s="16" t="s">
        <v>16</v>
      </c>
      <c r="G4" s="17" t="s">
        <v>15</v>
      </c>
    </row>
    <row r="5" spans="1:8" ht="15" x14ac:dyDescent="0.25">
      <c r="A5" s="15" t="s">
        <v>1</v>
      </c>
      <c r="B5" s="15">
        <v>10000</v>
      </c>
      <c r="C5" s="15">
        <f ca="1">IF(ISNA(VLOOKUP($G$2,INDIRECT("'"&amp;A5&amp;"'!$I$3:$O$80"),6,FALSE)),"0",-VLOOKUP($G$2,INDIRECT("'"&amp;A5&amp;"'!$I$3:$O$80"),6,FALSE))</f>
        <v>7700</v>
      </c>
      <c r="D5" s="15">
        <f ca="1">IF(ISNA(VLOOKUP($G$2,INDIRECT("'"&amp;A5&amp;"'!$A$3:$G$80"),6,FALSE)),"0",VLOOKUP($G$2,INDIRECT("'"&amp;A5&amp;"'!$A$3:$G$80"),6,FALSE))</f>
        <v>7520</v>
      </c>
      <c r="E5" s="15">
        <f ca="1">SUM(D5-C5)</f>
        <v>-180</v>
      </c>
      <c r="F5" s="15">
        <f t="shared" ref="F5:F17" ca="1" si="0">B5+C5-D5</f>
        <v>10180</v>
      </c>
      <c r="G5" s="18">
        <f ca="1">G3+B5+C5-D5</f>
        <v>10180</v>
      </c>
    </row>
    <row r="6" spans="1:8" ht="15" x14ac:dyDescent="0.25">
      <c r="A6" s="15" t="s">
        <v>2</v>
      </c>
      <c r="B6" s="15">
        <v>10000</v>
      </c>
      <c r="C6" s="15">
        <f t="shared" ref="C6:C16" ca="1" si="1">IF(ISNA(VLOOKUP($G$2,INDIRECT("'"&amp;A6&amp;"'!$I$3:$O$80"),6,FALSE)),"0",-VLOOKUP($G$2,INDIRECT("'"&amp;A6&amp;"'!$I$3:$O$80"),6,FALSE))</f>
        <v>-7000</v>
      </c>
      <c r="D6" s="15">
        <f t="shared" ref="D6:D16" ca="1" si="2">IF(ISNA(VLOOKUP($G$2,INDIRECT("'"&amp;A6&amp;"'!$A$3:$G$80"),6,FALSE)),"0",VLOOKUP($G$2,INDIRECT("'"&amp;A6&amp;"'!$A$3:$G$80"),6,FALSE))</f>
        <v>6625</v>
      </c>
      <c r="E6" s="15">
        <f t="shared" ref="E6:E16" ca="1" si="3">SUM(D6-C6)</f>
        <v>13625</v>
      </c>
      <c r="F6" s="15">
        <f t="shared" ca="1" si="0"/>
        <v>-3625</v>
      </c>
      <c r="G6" s="18">
        <f t="shared" ref="G6:G16" ca="1" si="4">G5+B6+C6-D6</f>
        <v>6555</v>
      </c>
    </row>
    <row r="7" spans="1:8" ht="15" x14ac:dyDescent="0.25">
      <c r="A7" s="15" t="s">
        <v>3</v>
      </c>
      <c r="B7" s="15"/>
      <c r="C7" s="15" t="str">
        <f t="shared" ca="1" si="1"/>
        <v>0</v>
      </c>
      <c r="D7" s="15" t="str">
        <f t="shared" ca="1" si="2"/>
        <v>0</v>
      </c>
      <c r="E7" s="15">
        <f t="shared" ca="1" si="3"/>
        <v>0</v>
      </c>
      <c r="F7" s="15">
        <f t="shared" ca="1" si="0"/>
        <v>0</v>
      </c>
      <c r="G7" s="18">
        <f t="shared" ca="1" si="4"/>
        <v>6555</v>
      </c>
    </row>
    <row r="8" spans="1:8" ht="15" x14ac:dyDescent="0.25">
      <c r="A8" s="19" t="s">
        <v>4</v>
      </c>
      <c r="B8" s="19"/>
      <c r="C8" s="15" t="str">
        <f t="shared" ca="1" si="1"/>
        <v>0</v>
      </c>
      <c r="D8" s="15" t="str">
        <f t="shared" ca="1" si="2"/>
        <v>0</v>
      </c>
      <c r="E8" s="15">
        <f t="shared" ca="1" si="3"/>
        <v>0</v>
      </c>
      <c r="F8" s="19">
        <f t="shared" ca="1" si="0"/>
        <v>0</v>
      </c>
      <c r="G8" s="20">
        <f t="shared" ca="1" si="4"/>
        <v>6555</v>
      </c>
    </row>
    <row r="9" spans="1:8" ht="15" x14ac:dyDescent="0.25">
      <c r="A9" s="15" t="s">
        <v>5</v>
      </c>
      <c r="B9" s="15"/>
      <c r="C9" s="15" t="str">
        <f t="shared" ca="1" si="1"/>
        <v>0</v>
      </c>
      <c r="D9" s="15" t="str">
        <f t="shared" ca="1" si="2"/>
        <v>0</v>
      </c>
      <c r="E9" s="15">
        <f t="shared" ca="1" si="3"/>
        <v>0</v>
      </c>
      <c r="F9" s="15">
        <f t="shared" ca="1" si="0"/>
        <v>0</v>
      </c>
      <c r="G9" s="18">
        <f t="shared" ca="1" si="4"/>
        <v>6555</v>
      </c>
    </row>
    <row r="10" spans="1:8" ht="15" x14ac:dyDescent="0.25">
      <c r="A10" s="19" t="s">
        <v>6</v>
      </c>
      <c r="B10" s="19"/>
      <c r="C10" s="15" t="str">
        <f t="shared" ca="1" si="1"/>
        <v>0</v>
      </c>
      <c r="D10" s="15" t="str">
        <f t="shared" ca="1" si="2"/>
        <v>0</v>
      </c>
      <c r="E10" s="15">
        <f t="shared" ca="1" si="3"/>
        <v>0</v>
      </c>
      <c r="F10" s="19">
        <f t="shared" ca="1" si="0"/>
        <v>0</v>
      </c>
      <c r="G10" s="20">
        <f t="shared" ca="1" si="4"/>
        <v>6555</v>
      </c>
      <c r="H10" s="28"/>
    </row>
    <row r="11" spans="1:8" ht="15" x14ac:dyDescent="0.25">
      <c r="A11" s="15" t="s">
        <v>7</v>
      </c>
      <c r="B11" s="15"/>
      <c r="C11" s="15" t="str">
        <f t="shared" ca="1" si="1"/>
        <v>0</v>
      </c>
      <c r="D11" s="15" t="str">
        <f t="shared" ca="1" si="2"/>
        <v>0</v>
      </c>
      <c r="E11" s="15">
        <f t="shared" ca="1" si="3"/>
        <v>0</v>
      </c>
      <c r="F11" s="15">
        <f t="shared" ca="1" si="0"/>
        <v>0</v>
      </c>
      <c r="G11" s="18">
        <f t="shared" ca="1" si="4"/>
        <v>6555</v>
      </c>
    </row>
    <row r="12" spans="1:8" ht="15" x14ac:dyDescent="0.25">
      <c r="A12" s="15" t="s">
        <v>8</v>
      </c>
      <c r="B12" s="15"/>
      <c r="C12" s="15" t="str">
        <f t="shared" ca="1" si="1"/>
        <v>0</v>
      </c>
      <c r="D12" s="15" t="str">
        <f t="shared" ca="1" si="2"/>
        <v>0</v>
      </c>
      <c r="E12" s="15">
        <f t="shared" ca="1" si="3"/>
        <v>0</v>
      </c>
      <c r="F12" s="15">
        <f t="shared" ca="1" si="0"/>
        <v>0</v>
      </c>
      <c r="G12" s="18">
        <f t="shared" ca="1" si="4"/>
        <v>6555</v>
      </c>
    </row>
    <row r="13" spans="1:8" ht="15" x14ac:dyDescent="0.25">
      <c r="A13" s="15" t="s">
        <v>9</v>
      </c>
      <c r="B13" s="15"/>
      <c r="C13" s="15" t="str">
        <f t="shared" ca="1" si="1"/>
        <v>0</v>
      </c>
      <c r="D13" s="15" t="str">
        <f t="shared" ca="1" si="2"/>
        <v>0</v>
      </c>
      <c r="E13" s="15">
        <f t="shared" ca="1" si="3"/>
        <v>0</v>
      </c>
      <c r="F13" s="15">
        <f t="shared" ca="1" si="0"/>
        <v>0</v>
      </c>
      <c r="G13" s="18">
        <f t="shared" ca="1" si="4"/>
        <v>6555</v>
      </c>
    </row>
    <row r="14" spans="1:8" ht="15" x14ac:dyDescent="0.25">
      <c r="A14" s="15" t="s">
        <v>10</v>
      </c>
      <c r="B14" s="15"/>
      <c r="C14" s="15" t="str">
        <f t="shared" ca="1" si="1"/>
        <v>0</v>
      </c>
      <c r="D14" s="15" t="str">
        <f t="shared" ca="1" si="2"/>
        <v>0</v>
      </c>
      <c r="E14" s="15">
        <f t="shared" ca="1" si="3"/>
        <v>0</v>
      </c>
      <c r="F14" s="15">
        <f t="shared" ca="1" si="0"/>
        <v>0</v>
      </c>
      <c r="G14" s="18">
        <f t="shared" ca="1" si="4"/>
        <v>6555</v>
      </c>
    </row>
    <row r="15" spans="1:8" ht="15" x14ac:dyDescent="0.25">
      <c r="A15" s="15" t="s">
        <v>11</v>
      </c>
      <c r="B15" s="15"/>
      <c r="C15" s="15" t="str">
        <f t="shared" ca="1" si="1"/>
        <v>0</v>
      </c>
      <c r="D15" s="15" t="str">
        <f t="shared" ca="1" si="2"/>
        <v>0</v>
      </c>
      <c r="E15" s="15">
        <f t="shared" ca="1" si="3"/>
        <v>0</v>
      </c>
      <c r="F15" s="15">
        <f t="shared" ca="1" si="0"/>
        <v>0</v>
      </c>
      <c r="G15" s="18">
        <f t="shared" ca="1" si="4"/>
        <v>6555</v>
      </c>
    </row>
    <row r="16" spans="1:8" ht="15" x14ac:dyDescent="0.25">
      <c r="A16" s="15" t="s">
        <v>12</v>
      </c>
      <c r="B16" s="15"/>
      <c r="C16" s="15" t="str">
        <f t="shared" ca="1" si="1"/>
        <v>0</v>
      </c>
      <c r="D16" s="15" t="str">
        <f t="shared" ca="1" si="2"/>
        <v>0</v>
      </c>
      <c r="E16" s="15">
        <f t="shared" ca="1" si="3"/>
        <v>0</v>
      </c>
      <c r="F16" s="15">
        <f t="shared" ca="1" si="0"/>
        <v>0</v>
      </c>
      <c r="G16" s="18">
        <f t="shared" ca="1" si="4"/>
        <v>6555</v>
      </c>
    </row>
    <row r="17" spans="1:7" s="23" customFormat="1" ht="36.75" customHeight="1" x14ac:dyDescent="0.25">
      <c r="A17" s="21" t="s">
        <v>14</v>
      </c>
      <c r="B17" s="22">
        <f>SUM(B5:B16)</f>
        <v>20000</v>
      </c>
      <c r="C17" s="22">
        <f ca="1">SUM(C5:C16)</f>
        <v>700</v>
      </c>
      <c r="D17" s="22">
        <f ca="1">SUM(D5:D16)</f>
        <v>14145</v>
      </c>
      <c r="E17" s="22">
        <f ca="1">SUM(E5:E16)</f>
        <v>13445</v>
      </c>
      <c r="F17" s="22">
        <f t="shared" ca="1" si="0"/>
        <v>6555</v>
      </c>
      <c r="G17" s="22">
        <f ca="1">G3+B17+C17-D17</f>
        <v>6555</v>
      </c>
    </row>
    <row r="18" spans="1:7" x14ac:dyDescent="0.2">
      <c r="A18" s="24"/>
      <c r="G18" s="24"/>
    </row>
    <row r="19" spans="1:7" ht="15" customHeight="1" x14ac:dyDescent="0.2">
      <c r="A19" s="24"/>
      <c r="B19" s="24"/>
      <c r="C19" s="24"/>
      <c r="D19" s="24"/>
      <c r="E19" s="24"/>
      <c r="F19" s="24"/>
      <c r="G19" s="24"/>
    </row>
  </sheetData>
  <phoneticPr fontId="2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19"/>
  <sheetViews>
    <sheetView workbookViewId="0">
      <selection activeCell="B7" sqref="B7"/>
    </sheetView>
  </sheetViews>
  <sheetFormatPr baseColWidth="10" defaultRowHeight="14.25" x14ac:dyDescent="0.2"/>
  <cols>
    <col min="1" max="1" width="11.42578125" style="7"/>
    <col min="2" max="7" width="20" style="7" customWidth="1"/>
    <col min="8" max="8" width="15.42578125" style="7" customWidth="1"/>
    <col min="9" max="16384" width="11.42578125" style="7"/>
  </cols>
  <sheetData>
    <row r="1" spans="1:7" ht="30" customHeight="1" x14ac:dyDescent="0.25">
      <c r="A1" s="27" t="s">
        <v>34</v>
      </c>
      <c r="B1" s="3" t="s">
        <v>23</v>
      </c>
      <c r="C1" s="4"/>
      <c r="D1" s="5"/>
      <c r="E1" s="5"/>
      <c r="F1" s="6"/>
      <c r="G1" s="2"/>
    </row>
    <row r="2" spans="1:7" ht="30.75" customHeight="1" x14ac:dyDescent="0.25">
      <c r="A2" s="8"/>
      <c r="B2" s="9" t="s">
        <v>26</v>
      </c>
      <c r="C2" s="10"/>
      <c r="D2" s="7" t="s">
        <v>29</v>
      </c>
      <c r="F2" s="11" t="s">
        <v>19</v>
      </c>
      <c r="G2" s="1" t="s">
        <v>24</v>
      </c>
    </row>
    <row r="3" spans="1:7" ht="23.25" customHeight="1" x14ac:dyDescent="0.25">
      <c r="A3" s="12"/>
      <c r="B3" s="5"/>
      <c r="C3" s="5"/>
      <c r="D3" s="5" t="s">
        <v>20</v>
      </c>
      <c r="E3" s="5"/>
      <c r="F3" s="13" t="s">
        <v>35</v>
      </c>
      <c r="G3" s="14"/>
    </row>
    <row r="4" spans="1:7" ht="20.25" customHeight="1" x14ac:dyDescent="0.2">
      <c r="A4" s="15" t="s">
        <v>0</v>
      </c>
      <c r="B4" s="16" t="s">
        <v>17</v>
      </c>
      <c r="C4" s="16" t="s">
        <v>18</v>
      </c>
      <c r="D4" s="16" t="s">
        <v>13</v>
      </c>
      <c r="E4" s="16" t="s">
        <v>27</v>
      </c>
      <c r="F4" s="16" t="s">
        <v>16</v>
      </c>
      <c r="G4" s="17" t="s">
        <v>15</v>
      </c>
    </row>
    <row r="5" spans="1:7" ht="15" x14ac:dyDescent="0.25">
      <c r="A5" s="15" t="s">
        <v>1</v>
      </c>
      <c r="B5" s="15">
        <v>10000</v>
      </c>
      <c r="C5" s="15">
        <f ca="1">IF(ISNA(VLOOKUP($G$2,INDIRECT("'"&amp;A5&amp;"'!$I$3:$O$80"),6,FALSE)),"0",-VLOOKUP($G$2,INDIRECT("'"&amp;A5&amp;"'!$I$3:$O$80"),6,FALSE))</f>
        <v>9000</v>
      </c>
      <c r="D5" s="15">
        <f ca="1">IF(ISNA(VLOOKUP($G$2,INDIRECT("'"&amp;A5&amp;"'!$A$3:$G$80"),6,FALSE)),"0",VLOOKUP($G$2,INDIRECT("'"&amp;A5&amp;"'!$A$3:$G$80"),6,FALSE))</f>
        <v>8750</v>
      </c>
      <c r="E5" s="15">
        <f ca="1">SUM(D5-C5)</f>
        <v>-250</v>
      </c>
      <c r="F5" s="15">
        <f t="shared" ref="F5:F17" ca="1" si="0">B5+C5-D5</f>
        <v>10250</v>
      </c>
      <c r="G5" s="18">
        <f ca="1">G3+B5+C5-D5</f>
        <v>10250</v>
      </c>
    </row>
    <row r="6" spans="1:7" ht="15" x14ac:dyDescent="0.25">
      <c r="A6" s="15" t="s">
        <v>2</v>
      </c>
      <c r="B6" s="15">
        <v>10000</v>
      </c>
      <c r="C6" s="15">
        <f t="shared" ref="C6:C16" ca="1" si="1">IF(ISNA(VLOOKUP($G$2,INDIRECT("'"&amp;A6&amp;"'!$I$3:$O$80"),6,FALSE)),"0",-VLOOKUP($G$2,INDIRECT("'"&amp;A6&amp;"'!$I$3:$O$80"),6,FALSE))</f>
        <v>-8225</v>
      </c>
      <c r="D6" s="15">
        <f t="shared" ref="D6:D16" ca="1" si="2">IF(ISNA(VLOOKUP($G$2,INDIRECT("'"&amp;A6&amp;"'!$A$3:$G$80"),6,FALSE)),"0",VLOOKUP($G$2,INDIRECT("'"&amp;A6&amp;"'!$A$3:$G$80"),6,FALSE))</f>
        <v>7275</v>
      </c>
      <c r="E6" s="15">
        <f t="shared" ref="E6:E16" ca="1" si="3">SUM(D6-C6)</f>
        <v>15500</v>
      </c>
      <c r="F6" s="15">
        <f t="shared" ca="1" si="0"/>
        <v>-5500</v>
      </c>
      <c r="G6" s="18">
        <f t="shared" ref="G6:G16" ca="1" si="4">G5+B6+C6-D6</f>
        <v>4750</v>
      </c>
    </row>
    <row r="7" spans="1:7" ht="15" x14ac:dyDescent="0.25">
      <c r="A7" s="15" t="s">
        <v>3</v>
      </c>
      <c r="B7" s="15"/>
      <c r="C7" s="15" t="str">
        <f t="shared" ca="1" si="1"/>
        <v>0</v>
      </c>
      <c r="D7" s="15" t="str">
        <f t="shared" ca="1" si="2"/>
        <v>0</v>
      </c>
      <c r="E7" s="15">
        <f t="shared" ca="1" si="3"/>
        <v>0</v>
      </c>
      <c r="F7" s="15">
        <f t="shared" ca="1" si="0"/>
        <v>0</v>
      </c>
      <c r="G7" s="18">
        <f t="shared" ca="1" si="4"/>
        <v>4750</v>
      </c>
    </row>
    <row r="8" spans="1:7" ht="15" x14ac:dyDescent="0.25">
      <c r="A8" s="19" t="s">
        <v>4</v>
      </c>
      <c r="B8" s="19"/>
      <c r="C8" s="15" t="str">
        <f t="shared" ca="1" si="1"/>
        <v>0</v>
      </c>
      <c r="D8" s="15" t="str">
        <f t="shared" ca="1" si="2"/>
        <v>0</v>
      </c>
      <c r="E8" s="15">
        <f t="shared" ca="1" si="3"/>
        <v>0</v>
      </c>
      <c r="F8" s="19">
        <f t="shared" ca="1" si="0"/>
        <v>0</v>
      </c>
      <c r="G8" s="20">
        <f t="shared" ca="1" si="4"/>
        <v>4750</v>
      </c>
    </row>
    <row r="9" spans="1:7" ht="15" x14ac:dyDescent="0.25">
      <c r="A9" s="15" t="s">
        <v>5</v>
      </c>
      <c r="B9" s="15"/>
      <c r="C9" s="15" t="str">
        <f t="shared" ca="1" si="1"/>
        <v>0</v>
      </c>
      <c r="D9" s="15" t="str">
        <f t="shared" ca="1" si="2"/>
        <v>0</v>
      </c>
      <c r="E9" s="15">
        <f t="shared" ca="1" si="3"/>
        <v>0</v>
      </c>
      <c r="F9" s="15">
        <f t="shared" ca="1" si="0"/>
        <v>0</v>
      </c>
      <c r="G9" s="18">
        <f t="shared" ca="1" si="4"/>
        <v>4750</v>
      </c>
    </row>
    <row r="10" spans="1:7" ht="15" x14ac:dyDescent="0.25">
      <c r="A10" s="19" t="s">
        <v>6</v>
      </c>
      <c r="B10" s="19"/>
      <c r="C10" s="15" t="str">
        <f t="shared" ca="1" si="1"/>
        <v>0</v>
      </c>
      <c r="D10" s="15" t="str">
        <f t="shared" ca="1" si="2"/>
        <v>0</v>
      </c>
      <c r="E10" s="15">
        <f t="shared" ca="1" si="3"/>
        <v>0</v>
      </c>
      <c r="F10" s="19">
        <f t="shared" ca="1" si="0"/>
        <v>0</v>
      </c>
      <c r="G10" s="20">
        <f t="shared" ca="1" si="4"/>
        <v>4750</v>
      </c>
    </row>
    <row r="11" spans="1:7" ht="15" x14ac:dyDescent="0.25">
      <c r="A11" s="15" t="s">
        <v>7</v>
      </c>
      <c r="B11" s="15"/>
      <c r="C11" s="15" t="str">
        <f t="shared" ca="1" si="1"/>
        <v>0</v>
      </c>
      <c r="D11" s="15" t="str">
        <f t="shared" ca="1" si="2"/>
        <v>0</v>
      </c>
      <c r="E11" s="15">
        <f t="shared" ca="1" si="3"/>
        <v>0</v>
      </c>
      <c r="F11" s="15">
        <f t="shared" ca="1" si="0"/>
        <v>0</v>
      </c>
      <c r="G11" s="18">
        <f t="shared" ca="1" si="4"/>
        <v>4750</v>
      </c>
    </row>
    <row r="12" spans="1:7" ht="15" x14ac:dyDescent="0.25">
      <c r="A12" s="15" t="s">
        <v>8</v>
      </c>
      <c r="B12" s="15"/>
      <c r="C12" s="15" t="str">
        <f t="shared" ca="1" si="1"/>
        <v>0</v>
      </c>
      <c r="D12" s="15" t="str">
        <f t="shared" ca="1" si="2"/>
        <v>0</v>
      </c>
      <c r="E12" s="15">
        <f t="shared" ca="1" si="3"/>
        <v>0</v>
      </c>
      <c r="F12" s="15">
        <f t="shared" ca="1" si="0"/>
        <v>0</v>
      </c>
      <c r="G12" s="18">
        <f t="shared" ca="1" si="4"/>
        <v>4750</v>
      </c>
    </row>
    <row r="13" spans="1:7" ht="15" x14ac:dyDescent="0.25">
      <c r="A13" s="15" t="s">
        <v>9</v>
      </c>
      <c r="B13" s="15"/>
      <c r="C13" s="15" t="str">
        <f t="shared" ca="1" si="1"/>
        <v>0</v>
      </c>
      <c r="D13" s="15" t="str">
        <f t="shared" ca="1" si="2"/>
        <v>0</v>
      </c>
      <c r="E13" s="15">
        <f t="shared" ca="1" si="3"/>
        <v>0</v>
      </c>
      <c r="F13" s="15">
        <f t="shared" ca="1" si="0"/>
        <v>0</v>
      </c>
      <c r="G13" s="18">
        <f t="shared" ca="1" si="4"/>
        <v>4750</v>
      </c>
    </row>
    <row r="14" spans="1:7" ht="15" x14ac:dyDescent="0.25">
      <c r="A14" s="15" t="s">
        <v>10</v>
      </c>
      <c r="B14" s="15"/>
      <c r="C14" s="15" t="str">
        <f t="shared" ca="1" si="1"/>
        <v>0</v>
      </c>
      <c r="D14" s="15" t="str">
        <f t="shared" ca="1" si="2"/>
        <v>0</v>
      </c>
      <c r="E14" s="15">
        <f t="shared" ca="1" si="3"/>
        <v>0</v>
      </c>
      <c r="F14" s="15">
        <f t="shared" ca="1" si="0"/>
        <v>0</v>
      </c>
      <c r="G14" s="18">
        <f t="shared" ca="1" si="4"/>
        <v>4750</v>
      </c>
    </row>
    <row r="15" spans="1:7" ht="15" x14ac:dyDescent="0.25">
      <c r="A15" s="15" t="s">
        <v>11</v>
      </c>
      <c r="B15" s="15"/>
      <c r="C15" s="15" t="str">
        <f t="shared" ca="1" si="1"/>
        <v>0</v>
      </c>
      <c r="D15" s="15" t="str">
        <f t="shared" ca="1" si="2"/>
        <v>0</v>
      </c>
      <c r="E15" s="15">
        <f t="shared" ca="1" si="3"/>
        <v>0</v>
      </c>
      <c r="F15" s="15">
        <f t="shared" ca="1" si="0"/>
        <v>0</v>
      </c>
      <c r="G15" s="18">
        <f t="shared" ca="1" si="4"/>
        <v>4750</v>
      </c>
    </row>
    <row r="16" spans="1:7" ht="15" x14ac:dyDescent="0.25">
      <c r="A16" s="15" t="s">
        <v>12</v>
      </c>
      <c r="B16" s="15"/>
      <c r="C16" s="15" t="str">
        <f t="shared" ca="1" si="1"/>
        <v>0</v>
      </c>
      <c r="D16" s="15" t="str">
        <f t="shared" ca="1" si="2"/>
        <v>0</v>
      </c>
      <c r="E16" s="15">
        <f t="shared" ca="1" si="3"/>
        <v>0</v>
      </c>
      <c r="F16" s="15">
        <f t="shared" ca="1" si="0"/>
        <v>0</v>
      </c>
      <c r="G16" s="18">
        <f t="shared" ca="1" si="4"/>
        <v>4750</v>
      </c>
    </row>
    <row r="17" spans="1:7" s="23" customFormat="1" ht="36.75" customHeight="1" x14ac:dyDescent="0.25">
      <c r="A17" s="21" t="s">
        <v>14</v>
      </c>
      <c r="B17" s="22">
        <f>SUM(B5:B16)</f>
        <v>20000</v>
      </c>
      <c r="C17" s="22">
        <f ca="1">SUM(C5:C16)</f>
        <v>775</v>
      </c>
      <c r="D17" s="22">
        <f ca="1">SUM(D5:D16)</f>
        <v>16025</v>
      </c>
      <c r="E17" s="22">
        <f ca="1">SUM(E5:E16)</f>
        <v>15250</v>
      </c>
      <c r="F17" s="22">
        <f t="shared" ca="1" si="0"/>
        <v>4750</v>
      </c>
      <c r="G17" s="22">
        <f ca="1">G3+B17+C17-D17</f>
        <v>4750</v>
      </c>
    </row>
    <row r="18" spans="1:7" x14ac:dyDescent="0.2">
      <c r="A18" s="24"/>
      <c r="G18" s="24"/>
    </row>
    <row r="19" spans="1:7" ht="15" customHeight="1" x14ac:dyDescent="0.25">
      <c r="A19" s="24"/>
      <c r="B19" s="25"/>
      <c r="C19" s="24"/>
      <c r="D19" s="24"/>
      <c r="E19" s="24"/>
      <c r="F19" s="24"/>
      <c r="G19" s="24"/>
    </row>
  </sheetData>
  <phoneticPr fontId="2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workbookViewId="0">
      <selection activeCell="N6" sqref="N6"/>
    </sheetView>
  </sheetViews>
  <sheetFormatPr baseColWidth="10" defaultRowHeight="12.75" x14ac:dyDescent="0.2"/>
  <sheetData>
    <row r="1" spans="1:15" x14ac:dyDescent="0.2">
      <c r="A1" s="29" t="s">
        <v>36</v>
      </c>
      <c r="B1" s="29"/>
      <c r="C1" s="29"/>
      <c r="D1" s="29"/>
      <c r="E1" s="29"/>
      <c r="F1" s="29"/>
      <c r="G1" s="29"/>
      <c r="I1" s="29" t="s">
        <v>37</v>
      </c>
      <c r="J1" s="29"/>
      <c r="K1" s="29"/>
      <c r="L1" s="29"/>
      <c r="M1" s="29"/>
      <c r="N1" s="29"/>
      <c r="O1" s="29"/>
    </row>
    <row r="2" spans="1:15" ht="15" x14ac:dyDescent="0.2">
      <c r="A2" s="30" t="s">
        <v>38</v>
      </c>
      <c r="B2" s="30" t="s">
        <v>39</v>
      </c>
      <c r="C2" s="30" t="s">
        <v>40</v>
      </c>
      <c r="D2" s="30" t="s">
        <v>41</v>
      </c>
      <c r="E2" s="30" t="s">
        <v>42</v>
      </c>
      <c r="F2" s="30" t="s">
        <v>43</v>
      </c>
      <c r="G2" s="30" t="s">
        <v>44</v>
      </c>
      <c r="I2" s="30" t="s">
        <v>38</v>
      </c>
      <c r="J2" s="30" t="s">
        <v>39</v>
      </c>
      <c r="K2" s="30" t="s">
        <v>40</v>
      </c>
      <c r="L2" s="30" t="s">
        <v>41</v>
      </c>
      <c r="M2" s="30" t="s">
        <v>42</v>
      </c>
      <c r="N2" s="30" t="s">
        <v>43</v>
      </c>
      <c r="O2" s="30" t="s">
        <v>44</v>
      </c>
    </row>
    <row r="3" spans="1:15" ht="15" x14ac:dyDescent="0.2">
      <c r="A3" s="31" t="s">
        <v>32</v>
      </c>
      <c r="B3" s="32">
        <v>384574.21</v>
      </c>
      <c r="C3" s="32">
        <v>0</v>
      </c>
      <c r="D3" s="32">
        <v>0</v>
      </c>
      <c r="E3" s="32">
        <v>0</v>
      </c>
      <c r="F3" s="32">
        <v>1500</v>
      </c>
      <c r="G3" s="31" t="s">
        <v>45</v>
      </c>
      <c r="I3" s="31" t="s">
        <v>32</v>
      </c>
      <c r="J3" s="32">
        <v>384574.21</v>
      </c>
      <c r="K3" s="32">
        <v>0</v>
      </c>
      <c r="L3" s="32">
        <v>0</v>
      </c>
      <c r="M3" s="32">
        <v>0</v>
      </c>
      <c r="N3" s="32">
        <v>-1650</v>
      </c>
      <c r="O3" s="31" t="s">
        <v>45</v>
      </c>
    </row>
    <row r="4" spans="1:15" ht="15" x14ac:dyDescent="0.2">
      <c r="A4" s="31" t="s">
        <v>22</v>
      </c>
      <c r="B4" s="32">
        <v>110752.97</v>
      </c>
      <c r="C4" s="32">
        <v>0</v>
      </c>
      <c r="D4" s="32">
        <v>0</v>
      </c>
      <c r="E4" s="32">
        <v>0</v>
      </c>
      <c r="F4" s="32">
        <v>7520</v>
      </c>
      <c r="G4" s="31" t="s">
        <v>45</v>
      </c>
      <c r="I4" s="31" t="s">
        <v>22</v>
      </c>
      <c r="J4" s="32">
        <v>110752.97</v>
      </c>
      <c r="K4" s="32">
        <v>0</v>
      </c>
      <c r="L4" s="32">
        <v>0</v>
      </c>
      <c r="M4" s="32">
        <v>0</v>
      </c>
      <c r="N4" s="32">
        <v>-7700</v>
      </c>
      <c r="O4" s="31" t="s">
        <v>45</v>
      </c>
    </row>
    <row r="5" spans="1:15" ht="15" x14ac:dyDescent="0.2">
      <c r="A5" s="31" t="s">
        <v>24</v>
      </c>
      <c r="B5" s="32">
        <v>132723.92000000001</v>
      </c>
      <c r="C5" s="32">
        <v>0</v>
      </c>
      <c r="D5" s="32">
        <v>0</v>
      </c>
      <c r="E5" s="32">
        <v>0</v>
      </c>
      <c r="F5" s="32">
        <v>8750</v>
      </c>
      <c r="G5" s="31" t="s">
        <v>45</v>
      </c>
      <c r="I5" s="31" t="s">
        <v>24</v>
      </c>
      <c r="J5" s="32">
        <v>132723.92000000001</v>
      </c>
      <c r="K5" s="32">
        <v>0</v>
      </c>
      <c r="L5" s="32">
        <v>0</v>
      </c>
      <c r="M5" s="32">
        <v>0</v>
      </c>
      <c r="N5" s="32">
        <v>-9000</v>
      </c>
      <c r="O5" s="31" t="s">
        <v>45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workbookViewId="0">
      <selection activeCell="N6" sqref="N6"/>
    </sheetView>
  </sheetViews>
  <sheetFormatPr baseColWidth="10" defaultRowHeight="12.75" x14ac:dyDescent="0.2"/>
  <sheetData>
    <row r="1" spans="1:15" x14ac:dyDescent="0.2">
      <c r="A1" s="29" t="s">
        <v>36</v>
      </c>
      <c r="B1" s="29"/>
      <c r="C1" s="29"/>
      <c r="D1" s="29"/>
      <c r="E1" s="29"/>
      <c r="F1" s="29"/>
      <c r="G1" s="29"/>
      <c r="I1" s="29" t="s">
        <v>37</v>
      </c>
      <c r="J1" s="29"/>
      <c r="K1" s="29"/>
      <c r="L1" s="29"/>
      <c r="M1" s="29"/>
      <c r="N1" s="29"/>
      <c r="O1" s="29"/>
    </row>
    <row r="2" spans="1:15" ht="15" x14ac:dyDescent="0.2">
      <c r="A2" s="30" t="s">
        <v>38</v>
      </c>
      <c r="B2" s="30" t="s">
        <v>39</v>
      </c>
      <c r="C2" s="30" t="s">
        <v>40</v>
      </c>
      <c r="D2" s="30" t="s">
        <v>41</v>
      </c>
      <c r="E2" s="30" t="s">
        <v>42</v>
      </c>
      <c r="F2" s="30" t="s">
        <v>43</v>
      </c>
      <c r="G2" s="30" t="s">
        <v>44</v>
      </c>
      <c r="I2" s="30" t="s">
        <v>38</v>
      </c>
      <c r="J2" s="30" t="s">
        <v>39</v>
      </c>
      <c r="K2" s="30" t="s">
        <v>40</v>
      </c>
      <c r="L2" s="30" t="s">
        <v>41</v>
      </c>
      <c r="M2" s="30" t="s">
        <v>42</v>
      </c>
      <c r="N2" s="30" t="s">
        <v>43</v>
      </c>
      <c r="O2" s="30" t="s">
        <v>44</v>
      </c>
    </row>
    <row r="3" spans="1:15" ht="15" x14ac:dyDescent="0.2">
      <c r="A3" s="31" t="s">
        <v>32</v>
      </c>
      <c r="B3" s="32">
        <v>384574.21</v>
      </c>
      <c r="C3" s="32">
        <v>0</v>
      </c>
      <c r="D3" s="32">
        <v>0</v>
      </c>
      <c r="E3" s="32">
        <v>0</v>
      </c>
      <c r="F3" s="32">
        <v>2150</v>
      </c>
      <c r="G3" s="31" t="s">
        <v>45</v>
      </c>
      <c r="I3" s="31" t="s">
        <v>32</v>
      </c>
      <c r="J3" s="32">
        <v>384574.21</v>
      </c>
      <c r="K3" s="32">
        <v>0</v>
      </c>
      <c r="L3" s="32">
        <v>0</v>
      </c>
      <c r="M3" s="32">
        <v>0</v>
      </c>
      <c r="N3" s="32">
        <v>1980</v>
      </c>
      <c r="O3" s="31" t="s">
        <v>45</v>
      </c>
    </row>
    <row r="4" spans="1:15" ht="15" x14ac:dyDescent="0.2">
      <c r="A4" s="31" t="s">
        <v>22</v>
      </c>
      <c r="B4" s="32">
        <v>110752.97</v>
      </c>
      <c r="C4" s="32">
        <v>0</v>
      </c>
      <c r="D4" s="32">
        <v>0</v>
      </c>
      <c r="E4" s="32">
        <v>0</v>
      </c>
      <c r="F4" s="32">
        <v>6625</v>
      </c>
      <c r="G4" s="31" t="s">
        <v>45</v>
      </c>
      <c r="I4" s="31" t="s">
        <v>22</v>
      </c>
      <c r="J4" s="32">
        <v>110752.97</v>
      </c>
      <c r="K4" s="32">
        <v>0</v>
      </c>
      <c r="L4" s="32">
        <v>0</v>
      </c>
      <c r="M4" s="32">
        <v>0</v>
      </c>
      <c r="N4" s="32">
        <v>7000</v>
      </c>
      <c r="O4" s="31" t="s">
        <v>45</v>
      </c>
    </row>
    <row r="5" spans="1:15" ht="15" x14ac:dyDescent="0.2">
      <c r="A5" s="31" t="s">
        <v>24</v>
      </c>
      <c r="B5" s="32">
        <v>132723.92000000001</v>
      </c>
      <c r="C5" s="32">
        <v>0</v>
      </c>
      <c r="D5" s="32">
        <v>0</v>
      </c>
      <c r="E5" s="32">
        <v>0</v>
      </c>
      <c r="F5" s="32">
        <v>7275</v>
      </c>
      <c r="G5" s="31" t="s">
        <v>45</v>
      </c>
      <c r="I5" s="31" t="s">
        <v>24</v>
      </c>
      <c r="J5" s="32">
        <v>132723.92000000001</v>
      </c>
      <c r="K5" s="32">
        <v>0</v>
      </c>
      <c r="L5" s="32">
        <v>0</v>
      </c>
      <c r="M5" s="32">
        <v>0</v>
      </c>
      <c r="N5" s="32">
        <v>8225</v>
      </c>
      <c r="O5" s="31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workbookViewId="0">
      <selection activeCell="E20" sqref="E20"/>
    </sheetView>
  </sheetViews>
  <sheetFormatPr baseColWidth="10" defaultRowHeight="12.75" x14ac:dyDescent="0.2"/>
  <sheetData>
    <row r="1" spans="1:15" x14ac:dyDescent="0.2">
      <c r="A1" s="29" t="s">
        <v>36</v>
      </c>
      <c r="B1" s="29"/>
      <c r="C1" s="29"/>
      <c r="D1" s="29"/>
      <c r="E1" s="29"/>
      <c r="F1" s="29"/>
      <c r="G1" s="29"/>
      <c r="I1" s="29" t="s">
        <v>37</v>
      </c>
      <c r="J1" s="29"/>
      <c r="K1" s="29"/>
      <c r="L1" s="29"/>
      <c r="M1" s="29"/>
      <c r="N1" s="29"/>
      <c r="O1" s="29"/>
    </row>
    <row r="2" spans="1:15" ht="15" x14ac:dyDescent="0.2">
      <c r="A2" s="30" t="s">
        <v>38</v>
      </c>
      <c r="B2" s="30" t="s">
        <v>39</v>
      </c>
      <c r="C2" s="30" t="s">
        <v>40</v>
      </c>
      <c r="D2" s="30" t="s">
        <v>41</v>
      </c>
      <c r="E2" s="30" t="s">
        <v>42</v>
      </c>
      <c r="F2" s="30" t="s">
        <v>43</v>
      </c>
      <c r="G2" s="30" t="s">
        <v>44</v>
      </c>
      <c r="I2" s="30" t="s">
        <v>38</v>
      </c>
      <c r="J2" s="30" t="s">
        <v>39</v>
      </c>
      <c r="K2" s="30" t="s">
        <v>40</v>
      </c>
      <c r="L2" s="30" t="s">
        <v>41</v>
      </c>
      <c r="M2" s="30" t="s">
        <v>42</v>
      </c>
      <c r="N2" s="30" t="s">
        <v>43</v>
      </c>
      <c r="O2" s="30" t="s">
        <v>44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workbookViewId="0">
      <selection activeCell="E20" sqref="E20"/>
    </sheetView>
  </sheetViews>
  <sheetFormatPr baseColWidth="10" defaultRowHeight="12.75" x14ac:dyDescent="0.2"/>
  <sheetData>
    <row r="1" spans="1:15" x14ac:dyDescent="0.2">
      <c r="A1" s="29" t="s">
        <v>36</v>
      </c>
      <c r="B1" s="29"/>
      <c r="C1" s="29"/>
      <c r="D1" s="29"/>
      <c r="E1" s="29"/>
      <c r="F1" s="29"/>
      <c r="G1" s="29"/>
      <c r="I1" s="29" t="s">
        <v>37</v>
      </c>
      <c r="J1" s="29"/>
      <c r="K1" s="29"/>
      <c r="L1" s="29"/>
      <c r="M1" s="29"/>
      <c r="N1" s="29"/>
      <c r="O1" s="29"/>
    </row>
    <row r="2" spans="1:15" ht="15" x14ac:dyDescent="0.2">
      <c r="A2" s="30" t="s">
        <v>38</v>
      </c>
      <c r="B2" s="30" t="s">
        <v>39</v>
      </c>
      <c r="C2" s="30" t="s">
        <v>40</v>
      </c>
      <c r="D2" s="30" t="s">
        <v>41</v>
      </c>
      <c r="E2" s="30" t="s">
        <v>42</v>
      </c>
      <c r="F2" s="30" t="s">
        <v>43</v>
      </c>
      <c r="G2" s="30" t="s">
        <v>44</v>
      </c>
      <c r="I2" s="30" t="s">
        <v>38</v>
      </c>
      <c r="J2" s="30" t="s">
        <v>39</v>
      </c>
      <c r="K2" s="30" t="s">
        <v>40</v>
      </c>
      <c r="L2" s="30" t="s">
        <v>41</v>
      </c>
      <c r="M2" s="30" t="s">
        <v>42</v>
      </c>
      <c r="N2" s="30" t="s">
        <v>43</v>
      </c>
      <c r="O2" s="30" t="s">
        <v>44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workbookViewId="0">
      <selection activeCell="E20" sqref="E20"/>
    </sheetView>
  </sheetViews>
  <sheetFormatPr baseColWidth="10" defaultRowHeight="12.75" x14ac:dyDescent="0.2"/>
  <sheetData>
    <row r="1" spans="1:15" x14ac:dyDescent="0.2">
      <c r="A1" s="29" t="s">
        <v>36</v>
      </c>
      <c r="B1" s="29"/>
      <c r="C1" s="29"/>
      <c r="D1" s="29"/>
      <c r="E1" s="29"/>
      <c r="F1" s="29"/>
      <c r="G1" s="29"/>
      <c r="I1" s="29" t="s">
        <v>37</v>
      </c>
      <c r="J1" s="29"/>
      <c r="K1" s="29"/>
      <c r="L1" s="29"/>
      <c r="M1" s="29"/>
      <c r="N1" s="29"/>
      <c r="O1" s="29"/>
    </row>
    <row r="2" spans="1:15" ht="15" x14ac:dyDescent="0.2">
      <c r="A2" s="30" t="s">
        <v>38</v>
      </c>
      <c r="B2" s="30" t="s">
        <v>39</v>
      </c>
      <c r="C2" s="30" t="s">
        <v>40</v>
      </c>
      <c r="D2" s="30" t="s">
        <v>41</v>
      </c>
      <c r="E2" s="30" t="s">
        <v>42</v>
      </c>
      <c r="F2" s="30" t="s">
        <v>43</v>
      </c>
      <c r="G2" s="30" t="s">
        <v>44</v>
      </c>
      <c r="I2" s="30" t="s">
        <v>38</v>
      </c>
      <c r="J2" s="30" t="s">
        <v>39</v>
      </c>
      <c r="K2" s="30" t="s">
        <v>40</v>
      </c>
      <c r="L2" s="30" t="s">
        <v>41</v>
      </c>
      <c r="M2" s="30" t="s">
        <v>42</v>
      </c>
      <c r="N2" s="30" t="s">
        <v>43</v>
      </c>
      <c r="O2" s="30" t="s">
        <v>44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workbookViewId="0">
      <selection activeCell="E20" sqref="E20"/>
    </sheetView>
  </sheetViews>
  <sheetFormatPr baseColWidth="10" defaultRowHeight="12.75" x14ac:dyDescent="0.2"/>
  <sheetData>
    <row r="1" spans="1:15" x14ac:dyDescent="0.2">
      <c r="A1" s="29" t="s">
        <v>36</v>
      </c>
      <c r="B1" s="29"/>
      <c r="C1" s="29"/>
      <c r="D1" s="29"/>
      <c r="E1" s="29"/>
      <c r="F1" s="29"/>
      <c r="G1" s="29"/>
      <c r="I1" s="29" t="s">
        <v>37</v>
      </c>
      <c r="J1" s="29"/>
      <c r="K1" s="29"/>
      <c r="L1" s="29"/>
      <c r="M1" s="29"/>
      <c r="N1" s="29"/>
      <c r="O1" s="29"/>
    </row>
    <row r="2" spans="1:15" ht="15" x14ac:dyDescent="0.2">
      <c r="A2" s="30" t="s">
        <v>38</v>
      </c>
      <c r="B2" s="30" t="s">
        <v>39</v>
      </c>
      <c r="C2" s="30" t="s">
        <v>40</v>
      </c>
      <c r="D2" s="30" t="s">
        <v>41</v>
      </c>
      <c r="E2" s="30" t="s">
        <v>42</v>
      </c>
      <c r="F2" s="30" t="s">
        <v>43</v>
      </c>
      <c r="G2" s="30" t="s">
        <v>44</v>
      </c>
      <c r="I2" s="30" t="s">
        <v>38</v>
      </c>
      <c r="J2" s="30" t="s">
        <v>39</v>
      </c>
      <c r="K2" s="30" t="s">
        <v>40</v>
      </c>
      <c r="L2" s="30" t="s">
        <v>41</v>
      </c>
      <c r="M2" s="30" t="s">
        <v>42</v>
      </c>
      <c r="N2" s="30" t="s">
        <v>43</v>
      </c>
      <c r="O2" s="30" t="s">
        <v>44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workbookViewId="0">
      <selection activeCell="E20" sqref="E20"/>
    </sheetView>
  </sheetViews>
  <sheetFormatPr baseColWidth="10" defaultRowHeight="12.75" x14ac:dyDescent="0.2"/>
  <sheetData>
    <row r="1" spans="1:15" x14ac:dyDescent="0.2">
      <c r="A1" s="29" t="s">
        <v>36</v>
      </c>
      <c r="B1" s="29"/>
      <c r="C1" s="29"/>
      <c r="D1" s="29"/>
      <c r="E1" s="29"/>
      <c r="F1" s="29"/>
      <c r="G1" s="29"/>
      <c r="I1" s="29" t="s">
        <v>37</v>
      </c>
      <c r="J1" s="29"/>
      <c r="K1" s="29"/>
      <c r="L1" s="29"/>
      <c r="M1" s="29"/>
      <c r="N1" s="29"/>
      <c r="O1" s="29"/>
    </row>
    <row r="2" spans="1:15" ht="15" x14ac:dyDescent="0.2">
      <c r="A2" s="30" t="s">
        <v>38</v>
      </c>
      <c r="B2" s="30" t="s">
        <v>39</v>
      </c>
      <c r="C2" s="30" t="s">
        <v>40</v>
      </c>
      <c r="D2" s="30" t="s">
        <v>41</v>
      </c>
      <c r="E2" s="30" t="s">
        <v>42</v>
      </c>
      <c r="F2" s="30" t="s">
        <v>43</v>
      </c>
      <c r="G2" s="30" t="s">
        <v>44</v>
      </c>
      <c r="I2" s="30" t="s">
        <v>38</v>
      </c>
      <c r="J2" s="30" t="s">
        <v>39</v>
      </c>
      <c r="K2" s="30" t="s">
        <v>40</v>
      </c>
      <c r="L2" s="30" t="s">
        <v>41</v>
      </c>
      <c r="M2" s="30" t="s">
        <v>42</v>
      </c>
      <c r="N2" s="30" t="s">
        <v>43</v>
      </c>
      <c r="O2" s="30" t="s">
        <v>44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workbookViewId="0">
      <selection activeCell="E20" sqref="E20"/>
    </sheetView>
  </sheetViews>
  <sheetFormatPr baseColWidth="10" defaultRowHeight="12.75" x14ac:dyDescent="0.2"/>
  <sheetData>
    <row r="1" spans="1:15" x14ac:dyDescent="0.2">
      <c r="A1" s="29" t="s">
        <v>36</v>
      </c>
      <c r="B1" s="29"/>
      <c r="C1" s="29"/>
      <c r="D1" s="29"/>
      <c r="E1" s="29"/>
      <c r="F1" s="29"/>
      <c r="G1" s="29"/>
      <c r="I1" s="29" t="s">
        <v>37</v>
      </c>
      <c r="J1" s="29"/>
      <c r="K1" s="29"/>
      <c r="L1" s="29"/>
      <c r="M1" s="29"/>
      <c r="N1" s="29"/>
      <c r="O1" s="29"/>
    </row>
    <row r="2" spans="1:15" ht="15" x14ac:dyDescent="0.2">
      <c r="A2" s="30" t="s">
        <v>38</v>
      </c>
      <c r="B2" s="30" t="s">
        <v>39</v>
      </c>
      <c r="C2" s="30" t="s">
        <v>40</v>
      </c>
      <c r="D2" s="30" t="s">
        <v>41</v>
      </c>
      <c r="E2" s="30" t="s">
        <v>42</v>
      </c>
      <c r="F2" s="30" t="s">
        <v>43</v>
      </c>
      <c r="G2" s="30" t="s">
        <v>44</v>
      </c>
      <c r="I2" s="30" t="s">
        <v>38</v>
      </c>
      <c r="J2" s="30" t="s">
        <v>39</v>
      </c>
      <c r="K2" s="30" t="s">
        <v>40</v>
      </c>
      <c r="L2" s="30" t="s">
        <v>41</v>
      </c>
      <c r="M2" s="30" t="s">
        <v>42</v>
      </c>
      <c r="N2" s="30" t="s">
        <v>43</v>
      </c>
      <c r="O2" s="30" t="s">
        <v>44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workbookViewId="0">
      <selection activeCell="E20" sqref="E20"/>
    </sheetView>
  </sheetViews>
  <sheetFormatPr baseColWidth="10" defaultRowHeight="12.75" x14ac:dyDescent="0.2"/>
  <sheetData>
    <row r="1" spans="1:15" x14ac:dyDescent="0.2">
      <c r="A1" s="29" t="s">
        <v>36</v>
      </c>
      <c r="B1" s="29"/>
      <c r="C1" s="29"/>
      <c r="D1" s="29"/>
      <c r="E1" s="29"/>
      <c r="F1" s="29"/>
      <c r="G1" s="29"/>
      <c r="I1" s="29" t="s">
        <v>37</v>
      </c>
      <c r="J1" s="29"/>
      <c r="K1" s="29"/>
      <c r="L1" s="29"/>
      <c r="M1" s="29"/>
      <c r="N1" s="29"/>
      <c r="O1" s="29"/>
    </row>
    <row r="2" spans="1:15" ht="15" x14ac:dyDescent="0.2">
      <c r="A2" s="30" t="s">
        <v>38</v>
      </c>
      <c r="B2" s="30" t="s">
        <v>39</v>
      </c>
      <c r="C2" s="30" t="s">
        <v>40</v>
      </c>
      <c r="D2" s="30" t="s">
        <v>41</v>
      </c>
      <c r="E2" s="30" t="s">
        <v>42</v>
      </c>
      <c r="F2" s="30" t="s">
        <v>43</v>
      </c>
      <c r="G2" s="30" t="s">
        <v>44</v>
      </c>
      <c r="I2" s="30" t="s">
        <v>38</v>
      </c>
      <c r="J2" s="30" t="s">
        <v>39</v>
      </c>
      <c r="K2" s="30" t="s">
        <v>40</v>
      </c>
      <c r="L2" s="30" t="s">
        <v>41</v>
      </c>
      <c r="M2" s="30" t="s">
        <v>42</v>
      </c>
      <c r="N2" s="30" t="s">
        <v>43</v>
      </c>
      <c r="O2" s="30" t="s">
        <v>44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workbookViewId="0">
      <selection activeCell="E20" sqref="E20"/>
    </sheetView>
  </sheetViews>
  <sheetFormatPr baseColWidth="10" defaultRowHeight="12.75" x14ac:dyDescent="0.2"/>
  <sheetData>
    <row r="1" spans="1:15" x14ac:dyDescent="0.2">
      <c r="A1" s="29" t="s">
        <v>36</v>
      </c>
      <c r="B1" s="29"/>
      <c r="C1" s="29"/>
      <c r="D1" s="29"/>
      <c r="E1" s="29"/>
      <c r="F1" s="29"/>
      <c r="G1" s="29"/>
      <c r="I1" s="29" t="s">
        <v>37</v>
      </c>
      <c r="J1" s="29"/>
      <c r="K1" s="29"/>
      <c r="L1" s="29"/>
      <c r="M1" s="29"/>
      <c r="N1" s="29"/>
      <c r="O1" s="29"/>
    </row>
    <row r="2" spans="1:15" ht="15" x14ac:dyDescent="0.2">
      <c r="A2" s="30" t="s">
        <v>38</v>
      </c>
      <c r="B2" s="30" t="s">
        <v>39</v>
      </c>
      <c r="C2" s="30" t="s">
        <v>40</v>
      </c>
      <c r="D2" s="30" t="s">
        <v>41</v>
      </c>
      <c r="E2" s="30" t="s">
        <v>42</v>
      </c>
      <c r="F2" s="30" t="s">
        <v>43</v>
      </c>
      <c r="G2" s="30" t="s">
        <v>44</v>
      </c>
      <c r="I2" s="30" t="s">
        <v>38</v>
      </c>
      <c r="J2" s="30" t="s">
        <v>39</v>
      </c>
      <c r="K2" s="30" t="s">
        <v>40</v>
      </c>
      <c r="L2" s="30" t="s">
        <v>41</v>
      </c>
      <c r="M2" s="30" t="s">
        <v>42</v>
      </c>
      <c r="N2" s="30" t="s">
        <v>43</v>
      </c>
      <c r="O2" s="30" t="s">
        <v>44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workbookViewId="0">
      <selection activeCell="E20" sqref="E20"/>
    </sheetView>
  </sheetViews>
  <sheetFormatPr baseColWidth="10" defaultRowHeight="12.75" x14ac:dyDescent="0.2"/>
  <sheetData>
    <row r="1" spans="1:15" x14ac:dyDescent="0.2">
      <c r="A1" s="29" t="s">
        <v>36</v>
      </c>
      <c r="B1" s="29"/>
      <c r="C1" s="29"/>
      <c r="D1" s="29"/>
      <c r="E1" s="29"/>
      <c r="F1" s="29"/>
      <c r="G1" s="29"/>
      <c r="I1" s="29" t="s">
        <v>37</v>
      </c>
      <c r="J1" s="29"/>
      <c r="K1" s="29"/>
      <c r="L1" s="29"/>
      <c r="M1" s="29"/>
      <c r="N1" s="29"/>
      <c r="O1" s="29"/>
    </row>
    <row r="2" spans="1:15" ht="15" x14ac:dyDescent="0.2">
      <c r="A2" s="30" t="s">
        <v>38</v>
      </c>
      <c r="B2" s="30" t="s">
        <v>39</v>
      </c>
      <c r="C2" s="30" t="s">
        <v>40</v>
      </c>
      <c r="D2" s="30" t="s">
        <v>41</v>
      </c>
      <c r="E2" s="30" t="s">
        <v>42</v>
      </c>
      <c r="F2" s="30" t="s">
        <v>43</v>
      </c>
      <c r="G2" s="30" t="s">
        <v>44</v>
      </c>
      <c r="I2" s="30" t="s">
        <v>38</v>
      </c>
      <c r="J2" s="30" t="s">
        <v>39</v>
      </c>
      <c r="K2" s="30" t="s">
        <v>40</v>
      </c>
      <c r="L2" s="30" t="s">
        <v>41</v>
      </c>
      <c r="M2" s="30" t="s">
        <v>42</v>
      </c>
      <c r="N2" s="30" t="s">
        <v>43</v>
      </c>
      <c r="O2" s="30" t="s">
        <v>44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workbookViewId="0">
      <selection activeCell="E20" sqref="E20"/>
    </sheetView>
  </sheetViews>
  <sheetFormatPr baseColWidth="10" defaultRowHeight="12.75" x14ac:dyDescent="0.2"/>
  <sheetData>
    <row r="1" spans="1:15" x14ac:dyDescent="0.2">
      <c r="A1" s="29" t="s">
        <v>36</v>
      </c>
      <c r="B1" s="29"/>
      <c r="C1" s="29"/>
      <c r="D1" s="29"/>
      <c r="E1" s="29"/>
      <c r="F1" s="29"/>
      <c r="G1" s="29"/>
      <c r="I1" s="29" t="s">
        <v>37</v>
      </c>
      <c r="J1" s="29"/>
      <c r="K1" s="29"/>
      <c r="L1" s="29"/>
      <c r="M1" s="29"/>
      <c r="N1" s="29"/>
      <c r="O1" s="29"/>
    </row>
    <row r="2" spans="1:15" ht="15" x14ac:dyDescent="0.2">
      <c r="A2" s="30" t="s">
        <v>38</v>
      </c>
      <c r="B2" s="30" t="s">
        <v>39</v>
      </c>
      <c r="C2" s="30" t="s">
        <v>40</v>
      </c>
      <c r="D2" s="30" t="s">
        <v>41</v>
      </c>
      <c r="E2" s="30" t="s">
        <v>42</v>
      </c>
      <c r="F2" s="30" t="s">
        <v>43</v>
      </c>
      <c r="G2" s="30" t="s">
        <v>44</v>
      </c>
      <c r="I2" s="30" t="s">
        <v>38</v>
      </c>
      <c r="J2" s="30" t="s">
        <v>39</v>
      </c>
      <c r="K2" s="30" t="s">
        <v>40</v>
      </c>
      <c r="L2" s="30" t="s">
        <v>41</v>
      </c>
      <c r="M2" s="30" t="s">
        <v>42</v>
      </c>
      <c r="N2" s="30" t="s">
        <v>43</v>
      </c>
      <c r="O2" s="30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447150</vt:lpstr>
      <vt:lpstr>447420</vt:lpstr>
      <vt:lpstr>447520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</vt:vector>
  </TitlesOfParts>
  <Company>Service Public Fédéral Finances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2016-12-14T14:52:34Z</cp:lastPrinted>
  <dcterms:created xsi:type="dcterms:W3CDTF">2011-02-02T15:35:13Z</dcterms:created>
  <dcterms:modified xsi:type="dcterms:W3CDTF">2017-02-24T08:05:32Z</dcterms:modified>
</cp:coreProperties>
</file>