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cqu\OneDrive\Documents\Football\Championnats à partir de 2017-2018\Nouveaux fichiers vierges\"/>
    </mc:Choice>
  </mc:AlternateContent>
  <xr:revisionPtr revIDLastSave="0" documentId="13_ncr:1_{37CAB0BC-5DA3-487F-A4F7-9836771939A2}" xr6:coauthVersionLast="40" xr6:coauthVersionMax="40" xr10:uidLastSave="{00000000-0000-0000-0000-000000000000}"/>
  <bookViews>
    <workbookView xWindow="0" yWindow="0" windowWidth="28800" windowHeight="12375" tabRatio="936" activeTab="1" xr2:uid="{A9B2EBEC-44DA-4AB6-8BA1-3DAFD2DBBF5B}"/>
  </bookViews>
  <sheets>
    <sheet name="Equipes" sheetId="1" r:id="rId1"/>
    <sheet name="J01" sheetId="2" r:id="rId2"/>
    <sheet name="J02" sheetId="4" r:id="rId3"/>
    <sheet name="J03" sheetId="5" r:id="rId4"/>
    <sheet name="J04" sheetId="6" r:id="rId5"/>
    <sheet name="J05" sheetId="7" r:id="rId6"/>
    <sheet name="J06" sheetId="8" r:id="rId7"/>
    <sheet name="J07" sheetId="9" r:id="rId8"/>
    <sheet name="J08" sheetId="10" r:id="rId9"/>
    <sheet name="J09" sheetId="11" r:id="rId10"/>
    <sheet name="J10" sheetId="12" r:id="rId11"/>
    <sheet name="J11" sheetId="13" r:id="rId12"/>
    <sheet name="J12" sheetId="14" r:id="rId13"/>
    <sheet name="J13" sheetId="15" r:id="rId14"/>
    <sheet name="J14" sheetId="16" r:id="rId15"/>
    <sheet name="Statistiques" sheetId="17" r:id="rId16"/>
    <sheet name="Données" sheetId="3" r:id="rId17"/>
  </sheets>
  <definedNames>
    <definedName name="Année">Données!$C$30:$C$120</definedName>
    <definedName name="Equipes">Equipes!$A$2:$A$25</definedName>
    <definedName name="Etat">Données!$A$30:$A$33</definedName>
    <definedName name="Saison">Données!$D$30:$D$120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9" i="17" l="1"/>
  <c r="M30" i="17"/>
  <c r="M31" i="17"/>
  <c r="M32" i="17"/>
  <c r="M33" i="17"/>
  <c r="M34" i="17"/>
  <c r="M35" i="17"/>
  <c r="M28" i="17"/>
  <c r="L29" i="17"/>
  <c r="L30" i="17"/>
  <c r="L31" i="17"/>
  <c r="L32" i="17"/>
  <c r="L33" i="17"/>
  <c r="L34" i="17"/>
  <c r="L35" i="17"/>
  <c r="L28" i="17"/>
  <c r="K29" i="17"/>
  <c r="K30" i="17"/>
  <c r="K31" i="17"/>
  <c r="K32" i="17"/>
  <c r="K33" i="17"/>
  <c r="K34" i="17"/>
  <c r="K35" i="17"/>
  <c r="K28" i="17"/>
  <c r="E29" i="17"/>
  <c r="E30" i="17"/>
  <c r="E31" i="17"/>
  <c r="E32" i="17"/>
  <c r="E33" i="17"/>
  <c r="E34" i="17"/>
  <c r="E35" i="17"/>
  <c r="E28" i="17"/>
  <c r="D29" i="17"/>
  <c r="D30" i="17"/>
  <c r="D31" i="17"/>
  <c r="D32" i="17"/>
  <c r="D33" i="17"/>
  <c r="D34" i="17"/>
  <c r="D35" i="17"/>
  <c r="D28" i="17"/>
  <c r="C29" i="17"/>
  <c r="C30" i="17"/>
  <c r="F30" i="17" s="1"/>
  <c r="C31" i="17"/>
  <c r="C32" i="17"/>
  <c r="C33" i="17"/>
  <c r="C34" i="17"/>
  <c r="C35" i="17"/>
  <c r="C28" i="17"/>
  <c r="M17" i="17"/>
  <c r="M18" i="17"/>
  <c r="M19" i="17"/>
  <c r="M20" i="17"/>
  <c r="M21" i="17"/>
  <c r="M22" i="17"/>
  <c r="M23" i="17"/>
  <c r="M16" i="17"/>
  <c r="L17" i="17"/>
  <c r="L18" i="17"/>
  <c r="L19" i="17"/>
  <c r="L20" i="17"/>
  <c r="L21" i="17"/>
  <c r="L22" i="17"/>
  <c r="L23" i="17"/>
  <c r="L16" i="17"/>
  <c r="S16" i="17" s="1"/>
  <c r="K17" i="17"/>
  <c r="K18" i="17"/>
  <c r="K19" i="17"/>
  <c r="K20" i="17"/>
  <c r="K21" i="17"/>
  <c r="N21" i="17" s="1"/>
  <c r="K22" i="17"/>
  <c r="N22" i="17" s="1"/>
  <c r="K23" i="17"/>
  <c r="K16" i="17"/>
  <c r="E17" i="17"/>
  <c r="E18" i="17"/>
  <c r="E19" i="17"/>
  <c r="E20" i="17"/>
  <c r="E21" i="17"/>
  <c r="E22" i="17"/>
  <c r="E23" i="17"/>
  <c r="E16" i="17"/>
  <c r="D17" i="17"/>
  <c r="D18" i="17"/>
  <c r="D19" i="17"/>
  <c r="D20" i="17"/>
  <c r="D21" i="17"/>
  <c r="D22" i="17"/>
  <c r="D23" i="17"/>
  <c r="D16" i="17"/>
  <c r="C17" i="17"/>
  <c r="C18" i="17"/>
  <c r="C19" i="17"/>
  <c r="C20" i="17"/>
  <c r="C21" i="17"/>
  <c r="C22" i="17"/>
  <c r="C23" i="17"/>
  <c r="C16" i="17"/>
  <c r="M5" i="17"/>
  <c r="M6" i="17"/>
  <c r="M7" i="17"/>
  <c r="M8" i="17"/>
  <c r="M9" i="17"/>
  <c r="M10" i="17"/>
  <c r="M11" i="17"/>
  <c r="M4" i="17"/>
  <c r="L5" i="17"/>
  <c r="L6" i="17"/>
  <c r="L7" i="17"/>
  <c r="L8" i="17"/>
  <c r="L9" i="17"/>
  <c r="L10" i="17"/>
  <c r="L11" i="17"/>
  <c r="L4" i="17"/>
  <c r="K5" i="17"/>
  <c r="N5" i="17" s="1"/>
  <c r="K6" i="17"/>
  <c r="K7" i="17"/>
  <c r="K8" i="17"/>
  <c r="K9" i="17"/>
  <c r="K10" i="17"/>
  <c r="K11" i="17"/>
  <c r="N11" i="17" s="1"/>
  <c r="K4" i="17"/>
  <c r="E5" i="17"/>
  <c r="E6" i="17"/>
  <c r="E7" i="17"/>
  <c r="E8" i="17"/>
  <c r="E9" i="17"/>
  <c r="E10" i="17"/>
  <c r="E11" i="17"/>
  <c r="E4" i="17"/>
  <c r="D5" i="17"/>
  <c r="D6" i="17"/>
  <c r="D7" i="17"/>
  <c r="D8" i="17"/>
  <c r="D9" i="17"/>
  <c r="D10" i="17"/>
  <c r="D11" i="17"/>
  <c r="D4" i="17"/>
  <c r="C5" i="17"/>
  <c r="C6" i="17"/>
  <c r="C7" i="17"/>
  <c r="C8" i="17"/>
  <c r="V8" i="17" s="1"/>
  <c r="C9" i="17"/>
  <c r="F9" i="17" s="1"/>
  <c r="C10" i="17"/>
  <c r="C11" i="17"/>
  <c r="F11" i="17" s="1"/>
  <c r="C4" i="17"/>
  <c r="V35" i="17"/>
  <c r="R35" i="17"/>
  <c r="N35" i="17"/>
  <c r="J35" i="17"/>
  <c r="F35" i="17"/>
  <c r="B35" i="17"/>
  <c r="R34" i="17"/>
  <c r="J34" i="17"/>
  <c r="B34" i="17"/>
  <c r="R33" i="17"/>
  <c r="J33" i="17"/>
  <c r="B33" i="17"/>
  <c r="R32" i="17"/>
  <c r="N32" i="17"/>
  <c r="J32" i="17"/>
  <c r="F32" i="17"/>
  <c r="B32" i="17"/>
  <c r="V31" i="17"/>
  <c r="R31" i="17"/>
  <c r="S31" i="17" s="1"/>
  <c r="N31" i="17"/>
  <c r="J31" i="17"/>
  <c r="F31" i="17"/>
  <c r="B31" i="17"/>
  <c r="R30" i="17"/>
  <c r="J30" i="17"/>
  <c r="B30" i="17"/>
  <c r="R29" i="17"/>
  <c r="S29" i="17" s="1"/>
  <c r="N29" i="17"/>
  <c r="J29" i="17"/>
  <c r="B29" i="17"/>
  <c r="R28" i="17"/>
  <c r="J28" i="17"/>
  <c r="B28" i="17"/>
  <c r="V23" i="17"/>
  <c r="R23" i="17"/>
  <c r="N23" i="17"/>
  <c r="J23" i="17"/>
  <c r="F23" i="17"/>
  <c r="B23" i="17"/>
  <c r="R22" i="17"/>
  <c r="J22" i="17"/>
  <c r="B22" i="17"/>
  <c r="R21" i="17"/>
  <c r="J21" i="17"/>
  <c r="B21" i="17"/>
  <c r="V20" i="17"/>
  <c r="R20" i="17"/>
  <c r="N20" i="17"/>
  <c r="J20" i="17"/>
  <c r="F20" i="17"/>
  <c r="B20" i="17"/>
  <c r="V19" i="17"/>
  <c r="R19" i="17"/>
  <c r="N19" i="17"/>
  <c r="J19" i="17"/>
  <c r="F19" i="17"/>
  <c r="B19" i="17"/>
  <c r="R18" i="17"/>
  <c r="S18" i="17" s="1"/>
  <c r="N18" i="17"/>
  <c r="J18" i="17"/>
  <c r="B18" i="17"/>
  <c r="R17" i="17"/>
  <c r="J17" i="17"/>
  <c r="B17" i="17"/>
  <c r="R16" i="17"/>
  <c r="J16" i="17"/>
  <c r="B16" i="17"/>
  <c r="S9" i="17"/>
  <c r="S5" i="17"/>
  <c r="R11" i="17"/>
  <c r="S11" i="17" s="1"/>
  <c r="R10" i="17"/>
  <c r="R9" i="17"/>
  <c r="R8" i="17"/>
  <c r="S8" i="17" s="1"/>
  <c r="R7" i="17"/>
  <c r="S7" i="17" s="1"/>
  <c r="R6" i="17"/>
  <c r="R5" i="17"/>
  <c r="R4" i="17"/>
  <c r="S4" i="17" s="1"/>
  <c r="J11" i="17"/>
  <c r="J10" i="17"/>
  <c r="J9" i="17"/>
  <c r="N8" i="17"/>
  <c r="J8" i="17"/>
  <c r="J7" i="17"/>
  <c r="J6" i="17"/>
  <c r="J5" i="17"/>
  <c r="J4" i="17"/>
  <c r="F7" i="17"/>
  <c r="F8" i="17"/>
  <c r="B11" i="17"/>
  <c r="B10" i="17"/>
  <c r="B9" i="17"/>
  <c r="B8" i="17"/>
  <c r="B7" i="17"/>
  <c r="B6" i="17"/>
  <c r="B5" i="17"/>
  <c r="B4" i="17"/>
  <c r="F33" i="17" l="1"/>
  <c r="N33" i="17"/>
  <c r="V32" i="17"/>
  <c r="N4" i="17"/>
  <c r="N7" i="17"/>
  <c r="V11" i="17"/>
  <c r="V17" i="17"/>
  <c r="N17" i="17"/>
  <c r="F29" i="17"/>
  <c r="N34" i="17"/>
  <c r="N30" i="17"/>
  <c r="S28" i="17"/>
  <c r="N28" i="17"/>
  <c r="V29" i="17"/>
  <c r="V33" i="17"/>
  <c r="F34" i="17"/>
  <c r="V28" i="17"/>
  <c r="V30" i="17"/>
  <c r="V34" i="17"/>
  <c r="F28" i="17"/>
  <c r="N16" i="17"/>
  <c r="V18" i="17"/>
  <c r="V21" i="17"/>
  <c r="F17" i="17"/>
  <c r="F21" i="17"/>
  <c r="F18" i="17"/>
  <c r="F22" i="17"/>
  <c r="V16" i="17"/>
  <c r="V22" i="17"/>
  <c r="F16" i="17"/>
  <c r="V7" i="17"/>
  <c r="N6" i="17"/>
  <c r="O9" i="17" s="1"/>
  <c r="I9" i="17" s="1"/>
  <c r="S10" i="17"/>
  <c r="N10" i="17"/>
  <c r="V9" i="17"/>
  <c r="S6" i="17"/>
  <c r="N9" i="17"/>
  <c r="V6" i="17"/>
  <c r="V10" i="17"/>
  <c r="F5" i="17"/>
  <c r="F4" i="17"/>
  <c r="V5" i="17"/>
  <c r="F10" i="17"/>
  <c r="F6" i="17"/>
  <c r="V4" i="17"/>
  <c r="S35" i="17"/>
  <c r="S20" i="17"/>
  <c r="S17" i="17"/>
  <c r="S21" i="17"/>
  <c r="S32" i="17"/>
  <c r="S33" i="17"/>
  <c r="S19" i="17"/>
  <c r="S23" i="17"/>
  <c r="S34" i="17"/>
  <c r="S30" i="17"/>
  <c r="S22" i="17"/>
  <c r="O22" i="17" l="1"/>
  <c r="I22" i="17" s="1"/>
  <c r="G34" i="17"/>
  <c r="A34" i="17" s="1"/>
  <c r="O30" i="17"/>
  <c r="I30" i="17" s="1"/>
  <c r="O35" i="17"/>
  <c r="I35" i="17" s="1"/>
  <c r="O28" i="17"/>
  <c r="I28" i="17" s="1"/>
  <c r="O33" i="17"/>
  <c r="I33" i="17" s="1"/>
  <c r="O34" i="17"/>
  <c r="I34" i="17" s="1"/>
  <c r="O29" i="17"/>
  <c r="I29" i="17" s="1"/>
  <c r="O32" i="17"/>
  <c r="I32" i="17" s="1"/>
  <c r="O31" i="17"/>
  <c r="I31" i="17" s="1"/>
  <c r="W31" i="17"/>
  <c r="Q31" i="17" s="1"/>
  <c r="W29" i="17"/>
  <c r="Q29" i="17" s="1"/>
  <c r="W34" i="17"/>
  <c r="Q34" i="17" s="1"/>
  <c r="W30" i="17"/>
  <c r="Q30" i="17" s="1"/>
  <c r="W33" i="17"/>
  <c r="Q33" i="17" s="1"/>
  <c r="W32" i="17"/>
  <c r="Q32" i="17" s="1"/>
  <c r="W28" i="17"/>
  <c r="Q28" i="17" s="1"/>
  <c r="W35" i="17"/>
  <c r="Q35" i="17" s="1"/>
  <c r="G33" i="17"/>
  <c r="A33" i="17" s="1"/>
  <c r="G28" i="17"/>
  <c r="A28" i="17" s="1"/>
  <c r="G30" i="17"/>
  <c r="A30" i="17" s="1"/>
  <c r="G31" i="17"/>
  <c r="A31" i="17" s="1"/>
  <c r="G35" i="17"/>
  <c r="A35" i="17" s="1"/>
  <c r="G32" i="17"/>
  <c r="A32" i="17" s="1"/>
  <c r="G29" i="17"/>
  <c r="A29" i="17" s="1"/>
  <c r="O18" i="17"/>
  <c r="I18" i="17" s="1"/>
  <c r="O20" i="17"/>
  <c r="I20" i="17" s="1"/>
  <c r="O17" i="17"/>
  <c r="I17" i="17" s="1"/>
  <c r="O23" i="17"/>
  <c r="I23" i="17" s="1"/>
  <c r="O19" i="17"/>
  <c r="I19" i="17" s="1"/>
  <c r="O21" i="17"/>
  <c r="I21" i="17" s="1"/>
  <c r="O16" i="17"/>
  <c r="I16" i="17" s="1"/>
  <c r="G20" i="17"/>
  <c r="A20" i="17" s="1"/>
  <c r="G23" i="17"/>
  <c r="A23" i="17" s="1"/>
  <c r="W21" i="17"/>
  <c r="Q21" i="17" s="1"/>
  <c r="W19" i="17"/>
  <c r="Q19" i="17" s="1"/>
  <c r="W23" i="17"/>
  <c r="Q23" i="17" s="1"/>
  <c r="W22" i="17"/>
  <c r="Q22" i="17" s="1"/>
  <c r="W17" i="17"/>
  <c r="Q17" i="17" s="1"/>
  <c r="W16" i="17"/>
  <c r="Q16" i="17" s="1"/>
  <c r="W18" i="17"/>
  <c r="Q18" i="17" s="1"/>
  <c r="W20" i="17"/>
  <c r="Q20" i="17" s="1"/>
  <c r="G17" i="17"/>
  <c r="A17" i="17" s="1"/>
  <c r="G16" i="17"/>
  <c r="A16" i="17" s="1"/>
  <c r="G21" i="17"/>
  <c r="A21" i="17" s="1"/>
  <c r="G19" i="17"/>
  <c r="A19" i="17" s="1"/>
  <c r="G22" i="17"/>
  <c r="A22" i="17" s="1"/>
  <c r="G18" i="17"/>
  <c r="A18" i="17" s="1"/>
  <c r="O5" i="17"/>
  <c r="I5" i="17" s="1"/>
  <c r="O8" i="17"/>
  <c r="I8" i="17" s="1"/>
  <c r="O11" i="17"/>
  <c r="I11" i="17" s="1"/>
  <c r="O6" i="17"/>
  <c r="I6" i="17" s="1"/>
  <c r="O10" i="17"/>
  <c r="I10" i="17" s="1"/>
  <c r="O4" i="17"/>
  <c r="I4" i="17" s="1"/>
  <c r="O7" i="17"/>
  <c r="I7" i="17" s="1"/>
  <c r="G4" i="17"/>
  <c r="A4" i="17" s="1"/>
  <c r="G7" i="17"/>
  <c r="A7" i="17" s="1"/>
  <c r="G8" i="17"/>
  <c r="A8" i="17" s="1"/>
  <c r="G10" i="17"/>
  <c r="A10" i="17" s="1"/>
  <c r="W8" i="17"/>
  <c r="Q8" i="17" s="1"/>
  <c r="G11" i="17"/>
  <c r="A11" i="17" s="1"/>
  <c r="G6" i="17"/>
  <c r="A6" i="17" s="1"/>
  <c r="G9" i="17"/>
  <c r="A9" i="17" s="1"/>
  <c r="G5" i="17"/>
  <c r="A5" i="17" s="1"/>
  <c r="W11" i="17"/>
  <c r="Q11" i="17" s="1"/>
  <c r="W10" i="17"/>
  <c r="Q10" i="17" s="1"/>
  <c r="W5" i="17"/>
  <c r="Q5" i="17" s="1"/>
  <c r="W9" i="17"/>
  <c r="Q9" i="17" s="1"/>
  <c r="W6" i="17"/>
  <c r="Q6" i="17" s="1"/>
  <c r="W7" i="17"/>
  <c r="Q7" i="17" s="1"/>
  <c r="W4" i="17"/>
  <c r="Q4" i="17" s="1"/>
  <c r="S12" i="4"/>
  <c r="S12" i="5"/>
  <c r="S12" i="6"/>
  <c r="S12" i="7"/>
  <c r="S12" i="8"/>
  <c r="S12" i="9"/>
  <c r="S12" i="10"/>
  <c r="S12" i="11"/>
  <c r="S12" i="12"/>
  <c r="S12" i="13"/>
  <c r="S12" i="14"/>
  <c r="S12" i="15"/>
  <c r="S12" i="16"/>
  <c r="S12" i="2"/>
  <c r="V44" i="17" l="1"/>
  <c r="W44" i="17" s="1"/>
  <c r="V45" i="17"/>
  <c r="W45" i="17" s="1"/>
  <c r="V46" i="17"/>
  <c r="W46" i="17" s="1"/>
  <c r="V47" i="17"/>
  <c r="W47" i="17" s="1"/>
  <c r="V48" i="17"/>
  <c r="W48" i="17" s="1"/>
  <c r="V43" i="17"/>
  <c r="W43" i="17" s="1"/>
  <c r="V49" i="17"/>
  <c r="W49" i="17" s="1"/>
  <c r="V50" i="17"/>
  <c r="W50" i="17" s="1"/>
  <c r="R44" i="17"/>
  <c r="S44" i="17" s="1"/>
  <c r="R43" i="17"/>
  <c r="S43" i="17" s="1"/>
  <c r="R45" i="17"/>
  <c r="S45" i="17" s="1"/>
  <c r="R46" i="17"/>
  <c r="S46" i="17" s="1"/>
  <c r="R47" i="17"/>
  <c r="S47" i="17" s="1"/>
  <c r="R48" i="17"/>
  <c r="S48" i="17" s="1"/>
  <c r="R49" i="17"/>
  <c r="S49" i="17" s="1"/>
  <c r="R50" i="17"/>
  <c r="S50" i="17" s="1"/>
  <c r="J44" i="17"/>
  <c r="K44" i="17" s="1"/>
  <c r="J45" i="17"/>
  <c r="K45" i="17" s="1"/>
  <c r="J46" i="17"/>
  <c r="K46" i="17" s="1"/>
  <c r="J47" i="17"/>
  <c r="K47" i="17" s="1"/>
  <c r="J48" i="17"/>
  <c r="K48" i="17" s="1"/>
  <c r="J49" i="17"/>
  <c r="K49" i="17" s="1"/>
  <c r="J43" i="17"/>
  <c r="K43" i="17" s="1"/>
  <c r="J50" i="17"/>
  <c r="K50" i="17" s="1"/>
  <c r="B44" i="17"/>
  <c r="C44" i="17" s="1"/>
  <c r="B45" i="17"/>
  <c r="C45" i="17" s="1"/>
  <c r="B46" i="17"/>
  <c r="C46" i="17" s="1"/>
  <c r="B47" i="17"/>
  <c r="C47" i="17" s="1"/>
  <c r="B48" i="17"/>
  <c r="C48" i="17" s="1"/>
  <c r="B49" i="17"/>
  <c r="C49" i="17" s="1"/>
  <c r="B50" i="17"/>
  <c r="C50" i="17" s="1"/>
  <c r="B43" i="17"/>
  <c r="C43" i="17" s="1"/>
  <c r="F44" i="17"/>
  <c r="G44" i="17" s="1"/>
  <c r="F45" i="17"/>
  <c r="G45" i="17" s="1"/>
  <c r="F46" i="17"/>
  <c r="G46" i="17" s="1"/>
  <c r="F43" i="17"/>
  <c r="G43" i="17" s="1"/>
  <c r="F47" i="17"/>
  <c r="G47" i="17" s="1"/>
  <c r="F48" i="17"/>
  <c r="G48" i="17" s="1"/>
  <c r="F49" i="17"/>
  <c r="G49" i="17" s="1"/>
  <c r="F50" i="17"/>
  <c r="G50" i="17" s="1"/>
  <c r="AD44" i="17"/>
  <c r="AE44" i="17" s="1"/>
  <c r="AD45" i="17"/>
  <c r="AE45" i="17" s="1"/>
  <c r="AD46" i="17"/>
  <c r="AE46" i="17" s="1"/>
  <c r="AD47" i="17"/>
  <c r="AE47" i="17" s="1"/>
  <c r="AD43" i="17"/>
  <c r="AE43" i="17" s="1"/>
  <c r="AD48" i="17"/>
  <c r="AE48" i="17" s="1"/>
  <c r="AD49" i="17"/>
  <c r="AE49" i="17" s="1"/>
  <c r="AD50" i="17"/>
  <c r="AE50" i="17" s="1"/>
  <c r="N44" i="17"/>
  <c r="O44" i="17" s="1"/>
  <c r="N45" i="17"/>
  <c r="O45" i="17" s="1"/>
  <c r="N46" i="17"/>
  <c r="O46" i="17" s="1"/>
  <c r="N47" i="17"/>
  <c r="O47" i="17" s="1"/>
  <c r="N48" i="17"/>
  <c r="O48" i="17" s="1"/>
  <c r="N49" i="17"/>
  <c r="O49" i="17" s="1"/>
  <c r="N50" i="17"/>
  <c r="O50" i="17" s="1"/>
  <c r="N43" i="17"/>
  <c r="O43" i="17" s="1"/>
  <c r="Z44" i="17"/>
  <c r="AA44" i="17" s="1"/>
  <c r="Z45" i="17"/>
  <c r="AA45" i="17" s="1"/>
  <c r="Z46" i="17"/>
  <c r="AA46" i="17" s="1"/>
  <c r="Z47" i="17"/>
  <c r="AA47" i="17" s="1"/>
  <c r="Z48" i="17"/>
  <c r="AA48" i="17" s="1"/>
  <c r="Z49" i="17"/>
  <c r="AA49" i="17" s="1"/>
  <c r="Z50" i="17"/>
  <c r="AA50" i="17" s="1"/>
  <c r="Z43" i="17"/>
  <c r="AA43" i="17" s="1"/>
  <c r="AH44" i="17"/>
  <c r="AI44" i="17" s="1"/>
  <c r="AH45" i="17"/>
  <c r="AI45" i="17" s="1"/>
  <c r="AH43" i="17"/>
  <c r="AI43" i="17" s="1"/>
  <c r="AH46" i="17"/>
  <c r="AI46" i="17" s="1"/>
  <c r="AH47" i="17"/>
  <c r="AI47" i="17" s="1"/>
  <c r="AH48" i="17"/>
  <c r="AI48" i="17" s="1"/>
  <c r="AH49" i="17"/>
  <c r="AI49" i="17" s="1"/>
  <c r="AH50" i="17"/>
  <c r="AI50" i="17" s="1"/>
  <c r="BZ11" i="16"/>
  <c r="BM11" i="16"/>
  <c r="DR11" i="16" s="1"/>
  <c r="AZ11" i="16"/>
  <c r="BZ10" i="16"/>
  <c r="BM10" i="16"/>
  <c r="DR10" i="16" s="1"/>
  <c r="AZ10" i="16"/>
  <c r="BZ9" i="16"/>
  <c r="BM9" i="16"/>
  <c r="DR9" i="16" s="1"/>
  <c r="AZ9" i="16"/>
  <c r="BZ8" i="16"/>
  <c r="BM8" i="16"/>
  <c r="DR8" i="16" s="1"/>
  <c r="AZ8" i="16"/>
  <c r="DJ7" i="16"/>
  <c r="DI7" i="16"/>
  <c r="DH7" i="16"/>
  <c r="DG7" i="16"/>
  <c r="DF7" i="16"/>
  <c r="DE7" i="16"/>
  <c r="DD7" i="16"/>
  <c r="DC7" i="16"/>
  <c r="DB7" i="16"/>
  <c r="DA7" i="16"/>
  <c r="CZ7" i="16"/>
  <c r="CY7" i="16"/>
  <c r="CV7" i="16"/>
  <c r="CU7" i="16"/>
  <c r="CT7" i="16"/>
  <c r="CS7" i="16"/>
  <c r="BZ7" i="16"/>
  <c r="BM7" i="16"/>
  <c r="DR7" i="16" s="1"/>
  <c r="AZ7" i="16"/>
  <c r="DJ6" i="16"/>
  <c r="DI6" i="16"/>
  <c r="DH6" i="16"/>
  <c r="DG6" i="16"/>
  <c r="DF6" i="16"/>
  <c r="DE6" i="16"/>
  <c r="DD6" i="16"/>
  <c r="DC6" i="16"/>
  <c r="DB6" i="16"/>
  <c r="DA6" i="16"/>
  <c r="CZ6" i="16"/>
  <c r="CY6" i="16"/>
  <c r="CV6" i="16"/>
  <c r="CU6" i="16"/>
  <c r="CT6" i="16"/>
  <c r="CS6" i="16"/>
  <c r="BZ6" i="16"/>
  <c r="BM6" i="16"/>
  <c r="DR6" i="16" s="1"/>
  <c r="AZ6" i="16"/>
  <c r="DJ5" i="16"/>
  <c r="DI5" i="16"/>
  <c r="DH5" i="16"/>
  <c r="DG5" i="16"/>
  <c r="DF5" i="16"/>
  <c r="DE5" i="16"/>
  <c r="DD5" i="16"/>
  <c r="DC5" i="16"/>
  <c r="DB5" i="16"/>
  <c r="DA5" i="16"/>
  <c r="CZ5" i="16"/>
  <c r="CY5" i="16"/>
  <c r="CV5" i="16"/>
  <c r="CU5" i="16"/>
  <c r="CT5" i="16"/>
  <c r="CS5" i="16"/>
  <c r="BZ5" i="16"/>
  <c r="BM5" i="16"/>
  <c r="DR5" i="16" s="1"/>
  <c r="AZ5" i="16"/>
  <c r="DJ4" i="16"/>
  <c r="DI4" i="16"/>
  <c r="DH4" i="16"/>
  <c r="DG4" i="16"/>
  <c r="DF4" i="16"/>
  <c r="DE4" i="16"/>
  <c r="DD4" i="16"/>
  <c r="DC4" i="16"/>
  <c r="DB4" i="16"/>
  <c r="DA4" i="16"/>
  <c r="CZ4" i="16"/>
  <c r="CY4" i="16"/>
  <c r="CV4" i="16"/>
  <c r="CU4" i="16"/>
  <c r="CT4" i="16"/>
  <c r="CS4" i="16"/>
  <c r="BZ4" i="16"/>
  <c r="BM4" i="16"/>
  <c r="DR4" i="16" s="1"/>
  <c r="AZ4" i="16"/>
  <c r="G1" i="16"/>
  <c r="A1" i="16"/>
  <c r="BZ11" i="15"/>
  <c r="BM11" i="15"/>
  <c r="DR11" i="15" s="1"/>
  <c r="AZ11" i="15"/>
  <c r="BZ10" i="15"/>
  <c r="BM10" i="15"/>
  <c r="DR10" i="15" s="1"/>
  <c r="AZ10" i="15"/>
  <c r="BZ9" i="15"/>
  <c r="BM9" i="15"/>
  <c r="DR9" i="15" s="1"/>
  <c r="AZ9" i="15"/>
  <c r="BZ8" i="15"/>
  <c r="BM8" i="15"/>
  <c r="DR8" i="15" s="1"/>
  <c r="AZ8" i="15"/>
  <c r="DJ7" i="15"/>
  <c r="DI7" i="15"/>
  <c r="DH7" i="15"/>
  <c r="DG7" i="15"/>
  <c r="DF7" i="15"/>
  <c r="DE7" i="15"/>
  <c r="DD7" i="15"/>
  <c r="DC7" i="15"/>
  <c r="DB7" i="15"/>
  <c r="DA7" i="15"/>
  <c r="CZ7" i="15"/>
  <c r="CY7" i="15"/>
  <c r="CV7" i="15"/>
  <c r="CU7" i="15"/>
  <c r="CT7" i="15"/>
  <c r="CS7" i="15"/>
  <c r="BZ7" i="15"/>
  <c r="BM7" i="15"/>
  <c r="DR7" i="15" s="1"/>
  <c r="AZ7" i="15"/>
  <c r="DJ6" i="15"/>
  <c r="DI6" i="15"/>
  <c r="DH6" i="15"/>
  <c r="DG6" i="15"/>
  <c r="DF6" i="15"/>
  <c r="DE6" i="15"/>
  <c r="DD6" i="15"/>
  <c r="DC6" i="15"/>
  <c r="DB6" i="15"/>
  <c r="DA6" i="15"/>
  <c r="CZ6" i="15"/>
  <c r="CY6" i="15"/>
  <c r="CV6" i="15"/>
  <c r="CU6" i="15"/>
  <c r="CT6" i="15"/>
  <c r="CS6" i="15"/>
  <c r="BZ6" i="15"/>
  <c r="BM6" i="15"/>
  <c r="DR6" i="15" s="1"/>
  <c r="AZ6" i="15"/>
  <c r="DJ5" i="15"/>
  <c r="DI5" i="15"/>
  <c r="DH5" i="15"/>
  <c r="DG5" i="15"/>
  <c r="DF5" i="15"/>
  <c r="DE5" i="15"/>
  <c r="DD5" i="15"/>
  <c r="DC5" i="15"/>
  <c r="DB5" i="15"/>
  <c r="DA5" i="15"/>
  <c r="CZ5" i="15"/>
  <c r="CY5" i="15"/>
  <c r="CV5" i="15"/>
  <c r="CU5" i="15"/>
  <c r="CT5" i="15"/>
  <c r="CS5" i="15"/>
  <c r="BZ5" i="15"/>
  <c r="BM5" i="15"/>
  <c r="DR5" i="15" s="1"/>
  <c r="AZ5" i="15"/>
  <c r="DJ4" i="15"/>
  <c r="DI4" i="15"/>
  <c r="DH4" i="15"/>
  <c r="DG4" i="15"/>
  <c r="DF4" i="15"/>
  <c r="DE4" i="15"/>
  <c r="DD4" i="15"/>
  <c r="DC4" i="15"/>
  <c r="DB4" i="15"/>
  <c r="DA4" i="15"/>
  <c r="CZ4" i="15"/>
  <c r="CY4" i="15"/>
  <c r="CV4" i="15"/>
  <c r="CU4" i="15"/>
  <c r="CT4" i="15"/>
  <c r="CS4" i="15"/>
  <c r="BZ4" i="15"/>
  <c r="BM4" i="15"/>
  <c r="DR4" i="15" s="1"/>
  <c r="AZ4" i="15"/>
  <c r="G1" i="15"/>
  <c r="A1" i="15"/>
  <c r="BZ11" i="14"/>
  <c r="BM11" i="14"/>
  <c r="DR11" i="14" s="1"/>
  <c r="AZ11" i="14"/>
  <c r="BZ10" i="14"/>
  <c r="BM10" i="14"/>
  <c r="DR10" i="14" s="1"/>
  <c r="AZ10" i="14"/>
  <c r="BZ9" i="14"/>
  <c r="BM9" i="14"/>
  <c r="DR9" i="14" s="1"/>
  <c r="AZ9" i="14"/>
  <c r="BZ8" i="14"/>
  <c r="BM8" i="14"/>
  <c r="DR8" i="14" s="1"/>
  <c r="AZ8" i="14"/>
  <c r="DJ7" i="14"/>
  <c r="DI7" i="14"/>
  <c r="DH7" i="14"/>
  <c r="DG7" i="14"/>
  <c r="DF7" i="14"/>
  <c r="DE7" i="14"/>
  <c r="DD7" i="14"/>
  <c r="DC7" i="14"/>
  <c r="DB7" i="14"/>
  <c r="DA7" i="14"/>
  <c r="CZ7" i="14"/>
  <c r="CY7" i="14"/>
  <c r="CV7" i="14"/>
  <c r="CU7" i="14"/>
  <c r="CT7" i="14"/>
  <c r="CS7" i="14"/>
  <c r="BZ7" i="14"/>
  <c r="BM7" i="14"/>
  <c r="DR7" i="14" s="1"/>
  <c r="AZ7" i="14"/>
  <c r="DJ6" i="14"/>
  <c r="DI6" i="14"/>
  <c r="DH6" i="14"/>
  <c r="DG6" i="14"/>
  <c r="DF6" i="14"/>
  <c r="DE6" i="14"/>
  <c r="DD6" i="14"/>
  <c r="DC6" i="14"/>
  <c r="DB6" i="14"/>
  <c r="DA6" i="14"/>
  <c r="CZ6" i="14"/>
  <c r="CY6" i="14"/>
  <c r="CV6" i="14"/>
  <c r="CU6" i="14"/>
  <c r="CT6" i="14"/>
  <c r="CS6" i="14"/>
  <c r="BZ6" i="14"/>
  <c r="BM6" i="14"/>
  <c r="DR6" i="14" s="1"/>
  <c r="AZ6" i="14"/>
  <c r="DJ5" i="14"/>
  <c r="DI5" i="14"/>
  <c r="DH5" i="14"/>
  <c r="DG5" i="14"/>
  <c r="DF5" i="14"/>
  <c r="DE5" i="14"/>
  <c r="DD5" i="14"/>
  <c r="DC5" i="14"/>
  <c r="DB5" i="14"/>
  <c r="DA5" i="14"/>
  <c r="CZ5" i="14"/>
  <c r="CY5" i="14"/>
  <c r="CV5" i="14"/>
  <c r="CU5" i="14"/>
  <c r="CT5" i="14"/>
  <c r="CS5" i="14"/>
  <c r="BZ5" i="14"/>
  <c r="BM5" i="14"/>
  <c r="DR5" i="14" s="1"/>
  <c r="AZ5" i="14"/>
  <c r="DJ4" i="14"/>
  <c r="DI4" i="14"/>
  <c r="DH4" i="14"/>
  <c r="DG4" i="14"/>
  <c r="DF4" i="14"/>
  <c r="DE4" i="14"/>
  <c r="DD4" i="14"/>
  <c r="DC4" i="14"/>
  <c r="DB4" i="14"/>
  <c r="DA4" i="14"/>
  <c r="CZ4" i="14"/>
  <c r="CY4" i="14"/>
  <c r="CV4" i="14"/>
  <c r="CU4" i="14"/>
  <c r="CT4" i="14"/>
  <c r="CS4" i="14"/>
  <c r="BZ4" i="14"/>
  <c r="BM4" i="14"/>
  <c r="DR4" i="14" s="1"/>
  <c r="AZ4" i="14"/>
  <c r="G1" i="14"/>
  <c r="A1" i="14"/>
  <c r="BZ11" i="13"/>
  <c r="BM11" i="13"/>
  <c r="DR11" i="13" s="1"/>
  <c r="AZ11" i="13"/>
  <c r="BZ10" i="13"/>
  <c r="BM10" i="13"/>
  <c r="DR10" i="13" s="1"/>
  <c r="AZ10" i="13"/>
  <c r="BZ9" i="13"/>
  <c r="BM9" i="13"/>
  <c r="DR9" i="13" s="1"/>
  <c r="AZ9" i="13"/>
  <c r="BZ8" i="13"/>
  <c r="BM8" i="13"/>
  <c r="DR8" i="13" s="1"/>
  <c r="AZ8" i="13"/>
  <c r="DJ7" i="13"/>
  <c r="DI7" i="13"/>
  <c r="DH7" i="13"/>
  <c r="DG7" i="13"/>
  <c r="DF7" i="13"/>
  <c r="DE7" i="13"/>
  <c r="DD7" i="13"/>
  <c r="DC7" i="13"/>
  <c r="DB7" i="13"/>
  <c r="DA7" i="13"/>
  <c r="CZ7" i="13"/>
  <c r="CY7" i="13"/>
  <c r="CV7" i="13"/>
  <c r="CU7" i="13"/>
  <c r="CT7" i="13"/>
  <c r="CS7" i="13"/>
  <c r="BZ7" i="13"/>
  <c r="BM7" i="13"/>
  <c r="DR7" i="13" s="1"/>
  <c r="AZ7" i="13"/>
  <c r="DJ6" i="13"/>
  <c r="DI6" i="13"/>
  <c r="DH6" i="13"/>
  <c r="DG6" i="13"/>
  <c r="DF6" i="13"/>
  <c r="DE6" i="13"/>
  <c r="DD6" i="13"/>
  <c r="DC6" i="13"/>
  <c r="DB6" i="13"/>
  <c r="DA6" i="13"/>
  <c r="CZ6" i="13"/>
  <c r="CY6" i="13"/>
  <c r="CV6" i="13"/>
  <c r="CU6" i="13"/>
  <c r="CT6" i="13"/>
  <c r="CS6" i="13"/>
  <c r="BZ6" i="13"/>
  <c r="BM6" i="13"/>
  <c r="DR6" i="13" s="1"/>
  <c r="AZ6" i="13"/>
  <c r="DJ5" i="13"/>
  <c r="DI5" i="13"/>
  <c r="DH5" i="13"/>
  <c r="DG5" i="13"/>
  <c r="DF5" i="13"/>
  <c r="DE5" i="13"/>
  <c r="DD5" i="13"/>
  <c r="DC5" i="13"/>
  <c r="DB5" i="13"/>
  <c r="DA5" i="13"/>
  <c r="CZ5" i="13"/>
  <c r="CY5" i="13"/>
  <c r="CV5" i="13"/>
  <c r="CU5" i="13"/>
  <c r="CT5" i="13"/>
  <c r="CS5" i="13"/>
  <c r="BZ5" i="13"/>
  <c r="BM5" i="13"/>
  <c r="DR5" i="13" s="1"/>
  <c r="AZ5" i="13"/>
  <c r="DJ4" i="13"/>
  <c r="DI4" i="13"/>
  <c r="DH4" i="13"/>
  <c r="DG4" i="13"/>
  <c r="DF4" i="13"/>
  <c r="DE4" i="13"/>
  <c r="DD4" i="13"/>
  <c r="DC4" i="13"/>
  <c r="DB4" i="13"/>
  <c r="DA4" i="13"/>
  <c r="CZ4" i="13"/>
  <c r="CY4" i="13"/>
  <c r="CV4" i="13"/>
  <c r="CU4" i="13"/>
  <c r="CT4" i="13"/>
  <c r="CS4" i="13"/>
  <c r="BZ4" i="13"/>
  <c r="BM4" i="13"/>
  <c r="DR4" i="13" s="1"/>
  <c r="AZ4" i="13"/>
  <c r="G1" i="13"/>
  <c r="A1" i="13"/>
  <c r="BZ11" i="12"/>
  <c r="BM11" i="12"/>
  <c r="DR11" i="12" s="1"/>
  <c r="AZ11" i="12"/>
  <c r="BZ10" i="12"/>
  <c r="BM10" i="12"/>
  <c r="DR10" i="12" s="1"/>
  <c r="AZ10" i="12"/>
  <c r="BZ9" i="12"/>
  <c r="BM9" i="12"/>
  <c r="DR9" i="12" s="1"/>
  <c r="AZ9" i="12"/>
  <c r="BZ8" i="12"/>
  <c r="BM8" i="12"/>
  <c r="DR8" i="12" s="1"/>
  <c r="AZ8" i="12"/>
  <c r="DJ7" i="12"/>
  <c r="DI7" i="12"/>
  <c r="DH7" i="12"/>
  <c r="DG7" i="12"/>
  <c r="DF7" i="12"/>
  <c r="DE7" i="12"/>
  <c r="DD7" i="12"/>
  <c r="DC7" i="12"/>
  <c r="DB7" i="12"/>
  <c r="DA7" i="12"/>
  <c r="CZ7" i="12"/>
  <c r="CY7" i="12"/>
  <c r="CV7" i="12"/>
  <c r="CU7" i="12"/>
  <c r="CT7" i="12"/>
  <c r="CS7" i="12"/>
  <c r="BZ7" i="12"/>
  <c r="BM7" i="12"/>
  <c r="DR7" i="12" s="1"/>
  <c r="AZ7" i="12"/>
  <c r="DJ6" i="12"/>
  <c r="DI6" i="12"/>
  <c r="DH6" i="12"/>
  <c r="DG6" i="12"/>
  <c r="DF6" i="12"/>
  <c r="DE6" i="12"/>
  <c r="DD6" i="12"/>
  <c r="DC6" i="12"/>
  <c r="DB6" i="12"/>
  <c r="DA6" i="12"/>
  <c r="CZ6" i="12"/>
  <c r="CY6" i="12"/>
  <c r="CV6" i="12"/>
  <c r="CU6" i="12"/>
  <c r="CT6" i="12"/>
  <c r="CS6" i="12"/>
  <c r="BZ6" i="12"/>
  <c r="BM6" i="12"/>
  <c r="DR6" i="12" s="1"/>
  <c r="AZ6" i="12"/>
  <c r="DJ5" i="12"/>
  <c r="DI5" i="12"/>
  <c r="DH5" i="12"/>
  <c r="DG5" i="12"/>
  <c r="DF5" i="12"/>
  <c r="DE5" i="12"/>
  <c r="DD5" i="12"/>
  <c r="DC5" i="12"/>
  <c r="DB5" i="12"/>
  <c r="DA5" i="12"/>
  <c r="CZ5" i="12"/>
  <c r="CY5" i="12"/>
  <c r="CV5" i="12"/>
  <c r="CU5" i="12"/>
  <c r="CT5" i="12"/>
  <c r="CS5" i="12"/>
  <c r="BZ5" i="12"/>
  <c r="BM5" i="12"/>
  <c r="DR5" i="12" s="1"/>
  <c r="AZ5" i="12"/>
  <c r="DJ4" i="12"/>
  <c r="DI4" i="12"/>
  <c r="DH4" i="12"/>
  <c r="DG4" i="12"/>
  <c r="DF4" i="12"/>
  <c r="DE4" i="12"/>
  <c r="DD4" i="12"/>
  <c r="DC4" i="12"/>
  <c r="DB4" i="12"/>
  <c r="DA4" i="12"/>
  <c r="CZ4" i="12"/>
  <c r="CY4" i="12"/>
  <c r="CV4" i="12"/>
  <c r="CU4" i="12"/>
  <c r="CT4" i="12"/>
  <c r="CS4" i="12"/>
  <c r="BZ4" i="12"/>
  <c r="BM4" i="12"/>
  <c r="DR4" i="12" s="1"/>
  <c r="AZ4" i="12"/>
  <c r="G1" i="12"/>
  <c r="A1" i="12"/>
  <c r="BZ11" i="11"/>
  <c r="BM11" i="11"/>
  <c r="DR11" i="11" s="1"/>
  <c r="AZ11" i="11"/>
  <c r="BZ10" i="11"/>
  <c r="BM10" i="11"/>
  <c r="DR10" i="11" s="1"/>
  <c r="AZ10" i="11"/>
  <c r="BZ9" i="11"/>
  <c r="BM9" i="11"/>
  <c r="DR9" i="11" s="1"/>
  <c r="AZ9" i="11"/>
  <c r="BZ8" i="11"/>
  <c r="BM8" i="11"/>
  <c r="DR8" i="11" s="1"/>
  <c r="AZ8" i="11"/>
  <c r="DJ7" i="11"/>
  <c r="DI7" i="11"/>
  <c r="DH7" i="11"/>
  <c r="DG7" i="11"/>
  <c r="DF7" i="11"/>
  <c r="DE7" i="11"/>
  <c r="DD7" i="11"/>
  <c r="DC7" i="11"/>
  <c r="DB7" i="11"/>
  <c r="DA7" i="11"/>
  <c r="CZ7" i="11"/>
  <c r="CY7" i="11"/>
  <c r="CV7" i="11"/>
  <c r="CU7" i="11"/>
  <c r="CT7" i="11"/>
  <c r="CS7" i="11"/>
  <c r="BZ7" i="11"/>
  <c r="BM7" i="11"/>
  <c r="DR7" i="11" s="1"/>
  <c r="AZ7" i="11"/>
  <c r="DJ6" i="11"/>
  <c r="DI6" i="11"/>
  <c r="DH6" i="11"/>
  <c r="DG6" i="11"/>
  <c r="DF6" i="11"/>
  <c r="DE6" i="11"/>
  <c r="DD6" i="11"/>
  <c r="DC6" i="11"/>
  <c r="DB6" i="11"/>
  <c r="DA6" i="11"/>
  <c r="CZ6" i="11"/>
  <c r="CY6" i="11"/>
  <c r="CV6" i="11"/>
  <c r="CU6" i="11"/>
  <c r="CT6" i="11"/>
  <c r="CS6" i="11"/>
  <c r="BZ6" i="11"/>
  <c r="BM6" i="11"/>
  <c r="DR6" i="11" s="1"/>
  <c r="AZ6" i="11"/>
  <c r="DJ5" i="11"/>
  <c r="DI5" i="11"/>
  <c r="DH5" i="11"/>
  <c r="DG5" i="11"/>
  <c r="DF5" i="11"/>
  <c r="DE5" i="11"/>
  <c r="DD5" i="11"/>
  <c r="DC5" i="11"/>
  <c r="DB5" i="11"/>
  <c r="DA5" i="11"/>
  <c r="CZ5" i="11"/>
  <c r="CY5" i="11"/>
  <c r="CV5" i="11"/>
  <c r="CU5" i="11"/>
  <c r="CT5" i="11"/>
  <c r="CS5" i="11"/>
  <c r="BZ5" i="11"/>
  <c r="BM5" i="11"/>
  <c r="DR5" i="11" s="1"/>
  <c r="AZ5" i="11"/>
  <c r="DJ4" i="11"/>
  <c r="DI4" i="11"/>
  <c r="DH4" i="11"/>
  <c r="DG4" i="11"/>
  <c r="DF4" i="11"/>
  <c r="DE4" i="11"/>
  <c r="DD4" i="11"/>
  <c r="DC4" i="11"/>
  <c r="DB4" i="11"/>
  <c r="DA4" i="11"/>
  <c r="CZ4" i="11"/>
  <c r="CY4" i="11"/>
  <c r="CV4" i="11"/>
  <c r="CU4" i="11"/>
  <c r="CT4" i="11"/>
  <c r="CS4" i="11"/>
  <c r="BZ4" i="11"/>
  <c r="BM4" i="11"/>
  <c r="DR4" i="11" s="1"/>
  <c r="AZ4" i="11"/>
  <c r="G1" i="11"/>
  <c r="A1" i="11"/>
  <c r="BZ11" i="10"/>
  <c r="DV11" i="10" s="1"/>
  <c r="BM11" i="10"/>
  <c r="AZ11" i="10"/>
  <c r="DN11" i="10" s="1"/>
  <c r="BZ10" i="10"/>
  <c r="DV10" i="10" s="1"/>
  <c r="BM10" i="10"/>
  <c r="DR10" i="10" s="1"/>
  <c r="AZ10" i="10"/>
  <c r="DN10" i="10" s="1"/>
  <c r="BZ9" i="10"/>
  <c r="DV9" i="10" s="1"/>
  <c r="BM9" i="10"/>
  <c r="DR9" i="10" s="1"/>
  <c r="AZ9" i="10"/>
  <c r="DN9" i="10" s="1"/>
  <c r="BZ8" i="10"/>
  <c r="DV8" i="10" s="1"/>
  <c r="BM8" i="10"/>
  <c r="DR8" i="10" s="1"/>
  <c r="AZ8" i="10"/>
  <c r="DN8" i="10" s="1"/>
  <c r="DJ7" i="10"/>
  <c r="DI7" i="10"/>
  <c r="DH7" i="10"/>
  <c r="DG7" i="10"/>
  <c r="DF7" i="10"/>
  <c r="DE7" i="10"/>
  <c r="DD7" i="10"/>
  <c r="DC7" i="10"/>
  <c r="DB7" i="10"/>
  <c r="DA7" i="10"/>
  <c r="CZ7" i="10"/>
  <c r="CY7" i="10"/>
  <c r="CV7" i="10"/>
  <c r="CU7" i="10"/>
  <c r="CT7" i="10"/>
  <c r="CS7" i="10"/>
  <c r="BZ7" i="10"/>
  <c r="BM7" i="10"/>
  <c r="DR7" i="10" s="1"/>
  <c r="AZ7" i="10"/>
  <c r="DJ6" i="10"/>
  <c r="DI6" i="10"/>
  <c r="DH6" i="10"/>
  <c r="DG6" i="10"/>
  <c r="DF6" i="10"/>
  <c r="DE6" i="10"/>
  <c r="DD6" i="10"/>
  <c r="DC6" i="10"/>
  <c r="DB6" i="10"/>
  <c r="DA6" i="10"/>
  <c r="CZ6" i="10"/>
  <c r="CY6" i="10"/>
  <c r="CV6" i="10"/>
  <c r="CU6" i="10"/>
  <c r="CT6" i="10"/>
  <c r="CS6" i="10"/>
  <c r="BZ6" i="10"/>
  <c r="BM6" i="10"/>
  <c r="DR6" i="10" s="1"/>
  <c r="AZ6" i="10"/>
  <c r="DJ5" i="10"/>
  <c r="DI5" i="10"/>
  <c r="DH5" i="10"/>
  <c r="DG5" i="10"/>
  <c r="DF5" i="10"/>
  <c r="DE5" i="10"/>
  <c r="DD5" i="10"/>
  <c r="DC5" i="10"/>
  <c r="DB5" i="10"/>
  <c r="DA5" i="10"/>
  <c r="CZ5" i="10"/>
  <c r="CY5" i="10"/>
  <c r="CV5" i="10"/>
  <c r="CU5" i="10"/>
  <c r="CT5" i="10"/>
  <c r="CS5" i="10"/>
  <c r="BZ5" i="10"/>
  <c r="BM5" i="10"/>
  <c r="DR5" i="10" s="1"/>
  <c r="AZ5" i="10"/>
  <c r="DJ4" i="10"/>
  <c r="DI4" i="10"/>
  <c r="DH4" i="10"/>
  <c r="DG4" i="10"/>
  <c r="DF4" i="10"/>
  <c r="DE4" i="10"/>
  <c r="DD4" i="10"/>
  <c r="DC4" i="10"/>
  <c r="DB4" i="10"/>
  <c r="DA4" i="10"/>
  <c r="CZ4" i="10"/>
  <c r="CY4" i="10"/>
  <c r="CV4" i="10"/>
  <c r="CU4" i="10"/>
  <c r="CT4" i="10"/>
  <c r="CS4" i="10"/>
  <c r="BZ4" i="10"/>
  <c r="DV4" i="10" s="1"/>
  <c r="BM4" i="10"/>
  <c r="DR4" i="10" s="1"/>
  <c r="AZ4" i="10"/>
  <c r="DN4" i="10" s="1"/>
  <c r="G1" i="10"/>
  <c r="A1" i="10"/>
  <c r="BZ11" i="9"/>
  <c r="BM11" i="9"/>
  <c r="DR11" i="9" s="1"/>
  <c r="AZ11" i="9"/>
  <c r="BZ10" i="9"/>
  <c r="BM10" i="9"/>
  <c r="DR10" i="9" s="1"/>
  <c r="AZ10" i="9"/>
  <c r="BZ9" i="9"/>
  <c r="BM9" i="9"/>
  <c r="DR9" i="9" s="1"/>
  <c r="AZ9" i="9"/>
  <c r="BZ8" i="9"/>
  <c r="BM8" i="9"/>
  <c r="DR8" i="9" s="1"/>
  <c r="AZ8" i="9"/>
  <c r="DJ7" i="9"/>
  <c r="DI7" i="9"/>
  <c r="DH7" i="9"/>
  <c r="DG7" i="9"/>
  <c r="DF7" i="9"/>
  <c r="DE7" i="9"/>
  <c r="DD7" i="9"/>
  <c r="DC7" i="9"/>
  <c r="DB7" i="9"/>
  <c r="DA7" i="9"/>
  <c r="CZ7" i="9"/>
  <c r="CY7" i="9"/>
  <c r="CV7" i="9"/>
  <c r="CU7" i="9"/>
  <c r="CT7" i="9"/>
  <c r="CS7" i="9"/>
  <c r="BZ7" i="9"/>
  <c r="BM7" i="9"/>
  <c r="DR7" i="9" s="1"/>
  <c r="AZ7" i="9"/>
  <c r="DJ6" i="9"/>
  <c r="DI6" i="9"/>
  <c r="DH6" i="9"/>
  <c r="DG6" i="9"/>
  <c r="DF6" i="9"/>
  <c r="DE6" i="9"/>
  <c r="DD6" i="9"/>
  <c r="DC6" i="9"/>
  <c r="DB6" i="9"/>
  <c r="DA6" i="9"/>
  <c r="CZ6" i="9"/>
  <c r="CY6" i="9"/>
  <c r="CV6" i="9"/>
  <c r="CU6" i="9"/>
  <c r="CT6" i="9"/>
  <c r="CS6" i="9"/>
  <c r="BZ6" i="9"/>
  <c r="BM6" i="9"/>
  <c r="DR6" i="9" s="1"/>
  <c r="AZ6" i="9"/>
  <c r="DJ5" i="9"/>
  <c r="DI5" i="9"/>
  <c r="DH5" i="9"/>
  <c r="DG5" i="9"/>
  <c r="DF5" i="9"/>
  <c r="DE5" i="9"/>
  <c r="DD5" i="9"/>
  <c r="DC5" i="9"/>
  <c r="DB5" i="9"/>
  <c r="DA5" i="9"/>
  <c r="CZ5" i="9"/>
  <c r="CY5" i="9"/>
  <c r="CV5" i="9"/>
  <c r="CU5" i="9"/>
  <c r="CT5" i="9"/>
  <c r="CS5" i="9"/>
  <c r="BZ5" i="9"/>
  <c r="BM5" i="9"/>
  <c r="DR5" i="9" s="1"/>
  <c r="AZ5" i="9"/>
  <c r="DJ4" i="9"/>
  <c r="DI4" i="9"/>
  <c r="DH4" i="9"/>
  <c r="DG4" i="9"/>
  <c r="DF4" i="9"/>
  <c r="DE4" i="9"/>
  <c r="DD4" i="9"/>
  <c r="DC4" i="9"/>
  <c r="DB4" i="9"/>
  <c r="DA4" i="9"/>
  <c r="CZ4" i="9"/>
  <c r="CY4" i="9"/>
  <c r="CV4" i="9"/>
  <c r="CU4" i="9"/>
  <c r="CT4" i="9"/>
  <c r="CS4" i="9"/>
  <c r="BZ4" i="9"/>
  <c r="BM4" i="9"/>
  <c r="DR4" i="9" s="1"/>
  <c r="AZ4" i="9"/>
  <c r="G1" i="9"/>
  <c r="A1" i="9"/>
  <c r="BZ11" i="8"/>
  <c r="BM11" i="8"/>
  <c r="DR11" i="8" s="1"/>
  <c r="AZ11" i="8"/>
  <c r="BZ10" i="8"/>
  <c r="BM10" i="8"/>
  <c r="DR10" i="8" s="1"/>
  <c r="AZ10" i="8"/>
  <c r="BZ9" i="8"/>
  <c r="BM9" i="8"/>
  <c r="DR9" i="8" s="1"/>
  <c r="AZ9" i="8"/>
  <c r="BZ8" i="8"/>
  <c r="BM8" i="8"/>
  <c r="DR8" i="8" s="1"/>
  <c r="AZ8" i="8"/>
  <c r="DJ7" i="8"/>
  <c r="DI7" i="8"/>
  <c r="DH7" i="8"/>
  <c r="DG7" i="8"/>
  <c r="DF7" i="8"/>
  <c r="DE7" i="8"/>
  <c r="DD7" i="8"/>
  <c r="DC7" i="8"/>
  <c r="DB7" i="8"/>
  <c r="DA7" i="8"/>
  <c r="CZ7" i="8"/>
  <c r="CY7" i="8"/>
  <c r="CV7" i="8"/>
  <c r="CU7" i="8"/>
  <c r="CT7" i="8"/>
  <c r="CS7" i="8"/>
  <c r="BZ7" i="8"/>
  <c r="BM7" i="8"/>
  <c r="DR7" i="8" s="1"/>
  <c r="AZ7" i="8"/>
  <c r="DJ6" i="8"/>
  <c r="DI6" i="8"/>
  <c r="DH6" i="8"/>
  <c r="DG6" i="8"/>
  <c r="DF6" i="8"/>
  <c r="DE6" i="8"/>
  <c r="DD6" i="8"/>
  <c r="DC6" i="8"/>
  <c r="DB6" i="8"/>
  <c r="DA6" i="8"/>
  <c r="CZ6" i="8"/>
  <c r="CY6" i="8"/>
  <c r="CV6" i="8"/>
  <c r="CU6" i="8"/>
  <c r="CT6" i="8"/>
  <c r="CS6" i="8"/>
  <c r="BZ6" i="8"/>
  <c r="BM6" i="8"/>
  <c r="DR6" i="8" s="1"/>
  <c r="AZ6" i="8"/>
  <c r="DJ5" i="8"/>
  <c r="DI5" i="8"/>
  <c r="DH5" i="8"/>
  <c r="DG5" i="8"/>
  <c r="DF5" i="8"/>
  <c r="DE5" i="8"/>
  <c r="DD5" i="8"/>
  <c r="DC5" i="8"/>
  <c r="DB5" i="8"/>
  <c r="DA5" i="8"/>
  <c r="CZ5" i="8"/>
  <c r="CY5" i="8"/>
  <c r="CV5" i="8"/>
  <c r="CU5" i="8"/>
  <c r="CT5" i="8"/>
  <c r="CS5" i="8"/>
  <c r="BZ5" i="8"/>
  <c r="BM5" i="8"/>
  <c r="DR5" i="8" s="1"/>
  <c r="AZ5" i="8"/>
  <c r="DJ4" i="8"/>
  <c r="DI4" i="8"/>
  <c r="DH4" i="8"/>
  <c r="DG4" i="8"/>
  <c r="DF4" i="8"/>
  <c r="DE4" i="8"/>
  <c r="DD4" i="8"/>
  <c r="DC4" i="8"/>
  <c r="DB4" i="8"/>
  <c r="DA4" i="8"/>
  <c r="CZ4" i="8"/>
  <c r="CY4" i="8"/>
  <c r="CV4" i="8"/>
  <c r="CU4" i="8"/>
  <c r="CT4" i="8"/>
  <c r="CS4" i="8"/>
  <c r="BZ4" i="8"/>
  <c r="BM4" i="8"/>
  <c r="DR4" i="8" s="1"/>
  <c r="AZ4" i="8"/>
  <c r="G1" i="8"/>
  <c r="A1" i="8"/>
  <c r="BZ11" i="7"/>
  <c r="BM11" i="7"/>
  <c r="DR11" i="7" s="1"/>
  <c r="AZ11" i="7"/>
  <c r="BZ10" i="7"/>
  <c r="BM10" i="7"/>
  <c r="DR10" i="7" s="1"/>
  <c r="AZ10" i="7"/>
  <c r="BZ9" i="7"/>
  <c r="BM9" i="7"/>
  <c r="DR9" i="7" s="1"/>
  <c r="AZ9" i="7"/>
  <c r="BZ8" i="7"/>
  <c r="BM8" i="7"/>
  <c r="DR8" i="7" s="1"/>
  <c r="AZ8" i="7"/>
  <c r="DJ7" i="7"/>
  <c r="DI7" i="7"/>
  <c r="DH7" i="7"/>
  <c r="DG7" i="7"/>
  <c r="DF7" i="7"/>
  <c r="DE7" i="7"/>
  <c r="DD7" i="7"/>
  <c r="DC7" i="7"/>
  <c r="DB7" i="7"/>
  <c r="DA7" i="7"/>
  <c r="CZ7" i="7"/>
  <c r="CY7" i="7"/>
  <c r="CV7" i="7"/>
  <c r="CU7" i="7"/>
  <c r="CT7" i="7"/>
  <c r="CS7" i="7"/>
  <c r="BZ7" i="7"/>
  <c r="BM7" i="7"/>
  <c r="DR7" i="7" s="1"/>
  <c r="AZ7" i="7"/>
  <c r="DJ6" i="7"/>
  <c r="DI6" i="7"/>
  <c r="DH6" i="7"/>
  <c r="DG6" i="7"/>
  <c r="DF6" i="7"/>
  <c r="DE6" i="7"/>
  <c r="DD6" i="7"/>
  <c r="DC6" i="7"/>
  <c r="DB6" i="7"/>
  <c r="DA6" i="7"/>
  <c r="CZ6" i="7"/>
  <c r="CY6" i="7"/>
  <c r="CV6" i="7"/>
  <c r="CU6" i="7"/>
  <c r="CT6" i="7"/>
  <c r="CS6" i="7"/>
  <c r="BZ6" i="7"/>
  <c r="BM6" i="7"/>
  <c r="DR6" i="7" s="1"/>
  <c r="AZ6" i="7"/>
  <c r="DJ5" i="7"/>
  <c r="DI5" i="7"/>
  <c r="DH5" i="7"/>
  <c r="DG5" i="7"/>
  <c r="DF5" i="7"/>
  <c r="DE5" i="7"/>
  <c r="DD5" i="7"/>
  <c r="DC5" i="7"/>
  <c r="DB5" i="7"/>
  <c r="DA5" i="7"/>
  <c r="CZ5" i="7"/>
  <c r="CY5" i="7"/>
  <c r="CV5" i="7"/>
  <c r="CU5" i="7"/>
  <c r="CT5" i="7"/>
  <c r="CS5" i="7"/>
  <c r="BZ5" i="7"/>
  <c r="BM5" i="7"/>
  <c r="DR5" i="7" s="1"/>
  <c r="AZ5" i="7"/>
  <c r="DJ4" i="7"/>
  <c r="DI4" i="7"/>
  <c r="DH4" i="7"/>
  <c r="DG4" i="7"/>
  <c r="DF4" i="7"/>
  <c r="DE4" i="7"/>
  <c r="DD4" i="7"/>
  <c r="DC4" i="7"/>
  <c r="DB4" i="7"/>
  <c r="DA4" i="7"/>
  <c r="CZ4" i="7"/>
  <c r="CY4" i="7"/>
  <c r="CV4" i="7"/>
  <c r="CU4" i="7"/>
  <c r="CT4" i="7"/>
  <c r="CS4" i="7"/>
  <c r="BZ4" i="7"/>
  <c r="BM4" i="7"/>
  <c r="DR4" i="7" s="1"/>
  <c r="AZ4" i="7"/>
  <c r="G1" i="7"/>
  <c r="A1" i="7"/>
  <c r="BZ11" i="6"/>
  <c r="BM11" i="6"/>
  <c r="DR11" i="6" s="1"/>
  <c r="AZ11" i="6"/>
  <c r="BZ10" i="6"/>
  <c r="BM10" i="6"/>
  <c r="DR10" i="6" s="1"/>
  <c r="AZ10" i="6"/>
  <c r="BZ9" i="6"/>
  <c r="BM9" i="6"/>
  <c r="DR9" i="6" s="1"/>
  <c r="AZ9" i="6"/>
  <c r="BZ8" i="6"/>
  <c r="BM8" i="6"/>
  <c r="DR8" i="6" s="1"/>
  <c r="AZ8" i="6"/>
  <c r="DJ7" i="6"/>
  <c r="DI7" i="6"/>
  <c r="DH7" i="6"/>
  <c r="DG7" i="6"/>
  <c r="DF7" i="6"/>
  <c r="DE7" i="6"/>
  <c r="DD7" i="6"/>
  <c r="DC7" i="6"/>
  <c r="DB7" i="6"/>
  <c r="DA7" i="6"/>
  <c r="CZ7" i="6"/>
  <c r="CY7" i="6"/>
  <c r="CV7" i="6"/>
  <c r="CU7" i="6"/>
  <c r="CT7" i="6"/>
  <c r="CS7" i="6"/>
  <c r="BZ7" i="6"/>
  <c r="BM7" i="6"/>
  <c r="DR7" i="6" s="1"/>
  <c r="AZ7" i="6"/>
  <c r="DJ6" i="6"/>
  <c r="DI6" i="6"/>
  <c r="DH6" i="6"/>
  <c r="DG6" i="6"/>
  <c r="DF6" i="6"/>
  <c r="DE6" i="6"/>
  <c r="DD6" i="6"/>
  <c r="DC6" i="6"/>
  <c r="DB6" i="6"/>
  <c r="DA6" i="6"/>
  <c r="CZ6" i="6"/>
  <c r="CY6" i="6"/>
  <c r="CV6" i="6"/>
  <c r="CU6" i="6"/>
  <c r="CT6" i="6"/>
  <c r="CS6" i="6"/>
  <c r="BZ6" i="6"/>
  <c r="BM6" i="6"/>
  <c r="DR6" i="6" s="1"/>
  <c r="AZ6" i="6"/>
  <c r="DJ5" i="6"/>
  <c r="DI5" i="6"/>
  <c r="DH5" i="6"/>
  <c r="DG5" i="6"/>
  <c r="DF5" i="6"/>
  <c r="DE5" i="6"/>
  <c r="DD5" i="6"/>
  <c r="DC5" i="6"/>
  <c r="DB5" i="6"/>
  <c r="DA5" i="6"/>
  <c r="CZ5" i="6"/>
  <c r="CY5" i="6"/>
  <c r="CV5" i="6"/>
  <c r="CU5" i="6"/>
  <c r="CT5" i="6"/>
  <c r="CS5" i="6"/>
  <c r="BZ5" i="6"/>
  <c r="BM5" i="6"/>
  <c r="DR5" i="6" s="1"/>
  <c r="AZ5" i="6"/>
  <c r="DJ4" i="6"/>
  <c r="DI4" i="6"/>
  <c r="DH4" i="6"/>
  <c r="DG4" i="6"/>
  <c r="DF4" i="6"/>
  <c r="DE4" i="6"/>
  <c r="DD4" i="6"/>
  <c r="DC4" i="6"/>
  <c r="DB4" i="6"/>
  <c r="DA4" i="6"/>
  <c r="CZ4" i="6"/>
  <c r="CY4" i="6"/>
  <c r="CV4" i="6"/>
  <c r="CU4" i="6"/>
  <c r="CT4" i="6"/>
  <c r="CS4" i="6"/>
  <c r="BZ4" i="6"/>
  <c r="BM4" i="6"/>
  <c r="DR4" i="6" s="1"/>
  <c r="AZ4" i="6"/>
  <c r="G1" i="6"/>
  <c r="A1" i="6"/>
  <c r="BZ11" i="5"/>
  <c r="BM11" i="5"/>
  <c r="AZ11" i="5"/>
  <c r="BZ10" i="5"/>
  <c r="BM10" i="5"/>
  <c r="AZ10" i="5"/>
  <c r="BZ9" i="5"/>
  <c r="BM9" i="5"/>
  <c r="AZ9" i="5"/>
  <c r="BZ8" i="5"/>
  <c r="BM8" i="5"/>
  <c r="DR8" i="5" s="1"/>
  <c r="AZ8" i="5"/>
  <c r="DJ7" i="5"/>
  <c r="DI7" i="5"/>
  <c r="DH7" i="5"/>
  <c r="DG7" i="5"/>
  <c r="DF7" i="5"/>
  <c r="DE7" i="5"/>
  <c r="DD7" i="5"/>
  <c r="DC7" i="5"/>
  <c r="DB7" i="5"/>
  <c r="DA7" i="5"/>
  <c r="CZ7" i="5"/>
  <c r="CY7" i="5"/>
  <c r="CV7" i="5"/>
  <c r="CU7" i="5"/>
  <c r="CT7" i="5"/>
  <c r="CS7" i="5"/>
  <c r="BZ7" i="5"/>
  <c r="BM7" i="5"/>
  <c r="DR7" i="5" s="1"/>
  <c r="AZ7" i="5"/>
  <c r="DJ6" i="5"/>
  <c r="DI6" i="5"/>
  <c r="DH6" i="5"/>
  <c r="DG6" i="5"/>
  <c r="DF6" i="5"/>
  <c r="DE6" i="5"/>
  <c r="DD6" i="5"/>
  <c r="DC6" i="5"/>
  <c r="DB6" i="5"/>
  <c r="DA6" i="5"/>
  <c r="CZ6" i="5"/>
  <c r="CY6" i="5"/>
  <c r="CV6" i="5"/>
  <c r="CU6" i="5"/>
  <c r="CT6" i="5"/>
  <c r="CS6" i="5"/>
  <c r="BZ6" i="5"/>
  <c r="DV6" i="5" s="1"/>
  <c r="BM6" i="5"/>
  <c r="AZ6" i="5"/>
  <c r="DN6" i="5" s="1"/>
  <c r="DJ5" i="5"/>
  <c r="DI5" i="5"/>
  <c r="DH5" i="5"/>
  <c r="DG5" i="5"/>
  <c r="DF5" i="5"/>
  <c r="DE5" i="5"/>
  <c r="DD5" i="5"/>
  <c r="DC5" i="5"/>
  <c r="DB5" i="5"/>
  <c r="DA5" i="5"/>
  <c r="CZ5" i="5"/>
  <c r="CY5" i="5"/>
  <c r="CV5" i="5"/>
  <c r="CU5" i="5"/>
  <c r="CT5" i="5"/>
  <c r="CS5" i="5"/>
  <c r="BZ5" i="5"/>
  <c r="DV5" i="5" s="1"/>
  <c r="BM5" i="5"/>
  <c r="DR5" i="5" s="1"/>
  <c r="AZ5" i="5"/>
  <c r="DN5" i="5" s="1"/>
  <c r="DJ4" i="5"/>
  <c r="DI4" i="5"/>
  <c r="DH4" i="5"/>
  <c r="DG4" i="5"/>
  <c r="DF4" i="5"/>
  <c r="DE4" i="5"/>
  <c r="DD4" i="5"/>
  <c r="DC4" i="5"/>
  <c r="DB4" i="5"/>
  <c r="DA4" i="5"/>
  <c r="CZ4" i="5"/>
  <c r="CY4" i="5"/>
  <c r="CV4" i="5"/>
  <c r="CU4" i="5"/>
  <c r="CT4" i="5"/>
  <c r="CS4" i="5"/>
  <c r="BZ4" i="5"/>
  <c r="DV4" i="5" s="1"/>
  <c r="BM4" i="5"/>
  <c r="DR4" i="5" s="1"/>
  <c r="AZ4" i="5"/>
  <c r="DN4" i="5" s="1"/>
  <c r="G1" i="5"/>
  <c r="A1" i="5"/>
  <c r="G1" i="4"/>
  <c r="A1" i="4"/>
  <c r="BZ11" i="4"/>
  <c r="BM11" i="4"/>
  <c r="AZ11" i="4"/>
  <c r="BZ10" i="4"/>
  <c r="DV10" i="4" s="1"/>
  <c r="BM10" i="4"/>
  <c r="DR10" i="4" s="1"/>
  <c r="AZ10" i="4"/>
  <c r="DN10" i="4" s="1"/>
  <c r="BZ9" i="4"/>
  <c r="BM9" i="4"/>
  <c r="DR9" i="4" s="1"/>
  <c r="AZ9" i="4"/>
  <c r="DN9" i="4" s="1"/>
  <c r="BZ8" i="4"/>
  <c r="DV8" i="4" s="1"/>
  <c r="BM8" i="4"/>
  <c r="DR8" i="4" s="1"/>
  <c r="AZ8" i="4"/>
  <c r="DN8" i="4" s="1"/>
  <c r="DJ7" i="4"/>
  <c r="DI7" i="4"/>
  <c r="DH7" i="4"/>
  <c r="DG7" i="4"/>
  <c r="DF7" i="4"/>
  <c r="DE7" i="4"/>
  <c r="DD7" i="4"/>
  <c r="DC7" i="4"/>
  <c r="DB7" i="4"/>
  <c r="DA7" i="4"/>
  <c r="CZ7" i="4"/>
  <c r="CY7" i="4"/>
  <c r="CV7" i="4"/>
  <c r="CU7" i="4"/>
  <c r="CT7" i="4"/>
  <c r="CS7" i="4"/>
  <c r="BZ7" i="4"/>
  <c r="BM7" i="4"/>
  <c r="AZ7" i="4"/>
  <c r="DJ6" i="4"/>
  <c r="DI6" i="4"/>
  <c r="DH6" i="4"/>
  <c r="DG6" i="4"/>
  <c r="DF6" i="4"/>
  <c r="DE6" i="4"/>
  <c r="DD6" i="4"/>
  <c r="DC6" i="4"/>
  <c r="DB6" i="4"/>
  <c r="DA6" i="4"/>
  <c r="CZ6" i="4"/>
  <c r="CY6" i="4"/>
  <c r="CV6" i="4"/>
  <c r="CU6" i="4"/>
  <c r="CT6" i="4"/>
  <c r="CS6" i="4"/>
  <c r="BZ6" i="4"/>
  <c r="DV6" i="4" s="1"/>
  <c r="BM6" i="4"/>
  <c r="DR6" i="4" s="1"/>
  <c r="AZ6" i="4"/>
  <c r="DN6" i="4" s="1"/>
  <c r="DJ5" i="4"/>
  <c r="DI5" i="4"/>
  <c r="DH5" i="4"/>
  <c r="DG5" i="4"/>
  <c r="DF5" i="4"/>
  <c r="DE5" i="4"/>
  <c r="DD5" i="4"/>
  <c r="DC5" i="4"/>
  <c r="DB5" i="4"/>
  <c r="DA5" i="4"/>
  <c r="CZ5" i="4"/>
  <c r="CY5" i="4"/>
  <c r="CV5" i="4"/>
  <c r="CU5" i="4"/>
  <c r="CT5" i="4"/>
  <c r="CS5" i="4"/>
  <c r="BZ5" i="4"/>
  <c r="BM5" i="4"/>
  <c r="AZ5" i="4"/>
  <c r="DJ4" i="4"/>
  <c r="DI4" i="4"/>
  <c r="DH4" i="4"/>
  <c r="DG4" i="4"/>
  <c r="DF4" i="4"/>
  <c r="DE4" i="4"/>
  <c r="DD4" i="4"/>
  <c r="DC4" i="4"/>
  <c r="DB4" i="4"/>
  <c r="DA4" i="4"/>
  <c r="CZ4" i="4"/>
  <c r="CY4" i="4"/>
  <c r="CV4" i="4"/>
  <c r="CU4" i="4"/>
  <c r="CT4" i="4"/>
  <c r="CS4" i="4"/>
  <c r="BZ4" i="4"/>
  <c r="DV4" i="4" s="1"/>
  <c r="BM4" i="4"/>
  <c r="DR4" i="4" s="1"/>
  <c r="AZ4" i="4"/>
  <c r="DN4" i="4" s="1"/>
  <c r="CX7" i="5" l="1"/>
  <c r="CX5" i="16"/>
  <c r="CX6" i="16"/>
  <c r="CX7" i="16"/>
  <c r="CW5" i="16"/>
  <c r="CW6" i="16"/>
  <c r="CW7" i="16"/>
  <c r="CX5" i="15"/>
  <c r="CX6" i="15"/>
  <c r="CX7" i="15"/>
  <c r="CW5" i="15"/>
  <c r="CW6" i="15"/>
  <c r="CW7" i="15"/>
  <c r="CX5" i="14"/>
  <c r="CX6" i="14"/>
  <c r="CX7" i="14"/>
  <c r="CW5" i="14"/>
  <c r="CW6" i="14"/>
  <c r="CW7" i="14"/>
  <c r="CX5" i="13"/>
  <c r="CX6" i="13"/>
  <c r="CX7" i="13"/>
  <c r="CW5" i="13"/>
  <c r="CW6" i="13"/>
  <c r="CW7" i="13"/>
  <c r="CX5" i="12"/>
  <c r="CX6" i="12"/>
  <c r="CX7" i="12"/>
  <c r="CW5" i="12"/>
  <c r="CW6" i="12"/>
  <c r="CW7" i="12"/>
  <c r="CX5" i="11"/>
  <c r="CX6" i="11"/>
  <c r="CX7" i="11"/>
  <c r="CW5" i="11"/>
  <c r="CW6" i="11"/>
  <c r="CW7" i="11"/>
  <c r="CX5" i="10"/>
  <c r="CW6" i="10"/>
  <c r="CW7" i="10"/>
  <c r="CX6" i="10"/>
  <c r="CX7" i="10"/>
  <c r="CX5" i="9"/>
  <c r="CX6" i="9"/>
  <c r="CX7" i="9"/>
  <c r="CW5" i="9"/>
  <c r="CW6" i="9"/>
  <c r="CW7" i="9"/>
  <c r="CX5" i="8"/>
  <c r="CX6" i="8"/>
  <c r="CX7" i="8"/>
  <c r="CW5" i="8"/>
  <c r="CW6" i="8"/>
  <c r="CW7" i="8"/>
  <c r="CX5" i="7"/>
  <c r="CX6" i="7"/>
  <c r="CX7" i="7"/>
  <c r="CW5" i="7"/>
  <c r="CW6" i="7"/>
  <c r="CW7" i="7"/>
  <c r="CX5" i="6"/>
  <c r="CX6" i="6"/>
  <c r="CX7" i="6"/>
  <c r="CW5" i="6"/>
  <c r="CW6" i="6"/>
  <c r="CW7" i="6"/>
  <c r="CX5" i="5"/>
  <c r="CW6" i="5"/>
  <c r="CW7" i="5"/>
  <c r="CW5" i="5"/>
  <c r="CX6" i="5"/>
  <c r="CW4" i="4"/>
  <c r="CW5" i="4"/>
  <c r="CX6" i="4"/>
  <c r="CX7" i="4"/>
  <c r="CX4" i="4"/>
  <c r="CX5" i="4"/>
  <c r="CW6" i="4"/>
  <c r="CW7" i="4"/>
  <c r="CX4" i="16"/>
  <c r="DN4" i="16"/>
  <c r="DV4" i="16"/>
  <c r="DN5" i="16"/>
  <c r="DV5" i="16"/>
  <c r="DN6" i="16"/>
  <c r="DV6" i="16"/>
  <c r="CW4" i="16"/>
  <c r="DN7" i="16"/>
  <c r="DV7" i="16"/>
  <c r="DN8" i="16"/>
  <c r="DV8" i="16"/>
  <c r="DN9" i="16"/>
  <c r="DV9" i="16"/>
  <c r="DN10" i="16"/>
  <c r="DV10" i="16"/>
  <c r="DN11" i="16"/>
  <c r="DV11" i="16"/>
  <c r="CX4" i="15"/>
  <c r="DN4" i="15"/>
  <c r="DV4" i="15"/>
  <c r="DN5" i="15"/>
  <c r="DV5" i="15"/>
  <c r="DN6" i="15"/>
  <c r="DV6" i="15"/>
  <c r="CW4" i="15"/>
  <c r="DN7" i="15"/>
  <c r="DV7" i="15"/>
  <c r="DN8" i="15"/>
  <c r="DV8" i="15"/>
  <c r="DN9" i="15"/>
  <c r="DV9" i="15"/>
  <c r="DN10" i="15"/>
  <c r="DV10" i="15"/>
  <c r="DN11" i="15"/>
  <c r="DV11" i="15"/>
  <c r="CX4" i="14"/>
  <c r="DN4" i="14"/>
  <c r="DV4" i="14"/>
  <c r="DN5" i="14"/>
  <c r="DV5" i="14"/>
  <c r="DN6" i="14"/>
  <c r="DV6" i="14"/>
  <c r="CW4" i="14"/>
  <c r="DN7" i="14"/>
  <c r="DV7" i="14"/>
  <c r="DN8" i="14"/>
  <c r="DV8" i="14"/>
  <c r="DN9" i="14"/>
  <c r="DV9" i="14"/>
  <c r="DN10" i="14"/>
  <c r="DV10" i="14"/>
  <c r="DN11" i="14"/>
  <c r="DV11" i="14"/>
  <c r="CX4" i="13"/>
  <c r="DN4" i="13"/>
  <c r="DV4" i="13"/>
  <c r="DN5" i="13"/>
  <c r="DV5" i="13"/>
  <c r="DN6" i="13"/>
  <c r="DV6" i="13"/>
  <c r="CW4" i="13"/>
  <c r="DN7" i="13"/>
  <c r="DV7" i="13"/>
  <c r="DN8" i="13"/>
  <c r="DV8" i="13"/>
  <c r="DN9" i="13"/>
  <c r="DV9" i="13"/>
  <c r="DN10" i="13"/>
  <c r="DV10" i="13"/>
  <c r="DN11" i="13"/>
  <c r="DV11" i="13"/>
  <c r="CX4" i="12"/>
  <c r="DN4" i="12"/>
  <c r="DV4" i="12"/>
  <c r="DN5" i="12"/>
  <c r="DV5" i="12"/>
  <c r="DN6" i="12"/>
  <c r="DV6" i="12"/>
  <c r="CW4" i="12"/>
  <c r="DN7" i="12"/>
  <c r="DV7" i="12"/>
  <c r="DN8" i="12"/>
  <c r="DV8" i="12"/>
  <c r="DN9" i="12"/>
  <c r="DV9" i="12"/>
  <c r="DN10" i="12"/>
  <c r="DV10" i="12"/>
  <c r="DN11" i="12"/>
  <c r="DV11" i="12"/>
  <c r="CX4" i="11"/>
  <c r="DN4" i="11"/>
  <c r="DV4" i="11"/>
  <c r="DN5" i="11"/>
  <c r="DV5" i="11"/>
  <c r="DN6" i="11"/>
  <c r="DV6" i="11"/>
  <c r="CW4" i="11"/>
  <c r="DN7" i="11"/>
  <c r="DV7" i="11"/>
  <c r="DN8" i="11"/>
  <c r="DV8" i="11"/>
  <c r="DN9" i="11"/>
  <c r="DV9" i="11"/>
  <c r="DN10" i="11"/>
  <c r="DV10" i="11"/>
  <c r="DN11" i="11"/>
  <c r="DV11" i="11"/>
  <c r="CW4" i="10"/>
  <c r="CW5" i="10"/>
  <c r="DN5" i="10"/>
  <c r="DV5" i="10"/>
  <c r="DN6" i="10"/>
  <c r="DV6" i="10"/>
  <c r="DV7" i="10"/>
  <c r="DN7" i="10"/>
  <c r="CX4" i="10"/>
  <c r="DR11" i="10"/>
  <c r="CX4" i="9"/>
  <c r="DN4" i="9"/>
  <c r="DV4" i="9"/>
  <c r="DN5" i="9"/>
  <c r="DV5" i="9"/>
  <c r="DN6" i="9"/>
  <c r="DV6" i="9"/>
  <c r="CW4" i="9"/>
  <c r="DN7" i="9"/>
  <c r="DV7" i="9"/>
  <c r="DN8" i="9"/>
  <c r="DV8" i="9"/>
  <c r="DN9" i="9"/>
  <c r="DV9" i="9"/>
  <c r="DN10" i="9"/>
  <c r="DV10" i="9"/>
  <c r="DN11" i="9"/>
  <c r="DV11" i="9"/>
  <c r="CX4" i="8"/>
  <c r="DN4" i="8"/>
  <c r="DV4" i="8"/>
  <c r="DN5" i="8"/>
  <c r="DV5" i="8"/>
  <c r="DN6" i="8"/>
  <c r="DV6" i="8"/>
  <c r="CW4" i="8"/>
  <c r="DN7" i="8"/>
  <c r="DV7" i="8"/>
  <c r="DN8" i="8"/>
  <c r="DV8" i="8"/>
  <c r="DN9" i="8"/>
  <c r="DV9" i="8"/>
  <c r="DN10" i="8"/>
  <c r="DV10" i="8"/>
  <c r="DN11" i="8"/>
  <c r="DV11" i="8"/>
  <c r="CX4" i="7"/>
  <c r="DN4" i="7"/>
  <c r="DV4" i="7"/>
  <c r="DN5" i="7"/>
  <c r="DV5" i="7"/>
  <c r="DN6" i="7"/>
  <c r="DV6" i="7"/>
  <c r="CW4" i="7"/>
  <c r="DN7" i="7"/>
  <c r="DV7" i="7"/>
  <c r="DN8" i="7"/>
  <c r="DV8" i="7"/>
  <c r="DN9" i="7"/>
  <c r="DV9" i="7"/>
  <c r="DN10" i="7"/>
  <c r="DV10" i="7"/>
  <c r="DN11" i="7"/>
  <c r="DV11" i="7"/>
  <c r="CX4" i="6"/>
  <c r="DN4" i="6"/>
  <c r="DV4" i="6"/>
  <c r="DN5" i="6"/>
  <c r="DV5" i="6"/>
  <c r="DN6" i="6"/>
  <c r="DV6" i="6"/>
  <c r="CW4" i="6"/>
  <c r="DN7" i="6"/>
  <c r="DV7" i="6"/>
  <c r="DN8" i="6"/>
  <c r="DV8" i="6"/>
  <c r="DN9" i="6"/>
  <c r="DV9" i="6"/>
  <c r="DN10" i="6"/>
  <c r="DV10" i="6"/>
  <c r="DN11" i="6"/>
  <c r="DV11" i="6"/>
  <c r="DR6" i="5"/>
  <c r="DN7" i="5"/>
  <c r="DV7" i="5"/>
  <c r="CW4" i="5"/>
  <c r="CX4" i="5"/>
  <c r="DN8" i="5"/>
  <c r="DV8" i="5"/>
  <c r="DN9" i="5"/>
  <c r="DR9" i="5"/>
  <c r="DV9" i="5"/>
  <c r="DN10" i="5"/>
  <c r="DR10" i="5"/>
  <c r="DV10" i="5"/>
  <c r="DN11" i="5"/>
  <c r="DR11" i="5"/>
  <c r="DV11" i="5"/>
  <c r="DN5" i="4"/>
  <c r="DR5" i="4"/>
  <c r="DV5" i="4"/>
  <c r="DN7" i="4"/>
  <c r="DR7" i="4"/>
  <c r="DV7" i="4"/>
  <c r="DN11" i="4"/>
  <c r="DR11" i="4"/>
  <c r="DV11" i="4"/>
  <c r="DV9" i="4"/>
  <c r="DJ5" i="2"/>
  <c r="DJ6" i="2"/>
  <c r="DJ7" i="2"/>
  <c r="DJ4" i="2"/>
  <c r="DI5" i="2"/>
  <c r="DI6" i="2"/>
  <c r="DI7" i="2"/>
  <c r="DI4" i="2"/>
  <c r="DH5" i="2"/>
  <c r="DH6" i="2"/>
  <c r="DH7" i="2"/>
  <c r="DH4" i="2"/>
  <c r="DG5" i="2"/>
  <c r="DG6" i="2"/>
  <c r="DG7" i="2"/>
  <c r="DG4" i="2"/>
  <c r="DF5" i="2"/>
  <c r="DF6" i="2"/>
  <c r="DF7" i="2"/>
  <c r="DF4" i="2"/>
  <c r="DE5" i="2"/>
  <c r="DE6" i="2"/>
  <c r="DE7" i="2"/>
  <c r="DE4" i="2"/>
  <c r="DD5" i="2"/>
  <c r="DD6" i="2"/>
  <c r="DD7" i="2"/>
  <c r="DD4" i="2"/>
  <c r="DC5" i="2"/>
  <c r="DC6" i="2"/>
  <c r="DC7" i="2"/>
  <c r="DC4" i="2"/>
  <c r="DB5" i="2"/>
  <c r="DB6" i="2"/>
  <c r="DB7" i="2"/>
  <c r="DB4" i="2"/>
  <c r="DA5" i="2"/>
  <c r="DA6" i="2"/>
  <c r="DA7" i="2"/>
  <c r="DA4" i="2"/>
  <c r="CZ5" i="2"/>
  <c r="CZ6" i="2"/>
  <c r="CZ7" i="2"/>
  <c r="CZ4" i="2"/>
  <c r="CY5" i="2"/>
  <c r="CY6" i="2"/>
  <c r="CY7" i="2"/>
  <c r="CY4" i="2"/>
  <c r="CV5" i="2"/>
  <c r="CV6" i="2"/>
  <c r="CV7" i="2"/>
  <c r="CV4" i="2"/>
  <c r="CU5" i="2"/>
  <c r="CU6" i="2"/>
  <c r="CU7" i="2"/>
  <c r="CU4" i="2"/>
  <c r="CT5" i="2"/>
  <c r="CT6" i="2"/>
  <c r="CX6" i="2" s="1"/>
  <c r="CT7" i="2"/>
  <c r="CT4" i="2"/>
  <c r="CS5" i="2"/>
  <c r="CW5" i="2" s="1"/>
  <c r="CS6" i="2"/>
  <c r="CS7" i="2"/>
  <c r="CS4" i="2"/>
  <c r="BZ5" i="2"/>
  <c r="DV5" i="2" s="1"/>
  <c r="BZ6" i="2"/>
  <c r="DV6" i="2" s="1"/>
  <c r="BZ7" i="2"/>
  <c r="DV7" i="2" s="1"/>
  <c r="BZ8" i="2"/>
  <c r="DV8" i="2" s="1"/>
  <c r="BZ9" i="2"/>
  <c r="DV9" i="2" s="1"/>
  <c r="BZ10" i="2"/>
  <c r="DV10" i="2" s="1"/>
  <c r="BZ11" i="2"/>
  <c r="DV11" i="2" s="1"/>
  <c r="BZ4" i="2"/>
  <c r="DV4" i="2" s="1"/>
  <c r="BM5" i="2"/>
  <c r="DR5" i="2" s="1"/>
  <c r="BM6" i="2"/>
  <c r="DR6" i="2" s="1"/>
  <c r="BM7" i="2"/>
  <c r="DR7" i="2" s="1"/>
  <c r="BM8" i="2"/>
  <c r="DR8" i="2" s="1"/>
  <c r="BM9" i="2"/>
  <c r="DR9" i="2" s="1"/>
  <c r="BM10" i="2"/>
  <c r="DR10" i="2" s="1"/>
  <c r="BM11" i="2"/>
  <c r="DR11" i="2" s="1"/>
  <c r="BM4" i="2"/>
  <c r="DR4" i="2" s="1"/>
  <c r="AZ5" i="2"/>
  <c r="DN5" i="2" s="1"/>
  <c r="AZ6" i="2"/>
  <c r="DN6" i="2" s="1"/>
  <c r="AZ7" i="2"/>
  <c r="DN7" i="2" s="1"/>
  <c r="AZ8" i="2"/>
  <c r="DN8" i="2" s="1"/>
  <c r="AZ9" i="2"/>
  <c r="DN9" i="2" s="1"/>
  <c r="AZ10" i="2"/>
  <c r="DN10" i="2" s="1"/>
  <c r="AZ11" i="2"/>
  <c r="DN11" i="2" s="1"/>
  <c r="AZ4" i="2"/>
  <c r="DN4" i="2" s="1"/>
  <c r="CW7" i="2" l="1"/>
  <c r="CW6" i="2"/>
  <c r="CX7" i="2"/>
  <c r="CX5" i="2"/>
  <c r="CF5" i="2"/>
  <c r="CF5" i="4" s="1"/>
  <c r="CF5" i="5" s="1"/>
  <c r="CF5" i="6" s="1"/>
  <c r="CF5" i="7" s="1"/>
  <c r="CF5" i="8" s="1"/>
  <c r="CF5" i="9" s="1"/>
  <c r="CF5" i="10" s="1"/>
  <c r="CF5" i="11" s="1"/>
  <c r="CF5" i="12" s="1"/>
  <c r="CF5" i="13" s="1"/>
  <c r="CF5" i="14" s="1"/>
  <c r="CF5" i="15" s="1"/>
  <c r="CF5" i="16" s="1"/>
  <c r="CJ4" i="2"/>
  <c r="CJ4" i="4" s="1"/>
  <c r="CJ4" i="5" s="1"/>
  <c r="BX6" i="2"/>
  <c r="BX6" i="4" s="1"/>
  <c r="BX6" i="5" s="1"/>
  <c r="BX6" i="6" s="1"/>
  <c r="BX6" i="7" s="1"/>
  <c r="BX6" i="8" s="1"/>
  <c r="BX6" i="9" s="1"/>
  <c r="BX6" i="10" s="1"/>
  <c r="BX6" i="11" s="1"/>
  <c r="BX6" i="12" s="1"/>
  <c r="BX6" i="13" s="1"/>
  <c r="BX6" i="14" s="1"/>
  <c r="BX6" i="15" s="1"/>
  <c r="BX6" i="16" s="1"/>
  <c r="BX11" i="2"/>
  <c r="BX11" i="4" s="1"/>
  <c r="BX11" i="5" s="1"/>
  <c r="BX11" i="6" s="1"/>
  <c r="BX11" i="7" s="1"/>
  <c r="BX11" i="8" s="1"/>
  <c r="BX11" i="9" s="1"/>
  <c r="BX11" i="10" s="1"/>
  <c r="BX11" i="11" s="1"/>
  <c r="BX11" i="12" s="1"/>
  <c r="BX11" i="13" s="1"/>
  <c r="BX11" i="14" s="1"/>
  <c r="BX11" i="15" s="1"/>
  <c r="BX11" i="16" s="1"/>
  <c r="BX7" i="2"/>
  <c r="BX7" i="4" s="1"/>
  <c r="BX7" i="5" s="1"/>
  <c r="BX7" i="6" s="1"/>
  <c r="BX7" i="7" s="1"/>
  <c r="BX7" i="8" s="1"/>
  <c r="BX7" i="9" s="1"/>
  <c r="BX7" i="10" s="1"/>
  <c r="BX7" i="11" s="1"/>
  <c r="BX7" i="12" s="1"/>
  <c r="BX7" i="13" s="1"/>
  <c r="BX7" i="14" s="1"/>
  <c r="BX7" i="15" s="1"/>
  <c r="BX7" i="16" s="1"/>
  <c r="BX9" i="2"/>
  <c r="BX9" i="4" s="1"/>
  <c r="BX9" i="5" s="1"/>
  <c r="BX9" i="6" s="1"/>
  <c r="BX9" i="7" s="1"/>
  <c r="BX9" i="8" s="1"/>
  <c r="BX9" i="9" s="1"/>
  <c r="BX9" i="10" s="1"/>
  <c r="BX9" i="11" s="1"/>
  <c r="BX9" i="12" s="1"/>
  <c r="BX9" i="13" s="1"/>
  <c r="BX9" i="14" s="1"/>
  <c r="BX9" i="15" s="1"/>
  <c r="BX9" i="16" s="1"/>
  <c r="BX5" i="2"/>
  <c r="BX5" i="4" s="1"/>
  <c r="BX5" i="5" s="1"/>
  <c r="BX5" i="6" s="1"/>
  <c r="BX5" i="7" s="1"/>
  <c r="BX5" i="8" s="1"/>
  <c r="BX5" i="9" s="1"/>
  <c r="BX5" i="10" s="1"/>
  <c r="BX5" i="11" s="1"/>
  <c r="BX5" i="12" s="1"/>
  <c r="BX5" i="13" s="1"/>
  <c r="BX5" i="14" s="1"/>
  <c r="BX5" i="15" s="1"/>
  <c r="BX5" i="16" s="1"/>
  <c r="BX4" i="2"/>
  <c r="BX4" i="4" s="1"/>
  <c r="BX4" i="5" s="1"/>
  <c r="BX4" i="6" s="1"/>
  <c r="BX4" i="7" s="1"/>
  <c r="BX4" i="8" s="1"/>
  <c r="BX4" i="9" s="1"/>
  <c r="BX4" i="10" s="1"/>
  <c r="BX4" i="11" s="1"/>
  <c r="BX4" i="12" s="1"/>
  <c r="BX4" i="13" s="1"/>
  <c r="BX4" i="14" s="1"/>
  <c r="BX4" i="15" s="1"/>
  <c r="BX4" i="16" s="1"/>
  <c r="BX10" i="2"/>
  <c r="BX10" i="4" s="1"/>
  <c r="BX10" i="5" s="1"/>
  <c r="BX10" i="6" s="1"/>
  <c r="BX10" i="7" s="1"/>
  <c r="BX10" i="8" s="1"/>
  <c r="BX10" i="9" s="1"/>
  <c r="BX10" i="10" s="1"/>
  <c r="BX10" i="11" s="1"/>
  <c r="BX10" i="12" s="1"/>
  <c r="BX10" i="13" s="1"/>
  <c r="BX10" i="14" s="1"/>
  <c r="BX10" i="15" s="1"/>
  <c r="BX10" i="16" s="1"/>
  <c r="BX8" i="2"/>
  <c r="BX8" i="4" s="1"/>
  <c r="BX8" i="5" s="1"/>
  <c r="BX8" i="6" s="1"/>
  <c r="BX8" i="7" s="1"/>
  <c r="BX8" i="8" s="1"/>
  <c r="BX8" i="9" s="1"/>
  <c r="BX8" i="10" s="1"/>
  <c r="BX8" i="11" s="1"/>
  <c r="BX8" i="12" s="1"/>
  <c r="BX8" i="13" s="1"/>
  <c r="BX8" i="14" s="1"/>
  <c r="BX8" i="15" s="1"/>
  <c r="BX8" i="16" s="1"/>
  <c r="CF4" i="2"/>
  <c r="CF4" i="4" s="1"/>
  <c r="CF4" i="5" s="1"/>
  <c r="CF4" i="6" s="1"/>
  <c r="CF4" i="7" s="1"/>
  <c r="CF4" i="8" s="1"/>
  <c r="CF4" i="9" s="1"/>
  <c r="CF4" i="10" s="1"/>
  <c r="CF4" i="11" s="1"/>
  <c r="CF4" i="12" s="1"/>
  <c r="CF4" i="13" s="1"/>
  <c r="CF4" i="14" s="1"/>
  <c r="CF4" i="15" s="1"/>
  <c r="CF4" i="16" s="1"/>
  <c r="CJ11" i="2"/>
  <c r="CJ11" i="4" s="1"/>
  <c r="CJ11" i="5" s="1"/>
  <c r="CJ10" i="2"/>
  <c r="CJ10" i="4" s="1"/>
  <c r="CJ10" i="5" s="1"/>
  <c r="CJ9" i="2"/>
  <c r="CJ9" i="4" s="1"/>
  <c r="CJ9" i="5" s="1"/>
  <c r="CJ8" i="2"/>
  <c r="CJ8" i="4" s="1"/>
  <c r="CJ8" i="5" s="1"/>
  <c r="CJ7" i="2"/>
  <c r="CJ7" i="4" s="1"/>
  <c r="CJ7" i="5" s="1"/>
  <c r="CJ6" i="2"/>
  <c r="CJ6" i="4" s="1"/>
  <c r="CJ6" i="5" s="1"/>
  <c r="CJ5" i="2"/>
  <c r="CJ5" i="4" s="1"/>
  <c r="CJ5" i="5" s="1"/>
  <c r="CF11" i="2"/>
  <c r="CF11" i="4" s="1"/>
  <c r="CF11" i="5" s="1"/>
  <c r="CF11" i="6" s="1"/>
  <c r="CF11" i="7" s="1"/>
  <c r="CF11" i="8" s="1"/>
  <c r="CF11" i="9" s="1"/>
  <c r="CF11" i="10" s="1"/>
  <c r="CF11" i="11" s="1"/>
  <c r="CF11" i="12" s="1"/>
  <c r="CF11" i="13" s="1"/>
  <c r="CF11" i="14" s="1"/>
  <c r="CF11" i="15" s="1"/>
  <c r="CF11" i="16" s="1"/>
  <c r="CF10" i="2"/>
  <c r="CF10" i="4" s="1"/>
  <c r="CF10" i="5" s="1"/>
  <c r="CF10" i="6" s="1"/>
  <c r="CF10" i="7" s="1"/>
  <c r="CF10" i="8" s="1"/>
  <c r="CF10" i="9" s="1"/>
  <c r="CF10" i="10" s="1"/>
  <c r="CF10" i="11" s="1"/>
  <c r="CF10" i="12" s="1"/>
  <c r="CF10" i="13" s="1"/>
  <c r="CF10" i="14" s="1"/>
  <c r="CF10" i="15" s="1"/>
  <c r="CF10" i="16" s="1"/>
  <c r="CF9" i="2"/>
  <c r="CF9" i="4" s="1"/>
  <c r="CF9" i="5" s="1"/>
  <c r="CF9" i="6" s="1"/>
  <c r="CF9" i="7" s="1"/>
  <c r="CF9" i="8" s="1"/>
  <c r="CF9" i="9" s="1"/>
  <c r="CF9" i="10" s="1"/>
  <c r="CF9" i="11" s="1"/>
  <c r="CF9" i="12" s="1"/>
  <c r="CF9" i="13" s="1"/>
  <c r="CF9" i="14" s="1"/>
  <c r="CF9" i="15" s="1"/>
  <c r="CF9" i="16" s="1"/>
  <c r="CF8" i="2"/>
  <c r="CF8" i="4" s="1"/>
  <c r="CF8" i="5" s="1"/>
  <c r="CF8" i="6" s="1"/>
  <c r="CF8" i="7" s="1"/>
  <c r="CF8" i="8" s="1"/>
  <c r="CF8" i="9" s="1"/>
  <c r="CF8" i="10" s="1"/>
  <c r="CF8" i="11" s="1"/>
  <c r="CF8" i="12" s="1"/>
  <c r="CF8" i="13" s="1"/>
  <c r="CF8" i="14" s="1"/>
  <c r="CF8" i="15" s="1"/>
  <c r="CF8" i="16" s="1"/>
  <c r="CF7" i="2"/>
  <c r="CF7" i="4" s="1"/>
  <c r="CF7" i="5" s="1"/>
  <c r="CF7" i="6" s="1"/>
  <c r="CF7" i="7" s="1"/>
  <c r="CF7" i="8" s="1"/>
  <c r="CF7" i="9" s="1"/>
  <c r="CF7" i="10" s="1"/>
  <c r="CF7" i="11" s="1"/>
  <c r="CF7" i="12" s="1"/>
  <c r="CF7" i="13" s="1"/>
  <c r="CF7" i="14" s="1"/>
  <c r="CF7" i="15" s="1"/>
  <c r="CF7" i="16" s="1"/>
  <c r="CF6" i="2"/>
  <c r="CF6" i="4" s="1"/>
  <c r="CF6" i="5" s="1"/>
  <c r="CF6" i="6" s="1"/>
  <c r="CF6" i="7" s="1"/>
  <c r="CF6" i="8" s="1"/>
  <c r="CF6" i="9" s="1"/>
  <c r="CF6" i="10" s="1"/>
  <c r="CF6" i="11" s="1"/>
  <c r="CF6" i="12" s="1"/>
  <c r="CF6" i="13" s="1"/>
  <c r="CF6" i="14" s="1"/>
  <c r="CF6" i="15" s="1"/>
  <c r="CF6" i="16" s="1"/>
  <c r="BR5" i="2"/>
  <c r="BR5" i="4" s="1"/>
  <c r="BR5" i="5" s="1"/>
  <c r="BR5" i="6" s="1"/>
  <c r="BR7" i="2"/>
  <c r="BR7" i="4" s="1"/>
  <c r="BR7" i="5" s="1"/>
  <c r="BR7" i="6" s="1"/>
  <c r="BR6" i="2"/>
  <c r="BR6" i="4" s="1"/>
  <c r="BR6" i="5" s="1"/>
  <c r="BR8" i="2"/>
  <c r="BR8" i="4" s="1"/>
  <c r="BR8" i="5" s="1"/>
  <c r="BR8" i="6" s="1"/>
  <c r="BR10" i="2"/>
  <c r="BR10" i="4" s="1"/>
  <c r="BR10" i="5" s="1"/>
  <c r="BR10" i="6" s="1"/>
  <c r="BR9" i="2"/>
  <c r="BR9" i="4" s="1"/>
  <c r="BR9" i="5" s="1"/>
  <c r="BR9" i="6" s="1"/>
  <c r="BR11" i="2"/>
  <c r="BR11" i="4" s="1"/>
  <c r="BR11" i="5" s="1"/>
  <c r="BR11" i="6" s="1"/>
  <c r="BR4" i="2"/>
  <c r="BR4" i="4" s="1"/>
  <c r="BR4" i="5" s="1"/>
  <c r="BR4" i="6" s="1"/>
  <c r="CE5" i="2"/>
  <c r="CE5" i="4" s="1"/>
  <c r="CE5" i="5" s="1"/>
  <c r="CE5" i="6" s="1"/>
  <c r="CE7" i="2"/>
  <c r="CE7" i="4" s="1"/>
  <c r="CE7" i="5" s="1"/>
  <c r="CE7" i="6" s="1"/>
  <c r="CE7" i="7" s="1"/>
  <c r="CE7" i="8" s="1"/>
  <c r="CE7" i="9" s="1"/>
  <c r="CE7" i="10" s="1"/>
  <c r="CE7" i="11" s="1"/>
  <c r="CE7" i="12" s="1"/>
  <c r="CE7" i="13" s="1"/>
  <c r="CE7" i="14" s="1"/>
  <c r="CE7" i="15" s="1"/>
  <c r="CE7" i="16" s="1"/>
  <c r="CE9" i="2"/>
  <c r="CE9" i="4" s="1"/>
  <c r="CE9" i="5" s="1"/>
  <c r="CE11" i="2"/>
  <c r="CE11" i="4" s="1"/>
  <c r="CE11" i="5" s="1"/>
  <c r="CE6" i="2"/>
  <c r="CE6" i="4" s="1"/>
  <c r="CE6" i="5" s="1"/>
  <c r="CE6" i="6" s="1"/>
  <c r="CE8" i="2"/>
  <c r="CE8" i="4" s="1"/>
  <c r="CE8" i="5" s="1"/>
  <c r="CE10" i="2"/>
  <c r="CE10" i="4" s="1"/>
  <c r="CE10" i="5" s="1"/>
  <c r="CE4" i="2"/>
  <c r="CE4" i="4" s="1"/>
  <c r="CE4" i="5" s="1"/>
  <c r="CE4" i="6" s="1"/>
  <c r="CX4" i="2"/>
  <c r="BS6" i="2"/>
  <c r="BS6" i="4" s="1"/>
  <c r="BS6" i="5" s="1"/>
  <c r="BS6" i="6" s="1"/>
  <c r="BS6" i="7" s="1"/>
  <c r="BS6" i="8" s="1"/>
  <c r="BS6" i="9" s="1"/>
  <c r="BS6" i="10" s="1"/>
  <c r="BS6" i="11" s="1"/>
  <c r="BS6" i="12" s="1"/>
  <c r="BS6" i="13" s="1"/>
  <c r="BS6" i="14" s="1"/>
  <c r="BS6" i="15" s="1"/>
  <c r="BS6" i="16" s="1"/>
  <c r="BS8" i="2"/>
  <c r="BS8" i="4" s="1"/>
  <c r="BS8" i="5" s="1"/>
  <c r="BS8" i="6" s="1"/>
  <c r="BS8" i="7" s="1"/>
  <c r="BS8" i="8" s="1"/>
  <c r="BS8" i="9" s="1"/>
  <c r="BS8" i="10" s="1"/>
  <c r="BS8" i="11" s="1"/>
  <c r="BS8" i="12" s="1"/>
  <c r="BS8" i="13" s="1"/>
  <c r="BS8" i="14" s="1"/>
  <c r="BS8" i="15" s="1"/>
  <c r="BS8" i="16" s="1"/>
  <c r="BS5" i="2"/>
  <c r="BS5" i="4" s="1"/>
  <c r="BS5" i="5" s="1"/>
  <c r="BS5" i="6" s="1"/>
  <c r="BS5" i="7" s="1"/>
  <c r="BS5" i="8" s="1"/>
  <c r="BS5" i="9" s="1"/>
  <c r="BS5" i="10" s="1"/>
  <c r="BS5" i="11" s="1"/>
  <c r="BS5" i="12" s="1"/>
  <c r="BS5" i="13" s="1"/>
  <c r="BS5" i="14" s="1"/>
  <c r="BS5" i="15" s="1"/>
  <c r="BS5" i="16" s="1"/>
  <c r="BS7" i="2"/>
  <c r="BS7" i="4" s="1"/>
  <c r="BS7" i="5" s="1"/>
  <c r="BS7" i="6" s="1"/>
  <c r="BS7" i="7" s="1"/>
  <c r="BS7" i="8" s="1"/>
  <c r="BS7" i="9" s="1"/>
  <c r="BS7" i="10" s="1"/>
  <c r="BS7" i="11" s="1"/>
  <c r="BS7" i="12" s="1"/>
  <c r="BS7" i="13" s="1"/>
  <c r="BS7" i="14" s="1"/>
  <c r="BS7" i="15" s="1"/>
  <c r="BS7" i="16" s="1"/>
  <c r="BS9" i="2"/>
  <c r="BS9" i="4" s="1"/>
  <c r="BS9" i="5" s="1"/>
  <c r="BS9" i="6" s="1"/>
  <c r="BS9" i="7" s="1"/>
  <c r="BS9" i="8" s="1"/>
  <c r="BS9" i="9" s="1"/>
  <c r="BS9" i="10" s="1"/>
  <c r="BS9" i="11" s="1"/>
  <c r="BS9" i="12" s="1"/>
  <c r="BS9" i="13" s="1"/>
  <c r="BS9" i="14" s="1"/>
  <c r="BS9" i="15" s="1"/>
  <c r="BS9" i="16" s="1"/>
  <c r="BS11" i="2"/>
  <c r="BS11" i="4" s="1"/>
  <c r="BS11" i="5" s="1"/>
  <c r="BS11" i="6" s="1"/>
  <c r="BS11" i="7" s="1"/>
  <c r="BS11" i="8" s="1"/>
  <c r="BS11" i="9" s="1"/>
  <c r="BS11" i="10" s="1"/>
  <c r="BS11" i="11" s="1"/>
  <c r="BS11" i="12" s="1"/>
  <c r="BS11" i="13" s="1"/>
  <c r="BS11" i="14" s="1"/>
  <c r="BS11" i="15" s="1"/>
  <c r="BS11" i="16" s="1"/>
  <c r="BS10" i="2"/>
  <c r="BS10" i="4" s="1"/>
  <c r="BS10" i="5" s="1"/>
  <c r="BS10" i="6" s="1"/>
  <c r="BS10" i="7" s="1"/>
  <c r="BS10" i="8" s="1"/>
  <c r="BS10" i="9" s="1"/>
  <c r="BS10" i="10" s="1"/>
  <c r="BS10" i="11" s="1"/>
  <c r="BS10" i="12" s="1"/>
  <c r="BS10" i="13" s="1"/>
  <c r="BS10" i="14" s="1"/>
  <c r="BS10" i="15" s="1"/>
  <c r="BS10" i="16" s="1"/>
  <c r="BF5" i="2"/>
  <c r="BF5" i="4" s="1"/>
  <c r="BF5" i="5" s="1"/>
  <c r="BF5" i="6" s="1"/>
  <c r="BF5" i="7" s="1"/>
  <c r="BF5" i="8" s="1"/>
  <c r="BF5" i="9" s="1"/>
  <c r="BF5" i="10" s="1"/>
  <c r="BF5" i="11" s="1"/>
  <c r="BF5" i="12" s="1"/>
  <c r="BF5" i="13" s="1"/>
  <c r="BF5" i="14" s="1"/>
  <c r="BF5" i="15" s="1"/>
  <c r="BF5" i="16" s="1"/>
  <c r="BF7" i="2"/>
  <c r="BF7" i="4" s="1"/>
  <c r="BF7" i="5" s="1"/>
  <c r="BF7" i="6" s="1"/>
  <c r="BF7" i="7" s="1"/>
  <c r="BF7" i="8" s="1"/>
  <c r="BF7" i="9" s="1"/>
  <c r="BF7" i="10" s="1"/>
  <c r="BF7" i="11" s="1"/>
  <c r="BF7" i="12" s="1"/>
  <c r="BF7" i="13" s="1"/>
  <c r="BF7" i="14" s="1"/>
  <c r="BF7" i="15" s="1"/>
  <c r="BF7" i="16" s="1"/>
  <c r="BF9" i="2"/>
  <c r="BF9" i="4" s="1"/>
  <c r="BF9" i="5" s="1"/>
  <c r="BF9" i="6" s="1"/>
  <c r="BF9" i="7" s="1"/>
  <c r="BF9" i="8" s="1"/>
  <c r="BF9" i="9" s="1"/>
  <c r="BF9" i="10" s="1"/>
  <c r="BF9" i="11" s="1"/>
  <c r="BF9" i="12" s="1"/>
  <c r="BF9" i="13" s="1"/>
  <c r="BF9" i="14" s="1"/>
  <c r="BF9" i="15" s="1"/>
  <c r="BF9" i="16" s="1"/>
  <c r="BF11" i="2"/>
  <c r="BF11" i="4" s="1"/>
  <c r="BF11" i="5" s="1"/>
  <c r="BF11" i="6" s="1"/>
  <c r="BF11" i="7" s="1"/>
  <c r="BF11" i="8" s="1"/>
  <c r="BF11" i="9" s="1"/>
  <c r="BF11" i="10" s="1"/>
  <c r="BF11" i="11" s="1"/>
  <c r="BF11" i="12" s="1"/>
  <c r="BF11" i="13" s="1"/>
  <c r="BF11" i="14" s="1"/>
  <c r="BF11" i="15" s="1"/>
  <c r="BF11" i="16" s="1"/>
  <c r="BF6" i="2"/>
  <c r="BF6" i="4" s="1"/>
  <c r="BF6" i="5" s="1"/>
  <c r="BF6" i="6" s="1"/>
  <c r="BF6" i="7" s="1"/>
  <c r="BF6" i="8" s="1"/>
  <c r="BF6" i="9" s="1"/>
  <c r="BF6" i="10" s="1"/>
  <c r="BF6" i="11" s="1"/>
  <c r="BF6" i="12" s="1"/>
  <c r="BF6" i="13" s="1"/>
  <c r="BF6" i="14" s="1"/>
  <c r="BF6" i="15" s="1"/>
  <c r="BF6" i="16" s="1"/>
  <c r="BF10" i="2"/>
  <c r="BF10" i="4" s="1"/>
  <c r="BF10" i="5" s="1"/>
  <c r="BF10" i="6" s="1"/>
  <c r="BF10" i="7" s="1"/>
  <c r="BF10" i="8" s="1"/>
  <c r="BF10" i="9" s="1"/>
  <c r="BF10" i="10" s="1"/>
  <c r="BF10" i="11" s="1"/>
  <c r="BF10" i="12" s="1"/>
  <c r="BF10" i="13" s="1"/>
  <c r="BF10" i="14" s="1"/>
  <c r="BF10" i="15" s="1"/>
  <c r="BF10" i="16" s="1"/>
  <c r="BF4" i="2"/>
  <c r="BF4" i="4" s="1"/>
  <c r="BF4" i="5" s="1"/>
  <c r="BF4" i="6" s="1"/>
  <c r="BF4" i="7" s="1"/>
  <c r="BF4" i="8" s="1"/>
  <c r="BF4" i="9" s="1"/>
  <c r="BF4" i="10" s="1"/>
  <c r="BF4" i="11" s="1"/>
  <c r="BF4" i="12" s="1"/>
  <c r="BF4" i="13" s="1"/>
  <c r="BF4" i="14" s="1"/>
  <c r="BF4" i="15" s="1"/>
  <c r="BF4" i="16" s="1"/>
  <c r="BS4" i="2"/>
  <c r="BS4" i="4" s="1"/>
  <c r="BS4" i="5" s="1"/>
  <c r="BS4" i="6" s="1"/>
  <c r="BS4" i="7" s="1"/>
  <c r="BS4" i="8" s="1"/>
  <c r="BS4" i="9" s="1"/>
  <c r="BS4" i="10" s="1"/>
  <c r="BS4" i="11" s="1"/>
  <c r="BS4" i="12" s="1"/>
  <c r="BS4" i="13" s="1"/>
  <c r="BS4" i="14" s="1"/>
  <c r="BS4" i="15" s="1"/>
  <c r="BS4" i="16" s="1"/>
  <c r="BF8" i="2"/>
  <c r="BF8" i="4" s="1"/>
  <c r="BF8" i="5" s="1"/>
  <c r="BF8" i="6" s="1"/>
  <c r="BF8" i="7" s="1"/>
  <c r="BF8" i="8" s="1"/>
  <c r="BF8" i="9" s="1"/>
  <c r="BF8" i="10" s="1"/>
  <c r="BF8" i="11" s="1"/>
  <c r="BF8" i="12" s="1"/>
  <c r="BF8" i="13" s="1"/>
  <c r="BF8" i="14" s="1"/>
  <c r="BF8" i="15" s="1"/>
  <c r="BF8" i="16" s="1"/>
  <c r="BT5" i="2"/>
  <c r="BT5" i="4" s="1"/>
  <c r="BT5" i="5" s="1"/>
  <c r="BT5" i="6" s="1"/>
  <c r="BT5" i="7" s="1"/>
  <c r="BT5" i="8" s="1"/>
  <c r="BT5" i="9" s="1"/>
  <c r="BT5" i="10" s="1"/>
  <c r="BT5" i="11" s="1"/>
  <c r="BT5" i="12" s="1"/>
  <c r="BT5" i="13" s="1"/>
  <c r="BT5" i="14" s="1"/>
  <c r="BT5" i="15" s="1"/>
  <c r="BT5" i="16" s="1"/>
  <c r="BT7" i="2"/>
  <c r="BT7" i="4" s="1"/>
  <c r="BT7" i="5" s="1"/>
  <c r="BT7" i="6" s="1"/>
  <c r="BT7" i="7" s="1"/>
  <c r="BT7" i="8" s="1"/>
  <c r="BT7" i="9" s="1"/>
  <c r="BT7" i="10" s="1"/>
  <c r="BT7" i="11" s="1"/>
  <c r="BT7" i="12" s="1"/>
  <c r="BT7" i="13" s="1"/>
  <c r="BT7" i="14" s="1"/>
  <c r="BT7" i="15" s="1"/>
  <c r="BT7" i="16" s="1"/>
  <c r="BT6" i="2"/>
  <c r="BT6" i="4" s="1"/>
  <c r="BT6" i="5" s="1"/>
  <c r="BT6" i="6" s="1"/>
  <c r="BT6" i="7" s="1"/>
  <c r="BT6" i="8" s="1"/>
  <c r="BT6" i="9" s="1"/>
  <c r="BT6" i="10" s="1"/>
  <c r="BT6" i="11" s="1"/>
  <c r="BT6" i="12" s="1"/>
  <c r="BT6" i="13" s="1"/>
  <c r="BT6" i="14" s="1"/>
  <c r="BT6" i="15" s="1"/>
  <c r="BT6" i="16" s="1"/>
  <c r="BT8" i="2"/>
  <c r="BT8" i="4" s="1"/>
  <c r="BT8" i="5" s="1"/>
  <c r="BT8" i="6" s="1"/>
  <c r="BT8" i="7" s="1"/>
  <c r="BT8" i="8" s="1"/>
  <c r="BT8" i="9" s="1"/>
  <c r="BT8" i="10" s="1"/>
  <c r="BT8" i="11" s="1"/>
  <c r="BT8" i="12" s="1"/>
  <c r="BT8" i="13" s="1"/>
  <c r="BT8" i="14" s="1"/>
  <c r="BT8" i="15" s="1"/>
  <c r="BT8" i="16" s="1"/>
  <c r="BT10" i="2"/>
  <c r="BT10" i="4" s="1"/>
  <c r="BT10" i="5" s="1"/>
  <c r="BT10" i="6" s="1"/>
  <c r="BT10" i="7" s="1"/>
  <c r="BT10" i="8" s="1"/>
  <c r="BT10" i="9" s="1"/>
  <c r="BT10" i="10" s="1"/>
  <c r="BT10" i="11" s="1"/>
  <c r="BT10" i="12" s="1"/>
  <c r="BT10" i="13" s="1"/>
  <c r="BT10" i="14" s="1"/>
  <c r="BT10" i="15" s="1"/>
  <c r="BT10" i="16" s="1"/>
  <c r="BT4" i="2"/>
  <c r="BT4" i="4" s="1"/>
  <c r="BT4" i="5" s="1"/>
  <c r="BT4" i="6" s="1"/>
  <c r="BT4" i="7" s="1"/>
  <c r="BT4" i="8" s="1"/>
  <c r="BT4" i="9" s="1"/>
  <c r="BT4" i="10" s="1"/>
  <c r="BT4" i="11" s="1"/>
  <c r="BT4" i="12" s="1"/>
  <c r="BT4" i="13" s="1"/>
  <c r="BT4" i="14" s="1"/>
  <c r="BT4" i="15" s="1"/>
  <c r="BT4" i="16" s="1"/>
  <c r="BG6" i="2"/>
  <c r="BG6" i="4" s="1"/>
  <c r="BG6" i="5" s="1"/>
  <c r="BG6" i="6" s="1"/>
  <c r="BG6" i="7" s="1"/>
  <c r="BG6" i="8" s="1"/>
  <c r="BG6" i="9" s="1"/>
  <c r="BG6" i="10" s="1"/>
  <c r="BG6" i="11" s="1"/>
  <c r="BG6" i="12" s="1"/>
  <c r="BG6" i="13" s="1"/>
  <c r="BG6" i="14" s="1"/>
  <c r="BG6" i="15" s="1"/>
  <c r="BG6" i="16" s="1"/>
  <c r="BG8" i="2"/>
  <c r="BG8" i="4" s="1"/>
  <c r="BG8" i="5" s="1"/>
  <c r="BG8" i="6" s="1"/>
  <c r="BG8" i="7" s="1"/>
  <c r="BG8" i="8" s="1"/>
  <c r="BG8" i="9" s="1"/>
  <c r="BG8" i="10" s="1"/>
  <c r="BG8" i="11" s="1"/>
  <c r="BG8" i="12" s="1"/>
  <c r="BG8" i="13" s="1"/>
  <c r="BG8" i="14" s="1"/>
  <c r="BG8" i="15" s="1"/>
  <c r="BG8" i="16" s="1"/>
  <c r="BG10" i="2"/>
  <c r="BG10" i="4" s="1"/>
  <c r="BG10" i="5" s="1"/>
  <c r="BG10" i="6" s="1"/>
  <c r="BG10" i="7" s="1"/>
  <c r="BG10" i="8" s="1"/>
  <c r="BG10" i="9" s="1"/>
  <c r="BG10" i="10" s="1"/>
  <c r="BG10" i="11" s="1"/>
  <c r="BG10" i="12" s="1"/>
  <c r="BG10" i="13" s="1"/>
  <c r="BG10" i="14" s="1"/>
  <c r="BG10" i="15" s="1"/>
  <c r="BG10" i="16" s="1"/>
  <c r="BG7" i="2"/>
  <c r="BG7" i="4" s="1"/>
  <c r="BG7" i="5" s="1"/>
  <c r="BG7" i="6" s="1"/>
  <c r="BG7" i="7" s="1"/>
  <c r="BG7" i="8" s="1"/>
  <c r="BG7" i="9" s="1"/>
  <c r="BG7" i="10" s="1"/>
  <c r="BG7" i="11" s="1"/>
  <c r="BG7" i="12" s="1"/>
  <c r="BG7" i="13" s="1"/>
  <c r="BG7" i="14" s="1"/>
  <c r="BG7" i="15" s="1"/>
  <c r="BG7" i="16" s="1"/>
  <c r="BG11" i="2"/>
  <c r="BG11" i="4" s="1"/>
  <c r="BG11" i="5" s="1"/>
  <c r="BG11" i="6" s="1"/>
  <c r="BG11" i="7" s="1"/>
  <c r="BG11" i="8" s="1"/>
  <c r="BG11" i="9" s="1"/>
  <c r="BG11" i="10" s="1"/>
  <c r="BG11" i="11" s="1"/>
  <c r="BG11" i="12" s="1"/>
  <c r="BG11" i="13" s="1"/>
  <c r="BG11" i="14" s="1"/>
  <c r="BG11" i="15" s="1"/>
  <c r="BG11" i="16" s="1"/>
  <c r="BT9" i="2"/>
  <c r="BT9" i="4" s="1"/>
  <c r="BT9" i="5" s="1"/>
  <c r="BT9" i="6" s="1"/>
  <c r="BT9" i="7" s="1"/>
  <c r="BT9" i="8" s="1"/>
  <c r="BT9" i="9" s="1"/>
  <c r="BT9" i="10" s="1"/>
  <c r="BT9" i="11" s="1"/>
  <c r="BT9" i="12" s="1"/>
  <c r="BT9" i="13" s="1"/>
  <c r="BT9" i="14" s="1"/>
  <c r="BT9" i="15" s="1"/>
  <c r="BT9" i="16" s="1"/>
  <c r="BT11" i="2"/>
  <c r="BT11" i="4" s="1"/>
  <c r="BT11" i="5" s="1"/>
  <c r="BT11" i="6" s="1"/>
  <c r="BT11" i="7" s="1"/>
  <c r="BT11" i="8" s="1"/>
  <c r="BT11" i="9" s="1"/>
  <c r="BT11" i="10" s="1"/>
  <c r="BT11" i="11" s="1"/>
  <c r="BT11" i="12" s="1"/>
  <c r="BT11" i="13" s="1"/>
  <c r="BT11" i="14" s="1"/>
  <c r="BT11" i="15" s="1"/>
  <c r="BT11" i="16" s="1"/>
  <c r="BG5" i="2"/>
  <c r="BG5" i="4" s="1"/>
  <c r="BG5" i="5" s="1"/>
  <c r="BG5" i="6" s="1"/>
  <c r="BG5" i="7" s="1"/>
  <c r="BG5" i="8" s="1"/>
  <c r="BG5" i="9" s="1"/>
  <c r="BG5" i="10" s="1"/>
  <c r="BG5" i="11" s="1"/>
  <c r="BG5" i="12" s="1"/>
  <c r="BG5" i="13" s="1"/>
  <c r="BG5" i="14" s="1"/>
  <c r="BG5" i="15" s="1"/>
  <c r="BG5" i="16" s="1"/>
  <c r="BG9" i="2"/>
  <c r="BG9" i="4" s="1"/>
  <c r="BG9" i="5" s="1"/>
  <c r="BG9" i="6" s="1"/>
  <c r="BG9" i="7" s="1"/>
  <c r="BG9" i="8" s="1"/>
  <c r="BG9" i="9" s="1"/>
  <c r="BG9" i="10" s="1"/>
  <c r="BG9" i="11" s="1"/>
  <c r="BG9" i="12" s="1"/>
  <c r="BG9" i="13" s="1"/>
  <c r="BG9" i="14" s="1"/>
  <c r="BG9" i="15" s="1"/>
  <c r="BG9" i="16" s="1"/>
  <c r="CG5" i="2"/>
  <c r="CG5" i="4" s="1"/>
  <c r="CG5" i="5" s="1"/>
  <c r="CG5" i="6" s="1"/>
  <c r="CG5" i="7" s="1"/>
  <c r="CG5" i="8" s="1"/>
  <c r="CG5" i="9" s="1"/>
  <c r="CG5" i="10" s="1"/>
  <c r="CG5" i="11" s="1"/>
  <c r="CG5" i="12" s="1"/>
  <c r="CG5" i="13" s="1"/>
  <c r="CG5" i="14" s="1"/>
  <c r="CG5" i="15" s="1"/>
  <c r="CG5" i="16" s="1"/>
  <c r="CG7" i="2"/>
  <c r="CG7" i="4" s="1"/>
  <c r="CG7" i="5" s="1"/>
  <c r="CG7" i="6" s="1"/>
  <c r="CG7" i="7" s="1"/>
  <c r="CG7" i="8" s="1"/>
  <c r="CG7" i="9" s="1"/>
  <c r="CG7" i="10" s="1"/>
  <c r="CG7" i="11" s="1"/>
  <c r="CG7" i="12" s="1"/>
  <c r="CG7" i="13" s="1"/>
  <c r="CG7" i="14" s="1"/>
  <c r="CG7" i="15" s="1"/>
  <c r="CG7" i="16" s="1"/>
  <c r="CG9" i="2"/>
  <c r="CG9" i="4" s="1"/>
  <c r="CG9" i="5" s="1"/>
  <c r="CG9" i="6" s="1"/>
  <c r="CG9" i="7" s="1"/>
  <c r="CG9" i="8" s="1"/>
  <c r="CG9" i="9" s="1"/>
  <c r="CG9" i="10" s="1"/>
  <c r="CG9" i="11" s="1"/>
  <c r="CG9" i="12" s="1"/>
  <c r="CG9" i="13" s="1"/>
  <c r="CG9" i="14" s="1"/>
  <c r="CG9" i="15" s="1"/>
  <c r="CG9" i="16" s="1"/>
  <c r="CG11" i="2"/>
  <c r="CG11" i="4" s="1"/>
  <c r="CG11" i="5" s="1"/>
  <c r="CG11" i="6" s="1"/>
  <c r="CG11" i="7" s="1"/>
  <c r="CG11" i="8" s="1"/>
  <c r="CG11" i="9" s="1"/>
  <c r="CG11" i="10" s="1"/>
  <c r="CG11" i="11" s="1"/>
  <c r="CG11" i="12" s="1"/>
  <c r="CG11" i="13" s="1"/>
  <c r="CG11" i="14" s="1"/>
  <c r="CG11" i="15" s="1"/>
  <c r="CG11" i="16" s="1"/>
  <c r="CG6" i="2"/>
  <c r="CG6" i="4" s="1"/>
  <c r="CG6" i="5" s="1"/>
  <c r="CG6" i="6" s="1"/>
  <c r="CG6" i="7" s="1"/>
  <c r="CG6" i="8" s="1"/>
  <c r="CG6" i="9" s="1"/>
  <c r="CG6" i="10" s="1"/>
  <c r="CG6" i="11" s="1"/>
  <c r="CG6" i="12" s="1"/>
  <c r="CG6" i="13" s="1"/>
  <c r="CG6" i="14" s="1"/>
  <c r="CG6" i="15" s="1"/>
  <c r="CG6" i="16" s="1"/>
  <c r="CG8" i="2"/>
  <c r="CG8" i="4" s="1"/>
  <c r="CG8" i="5" s="1"/>
  <c r="CG8" i="6" s="1"/>
  <c r="CG8" i="7" s="1"/>
  <c r="CG8" i="8" s="1"/>
  <c r="CG8" i="9" s="1"/>
  <c r="CG8" i="10" s="1"/>
  <c r="CG8" i="11" s="1"/>
  <c r="CG8" i="12" s="1"/>
  <c r="CG8" i="13" s="1"/>
  <c r="CG8" i="14" s="1"/>
  <c r="CG8" i="15" s="1"/>
  <c r="CG8" i="16" s="1"/>
  <c r="CG10" i="2"/>
  <c r="CG10" i="4" s="1"/>
  <c r="CG10" i="5" s="1"/>
  <c r="CG10" i="6" s="1"/>
  <c r="CG10" i="7" s="1"/>
  <c r="CG10" i="8" s="1"/>
  <c r="CG10" i="9" s="1"/>
  <c r="CG10" i="10" s="1"/>
  <c r="CG10" i="11" s="1"/>
  <c r="CG10" i="12" s="1"/>
  <c r="CG10" i="13" s="1"/>
  <c r="CG10" i="14" s="1"/>
  <c r="CG10" i="15" s="1"/>
  <c r="CG10" i="16" s="1"/>
  <c r="CG4" i="2"/>
  <c r="CG4" i="4" s="1"/>
  <c r="CG4" i="5" s="1"/>
  <c r="CG4" i="6" s="1"/>
  <c r="CG4" i="7" s="1"/>
  <c r="CG4" i="8" s="1"/>
  <c r="CG4" i="9" s="1"/>
  <c r="CG4" i="10" s="1"/>
  <c r="CG4" i="11" s="1"/>
  <c r="CG4" i="12" s="1"/>
  <c r="CG4" i="13" s="1"/>
  <c r="CG4" i="14" s="1"/>
  <c r="CG4" i="15" s="1"/>
  <c r="CG4" i="16" s="1"/>
  <c r="BU6" i="2"/>
  <c r="BU6" i="4" s="1"/>
  <c r="BU6" i="5" s="1"/>
  <c r="BU6" i="6" s="1"/>
  <c r="BU6" i="7" s="1"/>
  <c r="BU6" i="8" s="1"/>
  <c r="BU6" i="9" s="1"/>
  <c r="BU6" i="10" s="1"/>
  <c r="BU6" i="11" s="1"/>
  <c r="BU6" i="12" s="1"/>
  <c r="BU6" i="13" s="1"/>
  <c r="BU6" i="14" s="1"/>
  <c r="BU6" i="15" s="1"/>
  <c r="BU6" i="16" s="1"/>
  <c r="BU5" i="2"/>
  <c r="BU5" i="4" s="1"/>
  <c r="BU5" i="5" s="1"/>
  <c r="BU5" i="6" s="1"/>
  <c r="BU5" i="7" s="1"/>
  <c r="BU5" i="8" s="1"/>
  <c r="BU5" i="9" s="1"/>
  <c r="BU5" i="10" s="1"/>
  <c r="BU5" i="11" s="1"/>
  <c r="BU5" i="12" s="1"/>
  <c r="BU5" i="13" s="1"/>
  <c r="BU5" i="14" s="1"/>
  <c r="BU5" i="15" s="1"/>
  <c r="BU5" i="16" s="1"/>
  <c r="BU7" i="2"/>
  <c r="BU7" i="4" s="1"/>
  <c r="BU7" i="5" s="1"/>
  <c r="BU7" i="6" s="1"/>
  <c r="BU7" i="7" s="1"/>
  <c r="BU7" i="8" s="1"/>
  <c r="BU7" i="9" s="1"/>
  <c r="BU7" i="10" s="1"/>
  <c r="BU7" i="11" s="1"/>
  <c r="BU7" i="12" s="1"/>
  <c r="BU7" i="13" s="1"/>
  <c r="BU7" i="14" s="1"/>
  <c r="BU7" i="15" s="1"/>
  <c r="BU7" i="16" s="1"/>
  <c r="BU9" i="2"/>
  <c r="BU9" i="4" s="1"/>
  <c r="BU9" i="5" s="1"/>
  <c r="BU9" i="6" s="1"/>
  <c r="BU9" i="7" s="1"/>
  <c r="BU9" i="8" s="1"/>
  <c r="BU9" i="9" s="1"/>
  <c r="BU9" i="10" s="1"/>
  <c r="BU9" i="11" s="1"/>
  <c r="BU9" i="12" s="1"/>
  <c r="BU9" i="13" s="1"/>
  <c r="BU9" i="14" s="1"/>
  <c r="BU9" i="15" s="1"/>
  <c r="BU9" i="16" s="1"/>
  <c r="BU11" i="2"/>
  <c r="BU11" i="4" s="1"/>
  <c r="BU11" i="5" s="1"/>
  <c r="BU11" i="6" s="1"/>
  <c r="BU11" i="7" s="1"/>
  <c r="BU11" i="8" s="1"/>
  <c r="BU11" i="9" s="1"/>
  <c r="BU11" i="10" s="1"/>
  <c r="BU11" i="11" s="1"/>
  <c r="BU11" i="12" s="1"/>
  <c r="BU11" i="13" s="1"/>
  <c r="BU11" i="14" s="1"/>
  <c r="BU11" i="15" s="1"/>
  <c r="BU11" i="16" s="1"/>
  <c r="BH5" i="2"/>
  <c r="BH5" i="4" s="1"/>
  <c r="BH5" i="5" s="1"/>
  <c r="BH5" i="6" s="1"/>
  <c r="BH5" i="7" s="1"/>
  <c r="BH5" i="8" s="1"/>
  <c r="BH5" i="9" s="1"/>
  <c r="BH5" i="10" s="1"/>
  <c r="BH5" i="11" s="1"/>
  <c r="BH5" i="12" s="1"/>
  <c r="BH5" i="13" s="1"/>
  <c r="BH5" i="14" s="1"/>
  <c r="BH5" i="15" s="1"/>
  <c r="BH5" i="16" s="1"/>
  <c r="BH7" i="2"/>
  <c r="BH7" i="4" s="1"/>
  <c r="BH7" i="5" s="1"/>
  <c r="BH7" i="6" s="1"/>
  <c r="BH7" i="7" s="1"/>
  <c r="BH7" i="8" s="1"/>
  <c r="BH7" i="9" s="1"/>
  <c r="BH7" i="10" s="1"/>
  <c r="BH7" i="11" s="1"/>
  <c r="BH7" i="12" s="1"/>
  <c r="BH7" i="13" s="1"/>
  <c r="BH7" i="14" s="1"/>
  <c r="BH7" i="15" s="1"/>
  <c r="BH7" i="16" s="1"/>
  <c r="BH9" i="2"/>
  <c r="BH9" i="4" s="1"/>
  <c r="BH9" i="5" s="1"/>
  <c r="BH9" i="6" s="1"/>
  <c r="BH9" i="7" s="1"/>
  <c r="BH9" i="8" s="1"/>
  <c r="BH9" i="9" s="1"/>
  <c r="BH9" i="10" s="1"/>
  <c r="BH9" i="11" s="1"/>
  <c r="BH9" i="12" s="1"/>
  <c r="BH9" i="13" s="1"/>
  <c r="BH9" i="14" s="1"/>
  <c r="BH9" i="15" s="1"/>
  <c r="BH9" i="16" s="1"/>
  <c r="BH11" i="2"/>
  <c r="BH11" i="4" s="1"/>
  <c r="BH11" i="5" s="1"/>
  <c r="BH11" i="6" s="1"/>
  <c r="BH11" i="7" s="1"/>
  <c r="BH11" i="8" s="1"/>
  <c r="BH11" i="9" s="1"/>
  <c r="BH11" i="10" s="1"/>
  <c r="BH11" i="11" s="1"/>
  <c r="BH11" i="12" s="1"/>
  <c r="BH11" i="13" s="1"/>
  <c r="BH11" i="14" s="1"/>
  <c r="BH11" i="15" s="1"/>
  <c r="BH11" i="16" s="1"/>
  <c r="BU4" i="2"/>
  <c r="BU4" i="4" s="1"/>
  <c r="BU4" i="5" s="1"/>
  <c r="BU4" i="6" s="1"/>
  <c r="BU4" i="7" s="1"/>
  <c r="BU4" i="8" s="1"/>
  <c r="BU4" i="9" s="1"/>
  <c r="BU4" i="10" s="1"/>
  <c r="BU4" i="11" s="1"/>
  <c r="BU4" i="12" s="1"/>
  <c r="BU4" i="13" s="1"/>
  <c r="BU4" i="14" s="1"/>
  <c r="BU4" i="15" s="1"/>
  <c r="BU4" i="16" s="1"/>
  <c r="BH8" i="2"/>
  <c r="BH8" i="4" s="1"/>
  <c r="BH8" i="5" s="1"/>
  <c r="BH8" i="6" s="1"/>
  <c r="BH8" i="7" s="1"/>
  <c r="BH8" i="8" s="1"/>
  <c r="BH8" i="9" s="1"/>
  <c r="BH8" i="10" s="1"/>
  <c r="BH8" i="11" s="1"/>
  <c r="BH8" i="12" s="1"/>
  <c r="BH8" i="13" s="1"/>
  <c r="BH8" i="14" s="1"/>
  <c r="BH8" i="15" s="1"/>
  <c r="BH8" i="16" s="1"/>
  <c r="BH4" i="2"/>
  <c r="BH4" i="4" s="1"/>
  <c r="BH4" i="5" s="1"/>
  <c r="BH4" i="6" s="1"/>
  <c r="BH4" i="7" s="1"/>
  <c r="BH4" i="8" s="1"/>
  <c r="BH4" i="9" s="1"/>
  <c r="BH4" i="10" s="1"/>
  <c r="BH4" i="11" s="1"/>
  <c r="BH4" i="12" s="1"/>
  <c r="BH4" i="13" s="1"/>
  <c r="BH4" i="14" s="1"/>
  <c r="BH4" i="15" s="1"/>
  <c r="BH4" i="16" s="1"/>
  <c r="BU8" i="2"/>
  <c r="BU8" i="4" s="1"/>
  <c r="BU8" i="5" s="1"/>
  <c r="BU8" i="6" s="1"/>
  <c r="BU8" i="7" s="1"/>
  <c r="BU8" i="8" s="1"/>
  <c r="BU8" i="9" s="1"/>
  <c r="BU8" i="10" s="1"/>
  <c r="BU8" i="11" s="1"/>
  <c r="BU8" i="12" s="1"/>
  <c r="BU8" i="13" s="1"/>
  <c r="BU8" i="14" s="1"/>
  <c r="BU8" i="15" s="1"/>
  <c r="BU8" i="16" s="1"/>
  <c r="BU10" i="2"/>
  <c r="BU10" i="4" s="1"/>
  <c r="BU10" i="5" s="1"/>
  <c r="BU10" i="6" s="1"/>
  <c r="BU10" i="7" s="1"/>
  <c r="BU10" i="8" s="1"/>
  <c r="BU10" i="9" s="1"/>
  <c r="BU10" i="10" s="1"/>
  <c r="BU10" i="11" s="1"/>
  <c r="BU10" i="12" s="1"/>
  <c r="BU10" i="13" s="1"/>
  <c r="BU10" i="14" s="1"/>
  <c r="BU10" i="15" s="1"/>
  <c r="BU10" i="16" s="1"/>
  <c r="BH6" i="2"/>
  <c r="BH6" i="4" s="1"/>
  <c r="BH6" i="5" s="1"/>
  <c r="BH6" i="6" s="1"/>
  <c r="BH6" i="7" s="1"/>
  <c r="BH6" i="8" s="1"/>
  <c r="BH6" i="9" s="1"/>
  <c r="BH6" i="10" s="1"/>
  <c r="BH6" i="11" s="1"/>
  <c r="BH6" i="12" s="1"/>
  <c r="BH6" i="13" s="1"/>
  <c r="BH6" i="14" s="1"/>
  <c r="BH6" i="15" s="1"/>
  <c r="BH6" i="16" s="1"/>
  <c r="BH10" i="2"/>
  <c r="BH10" i="4" s="1"/>
  <c r="BH10" i="5" s="1"/>
  <c r="BH10" i="6" s="1"/>
  <c r="BH10" i="7" s="1"/>
  <c r="BH10" i="8" s="1"/>
  <c r="BH10" i="9" s="1"/>
  <c r="BH10" i="10" s="1"/>
  <c r="BH10" i="11" s="1"/>
  <c r="BH10" i="12" s="1"/>
  <c r="BH10" i="13" s="1"/>
  <c r="BH10" i="14" s="1"/>
  <c r="BH10" i="15" s="1"/>
  <c r="BH10" i="16" s="1"/>
  <c r="CH6" i="2"/>
  <c r="CH6" i="4" s="1"/>
  <c r="CH6" i="5" s="1"/>
  <c r="CH6" i="6" s="1"/>
  <c r="CH6" i="7" s="1"/>
  <c r="CH6" i="8" s="1"/>
  <c r="CH6" i="9" s="1"/>
  <c r="CH6" i="10" s="1"/>
  <c r="CH6" i="11" s="1"/>
  <c r="CH6" i="12" s="1"/>
  <c r="CH6" i="13" s="1"/>
  <c r="CH6" i="14" s="1"/>
  <c r="CH6" i="15" s="1"/>
  <c r="CH6" i="16" s="1"/>
  <c r="CH8" i="2"/>
  <c r="CH8" i="4" s="1"/>
  <c r="CH8" i="5" s="1"/>
  <c r="CH8" i="6" s="1"/>
  <c r="CH8" i="7" s="1"/>
  <c r="CH8" i="8" s="1"/>
  <c r="CH8" i="9" s="1"/>
  <c r="CH8" i="10" s="1"/>
  <c r="CH8" i="11" s="1"/>
  <c r="CH8" i="12" s="1"/>
  <c r="CH8" i="13" s="1"/>
  <c r="CH8" i="14" s="1"/>
  <c r="CH8" i="15" s="1"/>
  <c r="CH8" i="16" s="1"/>
  <c r="CH10" i="2"/>
  <c r="CH10" i="4" s="1"/>
  <c r="CH10" i="5" s="1"/>
  <c r="CH10" i="6" s="1"/>
  <c r="CH10" i="7" s="1"/>
  <c r="CH10" i="8" s="1"/>
  <c r="CH10" i="9" s="1"/>
  <c r="CH10" i="10" s="1"/>
  <c r="CH10" i="11" s="1"/>
  <c r="CH10" i="12" s="1"/>
  <c r="CH10" i="13" s="1"/>
  <c r="CH10" i="14" s="1"/>
  <c r="CH10" i="15" s="1"/>
  <c r="CH10" i="16" s="1"/>
  <c r="CH4" i="2"/>
  <c r="CH4" i="4" s="1"/>
  <c r="CH4" i="5" s="1"/>
  <c r="CH4" i="6" s="1"/>
  <c r="CH4" i="7" s="1"/>
  <c r="CH4" i="8" s="1"/>
  <c r="CH4" i="9" s="1"/>
  <c r="CH4" i="10" s="1"/>
  <c r="CH4" i="11" s="1"/>
  <c r="CH4" i="12" s="1"/>
  <c r="CH4" i="13" s="1"/>
  <c r="CH4" i="14" s="1"/>
  <c r="CH4" i="15" s="1"/>
  <c r="CH4" i="16" s="1"/>
  <c r="CH5" i="2"/>
  <c r="CH5" i="4" s="1"/>
  <c r="CH5" i="5" s="1"/>
  <c r="CH5" i="6" s="1"/>
  <c r="CH5" i="7" s="1"/>
  <c r="CH5" i="8" s="1"/>
  <c r="CH5" i="9" s="1"/>
  <c r="CH5" i="10" s="1"/>
  <c r="CH5" i="11" s="1"/>
  <c r="CH5" i="12" s="1"/>
  <c r="CH5" i="13" s="1"/>
  <c r="CH5" i="14" s="1"/>
  <c r="CH5" i="15" s="1"/>
  <c r="CH5" i="16" s="1"/>
  <c r="CH7" i="2"/>
  <c r="CH7" i="4" s="1"/>
  <c r="CH7" i="5" s="1"/>
  <c r="CH7" i="6" s="1"/>
  <c r="CH7" i="7" s="1"/>
  <c r="CH7" i="8" s="1"/>
  <c r="CH7" i="9" s="1"/>
  <c r="CH7" i="10" s="1"/>
  <c r="CH7" i="11" s="1"/>
  <c r="CH7" i="12" s="1"/>
  <c r="CH7" i="13" s="1"/>
  <c r="CH7" i="14" s="1"/>
  <c r="CH7" i="15" s="1"/>
  <c r="CH7" i="16" s="1"/>
  <c r="CH9" i="2"/>
  <c r="CH9" i="4" s="1"/>
  <c r="CH9" i="5" s="1"/>
  <c r="CH9" i="6" s="1"/>
  <c r="CH9" i="7" s="1"/>
  <c r="CH9" i="8" s="1"/>
  <c r="CH9" i="9" s="1"/>
  <c r="CH9" i="10" s="1"/>
  <c r="CH9" i="11" s="1"/>
  <c r="CH9" i="12" s="1"/>
  <c r="CH9" i="13" s="1"/>
  <c r="CH9" i="14" s="1"/>
  <c r="CH9" i="15" s="1"/>
  <c r="CH9" i="16" s="1"/>
  <c r="CH11" i="2"/>
  <c r="CH11" i="4" s="1"/>
  <c r="CH11" i="5" s="1"/>
  <c r="CH11" i="6" s="1"/>
  <c r="CH11" i="7" s="1"/>
  <c r="CH11" i="8" s="1"/>
  <c r="CH11" i="9" s="1"/>
  <c r="CH11" i="10" s="1"/>
  <c r="CH11" i="11" s="1"/>
  <c r="CH11" i="12" s="1"/>
  <c r="CH11" i="13" s="1"/>
  <c r="CH11" i="14" s="1"/>
  <c r="CH11" i="15" s="1"/>
  <c r="CH11" i="16" s="1"/>
  <c r="BV5" i="2"/>
  <c r="BV5" i="4" s="1"/>
  <c r="BV5" i="5" s="1"/>
  <c r="BV5" i="6" s="1"/>
  <c r="BV5" i="7" s="1"/>
  <c r="BV5" i="8" s="1"/>
  <c r="BV5" i="9" s="1"/>
  <c r="BV5" i="10" s="1"/>
  <c r="BV5" i="11" s="1"/>
  <c r="BV5" i="12" s="1"/>
  <c r="BV5" i="13" s="1"/>
  <c r="BV5" i="14" s="1"/>
  <c r="BV5" i="15" s="1"/>
  <c r="BV5" i="16" s="1"/>
  <c r="BV7" i="2"/>
  <c r="BV7" i="4" s="1"/>
  <c r="BV7" i="5" s="1"/>
  <c r="BV7" i="6" s="1"/>
  <c r="BV7" i="7" s="1"/>
  <c r="BV7" i="8" s="1"/>
  <c r="BV7" i="9" s="1"/>
  <c r="BV7" i="10" s="1"/>
  <c r="BV7" i="11" s="1"/>
  <c r="BV7" i="12" s="1"/>
  <c r="BV7" i="13" s="1"/>
  <c r="BV7" i="14" s="1"/>
  <c r="BV7" i="15" s="1"/>
  <c r="BV7" i="16" s="1"/>
  <c r="BV6" i="2"/>
  <c r="BV6" i="4" s="1"/>
  <c r="BV6" i="5" s="1"/>
  <c r="BV6" i="6" s="1"/>
  <c r="BV6" i="7" s="1"/>
  <c r="BV6" i="8" s="1"/>
  <c r="BV6" i="9" s="1"/>
  <c r="BV6" i="10" s="1"/>
  <c r="BV6" i="11" s="1"/>
  <c r="BV6" i="12" s="1"/>
  <c r="BV6" i="13" s="1"/>
  <c r="BV6" i="14" s="1"/>
  <c r="BV6" i="15" s="1"/>
  <c r="BV6" i="16" s="1"/>
  <c r="BV8" i="2"/>
  <c r="BV8" i="4" s="1"/>
  <c r="BV8" i="5" s="1"/>
  <c r="BV8" i="6" s="1"/>
  <c r="BV8" i="7" s="1"/>
  <c r="BV8" i="8" s="1"/>
  <c r="BV8" i="9" s="1"/>
  <c r="BV8" i="10" s="1"/>
  <c r="BV8" i="11" s="1"/>
  <c r="BV8" i="12" s="1"/>
  <c r="BV8" i="13" s="1"/>
  <c r="BV8" i="14" s="1"/>
  <c r="BV8" i="15" s="1"/>
  <c r="BV8" i="16" s="1"/>
  <c r="BV10" i="2"/>
  <c r="BV10" i="4" s="1"/>
  <c r="BV10" i="5" s="1"/>
  <c r="BV10" i="6" s="1"/>
  <c r="BV10" i="7" s="1"/>
  <c r="BV10" i="8" s="1"/>
  <c r="BV10" i="9" s="1"/>
  <c r="BV10" i="10" s="1"/>
  <c r="BV10" i="11" s="1"/>
  <c r="BV10" i="12" s="1"/>
  <c r="BV10" i="13" s="1"/>
  <c r="BV10" i="14" s="1"/>
  <c r="BV10" i="15" s="1"/>
  <c r="BV10" i="16" s="1"/>
  <c r="BV9" i="2"/>
  <c r="BV9" i="4" s="1"/>
  <c r="BV9" i="5" s="1"/>
  <c r="BV9" i="6" s="1"/>
  <c r="BV9" i="7" s="1"/>
  <c r="BV9" i="8" s="1"/>
  <c r="BV9" i="9" s="1"/>
  <c r="BV9" i="10" s="1"/>
  <c r="BV9" i="11" s="1"/>
  <c r="BV9" i="12" s="1"/>
  <c r="BV9" i="13" s="1"/>
  <c r="BV9" i="14" s="1"/>
  <c r="BV9" i="15" s="1"/>
  <c r="BV9" i="16" s="1"/>
  <c r="BV11" i="2"/>
  <c r="BV11" i="4" s="1"/>
  <c r="BV11" i="5" s="1"/>
  <c r="BV11" i="6" s="1"/>
  <c r="BV11" i="7" s="1"/>
  <c r="BV11" i="8" s="1"/>
  <c r="BV11" i="9" s="1"/>
  <c r="BV11" i="10" s="1"/>
  <c r="BV11" i="11" s="1"/>
  <c r="BV11" i="12" s="1"/>
  <c r="BV11" i="13" s="1"/>
  <c r="BV11" i="14" s="1"/>
  <c r="BV11" i="15" s="1"/>
  <c r="BV11" i="16" s="1"/>
  <c r="BV4" i="2"/>
  <c r="BV4" i="4" s="1"/>
  <c r="BV4" i="5" s="1"/>
  <c r="BV4" i="6" s="1"/>
  <c r="BV4" i="7" s="1"/>
  <c r="BV4" i="8" s="1"/>
  <c r="BV4" i="9" s="1"/>
  <c r="BV4" i="10" s="1"/>
  <c r="BV4" i="11" s="1"/>
  <c r="BV4" i="12" s="1"/>
  <c r="BV4" i="13" s="1"/>
  <c r="BV4" i="14" s="1"/>
  <c r="BV4" i="15" s="1"/>
  <c r="BV4" i="16" s="1"/>
  <c r="BI6" i="2"/>
  <c r="BI6" i="4" s="1"/>
  <c r="BI6" i="5" s="1"/>
  <c r="BI6" i="6" s="1"/>
  <c r="BI6" i="7" s="1"/>
  <c r="BI6" i="8" s="1"/>
  <c r="BI6" i="9" s="1"/>
  <c r="BI6" i="10" s="1"/>
  <c r="BI6" i="11" s="1"/>
  <c r="BI6" i="12" s="1"/>
  <c r="BI6" i="13" s="1"/>
  <c r="BI6" i="14" s="1"/>
  <c r="BI6" i="15" s="1"/>
  <c r="BI6" i="16" s="1"/>
  <c r="BI8" i="2"/>
  <c r="BI8" i="4" s="1"/>
  <c r="BI8" i="5" s="1"/>
  <c r="BI8" i="6" s="1"/>
  <c r="BI8" i="7" s="1"/>
  <c r="BI8" i="8" s="1"/>
  <c r="BI8" i="9" s="1"/>
  <c r="BI8" i="10" s="1"/>
  <c r="BI8" i="11" s="1"/>
  <c r="BI8" i="12" s="1"/>
  <c r="BI8" i="13" s="1"/>
  <c r="BI8" i="14" s="1"/>
  <c r="BI8" i="15" s="1"/>
  <c r="BI8" i="16" s="1"/>
  <c r="BI10" i="2"/>
  <c r="BI10" i="4" s="1"/>
  <c r="BI10" i="5" s="1"/>
  <c r="BI10" i="6" s="1"/>
  <c r="BI10" i="7" s="1"/>
  <c r="BI10" i="8" s="1"/>
  <c r="BI10" i="9" s="1"/>
  <c r="BI10" i="10" s="1"/>
  <c r="BI10" i="11" s="1"/>
  <c r="BI10" i="12" s="1"/>
  <c r="BI10" i="13" s="1"/>
  <c r="BI10" i="14" s="1"/>
  <c r="BI10" i="15" s="1"/>
  <c r="BI10" i="16" s="1"/>
  <c r="BI5" i="2"/>
  <c r="BI5" i="4" s="1"/>
  <c r="BI5" i="5" s="1"/>
  <c r="BI5" i="6" s="1"/>
  <c r="BI5" i="7" s="1"/>
  <c r="BI5" i="8" s="1"/>
  <c r="BI5" i="9" s="1"/>
  <c r="BI5" i="10" s="1"/>
  <c r="BI5" i="11" s="1"/>
  <c r="BI5" i="12" s="1"/>
  <c r="BI5" i="13" s="1"/>
  <c r="BI5" i="14" s="1"/>
  <c r="BI5" i="15" s="1"/>
  <c r="BI5" i="16" s="1"/>
  <c r="BI9" i="2"/>
  <c r="BI9" i="4" s="1"/>
  <c r="BI9" i="5" s="1"/>
  <c r="BI9" i="6" s="1"/>
  <c r="BI9" i="7" s="1"/>
  <c r="BI9" i="8" s="1"/>
  <c r="BI9" i="9" s="1"/>
  <c r="BI9" i="10" s="1"/>
  <c r="BI9" i="11" s="1"/>
  <c r="BI9" i="12" s="1"/>
  <c r="BI9" i="13" s="1"/>
  <c r="BI9" i="14" s="1"/>
  <c r="BI9" i="15" s="1"/>
  <c r="BI9" i="16" s="1"/>
  <c r="BI7" i="2"/>
  <c r="BI7" i="4" s="1"/>
  <c r="BI7" i="5" s="1"/>
  <c r="BI7" i="6" s="1"/>
  <c r="BI7" i="7" s="1"/>
  <c r="BI7" i="8" s="1"/>
  <c r="BI7" i="9" s="1"/>
  <c r="BI7" i="10" s="1"/>
  <c r="BI7" i="11" s="1"/>
  <c r="BI7" i="12" s="1"/>
  <c r="BI7" i="13" s="1"/>
  <c r="BI7" i="14" s="1"/>
  <c r="BI7" i="15" s="1"/>
  <c r="BI7" i="16" s="1"/>
  <c r="BI11" i="2"/>
  <c r="BI11" i="4" s="1"/>
  <c r="BI11" i="5" s="1"/>
  <c r="BI11" i="6" s="1"/>
  <c r="BI11" i="7" s="1"/>
  <c r="BI11" i="8" s="1"/>
  <c r="BI11" i="9" s="1"/>
  <c r="BI11" i="10" s="1"/>
  <c r="BI11" i="11" s="1"/>
  <c r="BI11" i="12" s="1"/>
  <c r="BI11" i="13" s="1"/>
  <c r="BI11" i="14" s="1"/>
  <c r="BI11" i="15" s="1"/>
  <c r="BI11" i="16" s="1"/>
  <c r="CI5" i="2"/>
  <c r="CI5" i="4" s="1"/>
  <c r="CI5" i="5" s="1"/>
  <c r="CI5" i="6" s="1"/>
  <c r="CI5" i="7" s="1"/>
  <c r="CI5" i="8" s="1"/>
  <c r="CI5" i="9" s="1"/>
  <c r="CI5" i="10" s="1"/>
  <c r="CI5" i="11" s="1"/>
  <c r="CI5" i="12" s="1"/>
  <c r="CI5" i="13" s="1"/>
  <c r="CI5" i="14" s="1"/>
  <c r="CI5" i="15" s="1"/>
  <c r="CI5" i="16" s="1"/>
  <c r="CI7" i="2"/>
  <c r="CI7" i="4" s="1"/>
  <c r="CI7" i="5" s="1"/>
  <c r="CI7" i="6" s="1"/>
  <c r="CI7" i="7" s="1"/>
  <c r="CI7" i="8" s="1"/>
  <c r="CI7" i="9" s="1"/>
  <c r="CI7" i="10" s="1"/>
  <c r="CI7" i="11" s="1"/>
  <c r="CI7" i="12" s="1"/>
  <c r="CI7" i="13" s="1"/>
  <c r="CI7" i="14" s="1"/>
  <c r="CI7" i="15" s="1"/>
  <c r="CI7" i="16" s="1"/>
  <c r="CI9" i="2"/>
  <c r="CI9" i="4" s="1"/>
  <c r="CI9" i="5" s="1"/>
  <c r="CI9" i="6" s="1"/>
  <c r="CI9" i="7" s="1"/>
  <c r="CI9" i="8" s="1"/>
  <c r="CI9" i="9" s="1"/>
  <c r="CI9" i="10" s="1"/>
  <c r="CI9" i="11" s="1"/>
  <c r="CI9" i="12" s="1"/>
  <c r="CI9" i="13" s="1"/>
  <c r="CI9" i="14" s="1"/>
  <c r="CI9" i="15" s="1"/>
  <c r="CI9" i="16" s="1"/>
  <c r="CI11" i="2"/>
  <c r="CI11" i="4" s="1"/>
  <c r="CI11" i="5" s="1"/>
  <c r="CI11" i="6" s="1"/>
  <c r="CI11" i="7" s="1"/>
  <c r="CI11" i="8" s="1"/>
  <c r="CI11" i="9" s="1"/>
  <c r="CI11" i="10" s="1"/>
  <c r="CI11" i="11" s="1"/>
  <c r="CI11" i="12" s="1"/>
  <c r="CI11" i="13" s="1"/>
  <c r="CI11" i="14" s="1"/>
  <c r="CI11" i="15" s="1"/>
  <c r="CI11" i="16" s="1"/>
  <c r="CI6" i="2"/>
  <c r="CI6" i="4" s="1"/>
  <c r="CI6" i="5" s="1"/>
  <c r="CI6" i="6" s="1"/>
  <c r="CI6" i="7" s="1"/>
  <c r="CI6" i="8" s="1"/>
  <c r="CI6" i="9" s="1"/>
  <c r="CI6" i="10" s="1"/>
  <c r="CI6" i="11" s="1"/>
  <c r="CI6" i="12" s="1"/>
  <c r="CI6" i="13" s="1"/>
  <c r="CI6" i="14" s="1"/>
  <c r="CI6" i="15" s="1"/>
  <c r="CI6" i="16" s="1"/>
  <c r="CI8" i="2"/>
  <c r="CI8" i="4" s="1"/>
  <c r="CI8" i="5" s="1"/>
  <c r="CI8" i="6" s="1"/>
  <c r="CI8" i="7" s="1"/>
  <c r="CI8" i="8" s="1"/>
  <c r="CI8" i="9" s="1"/>
  <c r="CI8" i="10" s="1"/>
  <c r="CI8" i="11" s="1"/>
  <c r="CI8" i="12" s="1"/>
  <c r="CI8" i="13" s="1"/>
  <c r="CI8" i="14" s="1"/>
  <c r="CI8" i="15" s="1"/>
  <c r="CI8" i="16" s="1"/>
  <c r="CI10" i="2"/>
  <c r="CI10" i="4" s="1"/>
  <c r="CI10" i="5" s="1"/>
  <c r="CI10" i="6" s="1"/>
  <c r="CI10" i="7" s="1"/>
  <c r="CI10" i="8" s="1"/>
  <c r="CI10" i="9" s="1"/>
  <c r="CI10" i="10" s="1"/>
  <c r="CI10" i="11" s="1"/>
  <c r="CI10" i="12" s="1"/>
  <c r="CI10" i="13" s="1"/>
  <c r="CI10" i="14" s="1"/>
  <c r="CI10" i="15" s="1"/>
  <c r="CI10" i="16" s="1"/>
  <c r="CI4" i="2"/>
  <c r="CI4" i="4" s="1"/>
  <c r="CI4" i="5" s="1"/>
  <c r="CI4" i="6" s="1"/>
  <c r="CI4" i="7" s="1"/>
  <c r="CI4" i="8" s="1"/>
  <c r="CI4" i="9" s="1"/>
  <c r="CI4" i="10" s="1"/>
  <c r="CI4" i="11" s="1"/>
  <c r="CI4" i="12" s="1"/>
  <c r="CI4" i="13" s="1"/>
  <c r="CI4" i="14" s="1"/>
  <c r="CI4" i="15" s="1"/>
  <c r="CI4" i="16" s="1"/>
  <c r="BW6" i="2"/>
  <c r="BW5" i="2"/>
  <c r="BW5" i="4" s="1"/>
  <c r="BW7" i="2"/>
  <c r="BW7" i="4" s="1"/>
  <c r="BW7" i="5" s="1"/>
  <c r="BW7" i="6" s="1"/>
  <c r="BW9" i="2"/>
  <c r="BW9" i="4" s="1"/>
  <c r="BW9" i="5" s="1"/>
  <c r="BW11" i="2"/>
  <c r="BW11" i="4" s="1"/>
  <c r="BW8" i="2"/>
  <c r="BW10" i="2"/>
  <c r="BW10" i="4" s="1"/>
  <c r="BW10" i="5" s="1"/>
  <c r="BW10" i="6" s="1"/>
  <c r="BJ5" i="2"/>
  <c r="BJ5" i="4" s="1"/>
  <c r="BJ5" i="5" s="1"/>
  <c r="BJ7" i="2"/>
  <c r="BJ7" i="4" s="1"/>
  <c r="BJ7" i="5" s="1"/>
  <c r="BJ9" i="2"/>
  <c r="BJ11" i="2"/>
  <c r="BJ11" i="4" s="1"/>
  <c r="BJ11" i="5" s="1"/>
  <c r="BJ6" i="2"/>
  <c r="BJ6" i="4" s="1"/>
  <c r="BJ6" i="5" s="1"/>
  <c r="BJ10" i="2"/>
  <c r="BJ10" i="4" s="1"/>
  <c r="BJ10" i="5" s="1"/>
  <c r="BJ4" i="2"/>
  <c r="BJ4" i="4" s="1"/>
  <c r="BJ4" i="5" s="1"/>
  <c r="BW4" i="2"/>
  <c r="BJ8" i="2"/>
  <c r="BJ8" i="4" s="1"/>
  <c r="BJ8" i="5" s="1"/>
  <c r="CK5" i="2"/>
  <c r="CK7" i="2"/>
  <c r="CK9" i="2"/>
  <c r="CK11" i="2"/>
  <c r="CK6" i="2"/>
  <c r="CK6" i="4" s="1"/>
  <c r="CK6" i="5" s="1"/>
  <c r="CK6" i="6" s="1"/>
  <c r="CK6" i="7" s="1"/>
  <c r="CK6" i="8" s="1"/>
  <c r="CK6" i="9" s="1"/>
  <c r="CK6" i="10" s="1"/>
  <c r="CK6" i="11" s="1"/>
  <c r="CK6" i="12" s="1"/>
  <c r="CK6" i="13" s="1"/>
  <c r="CK6" i="14" s="1"/>
  <c r="CK6" i="15" s="1"/>
  <c r="CK6" i="16" s="1"/>
  <c r="CK8" i="2"/>
  <c r="CK10" i="2"/>
  <c r="CK10" i="4" s="1"/>
  <c r="CK10" i="5" s="1"/>
  <c r="CK10" i="6" s="1"/>
  <c r="CK10" i="7" s="1"/>
  <c r="CK10" i="8" s="1"/>
  <c r="CK10" i="9" s="1"/>
  <c r="CK10" i="10" s="1"/>
  <c r="CK10" i="11" s="1"/>
  <c r="CK10" i="12" s="1"/>
  <c r="CK10" i="13" s="1"/>
  <c r="CK10" i="14" s="1"/>
  <c r="CK10" i="15" s="1"/>
  <c r="CK10" i="16" s="1"/>
  <c r="CK4" i="2"/>
  <c r="BK6" i="2"/>
  <c r="BK6" i="4" s="1"/>
  <c r="BK6" i="5" s="1"/>
  <c r="BK6" i="6" s="1"/>
  <c r="BK6" i="7" s="1"/>
  <c r="BK6" i="8" s="1"/>
  <c r="BK6" i="9" s="1"/>
  <c r="BK6" i="10" s="1"/>
  <c r="BK6" i="11" s="1"/>
  <c r="BK6" i="12" s="1"/>
  <c r="BK6" i="13" s="1"/>
  <c r="BK6" i="14" s="1"/>
  <c r="BK6" i="15" s="1"/>
  <c r="BK6" i="16" s="1"/>
  <c r="BK8" i="2"/>
  <c r="BK8" i="4" s="1"/>
  <c r="BK8" i="5" s="1"/>
  <c r="BK8" i="6" s="1"/>
  <c r="BK8" i="7" s="1"/>
  <c r="BK8" i="8" s="1"/>
  <c r="BK8" i="9" s="1"/>
  <c r="BK8" i="10" s="1"/>
  <c r="BK8" i="11" s="1"/>
  <c r="BK8" i="12" s="1"/>
  <c r="BK8" i="13" s="1"/>
  <c r="BK8" i="14" s="1"/>
  <c r="BK8" i="15" s="1"/>
  <c r="BK8" i="16" s="1"/>
  <c r="BK10" i="2"/>
  <c r="BK10" i="4" s="1"/>
  <c r="BK10" i="5" s="1"/>
  <c r="BK10" i="6" s="1"/>
  <c r="BK10" i="7" s="1"/>
  <c r="BK10" i="8" s="1"/>
  <c r="BK10" i="9" s="1"/>
  <c r="BK10" i="10" s="1"/>
  <c r="BK10" i="11" s="1"/>
  <c r="BK10" i="12" s="1"/>
  <c r="BK10" i="13" s="1"/>
  <c r="BK10" i="14" s="1"/>
  <c r="BK10" i="15" s="1"/>
  <c r="BK10" i="16" s="1"/>
  <c r="BK7" i="2"/>
  <c r="BK7" i="4" s="1"/>
  <c r="BK7" i="5" s="1"/>
  <c r="BK7" i="6" s="1"/>
  <c r="BK7" i="7" s="1"/>
  <c r="BK7" i="8" s="1"/>
  <c r="BK7" i="9" s="1"/>
  <c r="BK7" i="10" s="1"/>
  <c r="BK7" i="11" s="1"/>
  <c r="BK7" i="12" s="1"/>
  <c r="BK7" i="13" s="1"/>
  <c r="BK7" i="14" s="1"/>
  <c r="BK7" i="15" s="1"/>
  <c r="BK7" i="16" s="1"/>
  <c r="BK11" i="2"/>
  <c r="BK11" i="4" s="1"/>
  <c r="BK11" i="5" s="1"/>
  <c r="BK11" i="6" s="1"/>
  <c r="BK11" i="7" s="1"/>
  <c r="BK11" i="8" s="1"/>
  <c r="BK11" i="9" s="1"/>
  <c r="BK11" i="10" s="1"/>
  <c r="BK11" i="11" s="1"/>
  <c r="BK11" i="12" s="1"/>
  <c r="BK11" i="13" s="1"/>
  <c r="BK11" i="14" s="1"/>
  <c r="BK11" i="15" s="1"/>
  <c r="BK11" i="16" s="1"/>
  <c r="BK5" i="2"/>
  <c r="BK5" i="4" s="1"/>
  <c r="BK5" i="5" s="1"/>
  <c r="BK5" i="6" s="1"/>
  <c r="BK5" i="7" s="1"/>
  <c r="BK5" i="8" s="1"/>
  <c r="BK5" i="9" s="1"/>
  <c r="BK5" i="10" s="1"/>
  <c r="BK5" i="11" s="1"/>
  <c r="BK5" i="12" s="1"/>
  <c r="BK5" i="13" s="1"/>
  <c r="BK5" i="14" s="1"/>
  <c r="BK5" i="15" s="1"/>
  <c r="BK5" i="16" s="1"/>
  <c r="BK9" i="2"/>
  <c r="BK9" i="4" s="1"/>
  <c r="BK9" i="5" s="1"/>
  <c r="BK9" i="6" s="1"/>
  <c r="BK9" i="7" s="1"/>
  <c r="BK9" i="8" s="1"/>
  <c r="BK9" i="9" s="1"/>
  <c r="BK9" i="10" s="1"/>
  <c r="BK9" i="11" s="1"/>
  <c r="BK9" i="12" s="1"/>
  <c r="BK9" i="13" s="1"/>
  <c r="BK9" i="14" s="1"/>
  <c r="BK9" i="15" s="1"/>
  <c r="BK9" i="16" s="1"/>
  <c r="BI4" i="2"/>
  <c r="BI4" i="4" s="1"/>
  <c r="BI4" i="5" s="1"/>
  <c r="BI4" i="6" s="1"/>
  <c r="BI4" i="7" s="1"/>
  <c r="BI4" i="8" s="1"/>
  <c r="BI4" i="9" s="1"/>
  <c r="BI4" i="10" s="1"/>
  <c r="BI4" i="11" s="1"/>
  <c r="BI4" i="12" s="1"/>
  <c r="BI4" i="13" s="1"/>
  <c r="BI4" i="14" s="1"/>
  <c r="BI4" i="15" s="1"/>
  <c r="BI4" i="16" s="1"/>
  <c r="CW4" i="2"/>
  <c r="BG4" i="2"/>
  <c r="BG4" i="4" s="1"/>
  <c r="BG4" i="5" s="1"/>
  <c r="BG4" i="6" s="1"/>
  <c r="BG4" i="7" s="1"/>
  <c r="BG4" i="8" s="1"/>
  <c r="BG4" i="9" s="1"/>
  <c r="BG4" i="10" s="1"/>
  <c r="BG4" i="11" s="1"/>
  <c r="BG4" i="12" s="1"/>
  <c r="BG4" i="13" s="1"/>
  <c r="BG4" i="14" s="1"/>
  <c r="BG4" i="15" s="1"/>
  <c r="BG4" i="16" s="1"/>
  <c r="BK4" i="2"/>
  <c r="BK4" i="4" s="1"/>
  <c r="BK4" i="5" s="1"/>
  <c r="BK4" i="6" s="1"/>
  <c r="BK4" i="7" s="1"/>
  <c r="BK4" i="8" s="1"/>
  <c r="BK4" i="9" s="1"/>
  <c r="BK4" i="10" s="1"/>
  <c r="BK4" i="11" s="1"/>
  <c r="BK4" i="12" s="1"/>
  <c r="BK4" i="13" s="1"/>
  <c r="BK4" i="14" s="1"/>
  <c r="BK4" i="15" s="1"/>
  <c r="BK4" i="16" s="1"/>
  <c r="S14" i="2"/>
  <c r="S14" i="4" s="1"/>
  <c r="S14" i="5" s="1"/>
  <c r="S14" i="6" s="1"/>
  <c r="S14" i="7" s="1"/>
  <c r="S14" i="8" s="1"/>
  <c r="S14" i="9" s="1"/>
  <c r="S14" i="10" s="1"/>
  <c r="S14" i="11" s="1"/>
  <c r="S14" i="12" s="1"/>
  <c r="S14" i="13" s="1"/>
  <c r="S14" i="14" s="1"/>
  <c r="S14" i="15" s="1"/>
  <c r="S14" i="16" s="1"/>
  <c r="BJ6" i="6" l="1"/>
  <c r="BL6" i="5"/>
  <c r="BJ11" i="6"/>
  <c r="BL11" i="5"/>
  <c r="BJ7" i="6"/>
  <c r="BL7" i="5"/>
  <c r="BW9" i="6"/>
  <c r="BY9" i="5"/>
  <c r="CO9" i="5" s="1"/>
  <c r="CP9" i="5" s="1"/>
  <c r="BY5" i="4"/>
  <c r="CO5" i="4" s="1"/>
  <c r="CP5" i="4" s="1"/>
  <c r="BW5" i="5"/>
  <c r="CE10" i="6"/>
  <c r="CE6" i="7"/>
  <c r="CE9" i="6"/>
  <c r="CE5" i="7"/>
  <c r="BR4" i="7"/>
  <c r="BR9" i="7"/>
  <c r="BR10" i="7"/>
  <c r="BR6" i="6"/>
  <c r="BR5" i="7"/>
  <c r="CJ6" i="6"/>
  <c r="CL6" i="5"/>
  <c r="CQ6" i="5" s="1"/>
  <c r="CR6" i="5" s="1"/>
  <c r="CJ8" i="6"/>
  <c r="CJ10" i="6"/>
  <c r="CL10" i="5"/>
  <c r="CQ10" i="5" s="1"/>
  <c r="CR10" i="5" s="1"/>
  <c r="BY7" i="5"/>
  <c r="CO7" i="5" s="1"/>
  <c r="CP7" i="5" s="1"/>
  <c r="BJ8" i="6"/>
  <c r="BL8" i="5"/>
  <c r="BJ4" i="6"/>
  <c r="BL4" i="5"/>
  <c r="BJ10" i="6"/>
  <c r="BL10" i="5"/>
  <c r="BJ5" i="6"/>
  <c r="BL5" i="5"/>
  <c r="BW10" i="7"/>
  <c r="BY10" i="6"/>
  <c r="CO10" i="6" s="1"/>
  <c r="CP10" i="6" s="1"/>
  <c r="BY11" i="4"/>
  <c r="CO11" i="4" s="1"/>
  <c r="CP11" i="4" s="1"/>
  <c r="BW11" i="5"/>
  <c r="BW7" i="7"/>
  <c r="BY7" i="6"/>
  <c r="CO7" i="6" s="1"/>
  <c r="CP7" i="6" s="1"/>
  <c r="CE4" i="7"/>
  <c r="CE8" i="6"/>
  <c r="CE11" i="6"/>
  <c r="BR11" i="7"/>
  <c r="BR8" i="7"/>
  <c r="BR7" i="7"/>
  <c r="CJ5" i="6"/>
  <c r="CJ7" i="6"/>
  <c r="CJ9" i="6"/>
  <c r="CJ11" i="6"/>
  <c r="CJ4" i="6"/>
  <c r="BY10" i="5"/>
  <c r="CO10" i="5" s="1"/>
  <c r="CP10" i="5" s="1"/>
  <c r="BY7" i="2"/>
  <c r="CO7" i="2" s="1"/>
  <c r="CP7" i="2" s="1"/>
  <c r="BY10" i="4"/>
  <c r="CO10" i="4" s="1"/>
  <c r="CP10" i="4" s="1"/>
  <c r="BY7" i="4"/>
  <c r="CO7" i="4" s="1"/>
  <c r="CP7" i="4" s="1"/>
  <c r="BL5" i="2"/>
  <c r="BY11" i="2"/>
  <c r="CO11" i="2" s="1"/>
  <c r="CP11" i="2" s="1"/>
  <c r="BY9" i="4"/>
  <c r="CO9" i="4" s="1"/>
  <c r="CP9" i="4" s="1"/>
  <c r="BY5" i="2"/>
  <c r="CO5" i="2" s="1"/>
  <c r="CP5" i="2" s="1"/>
  <c r="BY9" i="2"/>
  <c r="CO9" i="2" s="1"/>
  <c r="CP9" i="2" s="1"/>
  <c r="CL9" i="2"/>
  <c r="CQ9" i="2" s="1"/>
  <c r="CR9" i="2" s="1"/>
  <c r="CK9" i="4"/>
  <c r="CL5" i="2"/>
  <c r="CQ5" i="2" s="1"/>
  <c r="CR5" i="2" s="1"/>
  <c r="CK5" i="4"/>
  <c r="BJ9" i="4"/>
  <c r="BL9" i="2"/>
  <c r="CL4" i="2"/>
  <c r="CQ4" i="2" s="1"/>
  <c r="CR4" i="2" s="1"/>
  <c r="CK4" i="4"/>
  <c r="CL8" i="2"/>
  <c r="CQ8" i="2" s="1"/>
  <c r="CR8" i="2" s="1"/>
  <c r="CK8" i="4"/>
  <c r="CL11" i="2"/>
  <c r="CQ11" i="2" s="1"/>
  <c r="CR11" i="2" s="1"/>
  <c r="CK11" i="4"/>
  <c r="CL7" i="2"/>
  <c r="CQ7" i="2" s="1"/>
  <c r="CR7" i="2" s="1"/>
  <c r="CK7" i="4"/>
  <c r="BL11" i="4"/>
  <c r="CL6" i="4"/>
  <c r="CQ6" i="4" s="1"/>
  <c r="CR6" i="4" s="1"/>
  <c r="CL10" i="4"/>
  <c r="CQ10" i="4" s="1"/>
  <c r="CR10" i="4" s="1"/>
  <c r="BY4" i="2"/>
  <c r="CO4" i="2" s="1"/>
  <c r="CP4" i="2" s="1"/>
  <c r="BW4" i="4"/>
  <c r="BL6" i="4"/>
  <c r="BL7" i="4"/>
  <c r="BY8" i="2"/>
  <c r="CO8" i="2" s="1"/>
  <c r="CP8" i="2" s="1"/>
  <c r="BW8" i="4"/>
  <c r="BL8" i="4"/>
  <c r="BL4" i="4"/>
  <c r="BL10" i="4"/>
  <c r="BL5" i="4"/>
  <c r="BY6" i="2"/>
  <c r="CO6" i="2" s="1"/>
  <c r="CP6" i="2" s="1"/>
  <c r="BW6" i="4"/>
  <c r="BL11" i="2"/>
  <c r="BL7" i="2"/>
  <c r="CL10" i="2"/>
  <c r="CQ10" i="2" s="1"/>
  <c r="CR10" i="2" s="1"/>
  <c r="CL6" i="2"/>
  <c r="CQ6" i="2" s="1"/>
  <c r="CR6" i="2" s="1"/>
  <c r="BL8" i="2"/>
  <c r="BY10" i="2"/>
  <c r="CO10" i="2" s="1"/>
  <c r="CP10" i="2" s="1"/>
  <c r="BE6" i="2"/>
  <c r="BE6" i="4" s="1"/>
  <c r="BE6" i="5" s="1"/>
  <c r="BE8" i="2"/>
  <c r="BE10" i="2"/>
  <c r="BE10" i="4" s="1"/>
  <c r="BE10" i="5" s="1"/>
  <c r="BE5" i="2"/>
  <c r="BE9" i="2"/>
  <c r="BE7" i="2"/>
  <c r="BE11" i="2"/>
  <c r="BE11" i="4" s="1"/>
  <c r="BE11" i="5" s="1"/>
  <c r="BE4" i="2"/>
  <c r="BE4" i="4" s="1"/>
  <c r="BE4" i="5" s="1"/>
  <c r="BL4" i="2"/>
  <c r="BL10" i="2"/>
  <c r="BL6" i="2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30" i="3"/>
  <c r="CM10" i="2" l="1"/>
  <c r="CN10" i="2" s="1"/>
  <c r="BE11" i="6"/>
  <c r="CM11" i="5"/>
  <c r="CN11" i="5" s="1"/>
  <c r="BY6" i="4"/>
  <c r="CO6" i="4" s="1"/>
  <c r="CP6" i="4" s="1"/>
  <c r="BW6" i="5"/>
  <c r="BY4" i="4"/>
  <c r="CO4" i="4" s="1"/>
  <c r="CP4" i="4" s="1"/>
  <c r="BW4" i="5"/>
  <c r="CL7" i="4"/>
  <c r="CQ7" i="4" s="1"/>
  <c r="CR7" i="4" s="1"/>
  <c r="CK7" i="5"/>
  <c r="CL8" i="4"/>
  <c r="CQ8" i="4" s="1"/>
  <c r="CR8" i="4" s="1"/>
  <c r="CK8" i="5"/>
  <c r="CL5" i="4"/>
  <c r="CQ5" i="4" s="1"/>
  <c r="CR5" i="4" s="1"/>
  <c r="CK5" i="5"/>
  <c r="CJ9" i="7"/>
  <c r="BE10" i="6"/>
  <c r="CM10" i="5"/>
  <c r="CN10" i="5" s="1"/>
  <c r="BE6" i="6"/>
  <c r="CM6" i="5"/>
  <c r="CN6" i="5" s="1"/>
  <c r="BY8" i="4"/>
  <c r="CO8" i="4" s="1"/>
  <c r="CP8" i="4" s="1"/>
  <c r="BW8" i="5"/>
  <c r="BL9" i="4"/>
  <c r="BJ9" i="5"/>
  <c r="BW11" i="6"/>
  <c r="BY11" i="5"/>
  <c r="CO11" i="5" s="1"/>
  <c r="CP11" i="5" s="1"/>
  <c r="BW5" i="6"/>
  <c r="BY5" i="5"/>
  <c r="CO5" i="5" s="1"/>
  <c r="CP5" i="5" s="1"/>
  <c r="BE4" i="6"/>
  <c r="CM4" i="5"/>
  <c r="CN4" i="5" s="1"/>
  <c r="CL11" i="4"/>
  <c r="CQ11" i="4" s="1"/>
  <c r="CR11" i="4" s="1"/>
  <c r="CK11" i="5"/>
  <c r="CL4" i="4"/>
  <c r="CQ4" i="4" s="1"/>
  <c r="CR4" i="4" s="1"/>
  <c r="CK4" i="5"/>
  <c r="CL9" i="4"/>
  <c r="CQ9" i="4" s="1"/>
  <c r="CR9" i="4" s="1"/>
  <c r="CK9" i="5"/>
  <c r="CJ4" i="7"/>
  <c r="CJ11" i="7"/>
  <c r="CJ7" i="7"/>
  <c r="CJ5" i="7"/>
  <c r="BR7" i="8"/>
  <c r="BR8" i="8"/>
  <c r="BR11" i="8"/>
  <c r="CE11" i="7"/>
  <c r="CE8" i="7"/>
  <c r="CE4" i="8"/>
  <c r="BW7" i="8"/>
  <c r="BY7" i="7"/>
  <c r="CO7" i="7" s="1"/>
  <c r="CP7" i="7" s="1"/>
  <c r="BW10" i="8"/>
  <c r="BY10" i="7"/>
  <c r="CO10" i="7" s="1"/>
  <c r="CP10" i="7" s="1"/>
  <c r="BJ5" i="7"/>
  <c r="BL5" i="6"/>
  <c r="BJ10" i="7"/>
  <c r="BL10" i="6"/>
  <c r="BJ4" i="7"/>
  <c r="BL4" i="6"/>
  <c r="BJ8" i="7"/>
  <c r="BL8" i="6"/>
  <c r="CJ10" i="7"/>
  <c r="CL10" i="6"/>
  <c r="CQ10" i="6" s="1"/>
  <c r="CR10" i="6" s="1"/>
  <c r="CJ8" i="7"/>
  <c r="CJ6" i="7"/>
  <c r="CL6" i="6"/>
  <c r="CQ6" i="6" s="1"/>
  <c r="CR6" i="6" s="1"/>
  <c r="BR5" i="8"/>
  <c r="BR6" i="7"/>
  <c r="BR10" i="8"/>
  <c r="BR9" i="8"/>
  <c r="BR4" i="8"/>
  <c r="CE5" i="8"/>
  <c r="CE9" i="7"/>
  <c r="CE6" i="8"/>
  <c r="CE10" i="7"/>
  <c r="BW9" i="7"/>
  <c r="BY9" i="6"/>
  <c r="CO9" i="6" s="1"/>
  <c r="CP9" i="6" s="1"/>
  <c r="BJ7" i="7"/>
  <c r="BL7" i="6"/>
  <c r="BJ11" i="7"/>
  <c r="BL11" i="6"/>
  <c r="BJ6" i="7"/>
  <c r="BL6" i="6"/>
  <c r="CM6" i="4"/>
  <c r="CN6" i="4" s="1"/>
  <c r="CM11" i="4"/>
  <c r="CN11" i="4" s="1"/>
  <c r="CM11" i="2"/>
  <c r="CN11" i="2" s="1"/>
  <c r="CM4" i="4"/>
  <c r="CN4" i="4" s="1"/>
  <c r="CM10" i="4"/>
  <c r="CN10" i="4" s="1"/>
  <c r="CM6" i="2"/>
  <c r="CN6" i="2" s="1"/>
  <c r="CM7" i="2"/>
  <c r="CN7" i="2" s="1"/>
  <c r="BE7" i="4"/>
  <c r="CM5" i="2"/>
  <c r="CN5" i="2" s="1"/>
  <c r="BE5" i="4"/>
  <c r="CM9" i="2"/>
  <c r="CN9" i="2" s="1"/>
  <c r="BE9" i="4"/>
  <c r="CM8" i="2"/>
  <c r="CN8" i="2" s="1"/>
  <c r="BE8" i="4"/>
  <c r="CM4" i="2"/>
  <c r="CN4" i="2" s="1"/>
  <c r="CA11" i="2"/>
  <c r="CB11" i="2" s="1"/>
  <c r="CA4" i="2"/>
  <c r="CB4" i="2" s="1"/>
  <c r="CA9" i="2"/>
  <c r="CB9" i="2" s="1"/>
  <c r="CA10" i="2"/>
  <c r="CB10" i="2" s="1"/>
  <c r="CA5" i="2"/>
  <c r="CB5" i="2" s="1"/>
  <c r="BN9" i="2"/>
  <c r="BO9" i="2" s="1"/>
  <c r="BN4" i="2"/>
  <c r="BO4" i="2" s="1"/>
  <c r="BN8" i="2"/>
  <c r="BO8" i="2" s="1"/>
  <c r="BN10" i="2"/>
  <c r="BO10" i="2" s="1"/>
  <c r="BN11" i="2"/>
  <c r="BO11" i="2" s="1"/>
  <c r="BN7" i="2"/>
  <c r="BO7" i="2" s="1"/>
  <c r="CA7" i="2"/>
  <c r="CB7" i="2" s="1"/>
  <c r="CA8" i="2"/>
  <c r="CB8" i="2" s="1"/>
  <c r="CA6" i="2"/>
  <c r="CB6" i="2" s="1"/>
  <c r="BN6" i="2"/>
  <c r="BO6" i="2" s="1"/>
  <c r="BN5" i="2"/>
  <c r="BO5" i="2" s="1"/>
  <c r="BN11" i="4" l="1"/>
  <c r="BN6" i="4"/>
  <c r="BO6" i="4" s="1"/>
  <c r="BN7" i="4"/>
  <c r="BP7" i="4" s="1"/>
  <c r="CA6" i="4"/>
  <c r="CC6" i="4" s="1"/>
  <c r="BN10" i="4"/>
  <c r="BO10" i="4" s="1"/>
  <c r="BN4" i="4"/>
  <c r="BO4" i="4" s="1"/>
  <c r="BN5" i="4"/>
  <c r="BO5" i="4" s="1"/>
  <c r="BN8" i="4"/>
  <c r="BP8" i="4" s="1"/>
  <c r="BN9" i="4"/>
  <c r="BP9" i="4" s="1"/>
  <c r="CA4" i="4"/>
  <c r="CB4" i="4" s="1"/>
  <c r="CM9" i="4"/>
  <c r="CN9" i="4" s="1"/>
  <c r="BE9" i="5"/>
  <c r="CM7" i="4"/>
  <c r="CN7" i="4" s="1"/>
  <c r="BE7" i="5"/>
  <c r="BJ6" i="8"/>
  <c r="BL6" i="7"/>
  <c r="BJ7" i="8"/>
  <c r="BL7" i="7"/>
  <c r="BW9" i="8"/>
  <c r="BY9" i="7"/>
  <c r="CO9" i="7" s="1"/>
  <c r="CP9" i="7" s="1"/>
  <c r="CE10" i="8"/>
  <c r="CE9" i="8"/>
  <c r="BR4" i="9"/>
  <c r="BR9" i="9"/>
  <c r="BR10" i="9"/>
  <c r="BR6" i="8"/>
  <c r="BR5" i="9"/>
  <c r="BR5" i="10" s="1"/>
  <c r="BR5" i="11" s="1"/>
  <c r="BR5" i="12" s="1"/>
  <c r="BR5" i="13" s="1"/>
  <c r="BR5" i="14" s="1"/>
  <c r="CJ6" i="8"/>
  <c r="CL6" i="7"/>
  <c r="CQ6" i="7" s="1"/>
  <c r="CR6" i="7" s="1"/>
  <c r="CJ8" i="8"/>
  <c r="CJ10" i="8"/>
  <c r="CL10" i="7"/>
  <c r="CQ10" i="7" s="1"/>
  <c r="CR10" i="7" s="1"/>
  <c r="BJ8" i="8"/>
  <c r="BL8" i="7"/>
  <c r="BJ4" i="8"/>
  <c r="BL4" i="7"/>
  <c r="BJ10" i="8"/>
  <c r="BL10" i="7"/>
  <c r="BJ5" i="8"/>
  <c r="BL5" i="7"/>
  <c r="BW10" i="9"/>
  <c r="BY10" i="8"/>
  <c r="CO10" i="8" s="1"/>
  <c r="CP10" i="8" s="1"/>
  <c r="BW7" i="9"/>
  <c r="BY7" i="8"/>
  <c r="CO7" i="8" s="1"/>
  <c r="CP7" i="8" s="1"/>
  <c r="CE4" i="9"/>
  <c r="CE4" i="10" s="1"/>
  <c r="CE8" i="8"/>
  <c r="CE11" i="8"/>
  <c r="BR11" i="9"/>
  <c r="BR8" i="9"/>
  <c r="BR7" i="9"/>
  <c r="CJ5" i="8"/>
  <c r="CJ7" i="8"/>
  <c r="CJ11" i="8"/>
  <c r="CJ4" i="8"/>
  <c r="BE4" i="7"/>
  <c r="CM4" i="6"/>
  <c r="CN4" i="6" s="1"/>
  <c r="BW5" i="7"/>
  <c r="BY5" i="6"/>
  <c r="CO5" i="6" s="1"/>
  <c r="CP5" i="6" s="1"/>
  <c r="BJ9" i="6"/>
  <c r="BL9" i="5"/>
  <c r="BE6" i="7"/>
  <c r="CM6" i="6"/>
  <c r="CN6" i="6" s="1"/>
  <c r="BE10" i="7"/>
  <c r="CM10" i="6"/>
  <c r="CN10" i="6" s="1"/>
  <c r="CJ9" i="8"/>
  <c r="BE11" i="7"/>
  <c r="CM11" i="6"/>
  <c r="CN11" i="6" s="1"/>
  <c r="CM8" i="4"/>
  <c r="CN8" i="4" s="1"/>
  <c r="BE8" i="5"/>
  <c r="CM5" i="4"/>
  <c r="CN5" i="4" s="1"/>
  <c r="BE5" i="5"/>
  <c r="BJ11" i="8"/>
  <c r="BL11" i="7"/>
  <c r="CE6" i="9"/>
  <c r="CE5" i="9"/>
  <c r="CA5" i="4"/>
  <c r="CB5" i="4" s="1"/>
  <c r="CA10" i="4"/>
  <c r="CC10" i="4" s="1"/>
  <c r="CA9" i="4"/>
  <c r="CC9" i="4" s="1"/>
  <c r="CA8" i="4"/>
  <c r="CB8" i="4" s="1"/>
  <c r="CA11" i="4"/>
  <c r="CC11" i="4" s="1"/>
  <c r="CA7" i="4"/>
  <c r="CC7" i="4" s="1"/>
  <c r="CK9" i="6"/>
  <c r="CL9" i="5"/>
  <c r="CQ9" i="5" s="1"/>
  <c r="CR9" i="5" s="1"/>
  <c r="CK4" i="6"/>
  <c r="CL4" i="5"/>
  <c r="CQ4" i="5" s="1"/>
  <c r="CR4" i="5" s="1"/>
  <c r="CK11" i="6"/>
  <c r="CL11" i="5"/>
  <c r="CQ11" i="5" s="1"/>
  <c r="CR11" i="5" s="1"/>
  <c r="BW11" i="7"/>
  <c r="BY11" i="6"/>
  <c r="CO11" i="6" s="1"/>
  <c r="CP11" i="6" s="1"/>
  <c r="BW8" i="6"/>
  <c r="BY8" i="5"/>
  <c r="CO8" i="5" s="1"/>
  <c r="CP8" i="5" s="1"/>
  <c r="CK5" i="6"/>
  <c r="CL5" i="5"/>
  <c r="CQ5" i="5" s="1"/>
  <c r="CR5" i="5" s="1"/>
  <c r="CK8" i="6"/>
  <c r="CL8" i="5"/>
  <c r="CQ8" i="5" s="1"/>
  <c r="CR8" i="5" s="1"/>
  <c r="CK7" i="6"/>
  <c r="CL7" i="5"/>
  <c r="CQ7" i="5" s="1"/>
  <c r="CR7" i="5" s="1"/>
  <c r="BW4" i="6"/>
  <c r="BY4" i="5"/>
  <c r="CO4" i="5" s="1"/>
  <c r="CP4" i="5" s="1"/>
  <c r="BW6" i="6"/>
  <c r="BY6" i="5"/>
  <c r="CO6" i="5" s="1"/>
  <c r="CP6" i="5" s="1"/>
  <c r="BQ8" i="4"/>
  <c r="AW8" i="4" s="1"/>
  <c r="CD11" i="4"/>
  <c r="AY11" i="4" s="1"/>
  <c r="CD4" i="4"/>
  <c r="AY4" i="4" s="1"/>
  <c r="DS4" i="4" s="1"/>
  <c r="DT4" i="4" s="1"/>
  <c r="CD8" i="4"/>
  <c r="AY8" i="4" s="1"/>
  <c r="BQ6" i="4"/>
  <c r="AW6" i="4" s="1"/>
  <c r="CD5" i="4"/>
  <c r="AY5" i="4" s="1"/>
  <c r="BQ11" i="4"/>
  <c r="AW11" i="4" s="1"/>
  <c r="CD10" i="4"/>
  <c r="AY10" i="4" s="1"/>
  <c r="CD9" i="4"/>
  <c r="AY9" i="4" s="1"/>
  <c r="BQ10" i="4"/>
  <c r="AW10" i="4" s="1"/>
  <c r="BQ5" i="4"/>
  <c r="AW5" i="4" s="1"/>
  <c r="CD6" i="4"/>
  <c r="AY6" i="4" s="1"/>
  <c r="CD7" i="4"/>
  <c r="AY7" i="4" s="1"/>
  <c r="BP11" i="4"/>
  <c r="BP4" i="4"/>
  <c r="BO11" i="4"/>
  <c r="BA6" i="2"/>
  <c r="BQ8" i="2"/>
  <c r="AW8" i="2" s="1"/>
  <c r="BQ5" i="2"/>
  <c r="AW5" i="2" s="1"/>
  <c r="BQ9" i="2"/>
  <c r="AW9" i="2" s="1"/>
  <c r="BQ6" i="2"/>
  <c r="AW6" i="2" s="1"/>
  <c r="BQ4" i="2"/>
  <c r="AW4" i="2" s="1"/>
  <c r="BQ7" i="2"/>
  <c r="AW7" i="2" s="1"/>
  <c r="BQ11" i="2"/>
  <c r="AW11" i="2" s="1"/>
  <c r="BQ10" i="2"/>
  <c r="AW10" i="2" s="1"/>
  <c r="BA11" i="2"/>
  <c r="CD4" i="2"/>
  <c r="AY4" i="2" s="1"/>
  <c r="CD5" i="2"/>
  <c r="AY5" i="2" s="1"/>
  <c r="CD10" i="2"/>
  <c r="AY10" i="2" s="1"/>
  <c r="CD6" i="2"/>
  <c r="AY6" i="2" s="1"/>
  <c r="CD9" i="2"/>
  <c r="AY9" i="2" s="1"/>
  <c r="BA8" i="2"/>
  <c r="BA9" i="2"/>
  <c r="BA5" i="2"/>
  <c r="CD8" i="2"/>
  <c r="AY8" i="2" s="1"/>
  <c r="CD7" i="2"/>
  <c r="AY7" i="2" s="1"/>
  <c r="BA7" i="2"/>
  <c r="BA4" i="2"/>
  <c r="BA10" i="2"/>
  <c r="CD11" i="2"/>
  <c r="AY11" i="2" s="1"/>
  <c r="BO8" i="4" l="1"/>
  <c r="BP6" i="4"/>
  <c r="CB6" i="4"/>
  <c r="BO7" i="4"/>
  <c r="BP5" i="4"/>
  <c r="BP10" i="4"/>
  <c r="BO9" i="4"/>
  <c r="CC4" i="4"/>
  <c r="CC8" i="4"/>
  <c r="CB7" i="4"/>
  <c r="AI5" i="4"/>
  <c r="AO5" i="4" s="1"/>
  <c r="BA7" i="4"/>
  <c r="BC7" i="4" s="1"/>
  <c r="BA8" i="4"/>
  <c r="BC8" i="4" s="1"/>
  <c r="BA9" i="4"/>
  <c r="BB9" i="4" s="1"/>
  <c r="BA6" i="4"/>
  <c r="BC6" i="4" s="1"/>
  <c r="BA10" i="4"/>
  <c r="BC10" i="4" s="1"/>
  <c r="CB11" i="4"/>
  <c r="BQ7" i="4"/>
  <c r="AW7" i="4" s="1"/>
  <c r="BQ4" i="4"/>
  <c r="AW4" i="4" s="1"/>
  <c r="BQ9" i="4"/>
  <c r="AW9" i="4" s="1"/>
  <c r="CB10" i="4"/>
  <c r="BA5" i="4"/>
  <c r="BB5" i="4" s="1"/>
  <c r="CC5" i="4"/>
  <c r="BN6" i="5"/>
  <c r="BN8" i="5"/>
  <c r="CE5" i="10"/>
  <c r="CE6" i="10"/>
  <c r="BJ11" i="9"/>
  <c r="BL11" i="8"/>
  <c r="BE11" i="8"/>
  <c r="CM11" i="7"/>
  <c r="CN11" i="7" s="1"/>
  <c r="CJ9" i="9"/>
  <c r="BE10" i="8"/>
  <c r="CM10" i="7"/>
  <c r="CN10" i="7" s="1"/>
  <c r="BE6" i="8"/>
  <c r="CM6" i="7"/>
  <c r="CN6" i="7" s="1"/>
  <c r="BJ9" i="7"/>
  <c r="BL9" i="6"/>
  <c r="BW5" i="8"/>
  <c r="BY5" i="7"/>
  <c r="CO5" i="7" s="1"/>
  <c r="CP5" i="7" s="1"/>
  <c r="BE4" i="8"/>
  <c r="CM4" i="7"/>
  <c r="CN4" i="7" s="1"/>
  <c r="CJ4" i="9"/>
  <c r="CJ11" i="9"/>
  <c r="CJ7" i="9"/>
  <c r="CJ5" i="9"/>
  <c r="BR7" i="10"/>
  <c r="BR8" i="10"/>
  <c r="BR11" i="10"/>
  <c r="CE11" i="9"/>
  <c r="CE8" i="9"/>
  <c r="CE8" i="10" s="1"/>
  <c r="CE4" i="11"/>
  <c r="CE4" i="12" s="1"/>
  <c r="BW7" i="10"/>
  <c r="BY7" i="9"/>
  <c r="CO7" i="9" s="1"/>
  <c r="CP7" i="9" s="1"/>
  <c r="BW10" i="10"/>
  <c r="BY10" i="9"/>
  <c r="CO10" i="9" s="1"/>
  <c r="CP10" i="9" s="1"/>
  <c r="BJ5" i="9"/>
  <c r="BL5" i="8"/>
  <c r="BJ10" i="9"/>
  <c r="BL10" i="8"/>
  <c r="BJ4" i="9"/>
  <c r="BL4" i="8"/>
  <c r="BJ8" i="9"/>
  <c r="BL8" i="8"/>
  <c r="CJ10" i="9"/>
  <c r="CL10" i="8"/>
  <c r="CQ10" i="8" s="1"/>
  <c r="CR10" i="8" s="1"/>
  <c r="CJ8" i="9"/>
  <c r="CJ6" i="9"/>
  <c r="CL6" i="8"/>
  <c r="CQ6" i="8" s="1"/>
  <c r="CR6" i="8" s="1"/>
  <c r="BR5" i="15"/>
  <c r="BR6" i="9"/>
  <c r="BR10" i="10"/>
  <c r="BR9" i="10"/>
  <c r="BR4" i="10"/>
  <c r="BR4" i="11" s="1"/>
  <c r="CE9" i="9"/>
  <c r="CE10" i="9"/>
  <c r="CE10" i="10" s="1"/>
  <c r="BW9" i="9"/>
  <c r="BY9" i="8"/>
  <c r="CO9" i="8" s="1"/>
  <c r="CP9" i="8" s="1"/>
  <c r="BJ7" i="9"/>
  <c r="BL7" i="8"/>
  <c r="BJ6" i="9"/>
  <c r="BL6" i="8"/>
  <c r="BE9" i="6"/>
  <c r="CM9" i="5"/>
  <c r="CN9" i="5" s="1"/>
  <c r="BN4" i="5"/>
  <c r="BN7" i="5"/>
  <c r="BN9" i="5"/>
  <c r="BN10" i="5"/>
  <c r="AI6" i="4"/>
  <c r="AQ6" i="4" s="1"/>
  <c r="BA4" i="4"/>
  <c r="BB4" i="4" s="1"/>
  <c r="BA11" i="4"/>
  <c r="BB11" i="4" s="1"/>
  <c r="CB9" i="4"/>
  <c r="BW6" i="7"/>
  <c r="BY6" i="6"/>
  <c r="CO6" i="6" s="1"/>
  <c r="CP6" i="6" s="1"/>
  <c r="BW4" i="7"/>
  <c r="BY4" i="6"/>
  <c r="CO4" i="6" s="1"/>
  <c r="CP4" i="6" s="1"/>
  <c r="CK7" i="7"/>
  <c r="CL7" i="6"/>
  <c r="CQ7" i="6" s="1"/>
  <c r="CR7" i="6" s="1"/>
  <c r="CK8" i="7"/>
  <c r="CL8" i="6"/>
  <c r="CQ8" i="6" s="1"/>
  <c r="CR8" i="6" s="1"/>
  <c r="CK5" i="7"/>
  <c r="CL5" i="6"/>
  <c r="CQ5" i="6" s="1"/>
  <c r="CR5" i="6" s="1"/>
  <c r="BW8" i="7"/>
  <c r="BY8" i="6"/>
  <c r="CO8" i="6" s="1"/>
  <c r="CP8" i="6" s="1"/>
  <c r="BW11" i="8"/>
  <c r="BY11" i="7"/>
  <c r="CO11" i="7" s="1"/>
  <c r="CP11" i="7" s="1"/>
  <c r="BN5" i="5"/>
  <c r="CK11" i="7"/>
  <c r="CL11" i="6"/>
  <c r="CQ11" i="6" s="1"/>
  <c r="CR11" i="6" s="1"/>
  <c r="CK4" i="7"/>
  <c r="CL4" i="6"/>
  <c r="CQ4" i="6" s="1"/>
  <c r="CR4" i="6" s="1"/>
  <c r="CK9" i="7"/>
  <c r="CL9" i="6"/>
  <c r="CQ9" i="6" s="1"/>
  <c r="CR9" i="6" s="1"/>
  <c r="BE5" i="6"/>
  <c r="CM5" i="5"/>
  <c r="CN5" i="5" s="1"/>
  <c r="BE8" i="6"/>
  <c r="CM8" i="5"/>
  <c r="CN8" i="5" s="1"/>
  <c r="BN11" i="5"/>
  <c r="BE7" i="6"/>
  <c r="CM7" i="5"/>
  <c r="CN7" i="5" s="1"/>
  <c r="AI4" i="4"/>
  <c r="AS4" i="4" s="1"/>
  <c r="CA7" i="5"/>
  <c r="CA6" i="5"/>
  <c r="CA5" i="5"/>
  <c r="CA9" i="5"/>
  <c r="CA11" i="5"/>
  <c r="CA4" i="5"/>
  <c r="CA10" i="5"/>
  <c r="CA8" i="5"/>
  <c r="AI11" i="4"/>
  <c r="AP11" i="4" s="1"/>
  <c r="AI9" i="4"/>
  <c r="AS9" i="4" s="1"/>
  <c r="AI8" i="4"/>
  <c r="AR8" i="4" s="1"/>
  <c r="W4" i="4"/>
  <c r="AF4" i="4" s="1"/>
  <c r="AI7" i="4"/>
  <c r="AQ7" i="4" s="1"/>
  <c r="DS11" i="4"/>
  <c r="DT11" i="4" s="1"/>
  <c r="DS5" i="4"/>
  <c r="DT5" i="4" s="1"/>
  <c r="DS6" i="4"/>
  <c r="DT6" i="4" s="1"/>
  <c r="DS8" i="4"/>
  <c r="DT8" i="4" s="1"/>
  <c r="DS9" i="4"/>
  <c r="DT9" i="4" s="1"/>
  <c r="DS7" i="4"/>
  <c r="DT7" i="4" s="1"/>
  <c r="AI10" i="4"/>
  <c r="AS10" i="4" s="1"/>
  <c r="DS10" i="4"/>
  <c r="DT10" i="4" s="1"/>
  <c r="DO6" i="4"/>
  <c r="DP6" i="4" s="1"/>
  <c r="BD8" i="2"/>
  <c r="AU8" i="2" s="1"/>
  <c r="AI5" i="2"/>
  <c r="AI7" i="2"/>
  <c r="AI9" i="2"/>
  <c r="AI11" i="2"/>
  <c r="AI6" i="2"/>
  <c r="AI8" i="2"/>
  <c r="AI10" i="2"/>
  <c r="AI4" i="2"/>
  <c r="BD5" i="2"/>
  <c r="AU5" i="2" s="1"/>
  <c r="BD11" i="2"/>
  <c r="AU11" i="2" s="1"/>
  <c r="BD7" i="4"/>
  <c r="AU7" i="4" s="1"/>
  <c r="BD5" i="4"/>
  <c r="AU5" i="4" s="1"/>
  <c r="BD11" i="4"/>
  <c r="AU11" i="4" s="1"/>
  <c r="BD10" i="4"/>
  <c r="AU10" i="4" s="1"/>
  <c r="BD4" i="4"/>
  <c r="AU4" i="4" s="1"/>
  <c r="BD6" i="4"/>
  <c r="AU6" i="4" s="1"/>
  <c r="BB7" i="2"/>
  <c r="BB5" i="2"/>
  <c r="BB8" i="2"/>
  <c r="BB11" i="2"/>
  <c r="W5" i="2"/>
  <c r="W7" i="2"/>
  <c r="W9" i="2"/>
  <c r="W11" i="2"/>
  <c r="W6" i="2"/>
  <c r="W8" i="2"/>
  <c r="W10" i="2"/>
  <c r="W4" i="2"/>
  <c r="BB6" i="2"/>
  <c r="BD9" i="2"/>
  <c r="AU9" i="2" s="1"/>
  <c r="BB10" i="2"/>
  <c r="BB4" i="2"/>
  <c r="BB9" i="2"/>
  <c r="BD9" i="4"/>
  <c r="AU9" i="4" s="1"/>
  <c r="BD8" i="4"/>
  <c r="AU8" i="4" s="1"/>
  <c r="BD6" i="2"/>
  <c r="AU6" i="2" s="1"/>
  <c r="DS4" i="2"/>
  <c r="DT4" i="2" s="1"/>
  <c r="DS11" i="2"/>
  <c r="DT11" i="2" s="1"/>
  <c r="DS7" i="2"/>
  <c r="DT7" i="2" s="1"/>
  <c r="DS9" i="2"/>
  <c r="DT9" i="2" s="1"/>
  <c r="DS10" i="2"/>
  <c r="DT10" i="2" s="1"/>
  <c r="DS6" i="2"/>
  <c r="DT6" i="2" s="1"/>
  <c r="DS8" i="2"/>
  <c r="DT8" i="2" s="1"/>
  <c r="DS5" i="2"/>
  <c r="DT5" i="2" s="1"/>
  <c r="BD10" i="2"/>
  <c r="AU10" i="2" s="1"/>
  <c r="BD4" i="2"/>
  <c r="AU4" i="2" s="1"/>
  <c r="BD7" i="2"/>
  <c r="AU7" i="2" s="1"/>
  <c r="DO5" i="2"/>
  <c r="DP5" i="2" s="1"/>
  <c r="DO9" i="2"/>
  <c r="DP9" i="2" s="1"/>
  <c r="DO6" i="2"/>
  <c r="DP6" i="2" s="1"/>
  <c r="DO10" i="2"/>
  <c r="DP10" i="2" s="1"/>
  <c r="DO4" i="2"/>
  <c r="DP4" i="2" s="1"/>
  <c r="DO7" i="2"/>
  <c r="DP7" i="2" s="1"/>
  <c r="DO11" i="2"/>
  <c r="DP11" i="2" s="1"/>
  <c r="DO8" i="2"/>
  <c r="DP8" i="2" s="1"/>
  <c r="BC9" i="4" l="1"/>
  <c r="W7" i="4"/>
  <c r="AE7" i="4" s="1"/>
  <c r="AS7" i="4"/>
  <c r="AS5" i="4"/>
  <c r="AP5" i="4"/>
  <c r="AM5" i="4"/>
  <c r="AK5" i="4"/>
  <c r="AL5" i="4"/>
  <c r="AR11" i="4"/>
  <c r="BC11" i="4"/>
  <c r="BB7" i="4"/>
  <c r="DO10" i="4"/>
  <c r="DP10" i="4" s="1"/>
  <c r="AM9" i="4"/>
  <c r="BC4" i="4"/>
  <c r="BB8" i="4"/>
  <c r="DO8" i="4"/>
  <c r="DP8" i="4" s="1"/>
  <c r="DO5" i="4"/>
  <c r="DP5" i="4" s="1"/>
  <c r="AN7" i="4"/>
  <c r="AJ5" i="4"/>
  <c r="AQ5" i="4"/>
  <c r="AN5" i="4"/>
  <c r="AR5" i="4"/>
  <c r="BC5" i="4"/>
  <c r="BB10" i="4"/>
  <c r="DO7" i="4"/>
  <c r="DP7" i="4" s="1"/>
  <c r="W8" i="4"/>
  <c r="AD8" i="4" s="1"/>
  <c r="W6" i="4"/>
  <c r="AE6" i="4" s="1"/>
  <c r="DO11" i="4"/>
  <c r="DP11" i="4" s="1"/>
  <c r="AO6" i="4"/>
  <c r="AJ8" i="4"/>
  <c r="AR6" i="4"/>
  <c r="AP4" i="4"/>
  <c r="AE4" i="4"/>
  <c r="AO11" i="4"/>
  <c r="AP8" i="4"/>
  <c r="AN6" i="4"/>
  <c r="AK6" i="4"/>
  <c r="AS6" i="4"/>
  <c r="AM4" i="4"/>
  <c r="BB6" i="4"/>
  <c r="W10" i="4"/>
  <c r="AB10" i="4" s="1"/>
  <c r="DO9" i="4"/>
  <c r="DP9" i="4" s="1"/>
  <c r="W11" i="4"/>
  <c r="AE11" i="4" s="1"/>
  <c r="W9" i="4"/>
  <c r="AE9" i="4" s="1"/>
  <c r="DO4" i="4"/>
  <c r="DP4" i="4" s="1"/>
  <c r="W5" i="4"/>
  <c r="AG5" i="4" s="1"/>
  <c r="X4" i="4"/>
  <c r="AD4" i="4"/>
  <c r="AQ11" i="4"/>
  <c r="AQ8" i="4"/>
  <c r="AP9" i="4"/>
  <c r="AL6" i="4"/>
  <c r="AP6" i="4"/>
  <c r="AJ6" i="4"/>
  <c r="AM6" i="4"/>
  <c r="AL4" i="4"/>
  <c r="AJ4" i="4"/>
  <c r="AQ4" i="4"/>
  <c r="BE7" i="7"/>
  <c r="CM7" i="6"/>
  <c r="CN7" i="6" s="1"/>
  <c r="BP5" i="5"/>
  <c r="BO5" i="5"/>
  <c r="BW11" i="9"/>
  <c r="BY11" i="8"/>
  <c r="CO11" i="8" s="1"/>
  <c r="CP11" i="8" s="1"/>
  <c r="BW8" i="8"/>
  <c r="BY8" i="7"/>
  <c r="CO8" i="7" s="1"/>
  <c r="CP8" i="7" s="1"/>
  <c r="CK5" i="8"/>
  <c r="CL5" i="7"/>
  <c r="CQ5" i="7" s="1"/>
  <c r="CR5" i="7" s="1"/>
  <c r="CK8" i="8"/>
  <c r="CL8" i="7"/>
  <c r="CQ8" i="7" s="1"/>
  <c r="CR8" i="7" s="1"/>
  <c r="CK7" i="8"/>
  <c r="CL7" i="7"/>
  <c r="CQ7" i="7" s="1"/>
  <c r="CR7" i="7" s="1"/>
  <c r="BW4" i="8"/>
  <c r="BY4" i="7"/>
  <c r="CO4" i="7" s="1"/>
  <c r="CP4" i="7" s="1"/>
  <c r="BW6" i="8"/>
  <c r="BY6" i="7"/>
  <c r="CO6" i="7" s="1"/>
  <c r="CP6" i="7" s="1"/>
  <c r="BO9" i="5"/>
  <c r="BP9" i="5"/>
  <c r="BO4" i="5"/>
  <c r="BP4" i="5"/>
  <c r="BE9" i="7"/>
  <c r="CM9" i="6"/>
  <c r="CN9" i="6" s="1"/>
  <c r="BJ6" i="10"/>
  <c r="BL6" i="9"/>
  <c r="BJ7" i="10"/>
  <c r="BL7" i="9"/>
  <c r="BW9" i="10"/>
  <c r="BY9" i="9"/>
  <c r="CO9" i="9" s="1"/>
  <c r="CP9" i="9" s="1"/>
  <c r="CE10" i="11"/>
  <c r="CE10" i="12" s="1"/>
  <c r="CE10" i="13" s="1"/>
  <c r="CE9" i="10"/>
  <c r="BR4" i="12"/>
  <c r="BR4" i="13" s="1"/>
  <c r="BR9" i="11"/>
  <c r="BR10" i="11"/>
  <c r="BR6" i="10"/>
  <c r="BR5" i="16"/>
  <c r="CJ6" i="10"/>
  <c r="CL6" i="9"/>
  <c r="CQ6" i="9" s="1"/>
  <c r="CR6" i="9" s="1"/>
  <c r="CJ8" i="10"/>
  <c r="CJ10" i="10"/>
  <c r="CL10" i="9"/>
  <c r="CQ10" i="9" s="1"/>
  <c r="CR10" i="9" s="1"/>
  <c r="BJ8" i="10"/>
  <c r="BL8" i="9"/>
  <c r="BJ4" i="10"/>
  <c r="BL4" i="9"/>
  <c r="BJ10" i="10"/>
  <c r="BL10" i="9"/>
  <c r="BJ5" i="10"/>
  <c r="BL5" i="9"/>
  <c r="BW10" i="11"/>
  <c r="BY10" i="10"/>
  <c r="CO10" i="10" s="1"/>
  <c r="CP10" i="10" s="1"/>
  <c r="BW7" i="11"/>
  <c r="BY7" i="10"/>
  <c r="CO7" i="10" s="1"/>
  <c r="CP7" i="10" s="1"/>
  <c r="CE4" i="13"/>
  <c r="CE4" i="14" s="1"/>
  <c r="CE8" i="11"/>
  <c r="CE8" i="12" s="1"/>
  <c r="CE8" i="13" s="1"/>
  <c r="CE11" i="10"/>
  <c r="BR11" i="11"/>
  <c r="BR8" i="11"/>
  <c r="BR7" i="11"/>
  <c r="CJ5" i="10"/>
  <c r="CJ7" i="10"/>
  <c r="CJ11" i="10"/>
  <c r="CJ4" i="10"/>
  <c r="BE4" i="9"/>
  <c r="CM4" i="8"/>
  <c r="CN4" i="8" s="1"/>
  <c r="BW5" i="9"/>
  <c r="BY5" i="8"/>
  <c r="CO5" i="8" s="1"/>
  <c r="CP5" i="8" s="1"/>
  <c r="BQ8" i="5"/>
  <c r="AW8" i="5" s="1"/>
  <c r="BQ6" i="5"/>
  <c r="AW6" i="5" s="1"/>
  <c r="BP6" i="5"/>
  <c r="BO6" i="5"/>
  <c r="AA4" i="4"/>
  <c r="Z4" i="4"/>
  <c r="AJ11" i="4"/>
  <c r="AN11" i="4"/>
  <c r="AM8" i="4"/>
  <c r="AL8" i="4"/>
  <c r="AL9" i="4"/>
  <c r="AJ9" i="4"/>
  <c r="AQ9" i="4"/>
  <c r="AN4" i="4"/>
  <c r="AR4" i="4"/>
  <c r="AK4" i="4"/>
  <c r="AO4" i="4"/>
  <c r="BP11" i="5"/>
  <c r="BO11" i="5"/>
  <c r="BE8" i="7"/>
  <c r="CM8" i="6"/>
  <c r="CN8" i="6" s="1"/>
  <c r="BE5" i="7"/>
  <c r="CM5" i="6"/>
  <c r="CN5" i="6" s="1"/>
  <c r="CK9" i="8"/>
  <c r="CL9" i="7"/>
  <c r="CQ9" i="7" s="1"/>
  <c r="CR9" i="7" s="1"/>
  <c r="CK4" i="8"/>
  <c r="CL4" i="7"/>
  <c r="CQ4" i="7" s="1"/>
  <c r="CR4" i="7" s="1"/>
  <c r="CK11" i="8"/>
  <c r="CL11" i="7"/>
  <c r="CQ11" i="7" s="1"/>
  <c r="CR11" i="7" s="1"/>
  <c r="BN8" i="6"/>
  <c r="BN9" i="6"/>
  <c r="BN10" i="6"/>
  <c r="BN5" i="6"/>
  <c r="BP5" i="6" s="1"/>
  <c r="BN7" i="6"/>
  <c r="BN11" i="6"/>
  <c r="BN4" i="6"/>
  <c r="BN6" i="6"/>
  <c r="BO10" i="5"/>
  <c r="BP10" i="5"/>
  <c r="BQ7" i="5"/>
  <c r="AW7" i="5" s="1"/>
  <c r="BQ9" i="5"/>
  <c r="AW9" i="5" s="1"/>
  <c r="BQ10" i="5"/>
  <c r="AW10" i="5" s="1"/>
  <c r="BQ4" i="5"/>
  <c r="AW4" i="5" s="1"/>
  <c r="BO7" i="5"/>
  <c r="BP7" i="5"/>
  <c r="BQ11" i="5"/>
  <c r="AW11" i="5" s="1"/>
  <c r="BJ9" i="8"/>
  <c r="BL9" i="7"/>
  <c r="BE6" i="9"/>
  <c r="CM6" i="8"/>
  <c r="CN6" i="8" s="1"/>
  <c r="BE10" i="9"/>
  <c r="BE10" i="10" s="1"/>
  <c r="CM10" i="8"/>
  <c r="CN10" i="8" s="1"/>
  <c r="CJ9" i="10"/>
  <c r="BE11" i="9"/>
  <c r="CM11" i="8"/>
  <c r="CN11" i="8" s="1"/>
  <c r="BJ11" i="10"/>
  <c r="BL11" i="9"/>
  <c r="CE6" i="11"/>
  <c r="CE5" i="11"/>
  <c r="BQ5" i="5"/>
  <c r="AW5" i="5" s="1"/>
  <c r="BP8" i="5"/>
  <c r="BO8" i="5"/>
  <c r="CC8" i="5"/>
  <c r="CB8" i="5"/>
  <c r="CD5" i="5"/>
  <c r="AY5" i="5" s="1"/>
  <c r="CD6" i="5"/>
  <c r="AY6" i="5" s="1"/>
  <c r="CD11" i="5"/>
  <c r="AY11" i="5" s="1"/>
  <c r="CD4" i="5"/>
  <c r="AY4" i="5" s="1"/>
  <c r="CD10" i="5"/>
  <c r="AY10" i="5" s="1"/>
  <c r="CD9" i="5"/>
  <c r="AY9" i="5" s="1"/>
  <c r="CD7" i="5"/>
  <c r="AY7" i="5" s="1"/>
  <c r="CD8" i="5"/>
  <c r="AY8" i="5" s="1"/>
  <c r="CC4" i="5"/>
  <c r="CB4" i="5"/>
  <c r="CC9" i="5"/>
  <c r="CB9" i="5"/>
  <c r="CB5" i="5"/>
  <c r="CC5" i="5"/>
  <c r="CC10" i="5"/>
  <c r="CB10" i="5"/>
  <c r="CB11" i="5"/>
  <c r="CC11" i="5"/>
  <c r="CB6" i="5"/>
  <c r="CC6" i="5"/>
  <c r="CB7" i="5"/>
  <c r="CC7" i="5"/>
  <c r="BA10" i="5"/>
  <c r="BA6" i="5"/>
  <c r="BA11" i="5"/>
  <c r="BA8" i="5"/>
  <c r="BA7" i="5"/>
  <c r="BA4" i="5"/>
  <c r="BA9" i="5"/>
  <c r="BA5" i="5"/>
  <c r="CA6" i="6"/>
  <c r="CA7" i="6"/>
  <c r="CA11" i="6"/>
  <c r="CA8" i="6"/>
  <c r="CC8" i="6" s="1"/>
  <c r="CA9" i="6"/>
  <c r="CA4" i="6"/>
  <c r="CA10" i="6"/>
  <c r="CA5" i="6"/>
  <c r="Y4" i="4"/>
  <c r="AC4" i="4"/>
  <c r="AG4" i="4"/>
  <c r="AB4" i="4"/>
  <c r="AK11" i="4"/>
  <c r="AS11" i="4"/>
  <c r="AM11" i="4"/>
  <c r="AL11" i="4"/>
  <c r="AK8" i="4"/>
  <c r="AO8" i="4"/>
  <c r="AS8" i="4"/>
  <c r="AN8" i="4"/>
  <c r="AN9" i="4"/>
  <c r="AR9" i="4"/>
  <c r="AK9" i="4"/>
  <c r="AO9" i="4"/>
  <c r="AK7" i="4"/>
  <c r="AR7" i="4"/>
  <c r="AO7" i="4"/>
  <c r="AL7" i="4"/>
  <c r="AP7" i="4"/>
  <c r="AJ7" i="4"/>
  <c r="AM7" i="4"/>
  <c r="DU9" i="4"/>
  <c r="AH10" i="4" s="1"/>
  <c r="AM10" i="4"/>
  <c r="AN10" i="4"/>
  <c r="AL10" i="4"/>
  <c r="AJ10" i="4"/>
  <c r="AQ10" i="4"/>
  <c r="AP10" i="4"/>
  <c r="AR10" i="4"/>
  <c r="AK10" i="4"/>
  <c r="AO10" i="4"/>
  <c r="DU5" i="4"/>
  <c r="AH6" i="4" s="1"/>
  <c r="DU7" i="4"/>
  <c r="AH8" i="4" s="1"/>
  <c r="DU6" i="4"/>
  <c r="AH7" i="4" s="1"/>
  <c r="DU11" i="4"/>
  <c r="DU10" i="4"/>
  <c r="AH11" i="4" s="1"/>
  <c r="DU8" i="4"/>
  <c r="AH9" i="4" s="1"/>
  <c r="DU4" i="4"/>
  <c r="AH5" i="4" s="1"/>
  <c r="AR4" i="2"/>
  <c r="AO4" i="2"/>
  <c r="AS4" i="2"/>
  <c r="AP4" i="2"/>
  <c r="AJ4" i="2"/>
  <c r="AK4" i="2"/>
  <c r="AL4" i="2"/>
  <c r="AM4" i="2"/>
  <c r="AN4" i="2"/>
  <c r="AQ4" i="2"/>
  <c r="AN8" i="2"/>
  <c r="AQ8" i="2"/>
  <c r="AM8" i="2"/>
  <c r="AO8" i="2"/>
  <c r="AR8" i="2"/>
  <c r="AJ8" i="2"/>
  <c r="AK8" i="2"/>
  <c r="AL8" i="2"/>
  <c r="AS8" i="2"/>
  <c r="AP8" i="2"/>
  <c r="AM11" i="2"/>
  <c r="AP11" i="2"/>
  <c r="AR11" i="2"/>
  <c r="AJ11" i="2"/>
  <c r="AK11" i="2"/>
  <c r="AL11" i="2"/>
  <c r="AS11" i="2"/>
  <c r="AO11" i="2"/>
  <c r="AN11" i="2"/>
  <c r="AQ11" i="2"/>
  <c r="AM7" i="2"/>
  <c r="AP7" i="2"/>
  <c r="AN7" i="2"/>
  <c r="AS7" i="2"/>
  <c r="AO7" i="2"/>
  <c r="AR7" i="2"/>
  <c r="AJ7" i="2"/>
  <c r="AK7" i="2"/>
  <c r="AL7" i="2"/>
  <c r="AQ7" i="2"/>
  <c r="AN10" i="2"/>
  <c r="AJ10" i="2"/>
  <c r="AK10" i="2"/>
  <c r="AL10" i="2"/>
  <c r="AS10" i="2"/>
  <c r="AO10" i="2"/>
  <c r="AQ10" i="2"/>
  <c r="AP10" i="2"/>
  <c r="AM10" i="2"/>
  <c r="AR10" i="2"/>
  <c r="AN6" i="2"/>
  <c r="AJ6" i="2"/>
  <c r="AK6" i="2"/>
  <c r="AL6" i="2"/>
  <c r="AS6" i="2"/>
  <c r="AO6" i="2"/>
  <c r="AM6" i="2"/>
  <c r="AP6" i="2"/>
  <c r="AQ6" i="2"/>
  <c r="AR6" i="2"/>
  <c r="AM9" i="2"/>
  <c r="AR9" i="2"/>
  <c r="AN9" i="2"/>
  <c r="AJ9" i="2"/>
  <c r="AK9" i="2"/>
  <c r="AL9" i="2"/>
  <c r="AP9" i="2"/>
  <c r="AQ9" i="2"/>
  <c r="AS9" i="2"/>
  <c r="AO9" i="2"/>
  <c r="AM5" i="2"/>
  <c r="AR5" i="2"/>
  <c r="AN5" i="2"/>
  <c r="AJ5" i="2"/>
  <c r="AK5" i="2"/>
  <c r="AL5" i="2"/>
  <c r="AQ5" i="2"/>
  <c r="AP5" i="2"/>
  <c r="AS5" i="2"/>
  <c r="AO5" i="2"/>
  <c r="AF4" i="2"/>
  <c r="AD4" i="2"/>
  <c r="AB4" i="2"/>
  <c r="AG4" i="2"/>
  <c r="AE4" i="2"/>
  <c r="AC4" i="2"/>
  <c r="AA4" i="2"/>
  <c r="Z4" i="2"/>
  <c r="Y4" i="2"/>
  <c r="X4" i="2"/>
  <c r="AB8" i="2"/>
  <c r="AD8" i="2"/>
  <c r="AF8" i="2"/>
  <c r="AA8" i="2"/>
  <c r="AC8" i="2"/>
  <c r="AE8" i="2"/>
  <c r="AG8" i="2"/>
  <c r="Z8" i="2"/>
  <c r="Y8" i="2"/>
  <c r="X8" i="2"/>
  <c r="AA11" i="2"/>
  <c r="AC11" i="2"/>
  <c r="AE11" i="2"/>
  <c r="AG11" i="2"/>
  <c r="Z11" i="2"/>
  <c r="Y11" i="2"/>
  <c r="X11" i="2"/>
  <c r="AB11" i="2"/>
  <c r="AD11" i="2"/>
  <c r="AF11" i="2"/>
  <c r="AA7" i="2"/>
  <c r="AC7" i="2"/>
  <c r="AE7" i="2"/>
  <c r="AG7" i="2"/>
  <c r="AB7" i="2"/>
  <c r="AD7" i="2"/>
  <c r="AF7" i="2"/>
  <c r="Z7" i="2"/>
  <c r="Y7" i="2"/>
  <c r="X7" i="2"/>
  <c r="K11" i="4"/>
  <c r="K8" i="4"/>
  <c r="DK5" i="4"/>
  <c r="DL5" i="4" s="1"/>
  <c r="DK9" i="4"/>
  <c r="DL9" i="4" s="1"/>
  <c r="DK8" i="4"/>
  <c r="DL8" i="4" s="1"/>
  <c r="DK6" i="4"/>
  <c r="DL6" i="4" s="1"/>
  <c r="DK4" i="4"/>
  <c r="DL4" i="4" s="1"/>
  <c r="K4" i="4"/>
  <c r="DK10" i="4"/>
  <c r="DL10" i="4" s="1"/>
  <c r="DK7" i="4"/>
  <c r="DL7" i="4" s="1"/>
  <c r="K9" i="4"/>
  <c r="K5" i="4"/>
  <c r="K10" i="4"/>
  <c r="DK11" i="4"/>
  <c r="DL11" i="4" s="1"/>
  <c r="K7" i="4"/>
  <c r="K6" i="4"/>
  <c r="AB10" i="2"/>
  <c r="AD10" i="2"/>
  <c r="AF10" i="2"/>
  <c r="AA10" i="2"/>
  <c r="AC10" i="2"/>
  <c r="AE10" i="2"/>
  <c r="AG10" i="2"/>
  <c r="Z10" i="2"/>
  <c r="Y10" i="2"/>
  <c r="X10" i="2"/>
  <c r="AB6" i="2"/>
  <c r="AD6" i="2"/>
  <c r="AF6" i="2"/>
  <c r="AA6" i="2"/>
  <c r="AC6" i="2"/>
  <c r="AE6" i="2"/>
  <c r="AG6" i="2"/>
  <c r="Z6" i="2"/>
  <c r="Y6" i="2"/>
  <c r="X6" i="2"/>
  <c r="AA9" i="2"/>
  <c r="AC9" i="2"/>
  <c r="AE9" i="2"/>
  <c r="AB9" i="2"/>
  <c r="AD9" i="2"/>
  <c r="AF9" i="2"/>
  <c r="AG9" i="2"/>
  <c r="Z9" i="2"/>
  <c r="Y9" i="2"/>
  <c r="X9" i="2"/>
  <c r="AA5" i="2"/>
  <c r="AC5" i="2"/>
  <c r="AE5" i="2"/>
  <c r="AG5" i="2"/>
  <c r="AB5" i="2"/>
  <c r="AD5" i="2"/>
  <c r="AF5" i="2"/>
  <c r="Z5" i="2"/>
  <c r="Y5" i="2"/>
  <c r="X5" i="2"/>
  <c r="DQ8" i="2"/>
  <c r="V9" i="2" s="1"/>
  <c r="DQ7" i="2"/>
  <c r="V8" i="2" s="1"/>
  <c r="DQ4" i="2"/>
  <c r="DQ10" i="2"/>
  <c r="V11" i="2" s="1"/>
  <c r="DQ9" i="2"/>
  <c r="V10" i="2" s="1"/>
  <c r="DK6" i="2"/>
  <c r="DL6" i="2" s="1"/>
  <c r="DK10" i="2"/>
  <c r="DL10" i="2" s="1"/>
  <c r="K7" i="2"/>
  <c r="K11" i="2"/>
  <c r="K8" i="2"/>
  <c r="K4" i="2"/>
  <c r="DK7" i="2"/>
  <c r="DL7" i="2" s="1"/>
  <c r="DK9" i="2"/>
  <c r="DL9" i="2" s="1"/>
  <c r="DK4" i="2"/>
  <c r="DL4" i="2" s="1"/>
  <c r="K5" i="2"/>
  <c r="K9" i="2"/>
  <c r="K6" i="2"/>
  <c r="K10" i="2"/>
  <c r="DK8" i="2"/>
  <c r="DL8" i="2" s="1"/>
  <c r="DK5" i="2"/>
  <c r="DL5" i="2" s="1"/>
  <c r="DK11" i="2"/>
  <c r="DL11" i="2" s="1"/>
  <c r="DU5" i="2"/>
  <c r="AH6" i="2" s="1"/>
  <c r="DU6" i="2"/>
  <c r="AH7" i="2" s="1"/>
  <c r="DU9" i="2"/>
  <c r="AH10" i="2" s="1"/>
  <c r="DU7" i="2"/>
  <c r="AH8" i="2" s="1"/>
  <c r="DU11" i="2"/>
  <c r="DQ11" i="2"/>
  <c r="DQ6" i="2"/>
  <c r="V7" i="2" s="1"/>
  <c r="DQ5" i="2"/>
  <c r="V6" i="2" s="1"/>
  <c r="DU8" i="2"/>
  <c r="AH9" i="2" s="1"/>
  <c r="DU10" i="2"/>
  <c r="AH11" i="2" s="1"/>
  <c r="DU4" i="2"/>
  <c r="AH5" i="2" s="1"/>
  <c r="AB7" i="4" l="1"/>
  <c r="Z7" i="4"/>
  <c r="Y7" i="4"/>
  <c r="X7" i="4"/>
  <c r="AF7" i="4"/>
  <c r="AF11" i="4"/>
  <c r="AA7" i="4"/>
  <c r="AD7" i="4"/>
  <c r="AC7" i="4"/>
  <c r="AG7" i="4"/>
  <c r="AG11" i="4"/>
  <c r="AD6" i="4"/>
  <c r="AB6" i="4"/>
  <c r="AC6" i="4"/>
  <c r="AA5" i="4"/>
  <c r="AA6" i="4"/>
  <c r="AG6" i="4"/>
  <c r="AA9" i="4"/>
  <c r="Y9" i="4"/>
  <c r="AF8" i="4"/>
  <c r="Z5" i="4"/>
  <c r="AB9" i="4"/>
  <c r="AC10" i="4"/>
  <c r="X8" i="4"/>
  <c r="AC8" i="4"/>
  <c r="AF5" i="4"/>
  <c r="DQ7" i="4"/>
  <c r="V8" i="4" s="1"/>
  <c r="AC9" i="4"/>
  <c r="AF9" i="4"/>
  <c r="X6" i="4"/>
  <c r="Z6" i="4"/>
  <c r="Y6" i="4"/>
  <c r="AF6" i="4"/>
  <c r="AE5" i="4"/>
  <c r="Z9" i="4"/>
  <c r="DQ5" i="4"/>
  <c r="V6" i="4" s="1"/>
  <c r="DQ10" i="4"/>
  <c r="V11" i="4" s="1"/>
  <c r="AE8" i="4"/>
  <c r="AG8" i="4"/>
  <c r="AB11" i="4"/>
  <c r="DQ6" i="4"/>
  <c r="V7" i="4" s="1"/>
  <c r="Z11" i="4"/>
  <c r="AF10" i="4"/>
  <c r="DQ11" i="4"/>
  <c r="Z8" i="4"/>
  <c r="AA8" i="4"/>
  <c r="AB8" i="4"/>
  <c r="Y8" i="4"/>
  <c r="AC11" i="4"/>
  <c r="X10" i="4"/>
  <c r="DQ9" i="4"/>
  <c r="V10" i="4" s="1"/>
  <c r="AA11" i="4"/>
  <c r="Y11" i="4"/>
  <c r="DQ8" i="4"/>
  <c r="V9" i="4" s="1"/>
  <c r="Y10" i="4"/>
  <c r="AD10" i="4"/>
  <c r="DQ4" i="4"/>
  <c r="V5" i="4" s="1"/>
  <c r="AE10" i="4"/>
  <c r="Z10" i="4"/>
  <c r="AB5" i="4"/>
  <c r="X5" i="4"/>
  <c r="AD9" i="4"/>
  <c r="Y5" i="4"/>
  <c r="AC5" i="4"/>
  <c r="AD5" i="4"/>
  <c r="AG9" i="4"/>
  <c r="X9" i="4"/>
  <c r="AD11" i="4"/>
  <c r="X11" i="4"/>
  <c r="AG10" i="4"/>
  <c r="AA10" i="4"/>
  <c r="BQ6" i="6"/>
  <c r="AW6" i="6" s="1"/>
  <c r="BO7" i="6"/>
  <c r="BP7" i="6"/>
  <c r="BP9" i="6"/>
  <c r="BO9" i="6"/>
  <c r="BP8" i="6"/>
  <c r="BO8" i="6"/>
  <c r="BO5" i="6"/>
  <c r="CM10" i="9"/>
  <c r="CN10" i="9" s="1"/>
  <c r="BN6" i="7"/>
  <c r="BN5" i="7"/>
  <c r="BN4" i="7"/>
  <c r="BP4" i="7" s="1"/>
  <c r="BN9" i="7"/>
  <c r="BN10" i="7"/>
  <c r="BO10" i="7" s="1"/>
  <c r="BN7" i="7"/>
  <c r="BN11" i="7"/>
  <c r="BN8" i="7"/>
  <c r="CE5" i="12"/>
  <c r="CE5" i="13" s="1"/>
  <c r="CE6" i="12"/>
  <c r="CE6" i="13" s="1"/>
  <c r="BJ11" i="11"/>
  <c r="BL11" i="10"/>
  <c r="BE11" i="10"/>
  <c r="CM11" i="9"/>
  <c r="CN11" i="9" s="1"/>
  <c r="CJ9" i="11"/>
  <c r="BE10" i="11"/>
  <c r="BE10" i="12" s="1"/>
  <c r="BE10" i="13" s="1"/>
  <c r="BE10" i="14" s="1"/>
  <c r="BE6" i="10"/>
  <c r="CM6" i="9"/>
  <c r="CN6" i="9" s="1"/>
  <c r="BJ9" i="9"/>
  <c r="BL9" i="8"/>
  <c r="W11" i="5"/>
  <c r="W10" i="5"/>
  <c r="W9" i="5"/>
  <c r="W8" i="5"/>
  <c r="W7" i="5"/>
  <c r="DO4" i="5"/>
  <c r="DP4" i="5" s="1"/>
  <c r="W6" i="5"/>
  <c r="W5" i="5"/>
  <c r="DO11" i="5"/>
  <c r="DP11" i="5" s="1"/>
  <c r="DO9" i="5"/>
  <c r="DP9" i="5" s="1"/>
  <c r="DO6" i="5"/>
  <c r="DP6" i="5" s="1"/>
  <c r="DO5" i="5"/>
  <c r="DP5" i="5" s="1"/>
  <c r="DO10" i="5"/>
  <c r="DP10" i="5" s="1"/>
  <c r="DO8" i="5"/>
  <c r="DP8" i="5" s="1"/>
  <c r="DO7" i="5"/>
  <c r="DP7" i="5" s="1"/>
  <c r="W4" i="5"/>
  <c r="BP6" i="6"/>
  <c r="BO6" i="6"/>
  <c r="BP4" i="6"/>
  <c r="BO4" i="6"/>
  <c r="BO11" i="6"/>
  <c r="BP11" i="6"/>
  <c r="BP10" i="6"/>
  <c r="BO10" i="6"/>
  <c r="BQ11" i="6"/>
  <c r="AW11" i="6" s="1"/>
  <c r="BQ7" i="6"/>
  <c r="AW7" i="6" s="1"/>
  <c r="BQ4" i="6"/>
  <c r="AW4" i="6" s="1"/>
  <c r="BQ9" i="6"/>
  <c r="AW9" i="6" s="1"/>
  <c r="BQ10" i="6"/>
  <c r="AW10" i="6" s="1"/>
  <c r="BQ5" i="6"/>
  <c r="AW5" i="6" s="1"/>
  <c r="BQ8" i="6"/>
  <c r="AW8" i="6" s="1"/>
  <c r="CK11" i="9"/>
  <c r="CL11" i="8"/>
  <c r="CQ11" i="8" s="1"/>
  <c r="CR11" i="8" s="1"/>
  <c r="CK4" i="9"/>
  <c r="CL4" i="8"/>
  <c r="CQ4" i="8" s="1"/>
  <c r="CR4" i="8" s="1"/>
  <c r="CK9" i="9"/>
  <c r="CL9" i="8"/>
  <c r="CQ9" i="8" s="1"/>
  <c r="CR9" i="8" s="1"/>
  <c r="BE5" i="8"/>
  <c r="CM5" i="7"/>
  <c r="CN5" i="7" s="1"/>
  <c r="BE8" i="8"/>
  <c r="CM8" i="7"/>
  <c r="CN8" i="7" s="1"/>
  <c r="BW5" i="10"/>
  <c r="BY5" i="9"/>
  <c r="CO5" i="9" s="1"/>
  <c r="CP5" i="9" s="1"/>
  <c r="BE4" i="10"/>
  <c r="CM4" i="9"/>
  <c r="CN4" i="9" s="1"/>
  <c r="CJ4" i="11"/>
  <c r="CJ11" i="11"/>
  <c r="CJ7" i="11"/>
  <c r="CJ5" i="11"/>
  <c r="BR7" i="12"/>
  <c r="BR8" i="12"/>
  <c r="BR8" i="13" s="1"/>
  <c r="BR11" i="12"/>
  <c r="CE11" i="11"/>
  <c r="CE8" i="14"/>
  <c r="CE4" i="15"/>
  <c r="BW7" i="12"/>
  <c r="BY7" i="11"/>
  <c r="CO7" i="11" s="1"/>
  <c r="CP7" i="11" s="1"/>
  <c r="BW10" i="12"/>
  <c r="BY10" i="11"/>
  <c r="CO10" i="11" s="1"/>
  <c r="CP10" i="11" s="1"/>
  <c r="BJ5" i="11"/>
  <c r="BL5" i="10"/>
  <c r="BJ10" i="11"/>
  <c r="BL10" i="10"/>
  <c r="CM10" i="10" s="1"/>
  <c r="CN10" i="10" s="1"/>
  <c r="BJ4" i="11"/>
  <c r="BL4" i="10"/>
  <c r="BJ8" i="11"/>
  <c r="BL8" i="10"/>
  <c r="CJ10" i="11"/>
  <c r="CL10" i="10"/>
  <c r="CQ10" i="10" s="1"/>
  <c r="CR10" i="10" s="1"/>
  <c r="CJ8" i="11"/>
  <c r="CJ6" i="11"/>
  <c r="CL6" i="10"/>
  <c r="CQ6" i="10" s="1"/>
  <c r="CR6" i="10" s="1"/>
  <c r="BR6" i="11"/>
  <c r="BR10" i="12"/>
  <c r="BR10" i="13" s="1"/>
  <c r="BR9" i="12"/>
  <c r="BR4" i="14"/>
  <c r="CE9" i="11"/>
  <c r="CE10" i="14"/>
  <c r="BW9" i="11"/>
  <c r="BY9" i="10"/>
  <c r="CO9" i="10" s="1"/>
  <c r="CP9" i="10" s="1"/>
  <c r="BJ7" i="11"/>
  <c r="BL7" i="10"/>
  <c r="BJ6" i="11"/>
  <c r="BL6" i="10"/>
  <c r="BE9" i="8"/>
  <c r="CM9" i="7"/>
  <c r="CN9" i="7" s="1"/>
  <c r="BW6" i="9"/>
  <c r="BY6" i="8"/>
  <c r="CO6" i="8" s="1"/>
  <c r="CP6" i="8" s="1"/>
  <c r="BW4" i="9"/>
  <c r="BY4" i="8"/>
  <c r="CO4" i="8" s="1"/>
  <c r="CP4" i="8" s="1"/>
  <c r="CK7" i="9"/>
  <c r="CL7" i="8"/>
  <c r="CQ7" i="8" s="1"/>
  <c r="CR7" i="8" s="1"/>
  <c r="CK8" i="9"/>
  <c r="CL8" i="8"/>
  <c r="CQ8" i="8" s="1"/>
  <c r="CR8" i="8" s="1"/>
  <c r="CK5" i="9"/>
  <c r="CL5" i="8"/>
  <c r="CQ5" i="8" s="1"/>
  <c r="CR5" i="8" s="1"/>
  <c r="BW8" i="9"/>
  <c r="BY8" i="8"/>
  <c r="CO8" i="8" s="1"/>
  <c r="CP8" i="8" s="1"/>
  <c r="BW11" i="10"/>
  <c r="BY11" i="9"/>
  <c r="CO11" i="9" s="1"/>
  <c r="CP11" i="9" s="1"/>
  <c r="BE7" i="8"/>
  <c r="CM7" i="7"/>
  <c r="CN7" i="7" s="1"/>
  <c r="CC4" i="6"/>
  <c r="CB4" i="6"/>
  <c r="CC7" i="6"/>
  <c r="CB7" i="6"/>
  <c r="BB9" i="5"/>
  <c r="BC9" i="5"/>
  <c r="BB11" i="5"/>
  <c r="BC11" i="5"/>
  <c r="BD5" i="5"/>
  <c r="AU5" i="5" s="1"/>
  <c r="BD6" i="5"/>
  <c r="AU6" i="5" s="1"/>
  <c r="BD9" i="5"/>
  <c r="AU9" i="5" s="1"/>
  <c r="BD11" i="5"/>
  <c r="AU11" i="5" s="1"/>
  <c r="BD4" i="5"/>
  <c r="AU4" i="5" s="1"/>
  <c r="BD10" i="5"/>
  <c r="AU10" i="5" s="1"/>
  <c r="BD7" i="5"/>
  <c r="AU7" i="5" s="1"/>
  <c r="BD8" i="5"/>
  <c r="AU8" i="5" s="1"/>
  <c r="CA9" i="7"/>
  <c r="CB9" i="7" s="1"/>
  <c r="CA4" i="7"/>
  <c r="CB4" i="7" s="1"/>
  <c r="CA10" i="7"/>
  <c r="CB10" i="7" s="1"/>
  <c r="CA5" i="7"/>
  <c r="CB5" i="7" s="1"/>
  <c r="CA7" i="7"/>
  <c r="CA11" i="7"/>
  <c r="CA8" i="7"/>
  <c r="CA6" i="7"/>
  <c r="BA6" i="6"/>
  <c r="BA8" i="6"/>
  <c r="BB8" i="6" s="1"/>
  <c r="BA5" i="6"/>
  <c r="BB5" i="6" s="1"/>
  <c r="BA9" i="6"/>
  <c r="BA10" i="6"/>
  <c r="BA4" i="6"/>
  <c r="BC4" i="6" s="1"/>
  <c r="BA7" i="6"/>
  <c r="BC7" i="6" s="1"/>
  <c r="BA11" i="6"/>
  <c r="CC5" i="6"/>
  <c r="CB5" i="6"/>
  <c r="CB10" i="6"/>
  <c r="CC10" i="6"/>
  <c r="CC9" i="6"/>
  <c r="CB9" i="6"/>
  <c r="CC11" i="6"/>
  <c r="CB11" i="6"/>
  <c r="CB6" i="6"/>
  <c r="CC6" i="6"/>
  <c r="CD8" i="6"/>
  <c r="AY8" i="6" s="1"/>
  <c r="CD7" i="6"/>
  <c r="AY7" i="6" s="1"/>
  <c r="CD10" i="6"/>
  <c r="AY10" i="6" s="1"/>
  <c r="CD5" i="6"/>
  <c r="AY5" i="6" s="1"/>
  <c r="CD11" i="6"/>
  <c r="AY11" i="6" s="1"/>
  <c r="CD9" i="6"/>
  <c r="AY9" i="6" s="1"/>
  <c r="CD4" i="6"/>
  <c r="AY4" i="6" s="1"/>
  <c r="CD6" i="6"/>
  <c r="AY6" i="6" s="1"/>
  <c r="BB5" i="5"/>
  <c r="BC5" i="5"/>
  <c r="BB4" i="5"/>
  <c r="BC4" i="5"/>
  <c r="BB7" i="5"/>
  <c r="BC7" i="5"/>
  <c r="BC8" i="5"/>
  <c r="BB8" i="5"/>
  <c r="BC6" i="5"/>
  <c r="BB6" i="5"/>
  <c r="BB10" i="5"/>
  <c r="BC10" i="5"/>
  <c r="CB8" i="6"/>
  <c r="DS11" i="5"/>
  <c r="DT11" i="5" s="1"/>
  <c r="DS10" i="5"/>
  <c r="DT10" i="5" s="1"/>
  <c r="DS9" i="5"/>
  <c r="DT9" i="5" s="1"/>
  <c r="AI11" i="5"/>
  <c r="AI10" i="5"/>
  <c r="AI9" i="5"/>
  <c r="AI8" i="5"/>
  <c r="AI7" i="5"/>
  <c r="AI6" i="5"/>
  <c r="AI5" i="5"/>
  <c r="AI4" i="5"/>
  <c r="DS8" i="5"/>
  <c r="DT8" i="5" s="1"/>
  <c r="DS7" i="5"/>
  <c r="DT7" i="5" s="1"/>
  <c r="DS6" i="5"/>
  <c r="DT6" i="5" s="1"/>
  <c r="DS5" i="5"/>
  <c r="DT5" i="5" s="1"/>
  <c r="DS4" i="5"/>
  <c r="DT4" i="5" s="1"/>
  <c r="DM11" i="4"/>
  <c r="L10" i="2"/>
  <c r="N10" i="2"/>
  <c r="M10" i="2"/>
  <c r="P10" i="2"/>
  <c r="R10" i="2"/>
  <c r="T10" i="2"/>
  <c r="O10" i="2"/>
  <c r="Q10" i="2"/>
  <c r="S10" i="2"/>
  <c r="U10" i="2"/>
  <c r="L9" i="2"/>
  <c r="N9" i="2"/>
  <c r="M9" i="2"/>
  <c r="P9" i="2"/>
  <c r="R9" i="2"/>
  <c r="T9" i="2"/>
  <c r="O9" i="2"/>
  <c r="Q9" i="2"/>
  <c r="S9" i="2"/>
  <c r="U9" i="2"/>
  <c r="L8" i="2"/>
  <c r="N8" i="2"/>
  <c r="M8" i="2"/>
  <c r="P8" i="2"/>
  <c r="R8" i="2"/>
  <c r="T8" i="2"/>
  <c r="O8" i="2"/>
  <c r="Q8" i="2"/>
  <c r="S8" i="2"/>
  <c r="U8" i="2"/>
  <c r="L7" i="2"/>
  <c r="N7" i="2"/>
  <c r="M7" i="2"/>
  <c r="P7" i="2"/>
  <c r="R7" i="2"/>
  <c r="T7" i="2"/>
  <c r="O7" i="2"/>
  <c r="Q7" i="2"/>
  <c r="S7" i="2"/>
  <c r="U7" i="2"/>
  <c r="S6" i="4"/>
  <c r="O6" i="4"/>
  <c r="L6" i="4"/>
  <c r="R6" i="4"/>
  <c r="N6" i="4"/>
  <c r="U6" i="4"/>
  <c r="Q6" i="4"/>
  <c r="M6" i="4"/>
  <c r="T6" i="4"/>
  <c r="P6" i="4"/>
  <c r="S9" i="4"/>
  <c r="O9" i="4"/>
  <c r="L9" i="4"/>
  <c r="R9" i="4"/>
  <c r="N9" i="4"/>
  <c r="U9" i="4"/>
  <c r="Q9" i="4"/>
  <c r="M9" i="4"/>
  <c r="T9" i="4"/>
  <c r="P9" i="4"/>
  <c r="DM10" i="4"/>
  <c r="J11" i="4" s="1"/>
  <c r="U4" i="4"/>
  <c r="Q4" i="4"/>
  <c r="M4" i="4"/>
  <c r="T4" i="4"/>
  <c r="P4" i="4"/>
  <c r="S4" i="4"/>
  <c r="O4" i="4"/>
  <c r="S16" i="4" s="1"/>
  <c r="L4" i="4"/>
  <c r="R4" i="4"/>
  <c r="N4" i="4"/>
  <c r="DM6" i="4"/>
  <c r="J7" i="4" s="1"/>
  <c r="DM9" i="4"/>
  <c r="J10" i="4" s="1"/>
  <c r="T8" i="4"/>
  <c r="P8" i="4"/>
  <c r="U8" i="4"/>
  <c r="Q8" i="4"/>
  <c r="M8" i="4"/>
  <c r="R8" i="4"/>
  <c r="N8" i="4"/>
  <c r="S8" i="4"/>
  <c r="O8" i="4"/>
  <c r="L8" i="4"/>
  <c r="T11" i="4"/>
  <c r="P11" i="4"/>
  <c r="S11" i="4"/>
  <c r="L11" i="4"/>
  <c r="Q11" i="4"/>
  <c r="R11" i="4"/>
  <c r="N11" i="4"/>
  <c r="O11" i="4"/>
  <c r="U11" i="4"/>
  <c r="M11" i="4"/>
  <c r="L6" i="2"/>
  <c r="N6" i="2"/>
  <c r="M6" i="2"/>
  <c r="P6" i="2"/>
  <c r="R6" i="2"/>
  <c r="T6" i="2"/>
  <c r="O6" i="2"/>
  <c r="Q6" i="2"/>
  <c r="S6" i="2"/>
  <c r="U6" i="2"/>
  <c r="L5" i="2"/>
  <c r="N5" i="2"/>
  <c r="M5" i="2"/>
  <c r="P5" i="2"/>
  <c r="R5" i="2"/>
  <c r="T5" i="2"/>
  <c r="O5" i="2"/>
  <c r="Q5" i="2"/>
  <c r="S5" i="2"/>
  <c r="U5" i="2"/>
  <c r="L4" i="2"/>
  <c r="N4" i="2"/>
  <c r="T4" i="2"/>
  <c r="R4" i="2"/>
  <c r="P4" i="2"/>
  <c r="M4" i="2"/>
  <c r="U4" i="2"/>
  <c r="S4" i="2"/>
  <c r="Q4" i="2"/>
  <c r="O4" i="2"/>
  <c r="S16" i="2" s="1"/>
  <c r="L11" i="2"/>
  <c r="N11" i="2"/>
  <c r="M11" i="2"/>
  <c r="P11" i="2"/>
  <c r="R11" i="2"/>
  <c r="T11" i="2"/>
  <c r="O11" i="2"/>
  <c r="Q11" i="2"/>
  <c r="S11" i="2"/>
  <c r="U11" i="2"/>
  <c r="S7" i="4"/>
  <c r="O7" i="4"/>
  <c r="T7" i="4"/>
  <c r="P7" i="4"/>
  <c r="L7" i="4"/>
  <c r="U7" i="4"/>
  <c r="Q7" i="4"/>
  <c r="M7" i="4"/>
  <c r="R7" i="4"/>
  <c r="N7" i="4"/>
  <c r="S10" i="4"/>
  <c r="O10" i="4"/>
  <c r="L10" i="4"/>
  <c r="P10" i="4"/>
  <c r="N10" i="4"/>
  <c r="U10" i="4"/>
  <c r="Q10" i="4"/>
  <c r="M10" i="4"/>
  <c r="T10" i="4"/>
  <c r="R10" i="4"/>
  <c r="Q5" i="4"/>
  <c r="T5" i="4"/>
  <c r="P5" i="4"/>
  <c r="S5" i="4"/>
  <c r="L5" i="4"/>
  <c r="U5" i="4"/>
  <c r="M5" i="4"/>
  <c r="R5" i="4"/>
  <c r="N5" i="4"/>
  <c r="O5" i="4"/>
  <c r="DM7" i="4"/>
  <c r="J8" i="4" s="1"/>
  <c r="DM4" i="4"/>
  <c r="DM8" i="4"/>
  <c r="J9" i="4" s="1"/>
  <c r="DM5" i="4"/>
  <c r="J6" i="4" s="1"/>
  <c r="DM5" i="2"/>
  <c r="J6" i="2" s="1"/>
  <c r="DM9" i="2"/>
  <c r="J10" i="2" s="1"/>
  <c r="DM7" i="2"/>
  <c r="J8" i="2" s="1"/>
  <c r="DM6" i="2"/>
  <c r="J7" i="2" s="1"/>
  <c r="DM11" i="2"/>
  <c r="DM8" i="2"/>
  <c r="J9" i="2" s="1"/>
  <c r="DM4" i="2"/>
  <c r="J5" i="2" s="1"/>
  <c r="DM10" i="2"/>
  <c r="J11" i="2" s="1"/>
  <c r="V5" i="2"/>
  <c r="BB7" i="6" l="1"/>
  <c r="DQ7" i="5"/>
  <c r="V8" i="5" s="1"/>
  <c r="BB4" i="6"/>
  <c r="BN8" i="8"/>
  <c r="BN9" i="8"/>
  <c r="BN10" i="8"/>
  <c r="BO10" i="8" s="1"/>
  <c r="BN7" i="8"/>
  <c r="BP7" i="8" s="1"/>
  <c r="BN11" i="8"/>
  <c r="BP11" i="8" s="1"/>
  <c r="BN5" i="8"/>
  <c r="BN4" i="8"/>
  <c r="BN6" i="8"/>
  <c r="AF4" i="5"/>
  <c r="AB4" i="5"/>
  <c r="AG4" i="5"/>
  <c r="AA4" i="5"/>
  <c r="AC4" i="5"/>
  <c r="AD4" i="5"/>
  <c r="Z4" i="5"/>
  <c r="AE4" i="5"/>
  <c r="Y4" i="5"/>
  <c r="X4" i="5"/>
  <c r="DQ8" i="5"/>
  <c r="V9" i="5" s="1"/>
  <c r="DQ6" i="5"/>
  <c r="V7" i="5" s="1"/>
  <c r="DQ9" i="5"/>
  <c r="V10" i="5" s="1"/>
  <c r="AE5" i="5"/>
  <c r="AA5" i="5"/>
  <c r="X5" i="5"/>
  <c r="AF5" i="5"/>
  <c r="Z5" i="5"/>
  <c r="AG5" i="5"/>
  <c r="AC5" i="5"/>
  <c r="Y5" i="5"/>
  <c r="AD5" i="5"/>
  <c r="AB5" i="5"/>
  <c r="DQ4" i="5"/>
  <c r="V5" i="5" s="1"/>
  <c r="AF7" i="5"/>
  <c r="AB7" i="5"/>
  <c r="AE7" i="5"/>
  <c r="X7" i="5"/>
  <c r="AC7" i="5"/>
  <c r="AD7" i="5"/>
  <c r="Z7" i="5"/>
  <c r="AA7" i="5"/>
  <c r="AG7" i="5"/>
  <c r="Y7" i="5"/>
  <c r="AF9" i="5"/>
  <c r="AB9" i="5"/>
  <c r="AG9" i="5"/>
  <c r="AC9" i="5"/>
  <c r="Y9" i="5"/>
  <c r="AD9" i="5"/>
  <c r="Z9" i="5"/>
  <c r="AE9" i="5"/>
  <c r="AA9" i="5"/>
  <c r="X9" i="5"/>
  <c r="AF11" i="5"/>
  <c r="AB11" i="5"/>
  <c r="AG11" i="5"/>
  <c r="AC11" i="5"/>
  <c r="Y11" i="5"/>
  <c r="AD11" i="5"/>
  <c r="Z11" i="5"/>
  <c r="AE11" i="5"/>
  <c r="AA11" i="5"/>
  <c r="X11" i="5"/>
  <c r="BQ8" i="7"/>
  <c r="AW8" i="7" s="1"/>
  <c r="BO11" i="7"/>
  <c r="BP11" i="7"/>
  <c r="BO9" i="7"/>
  <c r="BP9" i="7"/>
  <c r="BP5" i="7"/>
  <c r="BO5" i="7"/>
  <c r="BP6" i="7"/>
  <c r="BO6" i="7"/>
  <c r="BE7" i="9"/>
  <c r="CM7" i="8"/>
  <c r="CN7" i="8" s="1"/>
  <c r="BW11" i="11"/>
  <c r="BY11" i="10"/>
  <c r="CO11" i="10" s="1"/>
  <c r="CP11" i="10" s="1"/>
  <c r="BW8" i="10"/>
  <c r="BY8" i="9"/>
  <c r="CO8" i="9" s="1"/>
  <c r="CP8" i="9" s="1"/>
  <c r="CK5" i="10"/>
  <c r="CL5" i="9"/>
  <c r="CQ5" i="9" s="1"/>
  <c r="CR5" i="9" s="1"/>
  <c r="CK8" i="10"/>
  <c r="CL8" i="9"/>
  <c r="CQ8" i="9" s="1"/>
  <c r="CR8" i="9" s="1"/>
  <c r="CK7" i="10"/>
  <c r="CL7" i="9"/>
  <c r="CQ7" i="9" s="1"/>
  <c r="CR7" i="9" s="1"/>
  <c r="BW4" i="10"/>
  <c r="BY4" i="9"/>
  <c r="CO4" i="9" s="1"/>
  <c r="CP4" i="9" s="1"/>
  <c r="BW6" i="10"/>
  <c r="BY6" i="9"/>
  <c r="CO6" i="9" s="1"/>
  <c r="CP6" i="9" s="1"/>
  <c r="BE9" i="9"/>
  <c r="CM9" i="8"/>
  <c r="CN9" i="8" s="1"/>
  <c r="BJ6" i="12"/>
  <c r="BL6" i="11"/>
  <c r="BJ7" i="12"/>
  <c r="BL7" i="11"/>
  <c r="BW9" i="12"/>
  <c r="BY9" i="11"/>
  <c r="CO9" i="11" s="1"/>
  <c r="CP9" i="11" s="1"/>
  <c r="CE10" i="15"/>
  <c r="CE9" i="12"/>
  <c r="CE9" i="13" s="1"/>
  <c r="CE9" i="14" s="1"/>
  <c r="CE9" i="15" s="1"/>
  <c r="CE9" i="16" s="1"/>
  <c r="BR4" i="15"/>
  <c r="BR4" i="16" s="1"/>
  <c r="BR9" i="13"/>
  <c r="BR10" i="14"/>
  <c r="BR6" i="12"/>
  <c r="BR6" i="13" s="1"/>
  <c r="CJ6" i="12"/>
  <c r="CL6" i="11"/>
  <c r="CQ6" i="11" s="1"/>
  <c r="CR6" i="11" s="1"/>
  <c r="CJ8" i="12"/>
  <c r="CJ10" i="12"/>
  <c r="CL10" i="11"/>
  <c r="CQ10" i="11" s="1"/>
  <c r="CR10" i="11" s="1"/>
  <c r="BJ8" i="12"/>
  <c r="BL8" i="11"/>
  <c r="BJ4" i="12"/>
  <c r="BL4" i="11"/>
  <c r="BJ10" i="12"/>
  <c r="BL10" i="11"/>
  <c r="CM10" i="11" s="1"/>
  <c r="CN10" i="11" s="1"/>
  <c r="BJ5" i="12"/>
  <c r="BL5" i="11"/>
  <c r="BW10" i="13"/>
  <c r="BY10" i="12"/>
  <c r="CO10" i="12" s="1"/>
  <c r="CP10" i="12" s="1"/>
  <c r="BW7" i="13"/>
  <c r="BY7" i="12"/>
  <c r="CO7" i="12" s="1"/>
  <c r="CP7" i="12" s="1"/>
  <c r="CE4" i="16"/>
  <c r="CE8" i="15"/>
  <c r="CE11" i="12"/>
  <c r="CE11" i="13" s="1"/>
  <c r="CE11" i="14" s="1"/>
  <c r="CE11" i="15" s="1"/>
  <c r="CE11" i="16" s="1"/>
  <c r="BR11" i="13"/>
  <c r="BR8" i="14"/>
  <c r="BR7" i="13"/>
  <c r="CJ5" i="12"/>
  <c r="CJ7" i="12"/>
  <c r="CJ11" i="12"/>
  <c r="CJ4" i="12"/>
  <c r="BE4" i="11"/>
  <c r="CM4" i="10"/>
  <c r="CN4" i="10" s="1"/>
  <c r="BW5" i="11"/>
  <c r="BY5" i="10"/>
  <c r="CO5" i="10" s="1"/>
  <c r="CP5" i="10" s="1"/>
  <c r="BE8" i="9"/>
  <c r="CM8" i="8"/>
  <c r="CN8" i="8" s="1"/>
  <c r="BE5" i="9"/>
  <c r="CM5" i="8"/>
  <c r="CN5" i="8" s="1"/>
  <c r="CK9" i="10"/>
  <c r="CL9" i="9"/>
  <c r="CQ9" i="9" s="1"/>
  <c r="CR9" i="9" s="1"/>
  <c r="CK4" i="10"/>
  <c r="CL4" i="9"/>
  <c r="CQ4" i="9" s="1"/>
  <c r="CR4" i="9" s="1"/>
  <c r="CK11" i="10"/>
  <c r="CL11" i="9"/>
  <c r="CQ11" i="9" s="1"/>
  <c r="CR11" i="9" s="1"/>
  <c r="DO11" i="6"/>
  <c r="DP11" i="6" s="1"/>
  <c r="DO9" i="6"/>
  <c r="DP9" i="6" s="1"/>
  <c r="DO7" i="6"/>
  <c r="DP7" i="6" s="1"/>
  <c r="DO5" i="6"/>
  <c r="DP5" i="6" s="1"/>
  <c r="W11" i="6"/>
  <c r="W9" i="6"/>
  <c r="W7" i="6"/>
  <c r="W5" i="6"/>
  <c r="DO10" i="6"/>
  <c r="DP10" i="6" s="1"/>
  <c r="DO8" i="6"/>
  <c r="DP8" i="6" s="1"/>
  <c r="DO6" i="6"/>
  <c r="DP6" i="6" s="1"/>
  <c r="DO4" i="6"/>
  <c r="DP4" i="6" s="1"/>
  <c r="W10" i="6"/>
  <c r="W8" i="6"/>
  <c r="W6" i="6"/>
  <c r="W4" i="6"/>
  <c r="DQ10" i="5"/>
  <c r="V11" i="5" s="1"/>
  <c r="DQ5" i="5"/>
  <c r="V6" i="5" s="1"/>
  <c r="DQ11" i="5"/>
  <c r="AE6" i="5"/>
  <c r="AA6" i="5"/>
  <c r="X6" i="5"/>
  <c r="AD6" i="5"/>
  <c r="Z6" i="5"/>
  <c r="AG6" i="5"/>
  <c r="AC6" i="5"/>
  <c r="Y6" i="5"/>
  <c r="AF6" i="5"/>
  <c r="AB6" i="5"/>
  <c r="AF8" i="5"/>
  <c r="AB8" i="5"/>
  <c r="AG8" i="5"/>
  <c r="AC8" i="5"/>
  <c r="Y8" i="5"/>
  <c r="AD8" i="5"/>
  <c r="Z8" i="5"/>
  <c r="AE8" i="5"/>
  <c r="AA8" i="5"/>
  <c r="X8" i="5"/>
  <c r="AF10" i="5"/>
  <c r="AB10" i="5"/>
  <c r="AG10" i="5"/>
  <c r="AC10" i="5"/>
  <c r="Y10" i="5"/>
  <c r="AD10" i="5"/>
  <c r="Z10" i="5"/>
  <c r="AE10" i="5"/>
  <c r="AA10" i="5"/>
  <c r="X10" i="5"/>
  <c r="BJ9" i="10"/>
  <c r="BL9" i="9"/>
  <c r="BE6" i="11"/>
  <c r="CM6" i="10"/>
  <c r="CN6" i="10" s="1"/>
  <c r="BE10" i="15"/>
  <c r="CJ9" i="12"/>
  <c r="BE11" i="11"/>
  <c r="CM11" i="10"/>
  <c r="CN11" i="10" s="1"/>
  <c r="BJ11" i="12"/>
  <c r="BL11" i="11"/>
  <c r="CE6" i="14"/>
  <c r="CE5" i="14"/>
  <c r="BP8" i="7"/>
  <c r="BO8" i="7"/>
  <c r="BP7" i="7"/>
  <c r="BO7" i="7"/>
  <c r="BP10" i="7"/>
  <c r="BQ9" i="7"/>
  <c r="AW9" i="7" s="1"/>
  <c r="BQ10" i="7"/>
  <c r="AW10" i="7" s="1"/>
  <c r="BQ5" i="7"/>
  <c r="AW5" i="7" s="1"/>
  <c r="BQ11" i="7"/>
  <c r="AW11" i="7" s="1"/>
  <c r="BQ7" i="7"/>
  <c r="AW7" i="7" s="1"/>
  <c r="BQ4" i="7"/>
  <c r="AW4" i="7" s="1"/>
  <c r="BQ6" i="7"/>
  <c r="AW6" i="7" s="1"/>
  <c r="BO4" i="7"/>
  <c r="DU5" i="5"/>
  <c r="AH6" i="5" s="1"/>
  <c r="DU6" i="5"/>
  <c r="AH7" i="5" s="1"/>
  <c r="DU8" i="5"/>
  <c r="AH9" i="5" s="1"/>
  <c r="AQ5" i="5"/>
  <c r="AM5" i="5"/>
  <c r="AJ5" i="5"/>
  <c r="AP5" i="5"/>
  <c r="AL5" i="5"/>
  <c r="AS5" i="5"/>
  <c r="AO5" i="5"/>
  <c r="AK5" i="5"/>
  <c r="AR5" i="5"/>
  <c r="AN5" i="5"/>
  <c r="AR8" i="5"/>
  <c r="AN8" i="5"/>
  <c r="AS8" i="5"/>
  <c r="AO8" i="5"/>
  <c r="AK8" i="5"/>
  <c r="AP8" i="5"/>
  <c r="AL8" i="5"/>
  <c r="AQ8" i="5"/>
  <c r="AM8" i="5"/>
  <c r="AJ8" i="5"/>
  <c r="AR10" i="5"/>
  <c r="AN10" i="5"/>
  <c r="AS10" i="5"/>
  <c r="AO10" i="5"/>
  <c r="AK10" i="5"/>
  <c r="AP10" i="5"/>
  <c r="AL10" i="5"/>
  <c r="AQ10" i="5"/>
  <c r="AM10" i="5"/>
  <c r="AJ10" i="5"/>
  <c r="DU10" i="5"/>
  <c r="AH11" i="5" s="1"/>
  <c r="AI10" i="6"/>
  <c r="AI8" i="6"/>
  <c r="AI6" i="6"/>
  <c r="AI4" i="6"/>
  <c r="DS11" i="6"/>
  <c r="DT11" i="6" s="1"/>
  <c r="DS9" i="6"/>
  <c r="DT9" i="6" s="1"/>
  <c r="DS7" i="6"/>
  <c r="DT7" i="6" s="1"/>
  <c r="DS5" i="6"/>
  <c r="DT5" i="6" s="1"/>
  <c r="AI11" i="6"/>
  <c r="AI9" i="6"/>
  <c r="AI7" i="6"/>
  <c r="AI5" i="6"/>
  <c r="DS10" i="6"/>
  <c r="DT10" i="6" s="1"/>
  <c r="DS8" i="6"/>
  <c r="DT8" i="6" s="1"/>
  <c r="DS6" i="6"/>
  <c r="DT6" i="6" s="1"/>
  <c r="DS4" i="6"/>
  <c r="DT4" i="6" s="1"/>
  <c r="BB10" i="6"/>
  <c r="BC10" i="6"/>
  <c r="BC8" i="6"/>
  <c r="BD8" i="6"/>
  <c r="AU8" i="6" s="1"/>
  <c r="BD9" i="6"/>
  <c r="AU9" i="6" s="1"/>
  <c r="BD6" i="6"/>
  <c r="AU6" i="6" s="1"/>
  <c r="BD10" i="6"/>
  <c r="AU10" i="6" s="1"/>
  <c r="BD5" i="6"/>
  <c r="AU5" i="6" s="1"/>
  <c r="BD4" i="6"/>
  <c r="AU4" i="6" s="1"/>
  <c r="BD11" i="6"/>
  <c r="AU11" i="6" s="1"/>
  <c r="BD7" i="6"/>
  <c r="AU7" i="6" s="1"/>
  <c r="CB6" i="7"/>
  <c r="CC6" i="7"/>
  <c r="CB11" i="7"/>
  <c r="CC11" i="7"/>
  <c r="CC5" i="7"/>
  <c r="CC10" i="7"/>
  <c r="CC9" i="7"/>
  <c r="DK10" i="5"/>
  <c r="DL10" i="5" s="1"/>
  <c r="DK8" i="5"/>
  <c r="DL8" i="5" s="1"/>
  <c r="K6" i="5"/>
  <c r="K10" i="5"/>
  <c r="K8" i="5"/>
  <c r="DK5" i="5"/>
  <c r="DL5" i="5" s="1"/>
  <c r="DK11" i="5"/>
  <c r="DL11" i="5" s="1"/>
  <c r="DK9" i="5"/>
  <c r="DL9" i="5" s="1"/>
  <c r="DK7" i="5"/>
  <c r="DL7" i="5" s="1"/>
  <c r="K4" i="5"/>
  <c r="K5" i="5"/>
  <c r="K11" i="5"/>
  <c r="K9" i="5"/>
  <c r="K7" i="5"/>
  <c r="DK6" i="5"/>
  <c r="DL6" i="5" s="1"/>
  <c r="DK4" i="5"/>
  <c r="DL4" i="5" s="1"/>
  <c r="DU4" i="5"/>
  <c r="AH5" i="5" s="1"/>
  <c r="DU7" i="5"/>
  <c r="AH8" i="5" s="1"/>
  <c r="AQ4" i="5"/>
  <c r="AM4" i="5"/>
  <c r="AJ4" i="5"/>
  <c r="AR4" i="5"/>
  <c r="AN4" i="5"/>
  <c r="AS4" i="5"/>
  <c r="AO4" i="5"/>
  <c r="AK4" i="5"/>
  <c r="AL4" i="5"/>
  <c r="AP4" i="5"/>
  <c r="AQ6" i="5"/>
  <c r="AM6" i="5"/>
  <c r="AJ6" i="5"/>
  <c r="AP6" i="5"/>
  <c r="AL6" i="5"/>
  <c r="AS6" i="5"/>
  <c r="AO6" i="5"/>
  <c r="AK6" i="5"/>
  <c r="AR6" i="5"/>
  <c r="AN6" i="5"/>
  <c r="AR7" i="5"/>
  <c r="AN7" i="5"/>
  <c r="AQ7" i="5"/>
  <c r="AJ7" i="5"/>
  <c r="AO7" i="5"/>
  <c r="AP7" i="5"/>
  <c r="AL7" i="5"/>
  <c r="AM7" i="5"/>
  <c r="AS7" i="5"/>
  <c r="AK7" i="5"/>
  <c r="AR9" i="5"/>
  <c r="AN9" i="5"/>
  <c r="AS9" i="5"/>
  <c r="AO9" i="5"/>
  <c r="AK9" i="5"/>
  <c r="AP9" i="5"/>
  <c r="AL9" i="5"/>
  <c r="AQ9" i="5"/>
  <c r="AM9" i="5"/>
  <c r="AJ9" i="5"/>
  <c r="AR11" i="5"/>
  <c r="AN11" i="5"/>
  <c r="AS11" i="5"/>
  <c r="AO11" i="5"/>
  <c r="AK11" i="5"/>
  <c r="AP11" i="5"/>
  <c r="AL11" i="5"/>
  <c r="AQ11" i="5"/>
  <c r="AM11" i="5"/>
  <c r="AJ11" i="5"/>
  <c r="DU9" i="5"/>
  <c r="AH10" i="5" s="1"/>
  <c r="DU11" i="5"/>
  <c r="BA4" i="7"/>
  <c r="BA7" i="7"/>
  <c r="BA11" i="7"/>
  <c r="BA6" i="7"/>
  <c r="BB6" i="7" s="1"/>
  <c r="BA8" i="7"/>
  <c r="BA5" i="7"/>
  <c r="BC5" i="7" s="1"/>
  <c r="BA9" i="7"/>
  <c r="BC9" i="7" s="1"/>
  <c r="BA10" i="7"/>
  <c r="CA9" i="8"/>
  <c r="CB9" i="8" s="1"/>
  <c r="CA4" i="8"/>
  <c r="CB4" i="8" s="1"/>
  <c r="CA10" i="8"/>
  <c r="CA5" i="8"/>
  <c r="CB5" i="8" s="1"/>
  <c r="CA6" i="8"/>
  <c r="CA7" i="8"/>
  <c r="CA11" i="8"/>
  <c r="CA8" i="8"/>
  <c r="BC11" i="6"/>
  <c r="BB11" i="6"/>
  <c r="BC9" i="6"/>
  <c r="BC5" i="6"/>
  <c r="BC6" i="6"/>
  <c r="BB6" i="6"/>
  <c r="CC8" i="7"/>
  <c r="CB8" i="7"/>
  <c r="CC7" i="7"/>
  <c r="CB7" i="7"/>
  <c r="CC4" i="7"/>
  <c r="CD8" i="7"/>
  <c r="AY8" i="7" s="1"/>
  <c r="CD7" i="7"/>
  <c r="AY7" i="7" s="1"/>
  <c r="CD10" i="7"/>
  <c r="AY10" i="7" s="1"/>
  <c r="CD5" i="7"/>
  <c r="AY5" i="7" s="1"/>
  <c r="CD11" i="7"/>
  <c r="AY11" i="7" s="1"/>
  <c r="CD9" i="7"/>
  <c r="AY9" i="7" s="1"/>
  <c r="CD4" i="7"/>
  <c r="AY4" i="7" s="1"/>
  <c r="CD6" i="7"/>
  <c r="AY6" i="7" s="1"/>
  <c r="BB9" i="6"/>
  <c r="J5" i="4"/>
  <c r="BO7" i="8" l="1"/>
  <c r="BO11" i="8"/>
  <c r="BB5" i="7"/>
  <c r="BB9" i="7"/>
  <c r="DU4" i="6"/>
  <c r="AH5" i="6" s="1"/>
  <c r="AC4" i="6"/>
  <c r="AE4" i="6"/>
  <c r="X4" i="6"/>
  <c r="Z4" i="6"/>
  <c r="AG4" i="6"/>
  <c r="Y4" i="6"/>
  <c r="AB4" i="6"/>
  <c r="AA4" i="6"/>
  <c r="AD4" i="6"/>
  <c r="AF4" i="6"/>
  <c r="Y8" i="6"/>
  <c r="X8" i="6"/>
  <c r="AF8" i="6"/>
  <c r="AG8" i="6"/>
  <c r="AA8" i="6"/>
  <c r="Z8" i="6"/>
  <c r="AE8" i="6"/>
  <c r="AB8" i="6"/>
  <c r="AD8" i="6"/>
  <c r="AC8" i="6"/>
  <c r="DQ4" i="6"/>
  <c r="V5" i="6" s="1"/>
  <c r="DQ8" i="6"/>
  <c r="V9" i="6" s="1"/>
  <c r="AG5" i="6"/>
  <c r="Z5" i="6"/>
  <c r="AB5" i="6"/>
  <c r="AC5" i="6"/>
  <c r="AD5" i="6"/>
  <c r="AE5" i="6"/>
  <c r="X5" i="6"/>
  <c r="AF5" i="6"/>
  <c r="Y5" i="6"/>
  <c r="AA5" i="6"/>
  <c r="AF9" i="6"/>
  <c r="Z9" i="6"/>
  <c r="AB9" i="6"/>
  <c r="Y9" i="6"/>
  <c r="AD9" i="6"/>
  <c r="AC9" i="6"/>
  <c r="X9" i="6"/>
  <c r="AG9" i="6"/>
  <c r="AA9" i="6"/>
  <c r="AE9" i="6"/>
  <c r="DQ5" i="6"/>
  <c r="V6" i="6" s="1"/>
  <c r="DQ9" i="6"/>
  <c r="V10" i="6" s="1"/>
  <c r="BN6" i="9"/>
  <c r="BN5" i="9"/>
  <c r="BN9" i="9"/>
  <c r="BO9" i="9" s="1"/>
  <c r="BN10" i="9"/>
  <c r="BP10" i="9" s="1"/>
  <c r="BN7" i="9"/>
  <c r="BN11" i="9"/>
  <c r="BN4" i="9"/>
  <c r="BN8" i="9"/>
  <c r="BO6" i="8"/>
  <c r="BP6" i="8"/>
  <c r="BO4" i="8"/>
  <c r="BP4" i="8"/>
  <c r="BP10" i="8"/>
  <c r="BQ4" i="8"/>
  <c r="AW4" i="8" s="1"/>
  <c r="BQ9" i="8"/>
  <c r="AW9" i="8" s="1"/>
  <c r="BQ10" i="8"/>
  <c r="AW10" i="8" s="1"/>
  <c r="BQ5" i="8"/>
  <c r="AW5" i="8" s="1"/>
  <c r="BQ11" i="8"/>
  <c r="AW11" i="8" s="1"/>
  <c r="BQ7" i="8"/>
  <c r="AW7" i="8" s="1"/>
  <c r="BQ8" i="8"/>
  <c r="AW8" i="8" s="1"/>
  <c r="DO10" i="7"/>
  <c r="DP10" i="7" s="1"/>
  <c r="DO6" i="7"/>
  <c r="DP6" i="7" s="1"/>
  <c r="W8" i="7"/>
  <c r="W4" i="7"/>
  <c r="DO11" i="7"/>
  <c r="DP11" i="7" s="1"/>
  <c r="DO9" i="7"/>
  <c r="DP9" i="7" s="1"/>
  <c r="DO7" i="7"/>
  <c r="DP7" i="7" s="1"/>
  <c r="DO5" i="7"/>
  <c r="DP5" i="7" s="1"/>
  <c r="W11" i="7"/>
  <c r="W9" i="7"/>
  <c r="W7" i="7"/>
  <c r="W5" i="7"/>
  <c r="DO8" i="7"/>
  <c r="DP8" i="7" s="1"/>
  <c r="DO4" i="7"/>
  <c r="DP4" i="7" s="1"/>
  <c r="W10" i="7"/>
  <c r="W6" i="7"/>
  <c r="CE5" i="15"/>
  <c r="CE6" i="15"/>
  <c r="BJ11" i="13"/>
  <c r="BL11" i="12"/>
  <c r="BE11" i="12"/>
  <c r="BE11" i="13" s="1"/>
  <c r="CM11" i="11"/>
  <c r="CN11" i="11" s="1"/>
  <c r="CJ9" i="13"/>
  <c r="BE10" i="16"/>
  <c r="BE6" i="12"/>
  <c r="CM6" i="11"/>
  <c r="CN6" i="11" s="1"/>
  <c r="BJ9" i="11"/>
  <c r="BL9" i="10"/>
  <c r="AC6" i="6"/>
  <c r="X6" i="6"/>
  <c r="AF6" i="6"/>
  <c r="AG6" i="6"/>
  <c r="Y6" i="6"/>
  <c r="Z6" i="6"/>
  <c r="AA6" i="6"/>
  <c r="AB6" i="6"/>
  <c r="AD6" i="6"/>
  <c r="AE6" i="6"/>
  <c r="Y10" i="6"/>
  <c r="AC10" i="6"/>
  <c r="AF10" i="6"/>
  <c r="AG10" i="6"/>
  <c r="AA10" i="6"/>
  <c r="Z10" i="6"/>
  <c r="AE10" i="6"/>
  <c r="AB10" i="6"/>
  <c r="AD10" i="6"/>
  <c r="X10" i="6"/>
  <c r="DQ6" i="6"/>
  <c r="V7" i="6" s="1"/>
  <c r="DQ10" i="6"/>
  <c r="V11" i="6" s="1"/>
  <c r="AF7" i="6"/>
  <c r="AA7" i="6"/>
  <c r="AB7" i="6"/>
  <c r="Y7" i="6"/>
  <c r="AD7" i="6"/>
  <c r="AC7" i="6"/>
  <c r="X7" i="6"/>
  <c r="AG7" i="6"/>
  <c r="Z7" i="6"/>
  <c r="AE7" i="6"/>
  <c r="AF11" i="6"/>
  <c r="AA11" i="6"/>
  <c r="AE11" i="6"/>
  <c r="AB11" i="6"/>
  <c r="Y11" i="6"/>
  <c r="AD11" i="6"/>
  <c r="AC11" i="6"/>
  <c r="X11" i="6"/>
  <c r="AG11" i="6"/>
  <c r="Z11" i="6"/>
  <c r="DQ7" i="6"/>
  <c r="V8" i="6" s="1"/>
  <c r="DQ11" i="6"/>
  <c r="CK11" i="11"/>
  <c r="CL11" i="10"/>
  <c r="CQ11" i="10" s="1"/>
  <c r="CR11" i="10" s="1"/>
  <c r="CK4" i="11"/>
  <c r="CL4" i="10"/>
  <c r="CQ4" i="10" s="1"/>
  <c r="CR4" i="10" s="1"/>
  <c r="CK9" i="11"/>
  <c r="CL9" i="10"/>
  <c r="CQ9" i="10" s="1"/>
  <c r="CR9" i="10" s="1"/>
  <c r="BE5" i="10"/>
  <c r="CM5" i="9"/>
  <c r="CN5" i="9" s="1"/>
  <c r="BE8" i="10"/>
  <c r="CM8" i="9"/>
  <c r="CN8" i="9" s="1"/>
  <c r="BW5" i="12"/>
  <c r="BY5" i="11"/>
  <c r="CO5" i="11" s="1"/>
  <c r="CP5" i="11" s="1"/>
  <c r="BE4" i="12"/>
  <c r="CM4" i="11"/>
  <c r="CN4" i="11" s="1"/>
  <c r="CJ4" i="13"/>
  <c r="CJ11" i="13"/>
  <c r="CJ7" i="13"/>
  <c r="CJ5" i="13"/>
  <c r="BR7" i="14"/>
  <c r="BR7" i="15" s="1"/>
  <c r="BR8" i="15"/>
  <c r="BR8" i="16" s="1"/>
  <c r="BR11" i="14"/>
  <c r="BR11" i="15" s="1"/>
  <c r="CE8" i="16"/>
  <c r="BW7" i="14"/>
  <c r="BY7" i="13"/>
  <c r="CO7" i="13" s="1"/>
  <c r="CP7" i="13" s="1"/>
  <c r="BW10" i="14"/>
  <c r="BY10" i="13"/>
  <c r="CO10" i="13" s="1"/>
  <c r="CP10" i="13" s="1"/>
  <c r="BJ5" i="13"/>
  <c r="BL5" i="12"/>
  <c r="BJ10" i="13"/>
  <c r="BL10" i="12"/>
  <c r="CM10" i="12" s="1"/>
  <c r="CN10" i="12" s="1"/>
  <c r="BJ4" i="13"/>
  <c r="BL4" i="12"/>
  <c r="BJ8" i="13"/>
  <c r="BL8" i="12"/>
  <c r="CJ10" i="13"/>
  <c r="CL10" i="12"/>
  <c r="CQ10" i="12" s="1"/>
  <c r="CR10" i="12" s="1"/>
  <c r="CJ8" i="13"/>
  <c r="CJ6" i="13"/>
  <c r="CL6" i="12"/>
  <c r="CQ6" i="12" s="1"/>
  <c r="CR6" i="12" s="1"/>
  <c r="BR6" i="14"/>
  <c r="BR10" i="15"/>
  <c r="BR10" i="16" s="1"/>
  <c r="BR9" i="14"/>
  <c r="BR9" i="15" s="1"/>
  <c r="CE10" i="16"/>
  <c r="BW9" i="13"/>
  <c r="BY9" i="12"/>
  <c r="CO9" i="12" s="1"/>
  <c r="CP9" i="12" s="1"/>
  <c r="BJ7" i="13"/>
  <c r="BL7" i="12"/>
  <c r="BJ6" i="13"/>
  <c r="BL6" i="12"/>
  <c r="BE9" i="10"/>
  <c r="CM9" i="9"/>
  <c r="CN9" i="9" s="1"/>
  <c r="BW6" i="11"/>
  <c r="BY6" i="10"/>
  <c r="CO6" i="10" s="1"/>
  <c r="CP6" i="10" s="1"/>
  <c r="BW4" i="11"/>
  <c r="BY4" i="10"/>
  <c r="CO4" i="10" s="1"/>
  <c r="CP4" i="10" s="1"/>
  <c r="CK7" i="11"/>
  <c r="CL7" i="10"/>
  <c r="CQ7" i="10" s="1"/>
  <c r="CR7" i="10" s="1"/>
  <c r="CK8" i="11"/>
  <c r="CL8" i="10"/>
  <c r="CQ8" i="10" s="1"/>
  <c r="CR8" i="10" s="1"/>
  <c r="CK5" i="11"/>
  <c r="CL5" i="10"/>
  <c r="CQ5" i="10" s="1"/>
  <c r="CR5" i="10" s="1"/>
  <c r="BW8" i="11"/>
  <c r="BY8" i="10"/>
  <c r="CO8" i="10" s="1"/>
  <c r="CP8" i="10" s="1"/>
  <c r="BW11" i="12"/>
  <c r="BY11" i="11"/>
  <c r="CO11" i="11" s="1"/>
  <c r="CP11" i="11" s="1"/>
  <c r="BE7" i="10"/>
  <c r="CM7" i="9"/>
  <c r="CN7" i="9" s="1"/>
  <c r="BQ6" i="8"/>
  <c r="AW6" i="8" s="1"/>
  <c r="BP5" i="8"/>
  <c r="BO5" i="8"/>
  <c r="BO9" i="8"/>
  <c r="BP9" i="8"/>
  <c r="BP8" i="8"/>
  <c r="BO8" i="8"/>
  <c r="AI10" i="7"/>
  <c r="AI8" i="7"/>
  <c r="AI6" i="7"/>
  <c r="AI4" i="7"/>
  <c r="DS11" i="7"/>
  <c r="DT11" i="7" s="1"/>
  <c r="DS9" i="7"/>
  <c r="DT9" i="7" s="1"/>
  <c r="DS7" i="7"/>
  <c r="DT7" i="7" s="1"/>
  <c r="DS5" i="7"/>
  <c r="DT5" i="7" s="1"/>
  <c r="AI11" i="7"/>
  <c r="AI9" i="7"/>
  <c r="AI7" i="7"/>
  <c r="AI5" i="7"/>
  <c r="DS10" i="7"/>
  <c r="DT10" i="7" s="1"/>
  <c r="DS8" i="7"/>
  <c r="DT8" i="7" s="1"/>
  <c r="DS6" i="7"/>
  <c r="DT6" i="7" s="1"/>
  <c r="DS4" i="7"/>
  <c r="DT4" i="7" s="1"/>
  <c r="CC8" i="8"/>
  <c r="CB8" i="8"/>
  <c r="CC7" i="8"/>
  <c r="CB7" i="8"/>
  <c r="CC4" i="8"/>
  <c r="BC6" i="7"/>
  <c r="BB11" i="7"/>
  <c r="BC11" i="7"/>
  <c r="BD8" i="7"/>
  <c r="AU8" i="7" s="1"/>
  <c r="BD9" i="7"/>
  <c r="AU9" i="7" s="1"/>
  <c r="BD6" i="7"/>
  <c r="AU6" i="7" s="1"/>
  <c r="BD10" i="7"/>
  <c r="AU10" i="7" s="1"/>
  <c r="BD5" i="7"/>
  <c r="AU5" i="7" s="1"/>
  <c r="BD4" i="7"/>
  <c r="AU4" i="7" s="1"/>
  <c r="BD11" i="7"/>
  <c r="AU11" i="7" s="1"/>
  <c r="BD7" i="7"/>
  <c r="AU7" i="7" s="1"/>
  <c r="DM6" i="5"/>
  <c r="J7" i="5" s="1"/>
  <c r="N9" i="5"/>
  <c r="O9" i="5"/>
  <c r="T9" i="5"/>
  <c r="U9" i="5"/>
  <c r="M9" i="5"/>
  <c r="R9" i="5"/>
  <c r="S9" i="5"/>
  <c r="L9" i="5"/>
  <c r="P9" i="5"/>
  <c r="Q9" i="5"/>
  <c r="O4" i="5"/>
  <c r="S16" i="5" s="1"/>
  <c r="P4" i="5"/>
  <c r="U4" i="5"/>
  <c r="M4" i="5"/>
  <c r="N4" i="5"/>
  <c r="S4" i="5"/>
  <c r="L4" i="5"/>
  <c r="R4" i="5"/>
  <c r="Q4" i="5"/>
  <c r="T4" i="5"/>
  <c r="DM9" i="5"/>
  <c r="J10" i="5" s="1"/>
  <c r="R10" i="5"/>
  <c r="S10" i="5"/>
  <c r="L10" i="5"/>
  <c r="P10" i="5"/>
  <c r="Q10" i="5"/>
  <c r="N10" i="5"/>
  <c r="O10" i="5"/>
  <c r="T10" i="5"/>
  <c r="U10" i="5"/>
  <c r="M10" i="5"/>
  <c r="DM10" i="5"/>
  <c r="J11" i="5" s="1"/>
  <c r="K10" i="6"/>
  <c r="K8" i="6"/>
  <c r="DK5" i="6"/>
  <c r="DL5" i="6" s="1"/>
  <c r="DK11" i="6"/>
  <c r="DL11" i="6" s="1"/>
  <c r="DK9" i="6"/>
  <c r="DL9" i="6" s="1"/>
  <c r="DK7" i="6"/>
  <c r="DL7" i="6" s="1"/>
  <c r="K7" i="6"/>
  <c r="K5" i="6"/>
  <c r="K11" i="6"/>
  <c r="K9" i="6"/>
  <c r="DK6" i="6"/>
  <c r="DL6" i="6" s="1"/>
  <c r="DK4" i="6"/>
  <c r="DL4" i="6" s="1"/>
  <c r="DK10" i="6"/>
  <c r="DL10" i="6" s="1"/>
  <c r="DK8" i="6"/>
  <c r="DL8" i="6" s="1"/>
  <c r="K6" i="6"/>
  <c r="K4" i="6"/>
  <c r="DU6" i="6"/>
  <c r="AH7" i="6" s="1"/>
  <c r="DU10" i="6"/>
  <c r="AH11" i="6" s="1"/>
  <c r="AL7" i="6"/>
  <c r="AQ7" i="6"/>
  <c r="AR7" i="6"/>
  <c r="AS7" i="6"/>
  <c r="AM7" i="6"/>
  <c r="AP7" i="6"/>
  <c r="AO7" i="6"/>
  <c r="AJ7" i="6"/>
  <c r="AN7" i="6"/>
  <c r="AK7" i="6"/>
  <c r="AL11" i="6"/>
  <c r="AQ11" i="6"/>
  <c r="AR11" i="6"/>
  <c r="AS11" i="6"/>
  <c r="AM11" i="6"/>
  <c r="AP11" i="6"/>
  <c r="AO11" i="6"/>
  <c r="AJ11" i="6"/>
  <c r="AN11" i="6"/>
  <c r="AK11" i="6"/>
  <c r="DU7" i="6"/>
  <c r="AH8" i="6" s="1"/>
  <c r="DU11" i="6"/>
  <c r="AP4" i="6"/>
  <c r="AQ4" i="6"/>
  <c r="AJ4" i="6"/>
  <c r="AN4" i="6"/>
  <c r="AO4" i="6"/>
  <c r="AL4" i="6"/>
  <c r="AM4" i="6"/>
  <c r="AR4" i="6"/>
  <c r="AS4" i="6"/>
  <c r="AK4" i="6"/>
  <c r="AP8" i="6"/>
  <c r="AO8" i="6"/>
  <c r="AJ8" i="6"/>
  <c r="AN8" i="6"/>
  <c r="AK8" i="6"/>
  <c r="AL8" i="6"/>
  <c r="AQ8" i="6"/>
  <c r="AR8" i="6"/>
  <c r="AS8" i="6"/>
  <c r="AM8" i="6"/>
  <c r="CA9" i="9"/>
  <c r="CC9" i="9" s="1"/>
  <c r="CA4" i="9"/>
  <c r="CC4" i="9" s="1"/>
  <c r="CA10" i="9"/>
  <c r="CC10" i="9" s="1"/>
  <c r="CA5" i="9"/>
  <c r="CC5" i="9" s="1"/>
  <c r="CA7" i="9"/>
  <c r="CA11" i="9"/>
  <c r="CA8" i="9"/>
  <c r="CA6" i="9"/>
  <c r="BA10" i="8"/>
  <c r="BA4" i="8"/>
  <c r="BC4" i="8" s="1"/>
  <c r="BA7" i="8"/>
  <c r="BC7" i="8" s="1"/>
  <c r="BA11" i="8"/>
  <c r="BC11" i="8" s="1"/>
  <c r="BA6" i="8"/>
  <c r="BA8" i="8"/>
  <c r="BB8" i="8" s="1"/>
  <c r="BA5" i="8"/>
  <c r="BA9" i="8"/>
  <c r="CC11" i="8"/>
  <c r="CB11" i="8"/>
  <c r="CC6" i="8"/>
  <c r="CB6" i="8"/>
  <c r="CC5" i="8"/>
  <c r="CC10" i="8"/>
  <c r="CC9" i="8"/>
  <c r="CD8" i="8"/>
  <c r="AY8" i="8" s="1"/>
  <c r="CD7" i="8"/>
  <c r="AY7" i="8" s="1"/>
  <c r="CD10" i="8"/>
  <c r="AY10" i="8" s="1"/>
  <c r="CD5" i="8"/>
  <c r="AY5" i="8" s="1"/>
  <c r="CD11" i="8"/>
  <c r="AY11" i="8" s="1"/>
  <c r="CD9" i="8"/>
  <c r="AY9" i="8" s="1"/>
  <c r="CD4" i="8"/>
  <c r="AY4" i="8" s="1"/>
  <c r="CD6" i="8"/>
  <c r="AY6" i="8" s="1"/>
  <c r="BC10" i="7"/>
  <c r="BB10" i="7"/>
  <c r="BC8" i="7"/>
  <c r="BB7" i="7"/>
  <c r="BC7" i="7"/>
  <c r="BC4" i="7"/>
  <c r="BB4" i="7"/>
  <c r="DM4" i="5"/>
  <c r="J5" i="5" s="1"/>
  <c r="N7" i="5"/>
  <c r="U7" i="5"/>
  <c r="T7" i="5"/>
  <c r="S7" i="5"/>
  <c r="Q7" i="5"/>
  <c r="R7" i="5"/>
  <c r="O7" i="5"/>
  <c r="M7" i="5"/>
  <c r="P7" i="5"/>
  <c r="L7" i="5"/>
  <c r="N11" i="5"/>
  <c r="O11" i="5"/>
  <c r="T11" i="5"/>
  <c r="U11" i="5"/>
  <c r="M11" i="5"/>
  <c r="R11" i="5"/>
  <c r="S11" i="5"/>
  <c r="L11" i="5"/>
  <c r="P11" i="5"/>
  <c r="Q11" i="5"/>
  <c r="O5" i="5"/>
  <c r="R5" i="5"/>
  <c r="U5" i="5"/>
  <c r="M5" i="5"/>
  <c r="P5" i="5"/>
  <c r="S5" i="5"/>
  <c r="L5" i="5"/>
  <c r="N5" i="5"/>
  <c r="Q5" i="5"/>
  <c r="T5" i="5"/>
  <c r="DM7" i="5"/>
  <c r="J8" i="5" s="1"/>
  <c r="DM11" i="5"/>
  <c r="DM5" i="5"/>
  <c r="J6" i="5" s="1"/>
  <c r="R8" i="5"/>
  <c r="O8" i="5"/>
  <c r="M8" i="5"/>
  <c r="P8" i="5"/>
  <c r="L8" i="5"/>
  <c r="N8" i="5"/>
  <c r="U8" i="5"/>
  <c r="T8" i="5"/>
  <c r="S8" i="5"/>
  <c r="Q8" i="5"/>
  <c r="O6" i="5"/>
  <c r="R6" i="5"/>
  <c r="U6" i="5"/>
  <c r="M6" i="5"/>
  <c r="P6" i="5"/>
  <c r="S6" i="5"/>
  <c r="L6" i="5"/>
  <c r="N6" i="5"/>
  <c r="Q6" i="5"/>
  <c r="T6" i="5"/>
  <c r="DM8" i="5"/>
  <c r="J9" i="5" s="1"/>
  <c r="CB10" i="8"/>
  <c r="BB8" i="7"/>
  <c r="DU8" i="6"/>
  <c r="AH9" i="6" s="1"/>
  <c r="AL5" i="6"/>
  <c r="AM5" i="6"/>
  <c r="AR5" i="6"/>
  <c r="AS5" i="6"/>
  <c r="AK5" i="6"/>
  <c r="AP5" i="6"/>
  <c r="AQ5" i="6"/>
  <c r="AJ5" i="6"/>
  <c r="AN5" i="6"/>
  <c r="AO5" i="6"/>
  <c r="AL9" i="6"/>
  <c r="AQ9" i="6"/>
  <c r="AR9" i="6"/>
  <c r="AS9" i="6"/>
  <c r="AM9" i="6"/>
  <c r="AP9" i="6"/>
  <c r="AO9" i="6"/>
  <c r="AJ9" i="6"/>
  <c r="AN9" i="6"/>
  <c r="AK9" i="6"/>
  <c r="DU5" i="6"/>
  <c r="AH6" i="6" s="1"/>
  <c r="DU9" i="6"/>
  <c r="AH10" i="6" s="1"/>
  <c r="AP6" i="6"/>
  <c r="AQ6" i="6"/>
  <c r="AJ6" i="6"/>
  <c r="AN6" i="6"/>
  <c r="AO6" i="6"/>
  <c r="AL6" i="6"/>
  <c r="AM6" i="6"/>
  <c r="AR6" i="6"/>
  <c r="AS6" i="6"/>
  <c r="AK6" i="6"/>
  <c r="AP10" i="6"/>
  <c r="AO10" i="6"/>
  <c r="AJ10" i="6"/>
  <c r="AN10" i="6"/>
  <c r="AK10" i="6"/>
  <c r="AL10" i="6"/>
  <c r="AQ10" i="6"/>
  <c r="AR10" i="6"/>
  <c r="AS10" i="6"/>
  <c r="AM10" i="6"/>
  <c r="BB4" i="8" l="1"/>
  <c r="BB7" i="8"/>
  <c r="BO10" i="9"/>
  <c r="CB9" i="9"/>
  <c r="CB10" i="9"/>
  <c r="CB5" i="9"/>
  <c r="DM8" i="6"/>
  <c r="J9" i="6" s="1"/>
  <c r="BN8" i="10"/>
  <c r="BP8" i="10" s="1"/>
  <c r="BN7" i="10"/>
  <c r="BN10" i="10"/>
  <c r="BN9" i="10"/>
  <c r="BP9" i="10" s="1"/>
  <c r="BN5" i="10"/>
  <c r="BP5" i="10" s="1"/>
  <c r="BN11" i="10"/>
  <c r="BN4" i="10"/>
  <c r="BP4" i="10" s="1"/>
  <c r="BN6" i="10"/>
  <c r="CM11" i="12"/>
  <c r="CN11" i="12" s="1"/>
  <c r="AE6" i="7"/>
  <c r="AB6" i="7"/>
  <c r="Z6" i="7"/>
  <c r="AA6" i="7"/>
  <c r="AF6" i="7"/>
  <c r="AG6" i="7"/>
  <c r="Y6" i="7"/>
  <c r="AD6" i="7"/>
  <c r="X6" i="7"/>
  <c r="AC6" i="7"/>
  <c r="DQ8" i="7"/>
  <c r="V9" i="7" s="1"/>
  <c r="AD5" i="7"/>
  <c r="AE5" i="7"/>
  <c r="X5" i="7"/>
  <c r="AB5" i="7"/>
  <c r="AC5" i="7"/>
  <c r="Z5" i="7"/>
  <c r="AA5" i="7"/>
  <c r="AF5" i="7"/>
  <c r="AG5" i="7"/>
  <c r="Y5" i="7"/>
  <c r="AD9" i="7"/>
  <c r="AC9" i="7"/>
  <c r="X9" i="7"/>
  <c r="AB9" i="7"/>
  <c r="Y9" i="7"/>
  <c r="Z9" i="7"/>
  <c r="AE9" i="7"/>
  <c r="AF9" i="7"/>
  <c r="AG9" i="7"/>
  <c r="AA9" i="7"/>
  <c r="DQ5" i="7"/>
  <c r="V6" i="7" s="1"/>
  <c r="DQ9" i="7"/>
  <c r="V10" i="7" s="1"/>
  <c r="X4" i="7"/>
  <c r="Z4" i="7"/>
  <c r="AF4" i="7"/>
  <c r="AA4" i="7"/>
  <c r="AD4" i="7"/>
  <c r="AG4" i="7"/>
  <c r="Y4" i="7"/>
  <c r="AB4" i="7"/>
  <c r="AE4" i="7"/>
  <c r="AC4" i="7"/>
  <c r="DQ10" i="7"/>
  <c r="V11" i="7" s="1"/>
  <c r="BO8" i="9"/>
  <c r="BP8" i="9"/>
  <c r="BO7" i="9"/>
  <c r="BP7" i="9"/>
  <c r="BO9" i="10"/>
  <c r="BP9" i="9"/>
  <c r="BQ7" i="9"/>
  <c r="AW7" i="9" s="1"/>
  <c r="BQ9" i="9"/>
  <c r="AW9" i="9" s="1"/>
  <c r="BQ10" i="9"/>
  <c r="AW10" i="9" s="1"/>
  <c r="BQ5" i="9"/>
  <c r="AW5" i="9" s="1"/>
  <c r="BQ11" i="9"/>
  <c r="AW11" i="9" s="1"/>
  <c r="BQ4" i="9"/>
  <c r="AW4" i="9" s="1"/>
  <c r="BQ6" i="9"/>
  <c r="AW6" i="9" s="1"/>
  <c r="BE7" i="11"/>
  <c r="CM7" i="10"/>
  <c r="CN7" i="10" s="1"/>
  <c r="BW11" i="13"/>
  <c r="BY11" i="12"/>
  <c r="CO11" i="12" s="1"/>
  <c r="CP11" i="12" s="1"/>
  <c r="BW8" i="12"/>
  <c r="BY8" i="11"/>
  <c r="CO8" i="11" s="1"/>
  <c r="CP8" i="11" s="1"/>
  <c r="CK5" i="12"/>
  <c r="CL5" i="11"/>
  <c r="CQ5" i="11" s="1"/>
  <c r="CR5" i="11" s="1"/>
  <c r="CK8" i="12"/>
  <c r="CL8" i="11"/>
  <c r="CQ8" i="11" s="1"/>
  <c r="CR8" i="11" s="1"/>
  <c r="CK7" i="12"/>
  <c r="CL7" i="11"/>
  <c r="CQ7" i="11" s="1"/>
  <c r="CR7" i="11" s="1"/>
  <c r="BW4" i="12"/>
  <c r="BY4" i="11"/>
  <c r="CO4" i="11" s="1"/>
  <c r="CP4" i="11" s="1"/>
  <c r="BW6" i="12"/>
  <c r="BY6" i="11"/>
  <c r="CO6" i="11" s="1"/>
  <c r="CP6" i="11" s="1"/>
  <c r="BE9" i="11"/>
  <c r="CM9" i="10"/>
  <c r="CN9" i="10" s="1"/>
  <c r="BJ6" i="14"/>
  <c r="BL6" i="13"/>
  <c r="BJ7" i="14"/>
  <c r="BL7" i="13"/>
  <c r="BW9" i="14"/>
  <c r="BY9" i="13"/>
  <c r="CO9" i="13" s="1"/>
  <c r="CP9" i="13" s="1"/>
  <c r="BR9" i="16"/>
  <c r="BR6" i="15"/>
  <c r="BR6" i="16" s="1"/>
  <c r="CJ6" i="14"/>
  <c r="CL6" i="13"/>
  <c r="CQ6" i="13" s="1"/>
  <c r="CR6" i="13" s="1"/>
  <c r="CJ8" i="14"/>
  <c r="CJ10" i="14"/>
  <c r="CL10" i="13"/>
  <c r="CQ10" i="13" s="1"/>
  <c r="CR10" i="13" s="1"/>
  <c r="BJ8" i="14"/>
  <c r="BL8" i="13"/>
  <c r="BJ4" i="14"/>
  <c r="BL4" i="13"/>
  <c r="BJ10" i="14"/>
  <c r="BL10" i="13"/>
  <c r="CM10" i="13" s="1"/>
  <c r="CN10" i="13" s="1"/>
  <c r="BJ5" i="14"/>
  <c r="BL5" i="13"/>
  <c r="BW10" i="15"/>
  <c r="BY10" i="14"/>
  <c r="CO10" i="14" s="1"/>
  <c r="CP10" i="14" s="1"/>
  <c r="BW7" i="15"/>
  <c r="BY7" i="14"/>
  <c r="CO7" i="14" s="1"/>
  <c r="CP7" i="14" s="1"/>
  <c r="BR11" i="16"/>
  <c r="BR7" i="16"/>
  <c r="CJ5" i="14"/>
  <c r="CJ7" i="14"/>
  <c r="CJ11" i="14"/>
  <c r="CJ4" i="14"/>
  <c r="BE4" i="13"/>
  <c r="CM4" i="12"/>
  <c r="CN4" i="12" s="1"/>
  <c r="BW5" i="13"/>
  <c r="BY5" i="12"/>
  <c r="CO5" i="12" s="1"/>
  <c r="CP5" i="12" s="1"/>
  <c r="BE8" i="11"/>
  <c r="CM8" i="10"/>
  <c r="CN8" i="10" s="1"/>
  <c r="BE5" i="11"/>
  <c r="CM5" i="10"/>
  <c r="CN5" i="10" s="1"/>
  <c r="CK9" i="12"/>
  <c r="CL9" i="11"/>
  <c r="CQ9" i="11" s="1"/>
  <c r="CR9" i="11" s="1"/>
  <c r="CK4" i="12"/>
  <c r="CL4" i="11"/>
  <c r="CQ4" i="11" s="1"/>
  <c r="CR4" i="11" s="1"/>
  <c r="CK11" i="12"/>
  <c r="CL11" i="11"/>
  <c r="CQ11" i="11" s="1"/>
  <c r="CR11" i="11" s="1"/>
  <c r="BJ9" i="12"/>
  <c r="BL9" i="11"/>
  <c r="BE6" i="13"/>
  <c r="CM6" i="12"/>
  <c r="CN6" i="12" s="1"/>
  <c r="CJ9" i="14"/>
  <c r="BE11" i="14"/>
  <c r="BJ11" i="14"/>
  <c r="BL11" i="13"/>
  <c r="CM11" i="13" s="1"/>
  <c r="CN11" i="13" s="1"/>
  <c r="CE6" i="16"/>
  <c r="CE5" i="16"/>
  <c r="AD10" i="7"/>
  <c r="X10" i="7"/>
  <c r="Y10" i="7"/>
  <c r="Z10" i="7"/>
  <c r="AE10" i="7"/>
  <c r="AF10" i="7"/>
  <c r="AG10" i="7"/>
  <c r="AA10" i="7"/>
  <c r="AC10" i="7"/>
  <c r="AB10" i="7"/>
  <c r="DQ4" i="7"/>
  <c r="V5" i="7" s="1"/>
  <c r="AD7" i="7"/>
  <c r="AC7" i="7"/>
  <c r="X7" i="7"/>
  <c r="AB7" i="7"/>
  <c r="Y7" i="7"/>
  <c r="Z7" i="7"/>
  <c r="AE7" i="7"/>
  <c r="AF7" i="7"/>
  <c r="AG7" i="7"/>
  <c r="AA7" i="7"/>
  <c r="AD11" i="7"/>
  <c r="AC11" i="7"/>
  <c r="X11" i="7"/>
  <c r="AB11" i="7"/>
  <c r="Y11" i="7"/>
  <c r="Z11" i="7"/>
  <c r="AE11" i="7"/>
  <c r="AF11" i="7"/>
  <c r="AG11" i="7"/>
  <c r="AA11" i="7"/>
  <c r="DQ7" i="7"/>
  <c r="V8" i="7" s="1"/>
  <c r="DQ11" i="7"/>
  <c r="AD8" i="7"/>
  <c r="AB8" i="7"/>
  <c r="Z8" i="7"/>
  <c r="AE8" i="7"/>
  <c r="AF8" i="7"/>
  <c r="AG8" i="7"/>
  <c r="AA8" i="7"/>
  <c r="AC8" i="7"/>
  <c r="X8" i="7"/>
  <c r="Y8" i="7"/>
  <c r="DQ6" i="7"/>
  <c r="V7" i="7" s="1"/>
  <c r="DO9" i="8"/>
  <c r="DP9" i="8" s="1"/>
  <c r="DO5" i="8"/>
  <c r="DP5" i="8" s="1"/>
  <c r="W11" i="8"/>
  <c r="W5" i="8"/>
  <c r="DO10" i="8"/>
  <c r="DP10" i="8" s="1"/>
  <c r="DO8" i="8"/>
  <c r="DP8" i="8" s="1"/>
  <c r="DO6" i="8"/>
  <c r="DP6" i="8" s="1"/>
  <c r="DO4" i="8"/>
  <c r="DP4" i="8" s="1"/>
  <c r="W10" i="8"/>
  <c r="W8" i="8"/>
  <c r="W6" i="8"/>
  <c r="W4" i="8"/>
  <c r="DO11" i="8"/>
  <c r="DP11" i="8" s="1"/>
  <c r="DO7" i="8"/>
  <c r="DP7" i="8" s="1"/>
  <c r="W9" i="8"/>
  <c r="W7" i="8"/>
  <c r="BQ8" i="9"/>
  <c r="AW8" i="9" s="1"/>
  <c r="BO4" i="9"/>
  <c r="BP4" i="9"/>
  <c r="BP11" i="9"/>
  <c r="BO11" i="9"/>
  <c r="BO5" i="9"/>
  <c r="BP5" i="9"/>
  <c r="BP6" i="9"/>
  <c r="BO6" i="9"/>
  <c r="AI11" i="8"/>
  <c r="AI9" i="8"/>
  <c r="AI7" i="8"/>
  <c r="AI5" i="8"/>
  <c r="DS10" i="8"/>
  <c r="DT10" i="8" s="1"/>
  <c r="DS8" i="8"/>
  <c r="DT8" i="8" s="1"/>
  <c r="DS6" i="8"/>
  <c r="DT6" i="8" s="1"/>
  <c r="DS4" i="8"/>
  <c r="DT4" i="8" s="1"/>
  <c r="AI10" i="8"/>
  <c r="AI8" i="8"/>
  <c r="AI6" i="8"/>
  <c r="AI4" i="8"/>
  <c r="DS11" i="8"/>
  <c r="DT11" i="8" s="1"/>
  <c r="DS9" i="8"/>
  <c r="DT9" i="8" s="1"/>
  <c r="DS7" i="8"/>
  <c r="DT7" i="8" s="1"/>
  <c r="DS5" i="8"/>
  <c r="DT5" i="8" s="1"/>
  <c r="BC8" i="8"/>
  <c r="BC10" i="8"/>
  <c r="BB10" i="8"/>
  <c r="CB8" i="9"/>
  <c r="CC8" i="9"/>
  <c r="CB7" i="9"/>
  <c r="CC7" i="9"/>
  <c r="CD8" i="9"/>
  <c r="AY8" i="9" s="1"/>
  <c r="CD7" i="9"/>
  <c r="AY7" i="9" s="1"/>
  <c r="CD10" i="9"/>
  <c r="AY10" i="9" s="1"/>
  <c r="CD5" i="9"/>
  <c r="AY5" i="9" s="1"/>
  <c r="CD11" i="9"/>
  <c r="AY11" i="9" s="1"/>
  <c r="CD9" i="9"/>
  <c r="AY9" i="9" s="1"/>
  <c r="CD4" i="9"/>
  <c r="AY4" i="9" s="1"/>
  <c r="CD6" i="9"/>
  <c r="AY6" i="9" s="1"/>
  <c r="R6" i="6"/>
  <c r="S6" i="6"/>
  <c r="L6" i="6"/>
  <c r="P6" i="6"/>
  <c r="Q6" i="6"/>
  <c r="N6" i="6"/>
  <c r="O6" i="6"/>
  <c r="T6" i="6"/>
  <c r="U6" i="6"/>
  <c r="M6" i="6"/>
  <c r="DM6" i="6"/>
  <c r="J7" i="6" s="1"/>
  <c r="P9" i="6"/>
  <c r="M9" i="6"/>
  <c r="R9" i="6"/>
  <c r="Q9" i="6"/>
  <c r="L9" i="6"/>
  <c r="T9" i="6"/>
  <c r="U9" i="6"/>
  <c r="O9" i="6"/>
  <c r="N9" i="6"/>
  <c r="S9" i="6"/>
  <c r="N7" i="6"/>
  <c r="O7" i="6"/>
  <c r="T7" i="6"/>
  <c r="U7" i="6"/>
  <c r="M7" i="6"/>
  <c r="R7" i="6"/>
  <c r="S7" i="6"/>
  <c r="L7" i="6"/>
  <c r="P7" i="6"/>
  <c r="Q7" i="6"/>
  <c r="DM9" i="6"/>
  <c r="J10" i="6" s="1"/>
  <c r="P10" i="6"/>
  <c r="M10" i="6"/>
  <c r="R10" i="6"/>
  <c r="Q10" i="6"/>
  <c r="L10" i="6"/>
  <c r="T10" i="6"/>
  <c r="U10" i="6"/>
  <c r="O10" i="6"/>
  <c r="N10" i="6"/>
  <c r="S10" i="6"/>
  <c r="K11" i="7"/>
  <c r="K9" i="7"/>
  <c r="DK6" i="7"/>
  <c r="DL6" i="7" s="1"/>
  <c r="DK4" i="7"/>
  <c r="DL4" i="7" s="1"/>
  <c r="DK10" i="7"/>
  <c r="DL10" i="7" s="1"/>
  <c r="DK8" i="7"/>
  <c r="DL8" i="7" s="1"/>
  <c r="K6" i="7"/>
  <c r="K4" i="7"/>
  <c r="K10" i="7"/>
  <c r="K8" i="7"/>
  <c r="DK5" i="7"/>
  <c r="DL5" i="7" s="1"/>
  <c r="DK11" i="7"/>
  <c r="DL11" i="7" s="1"/>
  <c r="DK9" i="7"/>
  <c r="DL9" i="7" s="1"/>
  <c r="DK7" i="7"/>
  <c r="DL7" i="7" s="1"/>
  <c r="K7" i="7"/>
  <c r="K5" i="7"/>
  <c r="DU6" i="7"/>
  <c r="AH7" i="7" s="1"/>
  <c r="DU10" i="7"/>
  <c r="AH11" i="7" s="1"/>
  <c r="AL7" i="7"/>
  <c r="AQ7" i="7"/>
  <c r="AR7" i="7"/>
  <c r="AS7" i="7"/>
  <c r="AM7" i="7"/>
  <c r="AP7" i="7"/>
  <c r="AO7" i="7"/>
  <c r="AJ7" i="7"/>
  <c r="AN7" i="7"/>
  <c r="AK7" i="7"/>
  <c r="AL11" i="7"/>
  <c r="AQ11" i="7"/>
  <c r="AR11" i="7"/>
  <c r="AS11" i="7"/>
  <c r="AM11" i="7"/>
  <c r="AP11" i="7"/>
  <c r="AO11" i="7"/>
  <c r="AJ11" i="7"/>
  <c r="AN11" i="7"/>
  <c r="AK11" i="7"/>
  <c r="DU7" i="7"/>
  <c r="AH8" i="7" s="1"/>
  <c r="DU11" i="7"/>
  <c r="AP4" i="7"/>
  <c r="AQ4" i="7"/>
  <c r="AJ4" i="7"/>
  <c r="AN4" i="7"/>
  <c r="AO4" i="7"/>
  <c r="AL4" i="7"/>
  <c r="AM4" i="7"/>
  <c r="AR4" i="7"/>
  <c r="AS4" i="7"/>
  <c r="AK4" i="7"/>
  <c r="AP8" i="7"/>
  <c r="AO8" i="7"/>
  <c r="AJ8" i="7"/>
  <c r="AN8" i="7"/>
  <c r="AK8" i="7"/>
  <c r="AL8" i="7"/>
  <c r="AQ8" i="7"/>
  <c r="AR8" i="7"/>
  <c r="AS8" i="7"/>
  <c r="AM8" i="7"/>
  <c r="BA4" i="9"/>
  <c r="BA7" i="9"/>
  <c r="BA11" i="9"/>
  <c r="BA6" i="9"/>
  <c r="BB6" i="9" s="1"/>
  <c r="BA8" i="9"/>
  <c r="BB8" i="9" s="1"/>
  <c r="BA5" i="9"/>
  <c r="BB5" i="9" s="1"/>
  <c r="BA9" i="9"/>
  <c r="BB9" i="9" s="1"/>
  <c r="BA10" i="9"/>
  <c r="CA7" i="10"/>
  <c r="CB7" i="10" s="1"/>
  <c r="CA4" i="10"/>
  <c r="CA10" i="10"/>
  <c r="CA8" i="10"/>
  <c r="CA6" i="10"/>
  <c r="CB6" i="10" s="1"/>
  <c r="CA11" i="10"/>
  <c r="CC11" i="10" s="1"/>
  <c r="CA5" i="10"/>
  <c r="CA9" i="10"/>
  <c r="BB9" i="8"/>
  <c r="BC9" i="8"/>
  <c r="BC5" i="8"/>
  <c r="BB5" i="8"/>
  <c r="BC6" i="8"/>
  <c r="BD8" i="8"/>
  <c r="AU8" i="8" s="1"/>
  <c r="BD9" i="8"/>
  <c r="AU9" i="8" s="1"/>
  <c r="BD6" i="8"/>
  <c r="AU6" i="8" s="1"/>
  <c r="BD10" i="8"/>
  <c r="AU10" i="8" s="1"/>
  <c r="BD5" i="8"/>
  <c r="AU5" i="8" s="1"/>
  <c r="BD4" i="8"/>
  <c r="AU4" i="8" s="1"/>
  <c r="BD11" i="8"/>
  <c r="AU11" i="8" s="1"/>
  <c r="BD7" i="8"/>
  <c r="AU7" i="8" s="1"/>
  <c r="CB6" i="9"/>
  <c r="CC6" i="9"/>
  <c r="CB11" i="9"/>
  <c r="CC11" i="9"/>
  <c r="R4" i="6"/>
  <c r="S4" i="6"/>
  <c r="L4" i="6"/>
  <c r="P4" i="6"/>
  <c r="Q4" i="6"/>
  <c r="N4" i="6"/>
  <c r="O4" i="6"/>
  <c r="S16" i="6" s="1"/>
  <c r="T4" i="6"/>
  <c r="U4" i="6"/>
  <c r="M4" i="6"/>
  <c r="DM10" i="6"/>
  <c r="J11" i="6" s="1"/>
  <c r="DM4" i="6"/>
  <c r="J5" i="6" s="1"/>
  <c r="P11" i="6"/>
  <c r="M11" i="6"/>
  <c r="R11" i="6"/>
  <c r="Q11" i="6"/>
  <c r="L11" i="6"/>
  <c r="T11" i="6"/>
  <c r="U11" i="6"/>
  <c r="O11" i="6"/>
  <c r="N11" i="6"/>
  <c r="S11" i="6"/>
  <c r="N5" i="6"/>
  <c r="O5" i="6"/>
  <c r="T5" i="6"/>
  <c r="U5" i="6"/>
  <c r="M5" i="6"/>
  <c r="R5" i="6"/>
  <c r="S5" i="6"/>
  <c r="L5" i="6"/>
  <c r="P5" i="6"/>
  <c r="Q5" i="6"/>
  <c r="DM7" i="6"/>
  <c r="J8" i="6" s="1"/>
  <c r="DM11" i="6"/>
  <c r="DM5" i="6"/>
  <c r="J6" i="6" s="1"/>
  <c r="P8" i="6"/>
  <c r="M8" i="6"/>
  <c r="R8" i="6"/>
  <c r="Q8" i="6"/>
  <c r="L8" i="6"/>
  <c r="T8" i="6"/>
  <c r="U8" i="6"/>
  <c r="O8" i="6"/>
  <c r="N8" i="6"/>
  <c r="S8" i="6"/>
  <c r="BB11" i="8"/>
  <c r="BB6" i="8"/>
  <c r="CB4" i="9"/>
  <c r="DU4" i="7"/>
  <c r="AH5" i="7" s="1"/>
  <c r="DU8" i="7"/>
  <c r="AH9" i="7" s="1"/>
  <c r="AL5" i="7"/>
  <c r="AM5" i="7"/>
  <c r="AR5" i="7"/>
  <c r="AS5" i="7"/>
  <c r="AK5" i="7"/>
  <c r="AP5" i="7"/>
  <c r="AQ5" i="7"/>
  <c r="AJ5" i="7"/>
  <c r="AN5" i="7"/>
  <c r="AO5" i="7"/>
  <c r="AL9" i="7"/>
  <c r="AQ9" i="7"/>
  <c r="AR9" i="7"/>
  <c r="AS9" i="7"/>
  <c r="AM9" i="7"/>
  <c r="AP9" i="7"/>
  <c r="AO9" i="7"/>
  <c r="AJ9" i="7"/>
  <c r="AN9" i="7"/>
  <c r="AK9" i="7"/>
  <c r="DU5" i="7"/>
  <c r="AH6" i="7" s="1"/>
  <c r="DU9" i="7"/>
  <c r="AH10" i="7" s="1"/>
  <c r="AP6" i="7"/>
  <c r="AQ6" i="7"/>
  <c r="AJ6" i="7"/>
  <c r="AN6" i="7"/>
  <c r="AO6" i="7"/>
  <c r="AL6" i="7"/>
  <c r="AM6" i="7"/>
  <c r="AR6" i="7"/>
  <c r="AS6" i="7"/>
  <c r="AK6" i="7"/>
  <c r="AP10" i="7"/>
  <c r="AO10" i="7"/>
  <c r="AJ10" i="7"/>
  <c r="AN10" i="7"/>
  <c r="AK10" i="7"/>
  <c r="AL10" i="7"/>
  <c r="AQ10" i="7"/>
  <c r="AR10" i="7"/>
  <c r="AS10" i="7"/>
  <c r="AM10" i="7"/>
  <c r="BO5" i="10" l="1"/>
  <c r="BO4" i="10"/>
  <c r="BO8" i="10"/>
  <c r="CB11" i="10"/>
  <c r="DM9" i="7"/>
  <c r="J10" i="7" s="1"/>
  <c r="DU5" i="8"/>
  <c r="AH6" i="8" s="1"/>
  <c r="AD7" i="8"/>
  <c r="AC7" i="8"/>
  <c r="X7" i="8"/>
  <c r="AB7" i="8"/>
  <c r="Y7" i="8"/>
  <c r="Z7" i="8"/>
  <c r="AE7" i="8"/>
  <c r="AF7" i="8"/>
  <c r="AG7" i="8"/>
  <c r="AA7" i="8"/>
  <c r="DQ7" i="8"/>
  <c r="V8" i="8" s="1"/>
  <c r="AA4" i="8"/>
  <c r="AD4" i="8"/>
  <c r="AG4" i="8"/>
  <c r="Y4" i="8"/>
  <c r="AB4" i="8"/>
  <c r="AE4" i="8"/>
  <c r="X4" i="8"/>
  <c r="Z4" i="8"/>
  <c r="AC4" i="8"/>
  <c r="AF4" i="8"/>
  <c r="Z8" i="8"/>
  <c r="AE8" i="8"/>
  <c r="AF8" i="8"/>
  <c r="AG8" i="8"/>
  <c r="AA8" i="8"/>
  <c r="AD8" i="8"/>
  <c r="AC8" i="8"/>
  <c r="X8" i="8"/>
  <c r="AB8" i="8"/>
  <c r="Y8" i="8"/>
  <c r="DQ4" i="8"/>
  <c r="V5" i="8" s="1"/>
  <c r="DQ8" i="8"/>
  <c r="V9" i="8" s="1"/>
  <c r="AD5" i="8"/>
  <c r="AE5" i="8"/>
  <c r="X5" i="8"/>
  <c r="AB5" i="8"/>
  <c r="AC5" i="8"/>
  <c r="Z5" i="8"/>
  <c r="AA5" i="8"/>
  <c r="AF5" i="8"/>
  <c r="AG5" i="8"/>
  <c r="Y5" i="8"/>
  <c r="DQ5" i="8"/>
  <c r="V6" i="8" s="1"/>
  <c r="BJ11" i="15"/>
  <c r="BL11" i="14"/>
  <c r="CM11" i="14" s="1"/>
  <c r="CN11" i="14" s="1"/>
  <c r="BE11" i="15"/>
  <c r="CJ9" i="15"/>
  <c r="BE6" i="14"/>
  <c r="CM6" i="13"/>
  <c r="CN6" i="13" s="1"/>
  <c r="BJ9" i="13"/>
  <c r="BL9" i="12"/>
  <c r="CK11" i="13"/>
  <c r="CL11" i="12"/>
  <c r="CQ11" i="12" s="1"/>
  <c r="CR11" i="12" s="1"/>
  <c r="CK4" i="13"/>
  <c r="CL4" i="12"/>
  <c r="CQ4" i="12" s="1"/>
  <c r="CR4" i="12" s="1"/>
  <c r="CK9" i="13"/>
  <c r="CL9" i="12"/>
  <c r="CQ9" i="12" s="1"/>
  <c r="CR9" i="12" s="1"/>
  <c r="BE5" i="12"/>
  <c r="CM5" i="11"/>
  <c r="CN5" i="11" s="1"/>
  <c r="BE8" i="12"/>
  <c r="CM8" i="11"/>
  <c r="CN8" i="11" s="1"/>
  <c r="BW5" i="14"/>
  <c r="BY5" i="13"/>
  <c r="CO5" i="13" s="1"/>
  <c r="CP5" i="13" s="1"/>
  <c r="BE4" i="14"/>
  <c r="CM4" i="13"/>
  <c r="CN4" i="13" s="1"/>
  <c r="CJ4" i="15"/>
  <c r="CJ11" i="15"/>
  <c r="CJ7" i="15"/>
  <c r="CJ5" i="15"/>
  <c r="BW7" i="16"/>
  <c r="BY7" i="15"/>
  <c r="CO7" i="15" s="1"/>
  <c r="CP7" i="15" s="1"/>
  <c r="BW10" i="16"/>
  <c r="BY10" i="15"/>
  <c r="CO10" i="15" s="1"/>
  <c r="CP10" i="15" s="1"/>
  <c r="BJ5" i="15"/>
  <c r="BL5" i="14"/>
  <c r="BJ10" i="15"/>
  <c r="BL10" i="14"/>
  <c r="CM10" i="14" s="1"/>
  <c r="CN10" i="14" s="1"/>
  <c r="BJ4" i="15"/>
  <c r="BL4" i="14"/>
  <c r="BJ8" i="15"/>
  <c r="BL8" i="14"/>
  <c r="CJ10" i="15"/>
  <c r="CL10" i="14"/>
  <c r="CQ10" i="14" s="1"/>
  <c r="CR10" i="14" s="1"/>
  <c r="CJ8" i="15"/>
  <c r="CJ6" i="15"/>
  <c r="CL6" i="14"/>
  <c r="CQ6" i="14" s="1"/>
  <c r="CR6" i="14" s="1"/>
  <c r="BW9" i="15"/>
  <c r="BY9" i="14"/>
  <c r="CO9" i="14" s="1"/>
  <c r="CP9" i="14" s="1"/>
  <c r="BJ7" i="15"/>
  <c r="BL7" i="14"/>
  <c r="BJ6" i="15"/>
  <c r="BL6" i="14"/>
  <c r="BE9" i="12"/>
  <c r="BE9" i="13" s="1"/>
  <c r="CM9" i="11"/>
  <c r="CN9" i="11" s="1"/>
  <c r="BW6" i="13"/>
  <c r="BY6" i="12"/>
  <c r="CO6" i="12" s="1"/>
  <c r="CP6" i="12" s="1"/>
  <c r="BW4" i="13"/>
  <c r="BY4" i="12"/>
  <c r="CO4" i="12" s="1"/>
  <c r="CP4" i="12" s="1"/>
  <c r="CK7" i="13"/>
  <c r="CL7" i="12"/>
  <c r="CQ7" i="12" s="1"/>
  <c r="CR7" i="12" s="1"/>
  <c r="CK8" i="13"/>
  <c r="CL8" i="12"/>
  <c r="CQ8" i="12" s="1"/>
  <c r="CR8" i="12" s="1"/>
  <c r="CK5" i="13"/>
  <c r="CL5" i="12"/>
  <c r="CQ5" i="12" s="1"/>
  <c r="CR5" i="12" s="1"/>
  <c r="BW8" i="13"/>
  <c r="BY8" i="12"/>
  <c r="CO8" i="12" s="1"/>
  <c r="CP8" i="12" s="1"/>
  <c r="BW11" i="14"/>
  <c r="BY11" i="13"/>
  <c r="CO11" i="13" s="1"/>
  <c r="CP11" i="13" s="1"/>
  <c r="BE7" i="12"/>
  <c r="CM7" i="11"/>
  <c r="CN7" i="11" s="1"/>
  <c r="DO11" i="9"/>
  <c r="DP11" i="9" s="1"/>
  <c r="DO7" i="9"/>
  <c r="DP7" i="9" s="1"/>
  <c r="W9" i="9"/>
  <c r="W5" i="9"/>
  <c r="DO10" i="9"/>
  <c r="DP10" i="9" s="1"/>
  <c r="DO8" i="9"/>
  <c r="DP8" i="9" s="1"/>
  <c r="DO6" i="9"/>
  <c r="DP6" i="9" s="1"/>
  <c r="DO4" i="9"/>
  <c r="DP4" i="9" s="1"/>
  <c r="W10" i="9"/>
  <c r="W8" i="9"/>
  <c r="W6" i="9"/>
  <c r="W4" i="9"/>
  <c r="DO9" i="9"/>
  <c r="DP9" i="9" s="1"/>
  <c r="DO5" i="9"/>
  <c r="DP5" i="9" s="1"/>
  <c r="W11" i="9"/>
  <c r="W7" i="9"/>
  <c r="BQ6" i="10"/>
  <c r="AW6" i="10" s="1"/>
  <c r="BO11" i="10"/>
  <c r="BP11" i="10"/>
  <c r="BP10" i="10"/>
  <c r="BO10" i="10"/>
  <c r="AD9" i="8"/>
  <c r="AC9" i="8"/>
  <c r="X9" i="8"/>
  <c r="AB9" i="8"/>
  <c r="Y9" i="8"/>
  <c r="Z9" i="8"/>
  <c r="AE9" i="8"/>
  <c r="AF9" i="8"/>
  <c r="AG9" i="8"/>
  <c r="AA9" i="8"/>
  <c r="DQ11" i="8"/>
  <c r="Z6" i="8"/>
  <c r="AA6" i="8"/>
  <c r="AF6" i="8"/>
  <c r="AG6" i="8"/>
  <c r="Y6" i="8"/>
  <c r="AD6" i="8"/>
  <c r="AE6" i="8"/>
  <c r="X6" i="8"/>
  <c r="AB6" i="8"/>
  <c r="AC6" i="8"/>
  <c r="Z10" i="8"/>
  <c r="AE10" i="8"/>
  <c r="AF10" i="8"/>
  <c r="AG10" i="8"/>
  <c r="AA10" i="8"/>
  <c r="AD10" i="8"/>
  <c r="AC10" i="8"/>
  <c r="X10" i="8"/>
  <c r="AB10" i="8"/>
  <c r="Y10" i="8"/>
  <c r="DQ6" i="8"/>
  <c r="V7" i="8" s="1"/>
  <c r="DQ10" i="8"/>
  <c r="V11" i="8" s="1"/>
  <c r="AD11" i="8"/>
  <c r="AC11" i="8"/>
  <c r="X11" i="8"/>
  <c r="AB11" i="8"/>
  <c r="Y11" i="8"/>
  <c r="Z11" i="8"/>
  <c r="AE11" i="8"/>
  <c r="AF11" i="8"/>
  <c r="AG11" i="8"/>
  <c r="AA11" i="8"/>
  <c r="DQ9" i="8"/>
  <c r="V10" i="8" s="1"/>
  <c r="BN6" i="11"/>
  <c r="BN10" i="11"/>
  <c r="BN11" i="11"/>
  <c r="BN5" i="11"/>
  <c r="BN4" i="11"/>
  <c r="BN9" i="11"/>
  <c r="BN7" i="11"/>
  <c r="BN8" i="11"/>
  <c r="BP6" i="10"/>
  <c r="BO6" i="10"/>
  <c r="BP7" i="10"/>
  <c r="BO7" i="10"/>
  <c r="BQ5" i="10"/>
  <c r="AW5" i="10" s="1"/>
  <c r="BQ10" i="10"/>
  <c r="AW10" i="10" s="1"/>
  <c r="BQ4" i="10"/>
  <c r="AW4" i="10" s="1"/>
  <c r="BQ11" i="10"/>
  <c r="AW11" i="10" s="1"/>
  <c r="BQ9" i="10"/>
  <c r="AW9" i="10" s="1"/>
  <c r="BQ7" i="10"/>
  <c r="AW7" i="10" s="1"/>
  <c r="BQ8" i="10"/>
  <c r="AW8" i="10" s="1"/>
  <c r="K10" i="8"/>
  <c r="K8" i="8"/>
  <c r="DK5" i="8"/>
  <c r="DL5" i="8" s="1"/>
  <c r="DK11" i="8"/>
  <c r="DL11" i="8" s="1"/>
  <c r="DK9" i="8"/>
  <c r="DL9" i="8" s="1"/>
  <c r="DK7" i="8"/>
  <c r="DL7" i="8" s="1"/>
  <c r="K7" i="8"/>
  <c r="K5" i="8"/>
  <c r="K11" i="8"/>
  <c r="K9" i="8"/>
  <c r="DK6" i="8"/>
  <c r="DL6" i="8" s="1"/>
  <c r="DK4" i="8"/>
  <c r="DL4" i="8" s="1"/>
  <c r="DK10" i="8"/>
  <c r="DL10" i="8" s="1"/>
  <c r="DK8" i="8"/>
  <c r="DL8" i="8" s="1"/>
  <c r="K6" i="8"/>
  <c r="K4" i="8"/>
  <c r="CC9" i="10"/>
  <c r="CB9" i="10"/>
  <c r="CC5" i="10"/>
  <c r="CB5" i="10"/>
  <c r="CC6" i="10"/>
  <c r="CB4" i="10"/>
  <c r="CC4" i="10"/>
  <c r="BC9" i="9"/>
  <c r="BC5" i="9"/>
  <c r="BC6" i="9"/>
  <c r="BC11" i="9"/>
  <c r="BB11" i="9"/>
  <c r="BD8" i="9"/>
  <c r="AU8" i="9" s="1"/>
  <c r="BD9" i="9"/>
  <c r="AU9" i="9" s="1"/>
  <c r="BD6" i="9"/>
  <c r="AU6" i="9" s="1"/>
  <c r="BD10" i="9"/>
  <c r="AU10" i="9" s="1"/>
  <c r="BD5" i="9"/>
  <c r="AU5" i="9" s="1"/>
  <c r="BD4" i="9"/>
  <c r="AU4" i="9" s="1"/>
  <c r="BD11" i="9"/>
  <c r="AU11" i="9" s="1"/>
  <c r="BD7" i="9"/>
  <c r="AU7" i="9" s="1"/>
  <c r="N5" i="7"/>
  <c r="O5" i="7"/>
  <c r="T5" i="7"/>
  <c r="U5" i="7"/>
  <c r="M5" i="7"/>
  <c r="R5" i="7"/>
  <c r="S5" i="7"/>
  <c r="L5" i="7"/>
  <c r="P5" i="7"/>
  <c r="Q5" i="7"/>
  <c r="DM7" i="7"/>
  <c r="J8" i="7" s="1"/>
  <c r="DM11" i="7"/>
  <c r="DM5" i="7"/>
  <c r="N8" i="7"/>
  <c r="S8" i="7"/>
  <c r="T8" i="7"/>
  <c r="U8" i="7"/>
  <c r="O8" i="7"/>
  <c r="R8" i="7"/>
  <c r="Q8" i="7"/>
  <c r="L8" i="7"/>
  <c r="P8" i="7"/>
  <c r="M8" i="7"/>
  <c r="N4" i="7"/>
  <c r="O4" i="7"/>
  <c r="S16" i="7" s="1"/>
  <c r="T4" i="7"/>
  <c r="U4" i="7"/>
  <c r="M4" i="7"/>
  <c r="R4" i="7"/>
  <c r="S4" i="7"/>
  <c r="L4" i="7"/>
  <c r="P4" i="7"/>
  <c r="Q4" i="7"/>
  <c r="DM10" i="7"/>
  <c r="J11" i="7" s="1"/>
  <c r="DM4" i="7"/>
  <c r="J5" i="7" s="1"/>
  <c r="N11" i="7"/>
  <c r="S11" i="7"/>
  <c r="T11" i="7"/>
  <c r="U11" i="7"/>
  <c r="O11" i="7"/>
  <c r="R11" i="7"/>
  <c r="Q11" i="7"/>
  <c r="L11" i="7"/>
  <c r="P11" i="7"/>
  <c r="M11" i="7"/>
  <c r="AI10" i="9"/>
  <c r="AI8" i="9"/>
  <c r="AI6" i="9"/>
  <c r="AI4" i="9"/>
  <c r="DS11" i="9"/>
  <c r="DT11" i="9" s="1"/>
  <c r="DS9" i="9"/>
  <c r="DT9" i="9" s="1"/>
  <c r="DS7" i="9"/>
  <c r="DT7" i="9" s="1"/>
  <c r="DS5" i="9"/>
  <c r="DT5" i="9" s="1"/>
  <c r="AI11" i="9"/>
  <c r="AI9" i="9"/>
  <c r="AI7" i="9"/>
  <c r="AI5" i="9"/>
  <c r="DS10" i="9"/>
  <c r="DT10" i="9" s="1"/>
  <c r="DS8" i="9"/>
  <c r="DT8" i="9" s="1"/>
  <c r="DS6" i="9"/>
  <c r="DT6" i="9" s="1"/>
  <c r="DS4" i="9"/>
  <c r="DT4" i="9" s="1"/>
  <c r="DU7" i="8"/>
  <c r="AH8" i="8" s="1"/>
  <c r="DU11" i="8"/>
  <c r="AP4" i="8"/>
  <c r="AQ4" i="8"/>
  <c r="AJ4" i="8"/>
  <c r="AN4" i="8"/>
  <c r="AO4" i="8"/>
  <c r="AL4" i="8"/>
  <c r="AM4" i="8"/>
  <c r="AR4" i="8"/>
  <c r="AS4" i="8"/>
  <c r="AK4" i="8"/>
  <c r="AP8" i="8"/>
  <c r="AO8" i="8"/>
  <c r="AJ8" i="8"/>
  <c r="AN8" i="8"/>
  <c r="AK8" i="8"/>
  <c r="AL8" i="8"/>
  <c r="AQ8" i="8"/>
  <c r="AR8" i="8"/>
  <c r="AS8" i="8"/>
  <c r="AM8" i="8"/>
  <c r="DU6" i="8"/>
  <c r="AH7" i="8" s="1"/>
  <c r="DU10" i="8"/>
  <c r="AH11" i="8" s="1"/>
  <c r="AL7" i="8"/>
  <c r="AQ7" i="8"/>
  <c r="AR7" i="8"/>
  <c r="AS7" i="8"/>
  <c r="AM7" i="8"/>
  <c r="AP7" i="8"/>
  <c r="AO7" i="8"/>
  <c r="AJ7" i="8"/>
  <c r="AN7" i="8"/>
  <c r="AK7" i="8"/>
  <c r="AL11" i="8"/>
  <c r="AQ11" i="8"/>
  <c r="AR11" i="8"/>
  <c r="AS11" i="8"/>
  <c r="AM11" i="8"/>
  <c r="AP11" i="8"/>
  <c r="AO11" i="8"/>
  <c r="AJ11" i="8"/>
  <c r="AN11" i="8"/>
  <c r="AK11" i="8"/>
  <c r="CA7" i="11"/>
  <c r="CB7" i="11" s="1"/>
  <c r="CA11" i="11"/>
  <c r="CA8" i="11"/>
  <c r="CB8" i="11" s="1"/>
  <c r="CA6" i="11"/>
  <c r="CA9" i="11"/>
  <c r="CA4" i="11"/>
  <c r="CC4" i="11" s="1"/>
  <c r="CA10" i="11"/>
  <c r="CC10" i="11" s="1"/>
  <c r="CA5" i="11"/>
  <c r="BA7" i="10"/>
  <c r="BB7" i="10" s="1"/>
  <c r="BA8" i="10"/>
  <c r="BB8" i="10" s="1"/>
  <c r="BA10" i="10"/>
  <c r="BC10" i="10" s="1"/>
  <c r="BA4" i="10"/>
  <c r="BB4" i="10" s="1"/>
  <c r="BA5" i="10"/>
  <c r="BA9" i="10"/>
  <c r="BA11" i="10"/>
  <c r="BA6" i="10"/>
  <c r="CC8" i="10"/>
  <c r="CB10" i="10"/>
  <c r="CC10" i="10"/>
  <c r="CC7" i="10"/>
  <c r="CD7" i="10"/>
  <c r="AY7" i="10" s="1"/>
  <c r="CD9" i="10"/>
  <c r="AY9" i="10" s="1"/>
  <c r="CD5" i="10"/>
  <c r="AY5" i="10" s="1"/>
  <c r="CD11" i="10"/>
  <c r="AY11" i="10" s="1"/>
  <c r="CD4" i="10"/>
  <c r="AY4" i="10" s="1"/>
  <c r="CD6" i="10"/>
  <c r="AY6" i="10" s="1"/>
  <c r="CD8" i="10"/>
  <c r="AY8" i="10" s="1"/>
  <c r="CD10" i="10"/>
  <c r="AY10" i="10" s="1"/>
  <c r="BB10" i="9"/>
  <c r="BC10" i="9"/>
  <c r="BC8" i="9"/>
  <c r="BC7" i="9"/>
  <c r="BB7" i="9"/>
  <c r="BC4" i="9"/>
  <c r="BB4" i="9"/>
  <c r="N7" i="7"/>
  <c r="O7" i="7"/>
  <c r="T7" i="7"/>
  <c r="U7" i="7"/>
  <c r="M7" i="7"/>
  <c r="R7" i="7"/>
  <c r="S7" i="7"/>
  <c r="L7" i="7"/>
  <c r="P7" i="7"/>
  <c r="Q7" i="7"/>
  <c r="N10" i="7"/>
  <c r="S10" i="7"/>
  <c r="T10" i="7"/>
  <c r="U10" i="7"/>
  <c r="O10" i="7"/>
  <c r="R10" i="7"/>
  <c r="Q10" i="7"/>
  <c r="L10" i="7"/>
  <c r="P10" i="7"/>
  <c r="M10" i="7"/>
  <c r="N6" i="7"/>
  <c r="O6" i="7"/>
  <c r="T6" i="7"/>
  <c r="U6" i="7"/>
  <c r="M6" i="7"/>
  <c r="R6" i="7"/>
  <c r="S6" i="7"/>
  <c r="L6" i="7"/>
  <c r="P6" i="7"/>
  <c r="Q6" i="7"/>
  <c r="DM8" i="7"/>
  <c r="J9" i="7" s="1"/>
  <c r="DM6" i="7"/>
  <c r="J7" i="7" s="1"/>
  <c r="J6" i="7"/>
  <c r="N9" i="7"/>
  <c r="S9" i="7"/>
  <c r="T9" i="7"/>
  <c r="U9" i="7"/>
  <c r="O9" i="7"/>
  <c r="R9" i="7"/>
  <c r="Q9" i="7"/>
  <c r="L9" i="7"/>
  <c r="P9" i="7"/>
  <c r="M9" i="7"/>
  <c r="CB8" i="10"/>
  <c r="DU9" i="8"/>
  <c r="AH10" i="8" s="1"/>
  <c r="AP6" i="8"/>
  <c r="AQ6" i="8"/>
  <c r="AJ6" i="8"/>
  <c r="AN6" i="8"/>
  <c r="AO6" i="8"/>
  <c r="AL6" i="8"/>
  <c r="AM6" i="8"/>
  <c r="AR6" i="8"/>
  <c r="AS6" i="8"/>
  <c r="AK6" i="8"/>
  <c r="AP10" i="8"/>
  <c r="AO10" i="8"/>
  <c r="AJ10" i="8"/>
  <c r="AN10" i="8"/>
  <c r="AK10" i="8"/>
  <c r="AL10" i="8"/>
  <c r="AQ10" i="8"/>
  <c r="AR10" i="8"/>
  <c r="AS10" i="8"/>
  <c r="AM10" i="8"/>
  <c r="DU4" i="8"/>
  <c r="AH5" i="8" s="1"/>
  <c r="DU8" i="8"/>
  <c r="AH9" i="8" s="1"/>
  <c r="AL5" i="8"/>
  <c r="AM5" i="8"/>
  <c r="AR5" i="8"/>
  <c r="AS5" i="8"/>
  <c r="AK5" i="8"/>
  <c r="AP5" i="8"/>
  <c r="AQ5" i="8"/>
  <c r="AJ5" i="8"/>
  <c r="AN5" i="8"/>
  <c r="AO5" i="8"/>
  <c r="AL9" i="8"/>
  <c r="AQ9" i="8"/>
  <c r="AR9" i="8"/>
  <c r="AS9" i="8"/>
  <c r="AM9" i="8"/>
  <c r="AP9" i="8"/>
  <c r="AO9" i="8"/>
  <c r="AJ9" i="8"/>
  <c r="AN9" i="8"/>
  <c r="AK9" i="8"/>
  <c r="BB10" i="10" l="1"/>
  <c r="CB10" i="11"/>
  <c r="DM8" i="8"/>
  <c r="J9" i="8" s="1"/>
  <c r="DO10" i="10"/>
  <c r="DP10" i="10" s="1"/>
  <c r="DO8" i="10"/>
  <c r="DP8" i="10" s="1"/>
  <c r="DO6" i="10"/>
  <c r="DP6" i="10" s="1"/>
  <c r="W5" i="10"/>
  <c r="W10" i="10"/>
  <c r="W8" i="10"/>
  <c r="W6" i="10"/>
  <c r="DO4" i="10"/>
  <c r="DP4" i="10" s="1"/>
  <c r="DO9" i="10"/>
  <c r="DP9" i="10" s="1"/>
  <c r="DO5" i="10"/>
  <c r="DP5" i="10" s="1"/>
  <c r="DO11" i="10"/>
  <c r="DP11" i="10" s="1"/>
  <c r="W9" i="10"/>
  <c r="W4" i="10"/>
  <c r="DO7" i="10"/>
  <c r="DP7" i="10" s="1"/>
  <c r="W11" i="10"/>
  <c r="W7" i="10"/>
  <c r="BQ8" i="11"/>
  <c r="AW8" i="11" s="1"/>
  <c r="BO4" i="11"/>
  <c r="BP4" i="11"/>
  <c r="BO10" i="11"/>
  <c r="BP10" i="11"/>
  <c r="BO6" i="11"/>
  <c r="BP6" i="11"/>
  <c r="AF7" i="9"/>
  <c r="AG7" i="9"/>
  <c r="AA7" i="9"/>
  <c r="Z7" i="9"/>
  <c r="AE7" i="9"/>
  <c r="Y7" i="9"/>
  <c r="AC7" i="9"/>
  <c r="AB7" i="9"/>
  <c r="AD7" i="9"/>
  <c r="X7" i="9"/>
  <c r="DQ5" i="9"/>
  <c r="V6" i="9" s="1"/>
  <c r="AG4" i="9"/>
  <c r="Y4" i="9"/>
  <c r="AB4" i="9"/>
  <c r="AA4" i="9"/>
  <c r="AD4" i="9"/>
  <c r="AC4" i="9"/>
  <c r="AF4" i="9"/>
  <c r="AE4" i="9"/>
  <c r="X4" i="9"/>
  <c r="Z4" i="9"/>
  <c r="AF8" i="9"/>
  <c r="AG8" i="9"/>
  <c r="AA8" i="9"/>
  <c r="Z8" i="9"/>
  <c r="AE8" i="9"/>
  <c r="AB8" i="9"/>
  <c r="AD8" i="9"/>
  <c r="AC8" i="9"/>
  <c r="Y8" i="9"/>
  <c r="X8" i="9"/>
  <c r="DQ4" i="9"/>
  <c r="V5" i="9" s="1"/>
  <c r="DQ8" i="9"/>
  <c r="V9" i="9" s="1"/>
  <c r="AF5" i="9"/>
  <c r="AG5" i="9"/>
  <c r="Y5" i="9"/>
  <c r="Z5" i="9"/>
  <c r="AA5" i="9"/>
  <c r="AD5" i="9"/>
  <c r="AB5" i="9"/>
  <c r="AC5" i="9"/>
  <c r="AE5" i="9"/>
  <c r="X5" i="9"/>
  <c r="DQ7" i="9"/>
  <c r="V8" i="9" s="1"/>
  <c r="BN8" i="12"/>
  <c r="BN11" i="12"/>
  <c r="BO11" i="12" s="1"/>
  <c r="BN10" i="12"/>
  <c r="BO10" i="12" s="1"/>
  <c r="BN4" i="12"/>
  <c r="BN5" i="12"/>
  <c r="BN7" i="12"/>
  <c r="BO7" i="12" s="1"/>
  <c r="BN9" i="12"/>
  <c r="BN6" i="12"/>
  <c r="CM9" i="12"/>
  <c r="CN9" i="12" s="1"/>
  <c r="BP8" i="11"/>
  <c r="BO8" i="11"/>
  <c r="BO7" i="11"/>
  <c r="BP7" i="11"/>
  <c r="BP9" i="11"/>
  <c r="BO9" i="11"/>
  <c r="BP5" i="11"/>
  <c r="BO5" i="11"/>
  <c r="BO11" i="11"/>
  <c r="BP11" i="11"/>
  <c r="BQ10" i="11"/>
  <c r="AW10" i="11" s="1"/>
  <c r="BQ5" i="11"/>
  <c r="AW5" i="11" s="1"/>
  <c r="BQ9" i="11"/>
  <c r="AW9" i="11" s="1"/>
  <c r="BQ4" i="11"/>
  <c r="AW4" i="11" s="1"/>
  <c r="BQ7" i="11"/>
  <c r="AW7" i="11" s="1"/>
  <c r="BQ11" i="11"/>
  <c r="AW11" i="11" s="1"/>
  <c r="BQ6" i="11"/>
  <c r="AW6" i="11" s="1"/>
  <c r="AF11" i="9"/>
  <c r="AG11" i="9"/>
  <c r="AA11" i="9"/>
  <c r="Z11" i="9"/>
  <c r="AE11" i="9"/>
  <c r="AB11" i="9"/>
  <c r="AD11" i="9"/>
  <c r="AC11" i="9"/>
  <c r="X11" i="9"/>
  <c r="Y11" i="9"/>
  <c r="DQ9" i="9"/>
  <c r="V10" i="9" s="1"/>
  <c r="AF6" i="9"/>
  <c r="AG6" i="9"/>
  <c r="Y6" i="9"/>
  <c r="Z6" i="9"/>
  <c r="AA6" i="9"/>
  <c r="AC6" i="9"/>
  <c r="AD6" i="9"/>
  <c r="AE6" i="9"/>
  <c r="AB6" i="9"/>
  <c r="X6" i="9"/>
  <c r="AF10" i="9"/>
  <c r="AG10" i="9"/>
  <c r="AA10" i="9"/>
  <c r="Z10" i="9"/>
  <c r="AE10" i="9"/>
  <c r="AB10" i="9"/>
  <c r="AD10" i="9"/>
  <c r="AC10" i="9"/>
  <c r="Y10" i="9"/>
  <c r="X10" i="9"/>
  <c r="DQ6" i="9"/>
  <c r="V7" i="9" s="1"/>
  <c r="DQ10" i="9"/>
  <c r="V11" i="9" s="1"/>
  <c r="AF9" i="9"/>
  <c r="AG9" i="9"/>
  <c r="AA9" i="9"/>
  <c r="Z9" i="9"/>
  <c r="AE9" i="9"/>
  <c r="AB9" i="9"/>
  <c r="AD9" i="9"/>
  <c r="AC9" i="9"/>
  <c r="Y9" i="9"/>
  <c r="X9" i="9"/>
  <c r="DQ11" i="9"/>
  <c r="BE7" i="13"/>
  <c r="CM7" i="12"/>
  <c r="CN7" i="12" s="1"/>
  <c r="BW11" i="15"/>
  <c r="BY11" i="14"/>
  <c r="CO11" i="14" s="1"/>
  <c r="CP11" i="14" s="1"/>
  <c r="BW8" i="14"/>
  <c r="BY8" i="13"/>
  <c r="CO8" i="13" s="1"/>
  <c r="CP8" i="13" s="1"/>
  <c r="CK5" i="14"/>
  <c r="CL5" i="13"/>
  <c r="CQ5" i="13" s="1"/>
  <c r="CR5" i="13" s="1"/>
  <c r="CK8" i="14"/>
  <c r="CL8" i="13"/>
  <c r="CQ8" i="13" s="1"/>
  <c r="CR8" i="13" s="1"/>
  <c r="CK7" i="14"/>
  <c r="CL7" i="13"/>
  <c r="CQ7" i="13" s="1"/>
  <c r="CR7" i="13" s="1"/>
  <c r="BW4" i="14"/>
  <c r="BY4" i="13"/>
  <c r="CO4" i="13" s="1"/>
  <c r="CP4" i="13" s="1"/>
  <c r="BW6" i="14"/>
  <c r="BY6" i="13"/>
  <c r="CO6" i="13" s="1"/>
  <c r="CP6" i="13" s="1"/>
  <c r="BE9" i="14"/>
  <c r="BJ6" i="16"/>
  <c r="BL6" i="15"/>
  <c r="BJ7" i="16"/>
  <c r="BL7" i="15"/>
  <c r="BW9" i="16"/>
  <c r="BY9" i="15"/>
  <c r="CO9" i="15" s="1"/>
  <c r="CP9" i="15" s="1"/>
  <c r="CJ6" i="16"/>
  <c r="CL6" i="15"/>
  <c r="CQ6" i="15" s="1"/>
  <c r="CR6" i="15" s="1"/>
  <c r="CJ8" i="16"/>
  <c r="CJ10" i="16"/>
  <c r="CL10" i="15"/>
  <c r="CQ10" i="15" s="1"/>
  <c r="CR10" i="15" s="1"/>
  <c r="BJ8" i="16"/>
  <c r="BL8" i="15"/>
  <c r="BJ4" i="16"/>
  <c r="BL4" i="15"/>
  <c r="BJ10" i="16"/>
  <c r="BL10" i="15"/>
  <c r="CM10" i="15" s="1"/>
  <c r="CN10" i="15" s="1"/>
  <c r="BJ5" i="16"/>
  <c r="BL5" i="15"/>
  <c r="BY10" i="16"/>
  <c r="CO10" i="16" s="1"/>
  <c r="CP10" i="16" s="1"/>
  <c r="BY7" i="16"/>
  <c r="CO7" i="16" s="1"/>
  <c r="CP7" i="16" s="1"/>
  <c r="CJ5" i="16"/>
  <c r="CJ7" i="16"/>
  <c r="CJ11" i="16"/>
  <c r="CJ4" i="16"/>
  <c r="BE4" i="15"/>
  <c r="CM4" i="14"/>
  <c r="CN4" i="14" s="1"/>
  <c r="BW5" i="15"/>
  <c r="BY5" i="14"/>
  <c r="CO5" i="14" s="1"/>
  <c r="CP5" i="14" s="1"/>
  <c r="BE8" i="13"/>
  <c r="CM8" i="12"/>
  <c r="CN8" i="12" s="1"/>
  <c r="BE5" i="13"/>
  <c r="CM5" i="12"/>
  <c r="CN5" i="12" s="1"/>
  <c r="CK9" i="14"/>
  <c r="CL9" i="13"/>
  <c r="CQ9" i="13" s="1"/>
  <c r="CR9" i="13" s="1"/>
  <c r="CK4" i="14"/>
  <c r="CL4" i="13"/>
  <c r="CQ4" i="13" s="1"/>
  <c r="CR4" i="13" s="1"/>
  <c r="CK11" i="14"/>
  <c r="CL11" i="13"/>
  <c r="CQ11" i="13" s="1"/>
  <c r="CR11" i="13" s="1"/>
  <c r="BJ9" i="14"/>
  <c r="BL9" i="13"/>
  <c r="CM9" i="13" s="1"/>
  <c r="CN9" i="13" s="1"/>
  <c r="BE6" i="15"/>
  <c r="CM6" i="14"/>
  <c r="CN6" i="14" s="1"/>
  <c r="CJ9" i="16"/>
  <c r="BE11" i="16"/>
  <c r="BJ11" i="16"/>
  <c r="BL11" i="15"/>
  <c r="CM11" i="15" s="1"/>
  <c r="CN11" i="15" s="1"/>
  <c r="BA5" i="11"/>
  <c r="BC5" i="11" s="1"/>
  <c r="BA9" i="11"/>
  <c r="BB9" i="11" s="1"/>
  <c r="BA10" i="11"/>
  <c r="BA4" i="11"/>
  <c r="BB4" i="11" s="1"/>
  <c r="BA7" i="11"/>
  <c r="BC7" i="11" s="1"/>
  <c r="BA11" i="11"/>
  <c r="BB11" i="11" s="1"/>
  <c r="BA6" i="11"/>
  <c r="BB6" i="11" s="1"/>
  <c r="BA8" i="11"/>
  <c r="BB8" i="11" s="1"/>
  <c r="CA7" i="12"/>
  <c r="CA5" i="12"/>
  <c r="CA8" i="12"/>
  <c r="CB8" i="12" s="1"/>
  <c r="CA10" i="12"/>
  <c r="CA4" i="12"/>
  <c r="CA6" i="12"/>
  <c r="CC6" i="12" s="1"/>
  <c r="CA9" i="12"/>
  <c r="CA11" i="12"/>
  <c r="CC11" i="12" s="1"/>
  <c r="AI11" i="10"/>
  <c r="DS10" i="10"/>
  <c r="DT10" i="10" s="1"/>
  <c r="DS8" i="10"/>
  <c r="DT8" i="10" s="1"/>
  <c r="DS6" i="10"/>
  <c r="DT6" i="10" s="1"/>
  <c r="DS4" i="10"/>
  <c r="DT4" i="10" s="1"/>
  <c r="AI10" i="10"/>
  <c r="AI8" i="10"/>
  <c r="AI6" i="10"/>
  <c r="AI4" i="10"/>
  <c r="DS9" i="10"/>
  <c r="DT9" i="10" s="1"/>
  <c r="DS7" i="10"/>
  <c r="DT7" i="10" s="1"/>
  <c r="DS5" i="10"/>
  <c r="DT5" i="10" s="1"/>
  <c r="DS11" i="10"/>
  <c r="DT11" i="10" s="1"/>
  <c r="AI9" i="10"/>
  <c r="AI7" i="10"/>
  <c r="AI5" i="10"/>
  <c r="BC6" i="10"/>
  <c r="BC9" i="10"/>
  <c r="BC5" i="10"/>
  <c r="BC4" i="10"/>
  <c r="BC8" i="10"/>
  <c r="BD5" i="10"/>
  <c r="AU5" i="10" s="1"/>
  <c r="BD11" i="10"/>
  <c r="AU11" i="10" s="1"/>
  <c r="BD8" i="10"/>
  <c r="AU8" i="10" s="1"/>
  <c r="BD7" i="10"/>
  <c r="AU7" i="10" s="1"/>
  <c r="BD6" i="10"/>
  <c r="AU6" i="10" s="1"/>
  <c r="BD4" i="10"/>
  <c r="AU4" i="10" s="1"/>
  <c r="BD9" i="10"/>
  <c r="AU9" i="10" s="1"/>
  <c r="BD10" i="10"/>
  <c r="AU10" i="10" s="1"/>
  <c r="CC5" i="11"/>
  <c r="CB5" i="11"/>
  <c r="CC9" i="11"/>
  <c r="CB9" i="11"/>
  <c r="CC6" i="11"/>
  <c r="CB11" i="11"/>
  <c r="CC11" i="11"/>
  <c r="DU6" i="9"/>
  <c r="AH7" i="9" s="1"/>
  <c r="DU10" i="9"/>
  <c r="AH11" i="9" s="1"/>
  <c r="AN7" i="9"/>
  <c r="AK7" i="9"/>
  <c r="AP7" i="9"/>
  <c r="AO7" i="9"/>
  <c r="AJ7" i="9"/>
  <c r="AR7" i="9"/>
  <c r="AS7" i="9"/>
  <c r="AM7" i="9"/>
  <c r="AL7" i="9"/>
  <c r="AQ7" i="9"/>
  <c r="AN11" i="9"/>
  <c r="AK11" i="9"/>
  <c r="AP11" i="9"/>
  <c r="AO11" i="9"/>
  <c r="AJ11" i="9"/>
  <c r="AR11" i="9"/>
  <c r="AS11" i="9"/>
  <c r="AM11" i="9"/>
  <c r="AL11" i="9"/>
  <c r="AQ11" i="9"/>
  <c r="DU7" i="9"/>
  <c r="AH8" i="9" s="1"/>
  <c r="DU11" i="9"/>
  <c r="AN4" i="9"/>
  <c r="AO4" i="9"/>
  <c r="AP4" i="9"/>
  <c r="AQ4" i="9"/>
  <c r="AJ4" i="9"/>
  <c r="AR4" i="9"/>
  <c r="AS4" i="9"/>
  <c r="AK4" i="9"/>
  <c r="AL4" i="9"/>
  <c r="AM4" i="9"/>
  <c r="AN8" i="9"/>
  <c r="AK8" i="9"/>
  <c r="AP8" i="9"/>
  <c r="AO8" i="9"/>
  <c r="AJ8" i="9"/>
  <c r="AR8" i="9"/>
  <c r="AS8" i="9"/>
  <c r="AM8" i="9"/>
  <c r="AL8" i="9"/>
  <c r="AQ8" i="9"/>
  <c r="K10" i="9"/>
  <c r="K8" i="9"/>
  <c r="DK5" i="9"/>
  <c r="DL5" i="9" s="1"/>
  <c r="DK11" i="9"/>
  <c r="DL11" i="9" s="1"/>
  <c r="DK9" i="9"/>
  <c r="DL9" i="9" s="1"/>
  <c r="DK7" i="9"/>
  <c r="DL7" i="9" s="1"/>
  <c r="K7" i="9"/>
  <c r="K5" i="9"/>
  <c r="K11" i="9"/>
  <c r="K9" i="9"/>
  <c r="DK6" i="9"/>
  <c r="DL6" i="9" s="1"/>
  <c r="DK4" i="9"/>
  <c r="DL4" i="9" s="1"/>
  <c r="DK10" i="9"/>
  <c r="DL10" i="9" s="1"/>
  <c r="DK8" i="9"/>
  <c r="DL8" i="9" s="1"/>
  <c r="K6" i="9"/>
  <c r="K4" i="9"/>
  <c r="BB6" i="10"/>
  <c r="T4" i="8"/>
  <c r="U4" i="8"/>
  <c r="M4" i="8"/>
  <c r="N4" i="8"/>
  <c r="O4" i="8"/>
  <c r="S16" i="8" s="1"/>
  <c r="P4" i="8"/>
  <c r="Q4" i="8"/>
  <c r="R4" i="8"/>
  <c r="S4" i="8"/>
  <c r="L4" i="8"/>
  <c r="DM10" i="8"/>
  <c r="J11" i="8" s="1"/>
  <c r="DM4" i="8"/>
  <c r="J5" i="8" s="1"/>
  <c r="R11" i="8"/>
  <c r="Q11" i="8"/>
  <c r="L11" i="8"/>
  <c r="P11" i="8"/>
  <c r="M11" i="8"/>
  <c r="N11" i="8"/>
  <c r="S11" i="8"/>
  <c r="T11" i="8"/>
  <c r="U11" i="8"/>
  <c r="O11" i="8"/>
  <c r="P5" i="8"/>
  <c r="Q5" i="8"/>
  <c r="R5" i="8"/>
  <c r="S5" i="8"/>
  <c r="L5" i="8"/>
  <c r="T5" i="8"/>
  <c r="U5" i="8"/>
  <c r="M5" i="8"/>
  <c r="N5" i="8"/>
  <c r="O5" i="8"/>
  <c r="DM7" i="8"/>
  <c r="J8" i="8" s="1"/>
  <c r="DM11" i="8"/>
  <c r="DM5" i="8"/>
  <c r="J6" i="8" s="1"/>
  <c r="R8" i="8"/>
  <c r="Q8" i="8"/>
  <c r="L8" i="8"/>
  <c r="P8" i="8"/>
  <c r="M8" i="8"/>
  <c r="N8" i="8"/>
  <c r="S8" i="8"/>
  <c r="T8" i="8"/>
  <c r="U8" i="8"/>
  <c r="O8" i="8"/>
  <c r="BC11" i="10"/>
  <c r="BC7" i="10"/>
  <c r="CC8" i="11"/>
  <c r="CC7" i="11"/>
  <c r="CB7" i="12"/>
  <c r="CD9" i="11"/>
  <c r="AY9" i="11" s="1"/>
  <c r="CD4" i="11"/>
  <c r="AY4" i="11" s="1"/>
  <c r="CD6" i="11"/>
  <c r="AY6" i="11" s="1"/>
  <c r="CD8" i="11"/>
  <c r="AY8" i="11" s="1"/>
  <c r="CD7" i="11"/>
  <c r="AY7" i="11" s="1"/>
  <c r="CD10" i="11"/>
  <c r="AY10" i="11" s="1"/>
  <c r="CD5" i="11"/>
  <c r="AY5" i="11" s="1"/>
  <c r="CD11" i="11"/>
  <c r="AY11" i="11" s="1"/>
  <c r="DU4" i="9"/>
  <c r="AH5" i="9" s="1"/>
  <c r="DU8" i="9"/>
  <c r="AH9" i="9" s="1"/>
  <c r="AN5" i="9"/>
  <c r="AO5" i="9"/>
  <c r="AP5" i="9"/>
  <c r="AQ5" i="9"/>
  <c r="AJ5" i="9"/>
  <c r="AR5" i="9"/>
  <c r="AS5" i="9"/>
  <c r="AK5" i="9"/>
  <c r="AL5" i="9"/>
  <c r="AM5" i="9"/>
  <c r="AN9" i="9"/>
  <c r="AK9" i="9"/>
  <c r="AP9" i="9"/>
  <c r="AO9" i="9"/>
  <c r="AJ9" i="9"/>
  <c r="AR9" i="9"/>
  <c r="AS9" i="9"/>
  <c r="AM9" i="9"/>
  <c r="AL9" i="9"/>
  <c r="AQ9" i="9"/>
  <c r="DU5" i="9"/>
  <c r="AH6" i="9" s="1"/>
  <c r="DU9" i="9"/>
  <c r="AH10" i="9" s="1"/>
  <c r="AN6" i="9"/>
  <c r="AO6" i="9"/>
  <c r="AP6" i="9"/>
  <c r="AQ6" i="9"/>
  <c r="AJ6" i="9"/>
  <c r="AR6" i="9"/>
  <c r="AS6" i="9"/>
  <c r="AK6" i="9"/>
  <c r="AL6" i="9"/>
  <c r="AM6" i="9"/>
  <c r="AN10" i="9"/>
  <c r="AK10" i="9"/>
  <c r="AP10" i="9"/>
  <c r="AO10" i="9"/>
  <c r="AJ10" i="9"/>
  <c r="AR10" i="9"/>
  <c r="AS10" i="9"/>
  <c r="AM10" i="9"/>
  <c r="AL10" i="9"/>
  <c r="AQ10" i="9"/>
  <c r="BB11" i="10"/>
  <c r="BB5" i="10"/>
  <c r="BB9" i="10"/>
  <c r="CB4" i="11"/>
  <c r="CB6" i="11"/>
  <c r="T6" i="8"/>
  <c r="U6" i="8"/>
  <c r="M6" i="8"/>
  <c r="N6" i="8"/>
  <c r="O6" i="8"/>
  <c r="P6" i="8"/>
  <c r="Q6" i="8"/>
  <c r="R6" i="8"/>
  <c r="S6" i="8"/>
  <c r="L6" i="8"/>
  <c r="DM6" i="8"/>
  <c r="J7" i="8" s="1"/>
  <c r="R9" i="8"/>
  <c r="Q9" i="8"/>
  <c r="L9" i="8"/>
  <c r="P9" i="8"/>
  <c r="M9" i="8"/>
  <c r="N9" i="8"/>
  <c r="S9" i="8"/>
  <c r="T9" i="8"/>
  <c r="U9" i="8"/>
  <c r="O9" i="8"/>
  <c r="P7" i="8"/>
  <c r="Q7" i="8"/>
  <c r="R7" i="8"/>
  <c r="S7" i="8"/>
  <c r="L7" i="8"/>
  <c r="T7" i="8"/>
  <c r="U7" i="8"/>
  <c r="M7" i="8"/>
  <c r="N7" i="8"/>
  <c r="O7" i="8"/>
  <c r="DM9" i="8"/>
  <c r="J10" i="8" s="1"/>
  <c r="R10" i="8"/>
  <c r="Q10" i="8"/>
  <c r="L10" i="8"/>
  <c r="P10" i="8"/>
  <c r="M10" i="8"/>
  <c r="N10" i="8"/>
  <c r="S10" i="8"/>
  <c r="T10" i="8"/>
  <c r="U10" i="8"/>
  <c r="O10" i="8"/>
  <c r="BB5" i="11" l="1"/>
  <c r="BB7" i="11"/>
  <c r="CB6" i="12"/>
  <c r="DM8" i="9"/>
  <c r="J9" i="9" s="1"/>
  <c r="CB11" i="12"/>
  <c r="BN6" i="13"/>
  <c r="BO6" i="13" s="1"/>
  <c r="BN5" i="13"/>
  <c r="BO5" i="13" s="1"/>
  <c r="BN4" i="13"/>
  <c r="BN7" i="13"/>
  <c r="BO7" i="13" s="1"/>
  <c r="BN11" i="13"/>
  <c r="BO11" i="13" s="1"/>
  <c r="BN10" i="13"/>
  <c r="BN9" i="13"/>
  <c r="BN8" i="13"/>
  <c r="BO8" i="13" s="1"/>
  <c r="DO9" i="11"/>
  <c r="DP9" i="11" s="1"/>
  <c r="DO5" i="11"/>
  <c r="DP5" i="11" s="1"/>
  <c r="W11" i="11"/>
  <c r="W7" i="11"/>
  <c r="DO10" i="11"/>
  <c r="DP10" i="11" s="1"/>
  <c r="DO8" i="11"/>
  <c r="DP8" i="11" s="1"/>
  <c r="DO6" i="11"/>
  <c r="DP6" i="11" s="1"/>
  <c r="DO4" i="11"/>
  <c r="DP4" i="11" s="1"/>
  <c r="W10" i="11"/>
  <c r="W8" i="11"/>
  <c r="W6" i="11"/>
  <c r="W4" i="11"/>
  <c r="DO11" i="11"/>
  <c r="DP11" i="11" s="1"/>
  <c r="DO7" i="11"/>
  <c r="DP7" i="11" s="1"/>
  <c r="W9" i="11"/>
  <c r="W5" i="11"/>
  <c r="BQ6" i="12"/>
  <c r="AW6" i="12" s="1"/>
  <c r="BP7" i="12"/>
  <c r="BP4" i="12"/>
  <c r="BO4" i="12"/>
  <c r="BP8" i="12"/>
  <c r="BO8" i="12"/>
  <c r="AE11" i="10"/>
  <c r="AB11" i="10"/>
  <c r="Z11" i="10"/>
  <c r="AC11" i="10"/>
  <c r="Y11" i="10"/>
  <c r="AA11" i="10"/>
  <c r="X11" i="10"/>
  <c r="AG11" i="10"/>
  <c r="AF11" i="10"/>
  <c r="AD11" i="10"/>
  <c r="DQ7" i="10"/>
  <c r="V8" i="10" s="1"/>
  <c r="AD4" i="10"/>
  <c r="AE4" i="10"/>
  <c r="X4" i="10"/>
  <c r="AB4" i="10"/>
  <c r="AC4" i="10"/>
  <c r="Z4" i="10"/>
  <c r="AA4" i="10"/>
  <c r="AF4" i="10"/>
  <c r="AG4" i="10"/>
  <c r="Y4" i="10"/>
  <c r="DQ11" i="10"/>
  <c r="DQ9" i="10"/>
  <c r="V10" i="10" s="1"/>
  <c r="AD6" i="10"/>
  <c r="X6" i="10"/>
  <c r="Z6" i="10"/>
  <c r="AG6" i="10"/>
  <c r="AF6" i="10"/>
  <c r="AE6" i="10"/>
  <c r="AC6" i="10"/>
  <c r="AA6" i="10"/>
  <c r="Y6" i="10"/>
  <c r="AB6" i="10"/>
  <c r="X10" i="10"/>
  <c r="AF10" i="10"/>
  <c r="AA10" i="10"/>
  <c r="AD10" i="10"/>
  <c r="AG10" i="10"/>
  <c r="Y10" i="10"/>
  <c r="AB10" i="10"/>
  <c r="AE10" i="10"/>
  <c r="Z10" i="10"/>
  <c r="AC10" i="10"/>
  <c r="DQ6" i="10"/>
  <c r="V7" i="10" s="1"/>
  <c r="DQ10" i="10"/>
  <c r="V11" i="10" s="1"/>
  <c r="BL11" i="16"/>
  <c r="CM11" i="16" s="1"/>
  <c r="CN11" i="16" s="1"/>
  <c r="BE6" i="16"/>
  <c r="CM6" i="15"/>
  <c r="CN6" i="15" s="1"/>
  <c r="BJ9" i="15"/>
  <c r="BL9" i="14"/>
  <c r="CM9" i="14" s="1"/>
  <c r="CN9" i="14" s="1"/>
  <c r="CK11" i="15"/>
  <c r="CL11" i="14"/>
  <c r="CQ11" i="14" s="1"/>
  <c r="CR11" i="14" s="1"/>
  <c r="CK4" i="15"/>
  <c r="CL4" i="14"/>
  <c r="CQ4" i="14" s="1"/>
  <c r="CR4" i="14" s="1"/>
  <c r="CK9" i="15"/>
  <c r="CL9" i="14"/>
  <c r="CQ9" i="14" s="1"/>
  <c r="CR9" i="14" s="1"/>
  <c r="BE5" i="14"/>
  <c r="CM5" i="13"/>
  <c r="CN5" i="13" s="1"/>
  <c r="BE8" i="14"/>
  <c r="CM8" i="13"/>
  <c r="CN8" i="13" s="1"/>
  <c r="BW5" i="16"/>
  <c r="BY5" i="15"/>
  <c r="CO5" i="15" s="1"/>
  <c r="CP5" i="15" s="1"/>
  <c r="BE4" i="16"/>
  <c r="CM4" i="15"/>
  <c r="CN4" i="15" s="1"/>
  <c r="BL5" i="16"/>
  <c r="BL10" i="16"/>
  <c r="CM10" i="16" s="1"/>
  <c r="CN10" i="16" s="1"/>
  <c r="BL4" i="16"/>
  <c r="BL8" i="16"/>
  <c r="CL10" i="16"/>
  <c r="CQ10" i="16" s="1"/>
  <c r="CR10" i="16" s="1"/>
  <c r="CL6" i="16"/>
  <c r="CQ6" i="16" s="1"/>
  <c r="CR6" i="16" s="1"/>
  <c r="BY9" i="16"/>
  <c r="CO9" i="16" s="1"/>
  <c r="CP9" i="16" s="1"/>
  <c r="BL7" i="16"/>
  <c r="BL6" i="16"/>
  <c r="BE9" i="15"/>
  <c r="BW6" i="15"/>
  <c r="BY6" i="14"/>
  <c r="CO6" i="14" s="1"/>
  <c r="CP6" i="14" s="1"/>
  <c r="BW4" i="15"/>
  <c r="BY4" i="14"/>
  <c r="CO4" i="14" s="1"/>
  <c r="CP4" i="14" s="1"/>
  <c r="CK7" i="15"/>
  <c r="CL7" i="14"/>
  <c r="CQ7" i="14" s="1"/>
  <c r="CR7" i="14" s="1"/>
  <c r="CK8" i="15"/>
  <c r="CL8" i="14"/>
  <c r="CQ8" i="14" s="1"/>
  <c r="CR8" i="14" s="1"/>
  <c r="CK5" i="15"/>
  <c r="CL5" i="14"/>
  <c r="CQ5" i="14" s="1"/>
  <c r="CR5" i="14" s="1"/>
  <c r="BW8" i="15"/>
  <c r="BY8" i="14"/>
  <c r="CO8" i="14" s="1"/>
  <c r="CP8" i="14" s="1"/>
  <c r="BW11" i="16"/>
  <c r="BY11" i="15"/>
  <c r="CO11" i="15" s="1"/>
  <c r="CP11" i="15" s="1"/>
  <c r="BE7" i="14"/>
  <c r="CM7" i="13"/>
  <c r="CN7" i="13" s="1"/>
  <c r="BP6" i="12"/>
  <c r="BO9" i="12"/>
  <c r="BP9" i="12"/>
  <c r="BO9" i="13"/>
  <c r="BP5" i="12"/>
  <c r="BO5" i="12"/>
  <c r="BO10" i="13"/>
  <c r="BP10" i="12"/>
  <c r="BP11" i="12"/>
  <c r="BQ11" i="12"/>
  <c r="AW11" i="12" s="1"/>
  <c r="BQ10" i="12"/>
  <c r="AW10" i="12" s="1"/>
  <c r="BQ7" i="12"/>
  <c r="AW7" i="12" s="1"/>
  <c r="BQ4" i="12"/>
  <c r="AW4" i="12" s="1"/>
  <c r="BQ9" i="12"/>
  <c r="AW9" i="12" s="1"/>
  <c r="BQ5" i="12"/>
  <c r="AW5" i="12" s="1"/>
  <c r="BQ8" i="12"/>
  <c r="AW8" i="12" s="1"/>
  <c r="BO6" i="12"/>
  <c r="AD7" i="10"/>
  <c r="AA7" i="10"/>
  <c r="Y7" i="10"/>
  <c r="AB7" i="10"/>
  <c r="X7" i="10"/>
  <c r="Z7" i="10"/>
  <c r="AG7" i="10"/>
  <c r="AF7" i="10"/>
  <c r="AE7" i="10"/>
  <c r="AC7" i="10"/>
  <c r="AE9" i="10"/>
  <c r="X9" i="10"/>
  <c r="Z9" i="10"/>
  <c r="AC9" i="10"/>
  <c r="AF9" i="10"/>
  <c r="AA9" i="10"/>
  <c r="AD9" i="10"/>
  <c r="AG9" i="10"/>
  <c r="Y9" i="10"/>
  <c r="AB9" i="10"/>
  <c r="DQ5" i="10"/>
  <c r="V6" i="10" s="1"/>
  <c r="DQ4" i="10"/>
  <c r="V5" i="10" s="1"/>
  <c r="X8" i="10"/>
  <c r="AF8" i="10"/>
  <c r="AA8" i="10"/>
  <c r="AD8" i="10"/>
  <c r="AG8" i="10"/>
  <c r="Y8" i="10"/>
  <c r="AB8" i="10"/>
  <c r="AE8" i="10"/>
  <c r="Z8" i="10"/>
  <c r="AC8" i="10"/>
  <c r="AG5" i="10"/>
  <c r="AB5" i="10"/>
  <c r="AD5" i="10"/>
  <c r="AC5" i="10"/>
  <c r="AF5" i="10"/>
  <c r="AE5" i="10"/>
  <c r="X5" i="10"/>
  <c r="Z5" i="10"/>
  <c r="Y5" i="10"/>
  <c r="AA5" i="10"/>
  <c r="DQ8" i="10"/>
  <c r="V9" i="10" s="1"/>
  <c r="CA9" i="13"/>
  <c r="CA4" i="13"/>
  <c r="CA10" i="13"/>
  <c r="CB10" i="13" s="1"/>
  <c r="CA5" i="13"/>
  <c r="CB5" i="13" s="1"/>
  <c r="CA7" i="13"/>
  <c r="CC7" i="13" s="1"/>
  <c r="CA8" i="13"/>
  <c r="CC8" i="13" s="1"/>
  <c r="CA6" i="13"/>
  <c r="CA11" i="13"/>
  <c r="BA8" i="12"/>
  <c r="BB8" i="12" s="1"/>
  <c r="BA10" i="12"/>
  <c r="BB10" i="12" s="1"/>
  <c r="BA6" i="12"/>
  <c r="BB6" i="12" s="1"/>
  <c r="BA7" i="12"/>
  <c r="BA5" i="12"/>
  <c r="BA9" i="12"/>
  <c r="BC9" i="12" s="1"/>
  <c r="BA11" i="12"/>
  <c r="BB11" i="12" s="1"/>
  <c r="BA4" i="12"/>
  <c r="BB4" i="12" s="1"/>
  <c r="T4" i="9"/>
  <c r="U4" i="9"/>
  <c r="M4" i="9"/>
  <c r="N4" i="9"/>
  <c r="O4" i="9"/>
  <c r="S16" i="9" s="1"/>
  <c r="P4" i="9"/>
  <c r="Q4" i="9"/>
  <c r="R4" i="9"/>
  <c r="S4" i="9"/>
  <c r="L4" i="9"/>
  <c r="DM10" i="9"/>
  <c r="J11" i="9" s="1"/>
  <c r="DM4" i="9"/>
  <c r="J5" i="9" s="1"/>
  <c r="T11" i="9"/>
  <c r="U11" i="9"/>
  <c r="O11" i="9"/>
  <c r="N11" i="9"/>
  <c r="S11" i="9"/>
  <c r="M11" i="9"/>
  <c r="Q11" i="9"/>
  <c r="P11" i="9"/>
  <c r="R11" i="9"/>
  <c r="L11" i="9"/>
  <c r="T5" i="9"/>
  <c r="U5" i="9"/>
  <c r="M5" i="9"/>
  <c r="N5" i="9"/>
  <c r="O5" i="9"/>
  <c r="Q5" i="9"/>
  <c r="S5" i="9"/>
  <c r="P5" i="9"/>
  <c r="R5" i="9"/>
  <c r="L5" i="9"/>
  <c r="DM7" i="9"/>
  <c r="J8" i="9" s="1"/>
  <c r="DM11" i="9"/>
  <c r="DM5" i="9"/>
  <c r="J6" i="9" s="1"/>
  <c r="T8" i="9"/>
  <c r="U8" i="9"/>
  <c r="O8" i="9"/>
  <c r="N8" i="9"/>
  <c r="S8" i="9"/>
  <c r="M8" i="9"/>
  <c r="Q8" i="9"/>
  <c r="R8" i="9"/>
  <c r="P8" i="9"/>
  <c r="L8" i="9"/>
  <c r="AQ5" i="10"/>
  <c r="AJ5" i="10"/>
  <c r="AL5" i="10"/>
  <c r="AO5" i="10"/>
  <c r="AR5" i="10"/>
  <c r="AM5" i="10"/>
  <c r="AS5" i="10"/>
  <c r="AN5" i="10"/>
  <c r="AP5" i="10"/>
  <c r="AK5" i="10"/>
  <c r="AQ9" i="10"/>
  <c r="AJ9" i="10"/>
  <c r="AL9" i="10"/>
  <c r="AO9" i="10"/>
  <c r="AR9" i="10"/>
  <c r="AM9" i="10"/>
  <c r="AS9" i="10"/>
  <c r="AN9" i="10"/>
  <c r="AP9" i="10"/>
  <c r="AK9" i="10"/>
  <c r="DU11" i="10"/>
  <c r="DU5" i="10"/>
  <c r="AH6" i="10" s="1"/>
  <c r="DU9" i="10"/>
  <c r="AH10" i="10" s="1"/>
  <c r="AM4" i="10"/>
  <c r="AP4" i="10"/>
  <c r="AS4" i="10"/>
  <c r="AK4" i="10"/>
  <c r="AN4" i="10"/>
  <c r="AQ4" i="10"/>
  <c r="AJ4" i="10"/>
  <c r="AL4" i="10"/>
  <c r="AO4" i="10"/>
  <c r="AR4" i="10"/>
  <c r="AM8" i="10"/>
  <c r="AP8" i="10"/>
  <c r="AS8" i="10"/>
  <c r="AK8" i="10"/>
  <c r="AN8" i="10"/>
  <c r="AQ8" i="10"/>
  <c r="AJ8" i="10"/>
  <c r="AL8" i="10"/>
  <c r="AO8" i="10"/>
  <c r="AR8" i="10"/>
  <c r="DU4" i="10"/>
  <c r="AH5" i="10" s="1"/>
  <c r="DU8" i="10"/>
  <c r="AH9" i="10" s="1"/>
  <c r="AQ11" i="10"/>
  <c r="AJ11" i="10"/>
  <c r="AL11" i="10"/>
  <c r="AO11" i="10"/>
  <c r="AR11" i="10"/>
  <c r="AM11" i="10"/>
  <c r="AN11" i="10"/>
  <c r="AS11" i="10"/>
  <c r="AK11" i="10"/>
  <c r="AP11" i="10"/>
  <c r="CC9" i="12"/>
  <c r="CB9" i="12"/>
  <c r="CC8" i="12"/>
  <c r="CB5" i="12"/>
  <c r="CC5" i="12"/>
  <c r="CD9" i="12"/>
  <c r="AY9" i="12" s="1"/>
  <c r="CD8" i="12"/>
  <c r="AY8" i="12" s="1"/>
  <c r="CD6" i="12"/>
  <c r="AY6" i="12" s="1"/>
  <c r="CD4" i="12"/>
  <c r="AY4" i="12" s="1"/>
  <c r="CD10" i="12"/>
  <c r="AY10" i="12" s="1"/>
  <c r="CD7" i="12"/>
  <c r="AY7" i="12" s="1"/>
  <c r="CD11" i="12"/>
  <c r="AY11" i="12" s="1"/>
  <c r="CD5" i="12"/>
  <c r="AY5" i="12" s="1"/>
  <c r="BC6" i="11"/>
  <c r="BC11" i="11"/>
  <c r="BC9" i="11"/>
  <c r="AI10" i="11"/>
  <c r="AI8" i="11"/>
  <c r="AI6" i="11"/>
  <c r="AI4" i="11"/>
  <c r="DS10" i="11"/>
  <c r="DT10" i="11" s="1"/>
  <c r="DS8" i="11"/>
  <c r="DT8" i="11" s="1"/>
  <c r="DS6" i="11"/>
  <c r="DT6" i="11" s="1"/>
  <c r="DS4" i="11"/>
  <c r="DT4" i="11" s="1"/>
  <c r="AI11" i="11"/>
  <c r="AI7" i="11"/>
  <c r="DS11" i="11"/>
  <c r="DT11" i="11" s="1"/>
  <c r="DS7" i="11"/>
  <c r="DT7" i="11" s="1"/>
  <c r="AI9" i="11"/>
  <c r="AI5" i="11"/>
  <c r="DS9" i="11"/>
  <c r="DT9" i="11" s="1"/>
  <c r="DS5" i="11"/>
  <c r="DT5" i="11" s="1"/>
  <c r="T6" i="9"/>
  <c r="U6" i="9"/>
  <c r="M6" i="9"/>
  <c r="N6" i="9"/>
  <c r="O6" i="9"/>
  <c r="P6" i="9"/>
  <c r="Q6" i="9"/>
  <c r="R6" i="9"/>
  <c r="S6" i="9"/>
  <c r="L6" i="9"/>
  <c r="DM6" i="9"/>
  <c r="J7" i="9" s="1"/>
  <c r="T9" i="9"/>
  <c r="U9" i="9"/>
  <c r="O9" i="9"/>
  <c r="N9" i="9"/>
  <c r="S9" i="9"/>
  <c r="P9" i="9"/>
  <c r="R9" i="9"/>
  <c r="L9" i="9"/>
  <c r="M9" i="9"/>
  <c r="Q9" i="9"/>
  <c r="T7" i="9"/>
  <c r="U7" i="9"/>
  <c r="M7" i="9"/>
  <c r="N7" i="9"/>
  <c r="O7" i="9"/>
  <c r="P7" i="9"/>
  <c r="R7" i="9"/>
  <c r="L7" i="9"/>
  <c r="Q7" i="9"/>
  <c r="S7" i="9"/>
  <c r="DM9" i="9"/>
  <c r="J10" i="9" s="1"/>
  <c r="T10" i="9"/>
  <c r="U10" i="9"/>
  <c r="O10" i="9"/>
  <c r="N10" i="9"/>
  <c r="S10" i="9"/>
  <c r="P10" i="9"/>
  <c r="R10" i="9"/>
  <c r="L10" i="9"/>
  <c r="M10" i="9"/>
  <c r="Q10" i="9"/>
  <c r="DK9" i="10"/>
  <c r="DL9" i="10" s="1"/>
  <c r="DK7" i="10"/>
  <c r="DL7" i="10" s="1"/>
  <c r="DK5" i="10"/>
  <c r="DL5" i="10" s="1"/>
  <c r="DK11" i="10"/>
  <c r="DL11" i="10" s="1"/>
  <c r="K11" i="10"/>
  <c r="K9" i="10"/>
  <c r="K7" i="10"/>
  <c r="K5" i="10"/>
  <c r="DK10" i="10"/>
  <c r="DL10" i="10" s="1"/>
  <c r="DK8" i="10"/>
  <c r="DL8" i="10" s="1"/>
  <c r="DK6" i="10"/>
  <c r="DL6" i="10" s="1"/>
  <c r="DK4" i="10"/>
  <c r="DL4" i="10" s="1"/>
  <c r="K10" i="10"/>
  <c r="K8" i="10"/>
  <c r="K6" i="10"/>
  <c r="K4" i="10"/>
  <c r="AP7" i="10"/>
  <c r="AM7" i="10"/>
  <c r="AK7" i="10"/>
  <c r="AN7" i="10"/>
  <c r="AJ7" i="10"/>
  <c r="AS7" i="10"/>
  <c r="AQ7" i="10"/>
  <c r="AL7" i="10"/>
  <c r="AR7" i="10"/>
  <c r="AO7" i="10"/>
  <c r="DU7" i="10"/>
  <c r="AH8" i="10" s="1"/>
  <c r="AL6" i="10"/>
  <c r="AS6" i="10"/>
  <c r="AR6" i="10"/>
  <c r="AQ6" i="10"/>
  <c r="AO6" i="10"/>
  <c r="AP6" i="10"/>
  <c r="AM6" i="10"/>
  <c r="AK6" i="10"/>
  <c r="AN6" i="10"/>
  <c r="AJ6" i="10"/>
  <c r="AM10" i="10"/>
  <c r="AP10" i="10"/>
  <c r="AS10" i="10"/>
  <c r="AK10" i="10"/>
  <c r="AN10" i="10"/>
  <c r="AQ10" i="10"/>
  <c r="AJ10" i="10"/>
  <c r="AL10" i="10"/>
  <c r="AO10" i="10"/>
  <c r="AR10" i="10"/>
  <c r="DU6" i="10"/>
  <c r="AH7" i="10" s="1"/>
  <c r="DU10" i="10"/>
  <c r="AH11" i="10" s="1"/>
  <c r="CC4" i="12"/>
  <c r="CB4" i="12"/>
  <c r="CC10" i="12"/>
  <c r="CB10" i="12"/>
  <c r="CC7" i="12"/>
  <c r="BC8" i="11"/>
  <c r="BC4" i="11"/>
  <c r="BB10" i="11"/>
  <c r="BC10" i="11"/>
  <c r="BD4" i="11"/>
  <c r="AU4" i="11" s="1"/>
  <c r="BD11" i="11"/>
  <c r="AU11" i="11" s="1"/>
  <c r="BD7" i="11"/>
  <c r="AU7" i="11" s="1"/>
  <c r="BD10" i="11"/>
  <c r="AU10" i="11" s="1"/>
  <c r="BD5" i="11"/>
  <c r="AU5" i="11" s="1"/>
  <c r="BD9" i="11"/>
  <c r="AU9" i="11" s="1"/>
  <c r="BD6" i="11"/>
  <c r="AU6" i="11" s="1"/>
  <c r="BD8" i="11"/>
  <c r="AU8" i="11" s="1"/>
  <c r="CB8" i="13" l="1"/>
  <c r="CB7" i="13"/>
  <c r="BB9" i="12"/>
  <c r="BE7" i="15"/>
  <c r="CM7" i="14"/>
  <c r="CN7" i="14" s="1"/>
  <c r="BY11" i="16"/>
  <c r="CO11" i="16" s="1"/>
  <c r="CP11" i="16" s="1"/>
  <c r="BW8" i="16"/>
  <c r="BY8" i="15"/>
  <c r="CO8" i="15" s="1"/>
  <c r="CP8" i="15" s="1"/>
  <c r="CK5" i="16"/>
  <c r="CL5" i="15"/>
  <c r="CQ5" i="15" s="1"/>
  <c r="CR5" i="15" s="1"/>
  <c r="CK8" i="16"/>
  <c r="CL8" i="15"/>
  <c r="CQ8" i="15" s="1"/>
  <c r="CR8" i="15" s="1"/>
  <c r="CK7" i="16"/>
  <c r="CL7" i="15"/>
  <c r="CQ7" i="15" s="1"/>
  <c r="CR7" i="15" s="1"/>
  <c r="BW4" i="16"/>
  <c r="BY4" i="15"/>
  <c r="CO4" i="15" s="1"/>
  <c r="CP4" i="15" s="1"/>
  <c r="BW6" i="16"/>
  <c r="BY6" i="15"/>
  <c r="CO6" i="15" s="1"/>
  <c r="CP6" i="15" s="1"/>
  <c r="BE9" i="16"/>
  <c r="CM4" i="16"/>
  <c r="CN4" i="16" s="1"/>
  <c r="BY5" i="16"/>
  <c r="CO5" i="16" s="1"/>
  <c r="CP5" i="16" s="1"/>
  <c r="BE8" i="15"/>
  <c r="CM8" i="14"/>
  <c r="CN8" i="14" s="1"/>
  <c r="BE5" i="15"/>
  <c r="CM5" i="14"/>
  <c r="CN5" i="14" s="1"/>
  <c r="CK9" i="16"/>
  <c r="CL9" i="15"/>
  <c r="CQ9" i="15" s="1"/>
  <c r="CR9" i="15" s="1"/>
  <c r="CK4" i="16"/>
  <c r="CL4" i="15"/>
  <c r="CQ4" i="15" s="1"/>
  <c r="CR4" i="15" s="1"/>
  <c r="CK11" i="16"/>
  <c r="CL11" i="15"/>
  <c r="CQ11" i="15" s="1"/>
  <c r="CR11" i="15" s="1"/>
  <c r="BJ9" i="16"/>
  <c r="BL9" i="15"/>
  <c r="CM9" i="15" s="1"/>
  <c r="CN9" i="15" s="1"/>
  <c r="CM6" i="16"/>
  <c r="CN6" i="16" s="1"/>
  <c r="AE9" i="11"/>
  <c r="AA9" i="11"/>
  <c r="AD9" i="11"/>
  <c r="AC9" i="11"/>
  <c r="X9" i="11"/>
  <c r="AB9" i="11"/>
  <c r="Y9" i="11"/>
  <c r="Z9" i="11"/>
  <c r="AF9" i="11"/>
  <c r="AG9" i="11"/>
  <c r="DQ7" i="11"/>
  <c r="V8" i="11" s="1"/>
  <c r="Z6" i="11"/>
  <c r="AF6" i="11"/>
  <c r="AD6" i="11"/>
  <c r="AE6" i="11"/>
  <c r="X6" i="11"/>
  <c r="AB6" i="11"/>
  <c r="AC6" i="11"/>
  <c r="AA6" i="11"/>
  <c r="AG6" i="11"/>
  <c r="Y6" i="11"/>
  <c r="Z10" i="11"/>
  <c r="AG10" i="11"/>
  <c r="AD10" i="11"/>
  <c r="AC10" i="11"/>
  <c r="X10" i="11"/>
  <c r="AB10" i="11"/>
  <c r="Y10" i="11"/>
  <c r="AE10" i="11"/>
  <c r="AF10" i="11"/>
  <c r="AA10" i="11"/>
  <c r="DQ6" i="11"/>
  <c r="V7" i="11" s="1"/>
  <c r="DQ10" i="11"/>
  <c r="V11" i="11" s="1"/>
  <c r="AE11" i="11"/>
  <c r="AG11" i="11"/>
  <c r="AD11" i="11"/>
  <c r="AC11" i="11"/>
  <c r="X11" i="11"/>
  <c r="AB11" i="11"/>
  <c r="Y11" i="11"/>
  <c r="Z11" i="11"/>
  <c r="AF11" i="11"/>
  <c r="AA11" i="11"/>
  <c r="DQ5" i="11"/>
  <c r="V6" i="11" s="1"/>
  <c r="BQ8" i="13"/>
  <c r="AW8" i="13" s="1"/>
  <c r="BP10" i="13"/>
  <c r="BP7" i="13"/>
  <c r="BP4" i="13"/>
  <c r="BP6" i="13"/>
  <c r="DO10" i="12"/>
  <c r="DP10" i="12" s="1"/>
  <c r="DO6" i="12"/>
  <c r="DP6" i="12" s="1"/>
  <c r="W10" i="12"/>
  <c r="W6" i="12"/>
  <c r="DO11" i="12"/>
  <c r="DP11" i="12" s="1"/>
  <c r="DO9" i="12"/>
  <c r="DP9" i="12" s="1"/>
  <c r="DO7" i="12"/>
  <c r="DP7" i="12" s="1"/>
  <c r="DO5" i="12"/>
  <c r="DP5" i="12" s="1"/>
  <c r="W11" i="12"/>
  <c r="W9" i="12"/>
  <c r="W7" i="12"/>
  <c r="W5" i="12"/>
  <c r="DO8" i="12"/>
  <c r="DP8" i="12" s="1"/>
  <c r="DO4" i="12"/>
  <c r="DP4" i="12" s="1"/>
  <c r="W8" i="12"/>
  <c r="W4" i="12"/>
  <c r="BN8" i="14"/>
  <c r="BO8" i="14" s="1"/>
  <c r="BN9" i="14"/>
  <c r="BP9" i="14" s="1"/>
  <c r="BN10" i="14"/>
  <c r="BP10" i="14" s="1"/>
  <c r="BN7" i="14"/>
  <c r="BO7" i="14" s="1"/>
  <c r="BN11" i="14"/>
  <c r="BO11" i="14" s="1"/>
  <c r="BN5" i="14"/>
  <c r="BO5" i="14" s="1"/>
  <c r="BN4" i="14"/>
  <c r="BO4" i="14" s="1"/>
  <c r="BN6" i="14"/>
  <c r="BO4" i="13"/>
  <c r="AA5" i="11"/>
  <c r="AG5" i="11"/>
  <c r="AD5" i="11"/>
  <c r="AE5" i="11"/>
  <c r="X5" i="11"/>
  <c r="AB5" i="11"/>
  <c r="AC5" i="11"/>
  <c r="Z5" i="11"/>
  <c r="AF5" i="11"/>
  <c r="Y5" i="11"/>
  <c r="DQ11" i="11"/>
  <c r="AD4" i="11"/>
  <c r="Y4" i="11"/>
  <c r="AE4" i="11"/>
  <c r="X4" i="11"/>
  <c r="Z4" i="11"/>
  <c r="AC4" i="11"/>
  <c r="AF4" i="11"/>
  <c r="AA4" i="11"/>
  <c r="AG4" i="11"/>
  <c r="AB4" i="11"/>
  <c r="Z8" i="11"/>
  <c r="AF8" i="11"/>
  <c r="AD8" i="11"/>
  <c r="AC8" i="11"/>
  <c r="X8" i="11"/>
  <c r="AB8" i="11"/>
  <c r="Y8" i="11"/>
  <c r="AE8" i="11"/>
  <c r="AG8" i="11"/>
  <c r="AA8" i="11"/>
  <c r="DQ4" i="11"/>
  <c r="V5" i="11" s="1"/>
  <c r="DQ8" i="11"/>
  <c r="V9" i="11" s="1"/>
  <c r="Z7" i="11"/>
  <c r="AF7" i="11"/>
  <c r="AA7" i="11"/>
  <c r="AD7" i="11"/>
  <c r="AC7" i="11"/>
  <c r="X7" i="11"/>
  <c r="AB7" i="11"/>
  <c r="Y7" i="11"/>
  <c r="AE7" i="11"/>
  <c r="AG7" i="11"/>
  <c r="DQ9" i="11"/>
  <c r="V10" i="11" s="1"/>
  <c r="BP8" i="13"/>
  <c r="BP9" i="13"/>
  <c r="BP11" i="13"/>
  <c r="BP5" i="13"/>
  <c r="BQ4" i="13"/>
  <c r="AW4" i="13" s="1"/>
  <c r="BQ9" i="13"/>
  <c r="AW9" i="13" s="1"/>
  <c r="BQ10" i="13"/>
  <c r="AW10" i="13" s="1"/>
  <c r="BQ5" i="13"/>
  <c r="AW5" i="13" s="1"/>
  <c r="BQ11" i="13"/>
  <c r="AW11" i="13" s="1"/>
  <c r="BQ7" i="13"/>
  <c r="AW7" i="13" s="1"/>
  <c r="BQ6" i="13"/>
  <c r="AW6" i="13" s="1"/>
  <c r="R6" i="10"/>
  <c r="O6" i="10"/>
  <c r="M6" i="10"/>
  <c r="P6" i="10"/>
  <c r="L6" i="10"/>
  <c r="U6" i="10"/>
  <c r="S6" i="10"/>
  <c r="N6" i="10"/>
  <c r="T6" i="10"/>
  <c r="Q6" i="10"/>
  <c r="S10" i="10"/>
  <c r="L10" i="10"/>
  <c r="N10" i="10"/>
  <c r="Q10" i="10"/>
  <c r="T10" i="10"/>
  <c r="R10" i="10"/>
  <c r="M10" i="10"/>
  <c r="O10" i="10"/>
  <c r="P10" i="10"/>
  <c r="U10" i="10"/>
  <c r="DM6" i="10"/>
  <c r="J7" i="10" s="1"/>
  <c r="DM10" i="10"/>
  <c r="J11" i="10" s="1"/>
  <c r="R7" i="10"/>
  <c r="O7" i="10"/>
  <c r="M7" i="10"/>
  <c r="P7" i="10"/>
  <c r="L7" i="10"/>
  <c r="N7" i="10"/>
  <c r="U7" i="10"/>
  <c r="T7" i="10"/>
  <c r="S7" i="10"/>
  <c r="Q7" i="10"/>
  <c r="S11" i="10"/>
  <c r="L11" i="10"/>
  <c r="N11" i="10"/>
  <c r="Q11" i="10"/>
  <c r="T11" i="10"/>
  <c r="O11" i="10"/>
  <c r="R11" i="10"/>
  <c r="U11" i="10"/>
  <c r="M11" i="10"/>
  <c r="P11" i="10"/>
  <c r="DM7" i="10"/>
  <c r="J8" i="10" s="1"/>
  <c r="DU9" i="11"/>
  <c r="AH10" i="11" s="1"/>
  <c r="AL9" i="11"/>
  <c r="AQ9" i="11"/>
  <c r="AR9" i="11"/>
  <c r="AS9" i="11"/>
  <c r="AM9" i="11"/>
  <c r="AP9" i="11"/>
  <c r="AO9" i="11"/>
  <c r="AJ9" i="11"/>
  <c r="AN9" i="11"/>
  <c r="AK9" i="11"/>
  <c r="DU7" i="11"/>
  <c r="AH8" i="11" s="1"/>
  <c r="AL7" i="11"/>
  <c r="AQ7" i="11"/>
  <c r="AR7" i="11"/>
  <c r="AS7" i="11"/>
  <c r="AM7" i="11"/>
  <c r="AP7" i="11"/>
  <c r="AO7" i="11"/>
  <c r="AJ7" i="11"/>
  <c r="AN7" i="11"/>
  <c r="AK7" i="11"/>
  <c r="DU4" i="11"/>
  <c r="AH5" i="11" s="1"/>
  <c r="DU8" i="11"/>
  <c r="AH9" i="11" s="1"/>
  <c r="AP4" i="11"/>
  <c r="AQ4" i="11"/>
  <c r="AJ4" i="11"/>
  <c r="AN4" i="11"/>
  <c r="AO4" i="11"/>
  <c r="AL4" i="11"/>
  <c r="AM4" i="11"/>
  <c r="AR4" i="11"/>
  <c r="AS4" i="11"/>
  <c r="AK4" i="11"/>
  <c r="AP8" i="11"/>
  <c r="AO8" i="11"/>
  <c r="AJ8" i="11"/>
  <c r="AN8" i="11"/>
  <c r="AK8" i="11"/>
  <c r="AL8" i="11"/>
  <c r="AQ8" i="11"/>
  <c r="AR8" i="11"/>
  <c r="AS8" i="11"/>
  <c r="AM8" i="11"/>
  <c r="BC11" i="12"/>
  <c r="BB5" i="12"/>
  <c r="BC5" i="12"/>
  <c r="BB7" i="12"/>
  <c r="BC7" i="12"/>
  <c r="BC10" i="12"/>
  <c r="BD5" i="12"/>
  <c r="AU5" i="12" s="1"/>
  <c r="BD8" i="12"/>
  <c r="AU8" i="12" s="1"/>
  <c r="BD11" i="12"/>
  <c r="AU11" i="12" s="1"/>
  <c r="BD6" i="12"/>
  <c r="AU6" i="12" s="1"/>
  <c r="BD10" i="12"/>
  <c r="AU10" i="12" s="1"/>
  <c r="BD9" i="12"/>
  <c r="AU9" i="12" s="1"/>
  <c r="BD4" i="12"/>
  <c r="AU4" i="12" s="1"/>
  <c r="BD7" i="12"/>
  <c r="AU7" i="12" s="1"/>
  <c r="CC5" i="13"/>
  <c r="CC10" i="13"/>
  <c r="CC9" i="13"/>
  <c r="CB9" i="13"/>
  <c r="K10" i="11"/>
  <c r="K8" i="11"/>
  <c r="DK5" i="11"/>
  <c r="DL5" i="11" s="1"/>
  <c r="DK11" i="11"/>
  <c r="DL11" i="11" s="1"/>
  <c r="DK9" i="11"/>
  <c r="DL9" i="11" s="1"/>
  <c r="DK7" i="11"/>
  <c r="DL7" i="11" s="1"/>
  <c r="K7" i="11"/>
  <c r="K5" i="11"/>
  <c r="K11" i="11"/>
  <c r="K9" i="11"/>
  <c r="DK6" i="11"/>
  <c r="DL6" i="11" s="1"/>
  <c r="DK4" i="11"/>
  <c r="DL4" i="11" s="1"/>
  <c r="DK10" i="11"/>
  <c r="DL10" i="11" s="1"/>
  <c r="DK8" i="11"/>
  <c r="DL8" i="11" s="1"/>
  <c r="K6" i="11"/>
  <c r="K4" i="11"/>
  <c r="S4" i="10"/>
  <c r="L4" i="10"/>
  <c r="N4" i="10"/>
  <c r="Q4" i="10"/>
  <c r="T4" i="10"/>
  <c r="O4" i="10"/>
  <c r="S16" i="10" s="1"/>
  <c r="U4" i="10"/>
  <c r="P4" i="10"/>
  <c r="M4" i="10"/>
  <c r="R4" i="10"/>
  <c r="S8" i="10"/>
  <c r="L8" i="10"/>
  <c r="N8" i="10"/>
  <c r="Q8" i="10"/>
  <c r="T8" i="10"/>
  <c r="O8" i="10"/>
  <c r="U8" i="10"/>
  <c r="P8" i="10"/>
  <c r="R8" i="10"/>
  <c r="M8" i="10"/>
  <c r="DM4" i="10"/>
  <c r="J5" i="10" s="1"/>
  <c r="DM8" i="10"/>
  <c r="J9" i="10" s="1"/>
  <c r="S5" i="10"/>
  <c r="L5" i="10"/>
  <c r="N5" i="10"/>
  <c r="Q5" i="10"/>
  <c r="T5" i="10"/>
  <c r="O5" i="10"/>
  <c r="R5" i="10"/>
  <c r="U5" i="10"/>
  <c r="M5" i="10"/>
  <c r="P5" i="10"/>
  <c r="S9" i="10"/>
  <c r="L9" i="10"/>
  <c r="N9" i="10"/>
  <c r="Q9" i="10"/>
  <c r="T9" i="10"/>
  <c r="O9" i="10"/>
  <c r="R9" i="10"/>
  <c r="U9" i="10"/>
  <c r="M9" i="10"/>
  <c r="P9" i="10"/>
  <c r="DM11" i="10"/>
  <c r="DM5" i="10"/>
  <c r="J6" i="10" s="1"/>
  <c r="DM9" i="10"/>
  <c r="J10" i="10" s="1"/>
  <c r="BA5" i="13"/>
  <c r="BA9" i="13"/>
  <c r="BA10" i="13"/>
  <c r="BB10" i="13" s="1"/>
  <c r="BA4" i="13"/>
  <c r="BB4" i="13" s="1"/>
  <c r="BA7" i="13"/>
  <c r="BA11" i="13"/>
  <c r="BA6" i="13"/>
  <c r="BB6" i="13" s="1"/>
  <c r="BA8" i="13"/>
  <c r="BB8" i="13" s="1"/>
  <c r="CA9" i="14"/>
  <c r="CC9" i="14" s="1"/>
  <c r="CA4" i="14"/>
  <c r="CC4" i="14" s="1"/>
  <c r="CA10" i="14"/>
  <c r="CC10" i="14" s="1"/>
  <c r="CA5" i="14"/>
  <c r="CC5" i="14" s="1"/>
  <c r="CA6" i="14"/>
  <c r="CA7" i="14"/>
  <c r="CA11" i="14"/>
  <c r="CA8" i="14"/>
  <c r="DU5" i="11"/>
  <c r="AH6" i="11" s="1"/>
  <c r="AL5" i="11"/>
  <c r="AM5" i="11"/>
  <c r="AR5" i="11"/>
  <c r="AS5" i="11"/>
  <c r="AK5" i="11"/>
  <c r="AP5" i="11"/>
  <c r="AQ5" i="11"/>
  <c r="AJ5" i="11"/>
  <c r="AN5" i="11"/>
  <c r="AO5" i="11"/>
  <c r="DU11" i="11"/>
  <c r="AL11" i="11"/>
  <c r="AQ11" i="11"/>
  <c r="AR11" i="11"/>
  <c r="AS11" i="11"/>
  <c r="AM11" i="11"/>
  <c r="AP11" i="11"/>
  <c r="AO11" i="11"/>
  <c r="AJ11" i="11"/>
  <c r="AN11" i="11"/>
  <c r="AK11" i="11"/>
  <c r="DU6" i="11"/>
  <c r="AH7" i="11" s="1"/>
  <c r="DU10" i="11"/>
  <c r="AH11" i="11" s="1"/>
  <c r="AP6" i="11"/>
  <c r="AQ6" i="11"/>
  <c r="AJ6" i="11"/>
  <c r="AN6" i="11"/>
  <c r="AO6" i="11"/>
  <c r="AL6" i="11"/>
  <c r="AM6" i="11"/>
  <c r="AR6" i="11"/>
  <c r="AS6" i="11"/>
  <c r="AK6" i="11"/>
  <c r="AP10" i="11"/>
  <c r="AO10" i="11"/>
  <c r="AJ10" i="11"/>
  <c r="AN10" i="11"/>
  <c r="AK10" i="11"/>
  <c r="AL10" i="11"/>
  <c r="AQ10" i="11"/>
  <c r="AR10" i="11"/>
  <c r="AS10" i="11"/>
  <c r="AM10" i="11"/>
  <c r="AI10" i="12"/>
  <c r="AI8" i="12"/>
  <c r="AI6" i="12"/>
  <c r="AI4" i="12"/>
  <c r="DS11" i="12"/>
  <c r="DT11" i="12" s="1"/>
  <c r="DS9" i="12"/>
  <c r="DT9" i="12" s="1"/>
  <c r="DS7" i="12"/>
  <c r="DT7" i="12" s="1"/>
  <c r="DS5" i="12"/>
  <c r="DT5" i="12" s="1"/>
  <c r="AI11" i="12"/>
  <c r="AI9" i="12"/>
  <c r="AI7" i="12"/>
  <c r="AI5" i="12"/>
  <c r="DS10" i="12"/>
  <c r="DT10" i="12" s="1"/>
  <c r="DS8" i="12"/>
  <c r="DT8" i="12" s="1"/>
  <c r="DS6" i="12"/>
  <c r="DT6" i="12" s="1"/>
  <c r="DS4" i="12"/>
  <c r="DT4" i="12" s="1"/>
  <c r="BC4" i="12"/>
  <c r="BC6" i="12"/>
  <c r="BC8" i="12"/>
  <c r="CB11" i="13"/>
  <c r="CC11" i="13"/>
  <c r="CC6" i="13"/>
  <c r="CB6" i="13"/>
  <c r="CB4" i="13"/>
  <c r="CC4" i="13"/>
  <c r="CD8" i="13"/>
  <c r="AY8" i="13" s="1"/>
  <c r="CD7" i="13"/>
  <c r="AY7" i="13" s="1"/>
  <c r="CD10" i="13"/>
  <c r="AY10" i="13" s="1"/>
  <c r="CD5" i="13"/>
  <c r="AY5" i="13" s="1"/>
  <c r="CD11" i="13"/>
  <c r="AY11" i="13" s="1"/>
  <c r="CD9" i="13"/>
  <c r="AY9" i="13" s="1"/>
  <c r="CD4" i="13"/>
  <c r="AY4" i="13" s="1"/>
  <c r="CD6" i="13"/>
  <c r="AY6" i="13" s="1"/>
  <c r="BO9" i="14" l="1"/>
  <c r="CB4" i="14"/>
  <c r="DM8" i="11"/>
  <c r="J9" i="11" s="1"/>
  <c r="BP6" i="14"/>
  <c r="BP5" i="14"/>
  <c r="BP11" i="14"/>
  <c r="BQ9" i="14"/>
  <c r="AW9" i="14" s="1"/>
  <c r="BQ10" i="14"/>
  <c r="AW10" i="14" s="1"/>
  <c r="BQ5" i="14"/>
  <c r="AW5" i="14" s="1"/>
  <c r="BQ11" i="14"/>
  <c r="AW11" i="14" s="1"/>
  <c r="BQ7" i="14"/>
  <c r="AW7" i="14" s="1"/>
  <c r="BQ4" i="14"/>
  <c r="AW4" i="14" s="1"/>
  <c r="BQ8" i="14"/>
  <c r="AW8" i="14" s="1"/>
  <c r="AF8" i="12"/>
  <c r="AG8" i="12"/>
  <c r="AA8" i="12"/>
  <c r="Z8" i="12"/>
  <c r="AE8" i="12"/>
  <c r="AB8" i="12"/>
  <c r="Y8" i="12"/>
  <c r="AD8" i="12"/>
  <c r="AC8" i="12"/>
  <c r="X8" i="12"/>
  <c r="DQ8" i="12"/>
  <c r="V9" i="12" s="1"/>
  <c r="AF5" i="12"/>
  <c r="AG5" i="12"/>
  <c r="Y5" i="12"/>
  <c r="Z5" i="12"/>
  <c r="AA5" i="12"/>
  <c r="AB5" i="12"/>
  <c r="AC5" i="12"/>
  <c r="AD5" i="12"/>
  <c r="AE5" i="12"/>
  <c r="X5" i="12"/>
  <c r="AF9" i="12"/>
  <c r="AG9" i="12"/>
  <c r="AA9" i="12"/>
  <c r="Z9" i="12"/>
  <c r="AE9" i="12"/>
  <c r="Y9" i="12"/>
  <c r="AC9" i="12"/>
  <c r="AB9" i="12"/>
  <c r="AD9" i="12"/>
  <c r="X9" i="12"/>
  <c r="DQ5" i="12"/>
  <c r="V6" i="12" s="1"/>
  <c r="DQ9" i="12"/>
  <c r="V10" i="12" s="1"/>
  <c r="AF6" i="12"/>
  <c r="AG6" i="12"/>
  <c r="Y6" i="12"/>
  <c r="Z6" i="12"/>
  <c r="AA6" i="12"/>
  <c r="AB6" i="12"/>
  <c r="AC6" i="12"/>
  <c r="AD6" i="12"/>
  <c r="AE6" i="12"/>
  <c r="X6" i="12"/>
  <c r="DQ6" i="12"/>
  <c r="V7" i="12" s="1"/>
  <c r="BO6" i="14"/>
  <c r="BO10" i="14"/>
  <c r="BN6" i="15"/>
  <c r="BP6" i="15" s="1"/>
  <c r="BN7" i="15"/>
  <c r="BP7" i="15" s="1"/>
  <c r="BN11" i="15"/>
  <c r="BP11" i="15" s="1"/>
  <c r="BN10" i="15"/>
  <c r="BN9" i="15"/>
  <c r="BN5" i="15"/>
  <c r="BN4" i="15"/>
  <c r="BN8" i="15"/>
  <c r="BO8" i="15" s="1"/>
  <c r="DO10" i="13"/>
  <c r="DP10" i="13" s="1"/>
  <c r="DO8" i="13"/>
  <c r="DP8" i="13" s="1"/>
  <c r="DO6" i="13"/>
  <c r="DP6" i="13" s="1"/>
  <c r="DO4" i="13"/>
  <c r="DP4" i="13" s="1"/>
  <c r="W10" i="13"/>
  <c r="W8" i="13"/>
  <c r="W6" i="13"/>
  <c r="W4" i="13"/>
  <c r="DO9" i="13"/>
  <c r="DP9" i="13" s="1"/>
  <c r="DO5" i="13"/>
  <c r="DP5" i="13" s="1"/>
  <c r="W11" i="13"/>
  <c r="W7" i="13"/>
  <c r="DO11" i="13"/>
  <c r="DP11" i="13" s="1"/>
  <c r="DO7" i="13"/>
  <c r="DP7" i="13" s="1"/>
  <c r="W9" i="13"/>
  <c r="W5" i="13"/>
  <c r="BQ6" i="14"/>
  <c r="AW6" i="14" s="1"/>
  <c r="BO4" i="15"/>
  <c r="BP4" i="14"/>
  <c r="BP7" i="14"/>
  <c r="BP8" i="14"/>
  <c r="AG4" i="12"/>
  <c r="Y4" i="12"/>
  <c r="AB4" i="12"/>
  <c r="AA4" i="12"/>
  <c r="AD4" i="12"/>
  <c r="AC4" i="12"/>
  <c r="AF4" i="12"/>
  <c r="AE4" i="12"/>
  <c r="X4" i="12"/>
  <c r="Z4" i="12"/>
  <c r="DQ4" i="12"/>
  <c r="V5" i="12" s="1"/>
  <c r="AF7" i="12"/>
  <c r="AG7" i="12"/>
  <c r="AA7" i="12"/>
  <c r="Z7" i="12"/>
  <c r="AE7" i="12"/>
  <c r="AB7" i="12"/>
  <c r="AD7" i="12"/>
  <c r="X7" i="12"/>
  <c r="Y7" i="12"/>
  <c r="AC7" i="12"/>
  <c r="AF11" i="12"/>
  <c r="AG11" i="12"/>
  <c r="AA11" i="12"/>
  <c r="Z11" i="12"/>
  <c r="AE11" i="12"/>
  <c r="AB11" i="12"/>
  <c r="AD11" i="12"/>
  <c r="X11" i="12"/>
  <c r="Y11" i="12"/>
  <c r="AC11" i="12"/>
  <c r="DQ7" i="12"/>
  <c r="V8" i="12" s="1"/>
  <c r="DQ11" i="12"/>
  <c r="AF10" i="12"/>
  <c r="AG10" i="12"/>
  <c r="AA10" i="12"/>
  <c r="Z10" i="12"/>
  <c r="AE10" i="12"/>
  <c r="AB10" i="12"/>
  <c r="Y10" i="12"/>
  <c r="AD10" i="12"/>
  <c r="AC10" i="12"/>
  <c r="X10" i="12"/>
  <c r="DQ10" i="12"/>
  <c r="V11" i="12" s="1"/>
  <c r="BL9" i="16"/>
  <c r="CM9" i="16" s="1"/>
  <c r="CN9" i="16" s="1"/>
  <c r="CL11" i="16"/>
  <c r="CQ11" i="16" s="1"/>
  <c r="CR11" i="16" s="1"/>
  <c r="CL4" i="16"/>
  <c r="CQ4" i="16" s="1"/>
  <c r="CR4" i="16" s="1"/>
  <c r="CL9" i="16"/>
  <c r="CQ9" i="16" s="1"/>
  <c r="CR9" i="16" s="1"/>
  <c r="BE5" i="16"/>
  <c r="CM5" i="15"/>
  <c r="CN5" i="15" s="1"/>
  <c r="BE8" i="16"/>
  <c r="CM8" i="15"/>
  <c r="CN8" i="15" s="1"/>
  <c r="BY6" i="16"/>
  <c r="CO6" i="16" s="1"/>
  <c r="CP6" i="16" s="1"/>
  <c r="BY4" i="16"/>
  <c r="CO4" i="16" s="1"/>
  <c r="CP4" i="16" s="1"/>
  <c r="CL7" i="16"/>
  <c r="CQ7" i="16" s="1"/>
  <c r="CR7" i="16" s="1"/>
  <c r="CL8" i="16"/>
  <c r="CQ8" i="16" s="1"/>
  <c r="CR8" i="16" s="1"/>
  <c r="CL5" i="16"/>
  <c r="CQ5" i="16" s="1"/>
  <c r="CR5" i="16" s="1"/>
  <c r="BY8" i="16"/>
  <c r="CO8" i="16" s="1"/>
  <c r="CP8" i="16" s="1"/>
  <c r="BE7" i="16"/>
  <c r="CM7" i="15"/>
  <c r="CN7" i="15" s="1"/>
  <c r="DU6" i="12"/>
  <c r="AH7" i="12" s="1"/>
  <c r="DU10" i="12"/>
  <c r="AH11" i="12" s="1"/>
  <c r="AL7" i="12"/>
  <c r="AQ7" i="12"/>
  <c r="AR7" i="12"/>
  <c r="AS7" i="12"/>
  <c r="AM7" i="12"/>
  <c r="AP7" i="12"/>
  <c r="AO7" i="12"/>
  <c r="AJ7" i="12"/>
  <c r="AN7" i="12"/>
  <c r="AK7" i="12"/>
  <c r="AL11" i="12"/>
  <c r="AQ11" i="12"/>
  <c r="AR11" i="12"/>
  <c r="AS11" i="12"/>
  <c r="AM11" i="12"/>
  <c r="AP11" i="12"/>
  <c r="AO11" i="12"/>
  <c r="AJ11" i="12"/>
  <c r="AN11" i="12"/>
  <c r="AK11" i="12"/>
  <c r="DU7" i="12"/>
  <c r="AH8" i="12" s="1"/>
  <c r="DU11" i="12"/>
  <c r="AL4" i="12"/>
  <c r="AM4" i="12"/>
  <c r="AR4" i="12"/>
  <c r="AS4" i="12"/>
  <c r="AK4" i="12"/>
  <c r="AP4" i="12"/>
  <c r="AQ4" i="12"/>
  <c r="AJ4" i="12"/>
  <c r="AN4" i="12"/>
  <c r="AO4" i="12"/>
  <c r="AL8" i="12"/>
  <c r="AQ8" i="12"/>
  <c r="AR8" i="12"/>
  <c r="AS8" i="12"/>
  <c r="AM8" i="12"/>
  <c r="AP8" i="12"/>
  <c r="AO8" i="12"/>
  <c r="AJ8" i="12"/>
  <c r="AN8" i="12"/>
  <c r="AK8" i="12"/>
  <c r="CB8" i="14"/>
  <c r="CC8" i="14"/>
  <c r="CB7" i="14"/>
  <c r="CC7" i="14"/>
  <c r="BC6" i="13"/>
  <c r="BC11" i="13"/>
  <c r="BB9" i="13"/>
  <c r="BC9" i="13"/>
  <c r="BC5" i="13"/>
  <c r="R4" i="11"/>
  <c r="S4" i="11"/>
  <c r="L4" i="11"/>
  <c r="P4" i="11"/>
  <c r="Q4" i="11"/>
  <c r="N4" i="11"/>
  <c r="O4" i="11"/>
  <c r="S16" i="11" s="1"/>
  <c r="T4" i="11"/>
  <c r="U4" i="11"/>
  <c r="M4" i="11"/>
  <c r="DM10" i="11"/>
  <c r="J11" i="11" s="1"/>
  <c r="DM4" i="11"/>
  <c r="J5" i="11" s="1"/>
  <c r="R11" i="11"/>
  <c r="Q11" i="11"/>
  <c r="L11" i="11"/>
  <c r="P11" i="11"/>
  <c r="M11" i="11"/>
  <c r="N11" i="11"/>
  <c r="S11" i="11"/>
  <c r="T11" i="11"/>
  <c r="U11" i="11"/>
  <c r="O11" i="11"/>
  <c r="R5" i="11"/>
  <c r="S5" i="11"/>
  <c r="L5" i="11"/>
  <c r="P5" i="11"/>
  <c r="Q5" i="11"/>
  <c r="N5" i="11"/>
  <c r="O5" i="11"/>
  <c r="T5" i="11"/>
  <c r="U5" i="11"/>
  <c r="M5" i="11"/>
  <c r="DM7" i="11"/>
  <c r="J8" i="11" s="1"/>
  <c r="DM11" i="11"/>
  <c r="DM5" i="11"/>
  <c r="J6" i="11" s="1"/>
  <c r="R8" i="11"/>
  <c r="Q8" i="11"/>
  <c r="L8" i="11"/>
  <c r="P8" i="11"/>
  <c r="M8" i="11"/>
  <c r="N8" i="11"/>
  <c r="S8" i="11"/>
  <c r="T8" i="11"/>
  <c r="U8" i="11"/>
  <c r="O8" i="11"/>
  <c r="CA9" i="15"/>
  <c r="CA4" i="15"/>
  <c r="CA10" i="15"/>
  <c r="CA5" i="15"/>
  <c r="CA6" i="15"/>
  <c r="CA7" i="15"/>
  <c r="CA11" i="15"/>
  <c r="CA8" i="15"/>
  <c r="BA10" i="14"/>
  <c r="BB10" i="14" s="1"/>
  <c r="BA4" i="14"/>
  <c r="BB4" i="14" s="1"/>
  <c r="BA7" i="14"/>
  <c r="BB7" i="14" s="1"/>
  <c r="BA11" i="14"/>
  <c r="BA6" i="14"/>
  <c r="BA8" i="14"/>
  <c r="BB8" i="14" s="1"/>
  <c r="BA5" i="14"/>
  <c r="BA9" i="14"/>
  <c r="AI11" i="13"/>
  <c r="AI9" i="13"/>
  <c r="AI7" i="13"/>
  <c r="AI5" i="13"/>
  <c r="DS10" i="13"/>
  <c r="DT10" i="13" s="1"/>
  <c r="DS8" i="13"/>
  <c r="DT8" i="13" s="1"/>
  <c r="DS6" i="13"/>
  <c r="DT6" i="13" s="1"/>
  <c r="DS4" i="13"/>
  <c r="DT4" i="13" s="1"/>
  <c r="AI10" i="13"/>
  <c r="AI8" i="13"/>
  <c r="AI6" i="13"/>
  <c r="AI4" i="13"/>
  <c r="DS11" i="13"/>
  <c r="DT11" i="13" s="1"/>
  <c r="DS9" i="13"/>
  <c r="DT9" i="13" s="1"/>
  <c r="DS7" i="13"/>
  <c r="DT7" i="13" s="1"/>
  <c r="DS5" i="13"/>
  <c r="DT5" i="13" s="1"/>
  <c r="DU4" i="12"/>
  <c r="AH5" i="12" s="1"/>
  <c r="DU8" i="12"/>
  <c r="AH9" i="12" s="1"/>
  <c r="AL5" i="12"/>
  <c r="AM5" i="12"/>
  <c r="AR5" i="12"/>
  <c r="AS5" i="12"/>
  <c r="AK5" i="12"/>
  <c r="AP5" i="12"/>
  <c r="AQ5" i="12"/>
  <c r="AJ5" i="12"/>
  <c r="AN5" i="12"/>
  <c r="AO5" i="12"/>
  <c r="AL9" i="12"/>
  <c r="AQ9" i="12"/>
  <c r="AR9" i="12"/>
  <c r="AS9" i="12"/>
  <c r="AM9" i="12"/>
  <c r="AP9" i="12"/>
  <c r="AO9" i="12"/>
  <c r="AJ9" i="12"/>
  <c r="AN9" i="12"/>
  <c r="AK9" i="12"/>
  <c r="DU5" i="12"/>
  <c r="AH6" i="12" s="1"/>
  <c r="DU9" i="12"/>
  <c r="AH10" i="12" s="1"/>
  <c r="AL6" i="12"/>
  <c r="AM6" i="12"/>
  <c r="AR6" i="12"/>
  <c r="AS6" i="12"/>
  <c r="AK6" i="12"/>
  <c r="AP6" i="12"/>
  <c r="AQ6" i="12"/>
  <c r="AJ6" i="12"/>
  <c r="AN6" i="12"/>
  <c r="AO6" i="12"/>
  <c r="AL10" i="12"/>
  <c r="AQ10" i="12"/>
  <c r="AR10" i="12"/>
  <c r="AS10" i="12"/>
  <c r="AM10" i="12"/>
  <c r="AP10" i="12"/>
  <c r="AO10" i="12"/>
  <c r="AJ10" i="12"/>
  <c r="AN10" i="12"/>
  <c r="AK10" i="12"/>
  <c r="CC11" i="14"/>
  <c r="CB11" i="14"/>
  <c r="CC6" i="14"/>
  <c r="CB6" i="14"/>
  <c r="CD8" i="14"/>
  <c r="AY8" i="14" s="1"/>
  <c r="CD7" i="14"/>
  <c r="AY7" i="14" s="1"/>
  <c r="CD10" i="14"/>
  <c r="AY10" i="14" s="1"/>
  <c r="CD5" i="14"/>
  <c r="AY5" i="14" s="1"/>
  <c r="CD11" i="14"/>
  <c r="AY11" i="14" s="1"/>
  <c r="CD9" i="14"/>
  <c r="AY9" i="14" s="1"/>
  <c r="CD4" i="14"/>
  <c r="AY4" i="14" s="1"/>
  <c r="CD6" i="14"/>
  <c r="AY6" i="14" s="1"/>
  <c r="BC8" i="13"/>
  <c r="BC7" i="13"/>
  <c r="BC4" i="13"/>
  <c r="BC10" i="13"/>
  <c r="BD8" i="13"/>
  <c r="AU8" i="13" s="1"/>
  <c r="BD9" i="13"/>
  <c r="AU9" i="13" s="1"/>
  <c r="BD6" i="13"/>
  <c r="AU6" i="13" s="1"/>
  <c r="BD10" i="13"/>
  <c r="AU10" i="13" s="1"/>
  <c r="BD5" i="13"/>
  <c r="AU5" i="13" s="1"/>
  <c r="BD4" i="13"/>
  <c r="AU4" i="13" s="1"/>
  <c r="BD11" i="13"/>
  <c r="AU11" i="13" s="1"/>
  <c r="BD7" i="13"/>
  <c r="AU7" i="13" s="1"/>
  <c r="R6" i="11"/>
  <c r="S6" i="11"/>
  <c r="L6" i="11"/>
  <c r="P6" i="11"/>
  <c r="Q6" i="11"/>
  <c r="N6" i="11"/>
  <c r="O6" i="11"/>
  <c r="T6" i="11"/>
  <c r="U6" i="11"/>
  <c r="M6" i="11"/>
  <c r="DM6" i="11"/>
  <c r="J7" i="11" s="1"/>
  <c r="R9" i="11"/>
  <c r="Q9" i="11"/>
  <c r="L9" i="11"/>
  <c r="P9" i="11"/>
  <c r="M9" i="11"/>
  <c r="N9" i="11"/>
  <c r="S9" i="11"/>
  <c r="T9" i="11"/>
  <c r="U9" i="11"/>
  <c r="O9" i="11"/>
  <c r="R7" i="11"/>
  <c r="S7" i="11"/>
  <c r="L7" i="11"/>
  <c r="P7" i="11"/>
  <c r="Q7" i="11"/>
  <c r="N7" i="11"/>
  <c r="O7" i="11"/>
  <c r="T7" i="11"/>
  <c r="U7" i="11"/>
  <c r="M7" i="11"/>
  <c r="DM9" i="11"/>
  <c r="J10" i="11" s="1"/>
  <c r="R10" i="11"/>
  <c r="Q10" i="11"/>
  <c r="L10" i="11"/>
  <c r="P10" i="11"/>
  <c r="M10" i="11"/>
  <c r="N10" i="11"/>
  <c r="S10" i="11"/>
  <c r="T10" i="11"/>
  <c r="U10" i="11"/>
  <c r="O10" i="11"/>
  <c r="CB9" i="14"/>
  <c r="CB10" i="14"/>
  <c r="CB5" i="14"/>
  <c r="K11" i="12"/>
  <c r="K9" i="12"/>
  <c r="DK6" i="12"/>
  <c r="DL6" i="12" s="1"/>
  <c r="DK4" i="12"/>
  <c r="DL4" i="12" s="1"/>
  <c r="DK10" i="12"/>
  <c r="DL10" i="12" s="1"/>
  <c r="DK8" i="12"/>
  <c r="DL8" i="12" s="1"/>
  <c r="K6" i="12"/>
  <c r="K4" i="12"/>
  <c r="K10" i="12"/>
  <c r="K8" i="12"/>
  <c r="DK5" i="12"/>
  <c r="DL5" i="12" s="1"/>
  <c r="DK11" i="12"/>
  <c r="DL11" i="12" s="1"/>
  <c r="DK9" i="12"/>
  <c r="DL9" i="12" s="1"/>
  <c r="DK7" i="12"/>
  <c r="DL7" i="12" s="1"/>
  <c r="K7" i="12"/>
  <c r="K5" i="12"/>
  <c r="BB7" i="13"/>
  <c r="BB5" i="13"/>
  <c r="BB11" i="13"/>
  <c r="BO7" i="15" l="1"/>
  <c r="DM7" i="12"/>
  <c r="J8" i="12" s="1"/>
  <c r="BN8" i="16"/>
  <c r="BO8" i="16" s="1"/>
  <c r="BN11" i="16"/>
  <c r="BN4" i="16"/>
  <c r="BP4" i="16" s="1"/>
  <c r="BN5" i="16"/>
  <c r="BP5" i="16" s="1"/>
  <c r="BN10" i="16"/>
  <c r="BN9" i="16"/>
  <c r="BP9" i="16" s="1"/>
  <c r="BN7" i="16"/>
  <c r="BN6" i="16"/>
  <c r="Z5" i="13"/>
  <c r="AA5" i="13"/>
  <c r="AF5" i="13"/>
  <c r="AG5" i="13"/>
  <c r="Y5" i="13"/>
  <c r="AD5" i="13"/>
  <c r="AE5" i="13"/>
  <c r="X5" i="13"/>
  <c r="AB5" i="13"/>
  <c r="AC5" i="13"/>
  <c r="DQ7" i="13"/>
  <c r="V8" i="13" s="1"/>
  <c r="AD11" i="13"/>
  <c r="X11" i="13"/>
  <c r="Y11" i="13"/>
  <c r="Z11" i="13"/>
  <c r="AE11" i="13"/>
  <c r="AF11" i="13"/>
  <c r="AG11" i="13"/>
  <c r="AA11" i="13"/>
  <c r="AC11" i="13"/>
  <c r="AB11" i="13"/>
  <c r="DQ9" i="13"/>
  <c r="V10" i="13" s="1"/>
  <c r="AG4" i="13"/>
  <c r="AB4" i="13"/>
  <c r="AE4" i="13"/>
  <c r="X4" i="13"/>
  <c r="Z4" i="13"/>
  <c r="AC4" i="13"/>
  <c r="AF4" i="13"/>
  <c r="AA4" i="13"/>
  <c r="AD4" i="13"/>
  <c r="Y4" i="13"/>
  <c r="AF8" i="13"/>
  <c r="AD8" i="13"/>
  <c r="AC8" i="13"/>
  <c r="X8" i="13"/>
  <c r="AB8" i="13"/>
  <c r="Y8" i="13"/>
  <c r="Z8" i="13"/>
  <c r="AE8" i="13"/>
  <c r="AG8" i="13"/>
  <c r="AA8" i="13"/>
  <c r="DQ4" i="13"/>
  <c r="V5" i="13" s="1"/>
  <c r="DQ8" i="13"/>
  <c r="V9" i="13" s="1"/>
  <c r="BP8" i="15"/>
  <c r="BP4" i="15"/>
  <c r="BP10" i="15"/>
  <c r="BO10" i="15"/>
  <c r="BQ9" i="15"/>
  <c r="AW9" i="15" s="1"/>
  <c r="BQ11" i="15"/>
  <c r="AW11" i="15" s="1"/>
  <c r="BQ7" i="15"/>
  <c r="AW7" i="15" s="1"/>
  <c r="BQ4" i="15"/>
  <c r="AW4" i="15" s="1"/>
  <c r="BQ10" i="15"/>
  <c r="AW10" i="15" s="1"/>
  <c r="BQ5" i="15"/>
  <c r="AW5" i="15" s="1"/>
  <c r="BQ6" i="15"/>
  <c r="AW6" i="15" s="1"/>
  <c r="BO11" i="15"/>
  <c r="BO6" i="15"/>
  <c r="CM7" i="16"/>
  <c r="CN7" i="16" s="1"/>
  <c r="CM8" i="16"/>
  <c r="CN8" i="16" s="1"/>
  <c r="CM5" i="16"/>
  <c r="CN5" i="16" s="1"/>
  <c r="AD9" i="13"/>
  <c r="AB9" i="13"/>
  <c r="Z9" i="13"/>
  <c r="AE9" i="13"/>
  <c r="AF9" i="13"/>
  <c r="AG9" i="13"/>
  <c r="AA9" i="13"/>
  <c r="AC9" i="13"/>
  <c r="X9" i="13"/>
  <c r="Y9" i="13"/>
  <c r="DQ11" i="13"/>
  <c r="AD7" i="13"/>
  <c r="Z7" i="13"/>
  <c r="AE7" i="13"/>
  <c r="AF7" i="13"/>
  <c r="AG7" i="13"/>
  <c r="AA7" i="13"/>
  <c r="AC7" i="13"/>
  <c r="X7" i="13"/>
  <c r="AB7" i="13"/>
  <c r="Y7" i="13"/>
  <c r="DQ5" i="13"/>
  <c r="V6" i="13" s="1"/>
  <c r="AA6" i="13"/>
  <c r="Y6" i="13"/>
  <c r="AD6" i="13"/>
  <c r="AE6" i="13"/>
  <c r="X6" i="13"/>
  <c r="AB6" i="13"/>
  <c r="AC6" i="13"/>
  <c r="Z6" i="13"/>
  <c r="AF6" i="13"/>
  <c r="AG6" i="13"/>
  <c r="Z10" i="13"/>
  <c r="AG10" i="13"/>
  <c r="AD10" i="13"/>
  <c r="AC10" i="13"/>
  <c r="X10" i="13"/>
  <c r="AB10" i="13"/>
  <c r="Y10" i="13"/>
  <c r="AE10" i="13"/>
  <c r="AF10" i="13"/>
  <c r="AA10" i="13"/>
  <c r="DQ6" i="13"/>
  <c r="V7" i="13" s="1"/>
  <c r="DQ10" i="13"/>
  <c r="V11" i="13" s="1"/>
  <c r="BQ8" i="15"/>
  <c r="AW8" i="15" s="1"/>
  <c r="BP5" i="15"/>
  <c r="BP9" i="15"/>
  <c r="BO9" i="15"/>
  <c r="DO9" i="14"/>
  <c r="DP9" i="14" s="1"/>
  <c r="DO5" i="14"/>
  <c r="DP5" i="14" s="1"/>
  <c r="W9" i="14"/>
  <c r="DO10" i="14"/>
  <c r="DP10" i="14" s="1"/>
  <c r="DO8" i="14"/>
  <c r="DP8" i="14" s="1"/>
  <c r="DO6" i="14"/>
  <c r="DP6" i="14" s="1"/>
  <c r="DO4" i="14"/>
  <c r="DP4" i="14" s="1"/>
  <c r="W10" i="14"/>
  <c r="W8" i="14"/>
  <c r="W6" i="14"/>
  <c r="W4" i="14"/>
  <c r="DO11" i="14"/>
  <c r="DP11" i="14" s="1"/>
  <c r="DO7" i="14"/>
  <c r="DP7" i="14" s="1"/>
  <c r="W11" i="14"/>
  <c r="W7" i="14"/>
  <c r="W5" i="14"/>
  <c r="BO5" i="15"/>
  <c r="BA6" i="15"/>
  <c r="BB6" i="15" s="1"/>
  <c r="BA8" i="15"/>
  <c r="BB8" i="15" s="1"/>
  <c r="BA4" i="15"/>
  <c r="BA7" i="15"/>
  <c r="BB7" i="15" s="1"/>
  <c r="BA11" i="15"/>
  <c r="BB11" i="15" s="1"/>
  <c r="BA10" i="15"/>
  <c r="BB10" i="15" s="1"/>
  <c r="BA5" i="15"/>
  <c r="BA9" i="15"/>
  <c r="BB9" i="15" s="1"/>
  <c r="CA9" i="16"/>
  <c r="CB9" i="16" s="1"/>
  <c r="CA8" i="16"/>
  <c r="CB8" i="16" s="1"/>
  <c r="CA4" i="16"/>
  <c r="CA6" i="16"/>
  <c r="CB6" i="16" s="1"/>
  <c r="CA11" i="16"/>
  <c r="CA10" i="16"/>
  <c r="CB10" i="16" s="1"/>
  <c r="CA7" i="16"/>
  <c r="CB7" i="16" s="1"/>
  <c r="CA5" i="16"/>
  <c r="CB5" i="16" s="1"/>
  <c r="N5" i="12"/>
  <c r="O5" i="12"/>
  <c r="T5" i="12"/>
  <c r="U5" i="12"/>
  <c r="M5" i="12"/>
  <c r="R5" i="12"/>
  <c r="S5" i="12"/>
  <c r="L5" i="12"/>
  <c r="P5" i="12"/>
  <c r="Q5" i="12"/>
  <c r="DM11" i="12"/>
  <c r="DM5" i="12"/>
  <c r="J6" i="12" s="1"/>
  <c r="N8" i="12"/>
  <c r="S8" i="12"/>
  <c r="T8" i="12"/>
  <c r="U8" i="12"/>
  <c r="O8" i="12"/>
  <c r="R8" i="12"/>
  <c r="Q8" i="12"/>
  <c r="L8" i="12"/>
  <c r="P8" i="12"/>
  <c r="M8" i="12"/>
  <c r="N4" i="12"/>
  <c r="O4" i="12"/>
  <c r="S16" i="12" s="1"/>
  <c r="T4" i="12"/>
  <c r="U4" i="12"/>
  <c r="M4" i="12"/>
  <c r="R4" i="12"/>
  <c r="S4" i="12"/>
  <c r="L4" i="12"/>
  <c r="P4" i="12"/>
  <c r="Q4" i="12"/>
  <c r="DM10" i="12"/>
  <c r="J11" i="12" s="1"/>
  <c r="DM4" i="12"/>
  <c r="J5" i="12" s="1"/>
  <c r="N11" i="12"/>
  <c r="S11" i="12"/>
  <c r="T11" i="12"/>
  <c r="U11" i="12"/>
  <c r="O11" i="12"/>
  <c r="R11" i="12"/>
  <c r="Q11" i="12"/>
  <c r="L11" i="12"/>
  <c r="P11" i="12"/>
  <c r="M11" i="12"/>
  <c r="AI11" i="14"/>
  <c r="AI9" i="14"/>
  <c r="AI7" i="14"/>
  <c r="AI5" i="14"/>
  <c r="DS10" i="14"/>
  <c r="DT10" i="14" s="1"/>
  <c r="DS8" i="14"/>
  <c r="DT8" i="14" s="1"/>
  <c r="DS6" i="14"/>
  <c r="DT6" i="14" s="1"/>
  <c r="DS4" i="14"/>
  <c r="DT4" i="14" s="1"/>
  <c r="AI10" i="14"/>
  <c r="AI8" i="14"/>
  <c r="AI6" i="14"/>
  <c r="AI4" i="14"/>
  <c r="DS11" i="14"/>
  <c r="DT11" i="14" s="1"/>
  <c r="DS9" i="14"/>
  <c r="DT9" i="14" s="1"/>
  <c r="DS7" i="14"/>
  <c r="DT7" i="14" s="1"/>
  <c r="DS5" i="14"/>
  <c r="DT5" i="14" s="1"/>
  <c r="DU5" i="13"/>
  <c r="AH6" i="13" s="1"/>
  <c r="DU9" i="13"/>
  <c r="AH10" i="13" s="1"/>
  <c r="AR6" i="13"/>
  <c r="AS6" i="13"/>
  <c r="AK6" i="13"/>
  <c r="AL6" i="13"/>
  <c r="AM6" i="13"/>
  <c r="AN6" i="13"/>
  <c r="AO6" i="13"/>
  <c r="AP6" i="13"/>
  <c r="AQ6" i="13"/>
  <c r="AJ6" i="13"/>
  <c r="AR10" i="13"/>
  <c r="AS10" i="13"/>
  <c r="AM10" i="13"/>
  <c r="AL10" i="13"/>
  <c r="AQ10" i="13"/>
  <c r="AN10" i="13"/>
  <c r="AK10" i="13"/>
  <c r="AP10" i="13"/>
  <c r="AO10" i="13"/>
  <c r="AJ10" i="13"/>
  <c r="DU4" i="13"/>
  <c r="AH5" i="13" s="1"/>
  <c r="DU8" i="13"/>
  <c r="AH9" i="13" s="1"/>
  <c r="AN5" i="13"/>
  <c r="AO5" i="13"/>
  <c r="AP5" i="13"/>
  <c r="AQ5" i="13"/>
  <c r="AJ5" i="13"/>
  <c r="AR5" i="13"/>
  <c r="AS5" i="13"/>
  <c r="AK5" i="13"/>
  <c r="AL5" i="13"/>
  <c r="AM5" i="13"/>
  <c r="AN9" i="13"/>
  <c r="AK9" i="13"/>
  <c r="AP9" i="13"/>
  <c r="AO9" i="13"/>
  <c r="AJ9" i="13"/>
  <c r="AR9" i="13"/>
  <c r="AS9" i="13"/>
  <c r="AM9" i="13"/>
  <c r="AL9" i="13"/>
  <c r="AQ9" i="13"/>
  <c r="BC8" i="14"/>
  <c r="BC7" i="14"/>
  <c r="BB4" i="15"/>
  <c r="BC4" i="14"/>
  <c r="BC10" i="14"/>
  <c r="CC8" i="15"/>
  <c r="CB8" i="15"/>
  <c r="CB7" i="15"/>
  <c r="CC7" i="15"/>
  <c r="CC6" i="15"/>
  <c r="CB6" i="15"/>
  <c r="CC4" i="15"/>
  <c r="CB4" i="15"/>
  <c r="CD8" i="15"/>
  <c r="AY8" i="15" s="1"/>
  <c r="CD7" i="15"/>
  <c r="AY7" i="15" s="1"/>
  <c r="CD10" i="15"/>
  <c r="AY10" i="15" s="1"/>
  <c r="CD5" i="15"/>
  <c r="AY5" i="15" s="1"/>
  <c r="CD11" i="15"/>
  <c r="AY11" i="15" s="1"/>
  <c r="CD9" i="15"/>
  <c r="AY9" i="15" s="1"/>
  <c r="CD4" i="15"/>
  <c r="AY4" i="15" s="1"/>
  <c r="CD6" i="15"/>
  <c r="AY6" i="15" s="1"/>
  <c r="N7" i="12"/>
  <c r="O7" i="12"/>
  <c r="T7" i="12"/>
  <c r="U7" i="12"/>
  <c r="M7" i="12"/>
  <c r="R7" i="12"/>
  <c r="S7" i="12"/>
  <c r="L7" i="12"/>
  <c r="P7" i="12"/>
  <c r="Q7" i="12"/>
  <c r="DM9" i="12"/>
  <c r="J10" i="12" s="1"/>
  <c r="N10" i="12"/>
  <c r="S10" i="12"/>
  <c r="T10" i="12"/>
  <c r="U10" i="12"/>
  <c r="O10" i="12"/>
  <c r="R10" i="12"/>
  <c r="Q10" i="12"/>
  <c r="L10" i="12"/>
  <c r="P10" i="12"/>
  <c r="M10" i="12"/>
  <c r="N6" i="12"/>
  <c r="O6" i="12"/>
  <c r="T6" i="12"/>
  <c r="U6" i="12"/>
  <c r="M6" i="12"/>
  <c r="R6" i="12"/>
  <c r="S6" i="12"/>
  <c r="L6" i="12"/>
  <c r="P6" i="12"/>
  <c r="Q6" i="12"/>
  <c r="DM8" i="12"/>
  <c r="J9" i="12" s="1"/>
  <c r="DM6" i="12"/>
  <c r="J7" i="12" s="1"/>
  <c r="N9" i="12"/>
  <c r="S9" i="12"/>
  <c r="T9" i="12"/>
  <c r="U9" i="12"/>
  <c r="O9" i="12"/>
  <c r="R9" i="12"/>
  <c r="Q9" i="12"/>
  <c r="L9" i="12"/>
  <c r="P9" i="12"/>
  <c r="M9" i="12"/>
  <c r="K11" i="13"/>
  <c r="K9" i="13"/>
  <c r="DK6" i="13"/>
  <c r="DL6" i="13" s="1"/>
  <c r="DK4" i="13"/>
  <c r="DL4" i="13" s="1"/>
  <c r="DK10" i="13"/>
  <c r="DL10" i="13" s="1"/>
  <c r="DK8" i="13"/>
  <c r="DL8" i="13" s="1"/>
  <c r="K6" i="13"/>
  <c r="K4" i="13"/>
  <c r="K10" i="13"/>
  <c r="K8" i="13"/>
  <c r="DK5" i="13"/>
  <c r="DL5" i="13" s="1"/>
  <c r="DK11" i="13"/>
  <c r="DL11" i="13" s="1"/>
  <c r="DK9" i="13"/>
  <c r="DL9" i="13" s="1"/>
  <c r="DK7" i="13"/>
  <c r="DL7" i="13" s="1"/>
  <c r="K7" i="13"/>
  <c r="K5" i="13"/>
  <c r="DU7" i="13"/>
  <c r="AH8" i="13" s="1"/>
  <c r="DU11" i="13"/>
  <c r="AR4" i="13"/>
  <c r="AS4" i="13"/>
  <c r="AK4" i="13"/>
  <c r="AL4" i="13"/>
  <c r="AM4" i="13"/>
  <c r="AN4" i="13"/>
  <c r="AO4" i="13"/>
  <c r="AP4" i="13"/>
  <c r="AQ4" i="13"/>
  <c r="AJ4" i="13"/>
  <c r="AR8" i="13"/>
  <c r="AS8" i="13"/>
  <c r="AM8" i="13"/>
  <c r="AL8" i="13"/>
  <c r="AQ8" i="13"/>
  <c r="AN8" i="13"/>
  <c r="AK8" i="13"/>
  <c r="AP8" i="13"/>
  <c r="AO8" i="13"/>
  <c r="AJ8" i="13"/>
  <c r="DU6" i="13"/>
  <c r="AH7" i="13" s="1"/>
  <c r="DU10" i="13"/>
  <c r="AH11" i="13" s="1"/>
  <c r="AN7" i="13"/>
  <c r="AK7" i="13"/>
  <c r="AP7" i="13"/>
  <c r="AO7" i="13"/>
  <c r="AJ7" i="13"/>
  <c r="AR7" i="13"/>
  <c r="AS7" i="13"/>
  <c r="AM7" i="13"/>
  <c r="AL7" i="13"/>
  <c r="AQ7" i="13"/>
  <c r="AN11" i="13"/>
  <c r="AK11" i="13"/>
  <c r="AP11" i="13"/>
  <c r="AO11" i="13"/>
  <c r="AJ11" i="13"/>
  <c r="AR11" i="13"/>
  <c r="AS11" i="13"/>
  <c r="AM11" i="13"/>
  <c r="AL11" i="13"/>
  <c r="AQ11" i="13"/>
  <c r="BC9" i="14"/>
  <c r="BC5" i="14"/>
  <c r="BB5" i="15"/>
  <c r="BC6" i="14"/>
  <c r="BC11" i="14"/>
  <c r="BD10" i="14"/>
  <c r="AU10" i="14" s="1"/>
  <c r="BD5" i="14"/>
  <c r="AU5" i="14" s="1"/>
  <c r="BD4" i="14"/>
  <c r="AU4" i="14" s="1"/>
  <c r="BD11" i="14"/>
  <c r="AU11" i="14" s="1"/>
  <c r="BD7" i="14"/>
  <c r="AU7" i="14" s="1"/>
  <c r="BD8" i="14"/>
  <c r="AU8" i="14" s="1"/>
  <c r="BD9" i="14"/>
  <c r="AU9" i="14" s="1"/>
  <c r="BD6" i="14"/>
  <c r="AU6" i="14" s="1"/>
  <c r="CB11" i="15"/>
  <c r="CB11" i="16"/>
  <c r="CC11" i="15"/>
  <c r="CB5" i="15"/>
  <c r="CC5" i="15"/>
  <c r="CB10" i="15"/>
  <c r="CC10" i="15"/>
  <c r="CB9" i="15"/>
  <c r="CC9" i="15"/>
  <c r="BB5" i="14"/>
  <c r="BB9" i="14"/>
  <c r="BB11" i="14"/>
  <c r="BB6" i="14"/>
  <c r="BO9" i="16" l="1"/>
  <c r="BO4" i="16"/>
  <c r="BO5" i="16"/>
  <c r="DM7" i="13"/>
  <c r="J8" i="13" s="1"/>
  <c r="Z5" i="14"/>
  <c r="AA5" i="14"/>
  <c r="AF5" i="14"/>
  <c r="AG5" i="14"/>
  <c r="Y5" i="14"/>
  <c r="AD5" i="14"/>
  <c r="AE5" i="14"/>
  <c r="X5" i="14"/>
  <c r="AB5" i="14"/>
  <c r="AC5" i="14"/>
  <c r="Z11" i="14"/>
  <c r="AE11" i="14"/>
  <c r="AF11" i="14"/>
  <c r="AG11" i="14"/>
  <c r="AA11" i="14"/>
  <c r="AD11" i="14"/>
  <c r="AC11" i="14"/>
  <c r="X11" i="14"/>
  <c r="AB11" i="14"/>
  <c r="Y11" i="14"/>
  <c r="DQ11" i="14"/>
  <c r="AD6" i="14"/>
  <c r="X6" i="14"/>
  <c r="AC6" i="14"/>
  <c r="Z6" i="14"/>
  <c r="AA6" i="14"/>
  <c r="AF6" i="14"/>
  <c r="AG6" i="14"/>
  <c r="Y6" i="14"/>
  <c r="AE6" i="14"/>
  <c r="AB6" i="14"/>
  <c r="AD10" i="14"/>
  <c r="AB10" i="14"/>
  <c r="Z10" i="14"/>
  <c r="AE10" i="14"/>
  <c r="AF10" i="14"/>
  <c r="AG10" i="14"/>
  <c r="AA10" i="14"/>
  <c r="AC10" i="14"/>
  <c r="X10" i="14"/>
  <c r="Y10" i="14"/>
  <c r="DQ6" i="14"/>
  <c r="V7" i="14" s="1"/>
  <c r="DQ10" i="14"/>
  <c r="V11" i="14" s="1"/>
  <c r="DQ5" i="14"/>
  <c r="V6" i="14" s="1"/>
  <c r="Z7" i="14"/>
  <c r="AE7" i="14"/>
  <c r="AF7" i="14"/>
  <c r="AG7" i="14"/>
  <c r="AA7" i="14"/>
  <c r="AD7" i="14"/>
  <c r="AC7" i="14"/>
  <c r="X7" i="14"/>
  <c r="AB7" i="14"/>
  <c r="Y7" i="14"/>
  <c r="DQ7" i="14"/>
  <c r="V8" i="14" s="1"/>
  <c r="AE4" i="14"/>
  <c r="X4" i="14"/>
  <c r="AC4" i="14"/>
  <c r="AA4" i="14"/>
  <c r="AD4" i="14"/>
  <c r="AG4" i="14"/>
  <c r="Y4" i="14"/>
  <c r="AB4" i="14"/>
  <c r="Z4" i="14"/>
  <c r="AF4" i="14"/>
  <c r="AC8" i="14"/>
  <c r="AB8" i="14"/>
  <c r="Z8" i="14"/>
  <c r="AE8" i="14"/>
  <c r="AF8" i="14"/>
  <c r="AG8" i="14"/>
  <c r="AA8" i="14"/>
  <c r="AD8" i="14"/>
  <c r="X8" i="14"/>
  <c r="Y8" i="14"/>
  <c r="DQ4" i="14"/>
  <c r="V5" i="14" s="1"/>
  <c r="DQ8" i="14"/>
  <c r="V9" i="14" s="1"/>
  <c r="Z9" i="14"/>
  <c r="AE9" i="14"/>
  <c r="AF9" i="14"/>
  <c r="AG9" i="14"/>
  <c r="AA9" i="14"/>
  <c r="AD9" i="14"/>
  <c r="AC9" i="14"/>
  <c r="X9" i="14"/>
  <c r="AB9" i="14"/>
  <c r="Y9" i="14"/>
  <c r="DQ9" i="14"/>
  <c r="V10" i="14" s="1"/>
  <c r="DO11" i="15"/>
  <c r="DP11" i="15" s="1"/>
  <c r="DO7" i="15"/>
  <c r="DP7" i="15" s="1"/>
  <c r="W11" i="15"/>
  <c r="W7" i="15"/>
  <c r="DO10" i="15"/>
  <c r="DP10" i="15" s="1"/>
  <c r="DO8" i="15"/>
  <c r="DP8" i="15" s="1"/>
  <c r="DO6" i="15"/>
  <c r="DP6" i="15" s="1"/>
  <c r="DO4" i="15"/>
  <c r="DP4" i="15" s="1"/>
  <c r="W10" i="15"/>
  <c r="W8" i="15"/>
  <c r="W6" i="15"/>
  <c r="W4" i="15"/>
  <c r="DO9" i="15"/>
  <c r="DP9" i="15" s="1"/>
  <c r="DO5" i="15"/>
  <c r="DP5" i="15" s="1"/>
  <c r="W9" i="15"/>
  <c r="W5" i="15"/>
  <c r="BP6" i="16"/>
  <c r="BO6" i="16"/>
  <c r="BP11" i="16"/>
  <c r="BO11" i="16"/>
  <c r="BQ10" i="16"/>
  <c r="AW10" i="16" s="1"/>
  <c r="BQ4" i="16"/>
  <c r="AW4" i="16" s="1"/>
  <c r="BQ11" i="16"/>
  <c r="AW11" i="16" s="1"/>
  <c r="BQ9" i="16"/>
  <c r="AW9" i="16" s="1"/>
  <c r="BQ7" i="16"/>
  <c r="AW7" i="16" s="1"/>
  <c r="BQ5" i="16"/>
  <c r="AW5" i="16" s="1"/>
  <c r="BQ8" i="16"/>
  <c r="AW8" i="16" s="1"/>
  <c r="BQ6" i="16"/>
  <c r="AW6" i="16" s="1"/>
  <c r="BO7" i="16"/>
  <c r="BP7" i="16"/>
  <c r="BP10" i="16"/>
  <c r="BO10" i="16"/>
  <c r="BP8" i="16"/>
  <c r="N7" i="13"/>
  <c r="O7" i="13"/>
  <c r="T7" i="13"/>
  <c r="U7" i="13"/>
  <c r="M7" i="13"/>
  <c r="R7" i="13"/>
  <c r="S7" i="13"/>
  <c r="L7" i="13"/>
  <c r="P7" i="13"/>
  <c r="Q7" i="13"/>
  <c r="DM9" i="13"/>
  <c r="J10" i="13" s="1"/>
  <c r="T10" i="13"/>
  <c r="U10" i="13"/>
  <c r="O10" i="13"/>
  <c r="N10" i="13"/>
  <c r="S10" i="13"/>
  <c r="P10" i="13"/>
  <c r="M10" i="13"/>
  <c r="R10" i="13"/>
  <c r="Q10" i="13"/>
  <c r="L10" i="13"/>
  <c r="R6" i="13"/>
  <c r="S6" i="13"/>
  <c r="L6" i="13"/>
  <c r="P6" i="13"/>
  <c r="Q6" i="13"/>
  <c r="N6" i="13"/>
  <c r="O6" i="13"/>
  <c r="T6" i="13"/>
  <c r="U6" i="13"/>
  <c r="M6" i="13"/>
  <c r="DM8" i="13"/>
  <c r="J9" i="13" s="1"/>
  <c r="DM6" i="13"/>
  <c r="J7" i="13" s="1"/>
  <c r="T9" i="13"/>
  <c r="U9" i="13"/>
  <c r="O9" i="13"/>
  <c r="N9" i="13"/>
  <c r="S9" i="13"/>
  <c r="P9" i="13"/>
  <c r="M9" i="13"/>
  <c r="R9" i="13"/>
  <c r="Q9" i="13"/>
  <c r="L9" i="13"/>
  <c r="BA7" i="16"/>
  <c r="BA11" i="16"/>
  <c r="BA4" i="16"/>
  <c r="BA9" i="16"/>
  <c r="BB9" i="16" s="1"/>
  <c r="BA5" i="16"/>
  <c r="BA10" i="16"/>
  <c r="BB10" i="16" s="1"/>
  <c r="BA6" i="16"/>
  <c r="BB6" i="16" s="1"/>
  <c r="BA8" i="16"/>
  <c r="BB8" i="16" s="1"/>
  <c r="DU5" i="14"/>
  <c r="AH6" i="14" s="1"/>
  <c r="DU9" i="14"/>
  <c r="AH10" i="14" s="1"/>
  <c r="AL6" i="14"/>
  <c r="AM6" i="14"/>
  <c r="AR6" i="14"/>
  <c r="AS6" i="14"/>
  <c r="AK6" i="14"/>
  <c r="AP6" i="14"/>
  <c r="AQ6" i="14"/>
  <c r="AJ6" i="14"/>
  <c r="AN6" i="14"/>
  <c r="AO6" i="14"/>
  <c r="AL10" i="14"/>
  <c r="AQ10" i="14"/>
  <c r="AR10" i="14"/>
  <c r="AS10" i="14"/>
  <c r="AM10" i="14"/>
  <c r="AP10" i="14"/>
  <c r="AO10" i="14"/>
  <c r="AJ10" i="14"/>
  <c r="AN10" i="14"/>
  <c r="AK10" i="14"/>
  <c r="DU4" i="14"/>
  <c r="AH5" i="14" s="1"/>
  <c r="DU8" i="14"/>
  <c r="AH9" i="14" s="1"/>
  <c r="AL5" i="14"/>
  <c r="AM5" i="14"/>
  <c r="AR5" i="14"/>
  <c r="AS5" i="14"/>
  <c r="AK5" i="14"/>
  <c r="AP5" i="14"/>
  <c r="AQ5" i="14"/>
  <c r="AJ5" i="14"/>
  <c r="AN5" i="14"/>
  <c r="AO5" i="14"/>
  <c r="AL9" i="14"/>
  <c r="AQ9" i="14"/>
  <c r="AR9" i="14"/>
  <c r="AS9" i="14"/>
  <c r="AM9" i="14"/>
  <c r="AP9" i="14"/>
  <c r="AO9" i="14"/>
  <c r="AJ9" i="14"/>
  <c r="AN9" i="14"/>
  <c r="AK9" i="14"/>
  <c r="CC5" i="16"/>
  <c r="CC11" i="16"/>
  <c r="CC8" i="16"/>
  <c r="CD5" i="16"/>
  <c r="AY5" i="16" s="1"/>
  <c r="CD7" i="16"/>
  <c r="AY7" i="16" s="1"/>
  <c r="CD8" i="16"/>
  <c r="AY8" i="16" s="1"/>
  <c r="CD9" i="16"/>
  <c r="AY9" i="16" s="1"/>
  <c r="CD6" i="16"/>
  <c r="AY6" i="16" s="1"/>
  <c r="CD4" i="16"/>
  <c r="AY4" i="16" s="1"/>
  <c r="CD10" i="16"/>
  <c r="AY10" i="16" s="1"/>
  <c r="CD11" i="16"/>
  <c r="AY11" i="16" s="1"/>
  <c r="BC11" i="15"/>
  <c r="BC6" i="15"/>
  <c r="K10" i="14"/>
  <c r="K8" i="14"/>
  <c r="DK5" i="14"/>
  <c r="DL5" i="14" s="1"/>
  <c r="DK11" i="14"/>
  <c r="DL11" i="14" s="1"/>
  <c r="DK9" i="14"/>
  <c r="DL9" i="14" s="1"/>
  <c r="DK7" i="14"/>
  <c r="DL7" i="14" s="1"/>
  <c r="K7" i="14"/>
  <c r="K5" i="14"/>
  <c r="K11" i="14"/>
  <c r="K9" i="14"/>
  <c r="DK6" i="14"/>
  <c r="DL6" i="14" s="1"/>
  <c r="DK4" i="14"/>
  <c r="DL4" i="14" s="1"/>
  <c r="DK10" i="14"/>
  <c r="DL10" i="14" s="1"/>
  <c r="DK8" i="14"/>
  <c r="DL8" i="14" s="1"/>
  <c r="K6" i="14"/>
  <c r="K4" i="14"/>
  <c r="N5" i="13"/>
  <c r="O5" i="13"/>
  <c r="T5" i="13"/>
  <c r="U5" i="13"/>
  <c r="M5" i="13"/>
  <c r="R5" i="13"/>
  <c r="S5" i="13"/>
  <c r="L5" i="13"/>
  <c r="P5" i="13"/>
  <c r="Q5" i="13"/>
  <c r="DM11" i="13"/>
  <c r="DM5" i="13"/>
  <c r="J6" i="13" s="1"/>
  <c r="T8" i="13"/>
  <c r="U8" i="13"/>
  <c r="O8" i="13"/>
  <c r="N8" i="13"/>
  <c r="S8" i="13"/>
  <c r="P8" i="13"/>
  <c r="M8" i="13"/>
  <c r="R8" i="13"/>
  <c r="Q8" i="13"/>
  <c r="L8" i="13"/>
  <c r="R4" i="13"/>
  <c r="S4" i="13"/>
  <c r="L4" i="13"/>
  <c r="P4" i="13"/>
  <c r="Q4" i="13"/>
  <c r="N4" i="13"/>
  <c r="O4" i="13"/>
  <c r="S16" i="13" s="1"/>
  <c r="T4" i="13"/>
  <c r="U4" i="13"/>
  <c r="M4" i="13"/>
  <c r="DM10" i="13"/>
  <c r="J11" i="13" s="1"/>
  <c r="DM4" i="13"/>
  <c r="J5" i="13" s="1"/>
  <c r="T11" i="13"/>
  <c r="U11" i="13"/>
  <c r="O11" i="13"/>
  <c r="N11" i="13"/>
  <c r="S11" i="13"/>
  <c r="P11" i="13"/>
  <c r="M11" i="13"/>
  <c r="R11" i="13"/>
  <c r="Q11" i="13"/>
  <c r="L11" i="13"/>
  <c r="AI11" i="15"/>
  <c r="AI9" i="15"/>
  <c r="AI7" i="15"/>
  <c r="AI5" i="15"/>
  <c r="DS10" i="15"/>
  <c r="DT10" i="15" s="1"/>
  <c r="DS8" i="15"/>
  <c r="DT8" i="15" s="1"/>
  <c r="DS6" i="15"/>
  <c r="DT6" i="15" s="1"/>
  <c r="DS4" i="15"/>
  <c r="DT4" i="15" s="1"/>
  <c r="AI10" i="15"/>
  <c r="AI8" i="15"/>
  <c r="AI6" i="15"/>
  <c r="AI4" i="15"/>
  <c r="DS11" i="15"/>
  <c r="DT11" i="15" s="1"/>
  <c r="DS9" i="15"/>
  <c r="DT9" i="15" s="1"/>
  <c r="DS7" i="15"/>
  <c r="DT7" i="15" s="1"/>
  <c r="DS5" i="15"/>
  <c r="DT5" i="15" s="1"/>
  <c r="DU7" i="14"/>
  <c r="AH8" i="14" s="1"/>
  <c r="DU11" i="14"/>
  <c r="AL4" i="14"/>
  <c r="AM4" i="14"/>
  <c r="AR4" i="14"/>
  <c r="AS4" i="14"/>
  <c r="AK4" i="14"/>
  <c r="AP4" i="14"/>
  <c r="AQ4" i="14"/>
  <c r="AJ4" i="14"/>
  <c r="AN4" i="14"/>
  <c r="AO4" i="14"/>
  <c r="AL8" i="14"/>
  <c r="AQ8" i="14"/>
  <c r="AR8" i="14"/>
  <c r="AS8" i="14"/>
  <c r="AM8" i="14"/>
  <c r="AP8" i="14"/>
  <c r="AO8" i="14"/>
  <c r="AJ8" i="14"/>
  <c r="AN8" i="14"/>
  <c r="AK8" i="14"/>
  <c r="DU6" i="14"/>
  <c r="AH7" i="14" s="1"/>
  <c r="DU10" i="14"/>
  <c r="AH11" i="14" s="1"/>
  <c r="AL7" i="14"/>
  <c r="AQ7" i="14"/>
  <c r="AR7" i="14"/>
  <c r="AS7" i="14"/>
  <c r="AM7" i="14"/>
  <c r="AP7" i="14"/>
  <c r="AO7" i="14"/>
  <c r="AJ7" i="14"/>
  <c r="AN7" i="14"/>
  <c r="AK7" i="14"/>
  <c r="AL11" i="14"/>
  <c r="AQ11" i="14"/>
  <c r="AR11" i="14"/>
  <c r="AS11" i="14"/>
  <c r="AM11" i="14"/>
  <c r="AP11" i="14"/>
  <c r="AO11" i="14"/>
  <c r="AJ11" i="14"/>
  <c r="AN11" i="14"/>
  <c r="AK11" i="14"/>
  <c r="CC7" i="16"/>
  <c r="CC10" i="16"/>
  <c r="CC6" i="16"/>
  <c r="CB4" i="16"/>
  <c r="CC4" i="16"/>
  <c r="CC9" i="16"/>
  <c r="BC9" i="15"/>
  <c r="BC5" i="15"/>
  <c r="BC10" i="15"/>
  <c r="BC7" i="15"/>
  <c r="BB7" i="16"/>
  <c r="BC4" i="15"/>
  <c r="BC8" i="15"/>
  <c r="BD8" i="15"/>
  <c r="AU8" i="15" s="1"/>
  <c r="BD9" i="15"/>
  <c r="AU9" i="15" s="1"/>
  <c r="BD6" i="15"/>
  <c r="AU6" i="15" s="1"/>
  <c r="BD10" i="15"/>
  <c r="AU10" i="15" s="1"/>
  <c r="BD5" i="15"/>
  <c r="AU5" i="15" s="1"/>
  <c r="BD4" i="15"/>
  <c r="AU4" i="15" s="1"/>
  <c r="BD11" i="15"/>
  <c r="AU11" i="15" s="1"/>
  <c r="BD7" i="15"/>
  <c r="AU7" i="15" s="1"/>
  <c r="DQ9" i="15" l="1"/>
  <c r="V10" i="15" s="1"/>
  <c r="DM8" i="14"/>
  <c r="J9" i="14" s="1"/>
  <c r="AD5" i="15"/>
  <c r="X5" i="15"/>
  <c r="AC5" i="15"/>
  <c r="Z5" i="15"/>
  <c r="AA5" i="15"/>
  <c r="AF5" i="15"/>
  <c r="AG5" i="15"/>
  <c r="Y5" i="15"/>
  <c r="AE5" i="15"/>
  <c r="AB5" i="15"/>
  <c r="DQ5" i="15"/>
  <c r="V6" i="15" s="1"/>
  <c r="Y4" i="15"/>
  <c r="AE4" i="15"/>
  <c r="X4" i="15"/>
  <c r="Z4" i="15"/>
  <c r="AC4" i="15"/>
  <c r="AF4" i="15"/>
  <c r="AA4" i="15"/>
  <c r="AD4" i="15"/>
  <c r="AG4" i="15"/>
  <c r="AB4" i="15"/>
  <c r="Z8" i="15"/>
  <c r="AF8" i="15"/>
  <c r="AA8" i="15"/>
  <c r="AD8" i="15"/>
  <c r="AC8" i="15"/>
  <c r="X8" i="15"/>
  <c r="AB8" i="15"/>
  <c r="Y8" i="15"/>
  <c r="AE8" i="15"/>
  <c r="AG8" i="15"/>
  <c r="DQ4" i="15"/>
  <c r="V5" i="15" s="1"/>
  <c r="DQ8" i="15"/>
  <c r="V9" i="15" s="1"/>
  <c r="AC7" i="15"/>
  <c r="AB7" i="15"/>
  <c r="Z7" i="15"/>
  <c r="AE7" i="15"/>
  <c r="AF7" i="15"/>
  <c r="AG7" i="15"/>
  <c r="AA7" i="15"/>
  <c r="AD7" i="15"/>
  <c r="X7" i="15"/>
  <c r="Y7" i="15"/>
  <c r="DQ7" i="15"/>
  <c r="V8" i="15" s="1"/>
  <c r="W4" i="16"/>
  <c r="W10" i="16"/>
  <c r="DO7" i="16"/>
  <c r="DP7" i="16" s="1"/>
  <c r="W9" i="16"/>
  <c r="DO10" i="16"/>
  <c r="DP10" i="16" s="1"/>
  <c r="DO4" i="16"/>
  <c r="DP4" i="16" s="1"/>
  <c r="W8" i="16"/>
  <c r="DO5" i="16"/>
  <c r="DP5" i="16" s="1"/>
  <c r="DO9" i="16"/>
  <c r="DP9" i="16" s="1"/>
  <c r="W7" i="16"/>
  <c r="W11" i="16"/>
  <c r="DO8" i="16"/>
  <c r="DP8" i="16" s="1"/>
  <c r="W6" i="16"/>
  <c r="DO11" i="16"/>
  <c r="DP11" i="16" s="1"/>
  <c r="W5" i="16"/>
  <c r="DO6" i="16"/>
  <c r="DP6" i="16" s="1"/>
  <c r="AD9" i="15"/>
  <c r="X9" i="15"/>
  <c r="Y9" i="15"/>
  <c r="Z9" i="15"/>
  <c r="AE9" i="15"/>
  <c r="AF9" i="15"/>
  <c r="AG9" i="15"/>
  <c r="AA9" i="15"/>
  <c r="AC9" i="15"/>
  <c r="AB9" i="15"/>
  <c r="AG6" i="15"/>
  <c r="AD6" i="15"/>
  <c r="AE6" i="15"/>
  <c r="X6" i="15"/>
  <c r="AB6" i="15"/>
  <c r="AC6" i="15"/>
  <c r="Z6" i="15"/>
  <c r="AA6" i="15"/>
  <c r="AF6" i="15"/>
  <c r="Y6" i="15"/>
  <c r="AE10" i="15"/>
  <c r="AF10" i="15"/>
  <c r="AA10" i="15"/>
  <c r="AD10" i="15"/>
  <c r="AC10" i="15"/>
  <c r="X10" i="15"/>
  <c r="AB10" i="15"/>
  <c r="Y10" i="15"/>
  <c r="Z10" i="15"/>
  <c r="AG10" i="15"/>
  <c r="DQ6" i="15"/>
  <c r="V7" i="15" s="1"/>
  <c r="DQ10" i="15"/>
  <c r="V11" i="15" s="1"/>
  <c r="AC11" i="15"/>
  <c r="X11" i="15"/>
  <c r="Y11" i="15"/>
  <c r="Z11" i="15"/>
  <c r="AE11" i="15"/>
  <c r="AF11" i="15"/>
  <c r="AG11" i="15"/>
  <c r="AA11" i="15"/>
  <c r="AD11" i="15"/>
  <c r="AB11" i="15"/>
  <c r="DQ11" i="15"/>
  <c r="DU11" i="15"/>
  <c r="DU6" i="15"/>
  <c r="AH7" i="15" s="1"/>
  <c r="AP7" i="15"/>
  <c r="AO7" i="15"/>
  <c r="AJ7" i="15"/>
  <c r="AN7" i="15"/>
  <c r="AK7" i="15"/>
  <c r="AL7" i="15"/>
  <c r="AQ7" i="15"/>
  <c r="AR7" i="15"/>
  <c r="AS7" i="15"/>
  <c r="AM7" i="15"/>
  <c r="AP11" i="15"/>
  <c r="AO11" i="15"/>
  <c r="AJ11" i="15"/>
  <c r="AN11" i="15"/>
  <c r="AK11" i="15"/>
  <c r="AL11" i="15"/>
  <c r="AQ11" i="15"/>
  <c r="AR11" i="15"/>
  <c r="AS11" i="15"/>
  <c r="AM11" i="15"/>
  <c r="R6" i="14"/>
  <c r="S6" i="14"/>
  <c r="L6" i="14"/>
  <c r="P6" i="14"/>
  <c r="Q6" i="14"/>
  <c r="N6" i="14"/>
  <c r="O6" i="14"/>
  <c r="T6" i="14"/>
  <c r="U6" i="14"/>
  <c r="M6" i="14"/>
  <c r="DM6" i="14"/>
  <c r="J7" i="14" s="1"/>
  <c r="R9" i="14"/>
  <c r="Q9" i="14"/>
  <c r="L9" i="14"/>
  <c r="P9" i="14"/>
  <c r="M9" i="14"/>
  <c r="N9" i="14"/>
  <c r="S9" i="14"/>
  <c r="T9" i="14"/>
  <c r="U9" i="14"/>
  <c r="O9" i="14"/>
  <c r="N7" i="14"/>
  <c r="O7" i="14"/>
  <c r="T7" i="14"/>
  <c r="U7" i="14"/>
  <c r="M7" i="14"/>
  <c r="R7" i="14"/>
  <c r="S7" i="14"/>
  <c r="L7" i="14"/>
  <c r="P7" i="14"/>
  <c r="Q7" i="14"/>
  <c r="DM9" i="14"/>
  <c r="J10" i="14" s="1"/>
  <c r="N10" i="14"/>
  <c r="S10" i="14"/>
  <c r="T10" i="14"/>
  <c r="U10" i="14"/>
  <c r="O10" i="14"/>
  <c r="R10" i="14"/>
  <c r="Q10" i="14"/>
  <c r="L10" i="14"/>
  <c r="P10" i="14"/>
  <c r="M10" i="14"/>
  <c r="BC6" i="16"/>
  <c r="BC10" i="16"/>
  <c r="BC5" i="16"/>
  <c r="BC4" i="16"/>
  <c r="BC11" i="16"/>
  <c r="BD6" i="16"/>
  <c r="AU6" i="16" s="1"/>
  <c r="BD9" i="16"/>
  <c r="AU9" i="16" s="1"/>
  <c r="BD10" i="16"/>
  <c r="AU10" i="16" s="1"/>
  <c r="BD4" i="16"/>
  <c r="AU4" i="16" s="1"/>
  <c r="BD11" i="16"/>
  <c r="AU11" i="16" s="1"/>
  <c r="BD8" i="16"/>
  <c r="AU8" i="16" s="1"/>
  <c r="BD5" i="16"/>
  <c r="AU5" i="16" s="1"/>
  <c r="BD7" i="16"/>
  <c r="AU7" i="16" s="1"/>
  <c r="K11" i="15"/>
  <c r="K9" i="15"/>
  <c r="DK6" i="15"/>
  <c r="DL6" i="15" s="1"/>
  <c r="DK4" i="15"/>
  <c r="DL4" i="15" s="1"/>
  <c r="DK10" i="15"/>
  <c r="DL10" i="15" s="1"/>
  <c r="DK8" i="15"/>
  <c r="DL8" i="15" s="1"/>
  <c r="K6" i="15"/>
  <c r="K4" i="15"/>
  <c r="K10" i="15"/>
  <c r="K8" i="15"/>
  <c r="DK5" i="15"/>
  <c r="DL5" i="15" s="1"/>
  <c r="DK11" i="15"/>
  <c r="DL11" i="15" s="1"/>
  <c r="DK9" i="15"/>
  <c r="DL9" i="15" s="1"/>
  <c r="DK7" i="15"/>
  <c r="DL7" i="15" s="1"/>
  <c r="K7" i="15"/>
  <c r="K5" i="15"/>
  <c r="BB4" i="16"/>
  <c r="BB5" i="16"/>
  <c r="DU5" i="15"/>
  <c r="AH6" i="15" s="1"/>
  <c r="DU9" i="15"/>
  <c r="AH10" i="15" s="1"/>
  <c r="AP6" i="15"/>
  <c r="AQ6" i="15"/>
  <c r="AJ6" i="15"/>
  <c r="AN6" i="15"/>
  <c r="AO6" i="15"/>
  <c r="AL6" i="15"/>
  <c r="AM6" i="15"/>
  <c r="AR6" i="15"/>
  <c r="AS6" i="15"/>
  <c r="AK6" i="15"/>
  <c r="AP10" i="15"/>
  <c r="AO10" i="15"/>
  <c r="AJ10" i="15"/>
  <c r="AN10" i="15"/>
  <c r="AK10" i="15"/>
  <c r="AL10" i="15"/>
  <c r="AQ10" i="15"/>
  <c r="AR10" i="15"/>
  <c r="AS10" i="15"/>
  <c r="AM10" i="15"/>
  <c r="DU4" i="15"/>
  <c r="AH5" i="15" s="1"/>
  <c r="DU8" i="15"/>
  <c r="AH9" i="15" s="1"/>
  <c r="AP5" i="15"/>
  <c r="AQ5" i="15"/>
  <c r="AJ5" i="15"/>
  <c r="AN5" i="15"/>
  <c r="AO5" i="15"/>
  <c r="AL5" i="15"/>
  <c r="AM5" i="15"/>
  <c r="AR5" i="15"/>
  <c r="AS5" i="15"/>
  <c r="AK5" i="15"/>
  <c r="AP9" i="15"/>
  <c r="AO9" i="15"/>
  <c r="AJ9" i="15"/>
  <c r="AN9" i="15"/>
  <c r="AK9" i="15"/>
  <c r="AL9" i="15"/>
  <c r="AQ9" i="15"/>
  <c r="AR9" i="15"/>
  <c r="AS9" i="15"/>
  <c r="AM9" i="15"/>
  <c r="R4" i="14"/>
  <c r="S4" i="14"/>
  <c r="L4" i="14"/>
  <c r="P4" i="14"/>
  <c r="Q4" i="14"/>
  <c r="N4" i="14"/>
  <c r="O4" i="14"/>
  <c r="S16" i="14" s="1"/>
  <c r="T4" i="14"/>
  <c r="U4" i="14"/>
  <c r="M4" i="14"/>
  <c r="DM10" i="14"/>
  <c r="J11" i="14" s="1"/>
  <c r="DM4" i="14"/>
  <c r="J5" i="14" s="1"/>
  <c r="R11" i="14"/>
  <c r="Q11" i="14"/>
  <c r="L11" i="14"/>
  <c r="P11" i="14"/>
  <c r="M11" i="14"/>
  <c r="N11" i="14"/>
  <c r="S11" i="14"/>
  <c r="T11" i="14"/>
  <c r="U11" i="14"/>
  <c r="O11" i="14"/>
  <c r="N5" i="14"/>
  <c r="O5" i="14"/>
  <c r="T5" i="14"/>
  <c r="U5" i="14"/>
  <c r="M5" i="14"/>
  <c r="R5" i="14"/>
  <c r="S5" i="14"/>
  <c r="L5" i="14"/>
  <c r="P5" i="14"/>
  <c r="Q5" i="14"/>
  <c r="DM7" i="14"/>
  <c r="J8" i="14" s="1"/>
  <c r="DM11" i="14"/>
  <c r="DM5" i="14"/>
  <c r="J6" i="14" s="1"/>
  <c r="N8" i="14"/>
  <c r="S8" i="14"/>
  <c r="T8" i="14"/>
  <c r="U8" i="14"/>
  <c r="O8" i="14"/>
  <c r="R8" i="14"/>
  <c r="Q8" i="14"/>
  <c r="L8" i="14"/>
  <c r="P8" i="14"/>
  <c r="M8" i="14"/>
  <c r="BB11" i="16"/>
  <c r="DS11" i="16"/>
  <c r="DT11" i="16" s="1"/>
  <c r="DS9" i="16"/>
  <c r="DT9" i="16" s="1"/>
  <c r="DS7" i="16"/>
  <c r="DT7" i="16" s="1"/>
  <c r="DS5" i="16"/>
  <c r="DT5" i="16" s="1"/>
  <c r="AI10" i="16"/>
  <c r="AI8" i="16"/>
  <c r="AI6" i="16"/>
  <c r="AI4" i="16"/>
  <c r="DS10" i="16"/>
  <c r="DT10" i="16" s="1"/>
  <c r="DS8" i="16"/>
  <c r="DT8" i="16" s="1"/>
  <c r="DS6" i="16"/>
  <c r="DT6" i="16" s="1"/>
  <c r="DS4" i="16"/>
  <c r="DT4" i="16" s="1"/>
  <c r="AI11" i="16"/>
  <c r="AI9" i="16"/>
  <c r="AI7" i="16"/>
  <c r="AI5" i="16"/>
  <c r="BC8" i="16"/>
  <c r="BC9" i="16"/>
  <c r="BC7" i="16"/>
  <c r="DU7" i="15"/>
  <c r="AH8" i="15" s="1"/>
  <c r="AP4" i="15"/>
  <c r="AQ4" i="15"/>
  <c r="AJ4" i="15"/>
  <c r="AN4" i="15"/>
  <c r="AO4" i="15"/>
  <c r="AL4" i="15"/>
  <c r="AM4" i="15"/>
  <c r="AR4" i="15"/>
  <c r="AS4" i="15"/>
  <c r="AK4" i="15"/>
  <c r="AP8" i="15"/>
  <c r="AO8" i="15"/>
  <c r="AJ8" i="15"/>
  <c r="AN8" i="15"/>
  <c r="AK8" i="15"/>
  <c r="AL8" i="15"/>
  <c r="AQ8" i="15"/>
  <c r="AR8" i="15"/>
  <c r="AS8" i="15"/>
  <c r="AM8" i="15"/>
  <c r="DU10" i="15"/>
  <c r="AH11" i="15" s="1"/>
  <c r="DM9" i="15" l="1"/>
  <c r="J10" i="15" s="1"/>
  <c r="DQ6" i="16"/>
  <c r="V7" i="16" s="1"/>
  <c r="DQ8" i="16"/>
  <c r="V9" i="16" s="1"/>
  <c r="AD7" i="16"/>
  <c r="X7" i="16"/>
  <c r="Z7" i="16"/>
  <c r="AE7" i="16"/>
  <c r="AF7" i="16"/>
  <c r="AG7" i="16"/>
  <c r="AA7" i="16"/>
  <c r="AC7" i="16"/>
  <c r="AB7" i="16"/>
  <c r="Y7" i="16"/>
  <c r="DQ5" i="16"/>
  <c r="V6" i="16" s="1"/>
  <c r="DQ10" i="16"/>
  <c r="V11" i="16" s="1"/>
  <c r="DQ7" i="16"/>
  <c r="V8" i="16" s="1"/>
  <c r="AE10" i="16"/>
  <c r="AA10" i="16"/>
  <c r="AD10" i="16"/>
  <c r="AC10" i="16"/>
  <c r="X10" i="16"/>
  <c r="AB10" i="16"/>
  <c r="Y10" i="16"/>
  <c r="Z10" i="16"/>
  <c r="AF10" i="16"/>
  <c r="AG10" i="16"/>
  <c r="Z5" i="16"/>
  <c r="AG5" i="16"/>
  <c r="AD5" i="16"/>
  <c r="AE5" i="16"/>
  <c r="X5" i="16"/>
  <c r="AB5" i="16"/>
  <c r="AC5" i="16"/>
  <c r="AA5" i="16"/>
  <c r="AF5" i="16"/>
  <c r="Y5" i="16"/>
  <c r="DQ11" i="16"/>
  <c r="AA6" i="16"/>
  <c r="AG6" i="16"/>
  <c r="AD6" i="16"/>
  <c r="AE6" i="16"/>
  <c r="X6" i="16"/>
  <c r="AB6" i="16"/>
  <c r="AC6" i="16"/>
  <c r="Z6" i="16"/>
  <c r="AF6" i="16"/>
  <c r="Y6" i="16"/>
  <c r="AF11" i="16"/>
  <c r="AD11" i="16"/>
  <c r="AC11" i="16"/>
  <c r="X11" i="16"/>
  <c r="AB11" i="16"/>
  <c r="Y11" i="16"/>
  <c r="Z11" i="16"/>
  <c r="AE11" i="16"/>
  <c r="AG11" i="16"/>
  <c r="AA11" i="16"/>
  <c r="DQ9" i="16"/>
  <c r="V10" i="16" s="1"/>
  <c r="Z8" i="16"/>
  <c r="AG8" i="16"/>
  <c r="AD8" i="16"/>
  <c r="AC8" i="16"/>
  <c r="X8" i="16"/>
  <c r="AB8" i="16"/>
  <c r="Y8" i="16"/>
  <c r="AE8" i="16"/>
  <c r="AF8" i="16"/>
  <c r="AA8" i="16"/>
  <c r="DQ4" i="16"/>
  <c r="V5" i="16" s="1"/>
  <c r="AF9" i="16"/>
  <c r="AD9" i="16"/>
  <c r="AC9" i="16"/>
  <c r="X9" i="16"/>
  <c r="AB9" i="16"/>
  <c r="Y9" i="16"/>
  <c r="Z9" i="16"/>
  <c r="AE9" i="16"/>
  <c r="AG9" i="16"/>
  <c r="AA9" i="16"/>
  <c r="AA4" i="16"/>
  <c r="Y4" i="16"/>
  <c r="AE4" i="16"/>
  <c r="X4" i="16"/>
  <c r="Z4" i="16"/>
  <c r="AC4" i="16"/>
  <c r="AF4" i="16"/>
  <c r="AD4" i="16"/>
  <c r="AG4" i="16"/>
  <c r="AB4" i="16"/>
  <c r="AQ7" i="16"/>
  <c r="AM7" i="16"/>
  <c r="AP7" i="16"/>
  <c r="AO7" i="16"/>
  <c r="AJ7" i="16"/>
  <c r="AN7" i="16"/>
  <c r="AK7" i="16"/>
  <c r="AL7" i="16"/>
  <c r="AR7" i="16"/>
  <c r="AS7" i="16"/>
  <c r="AL11" i="16"/>
  <c r="AR11" i="16"/>
  <c r="AM11" i="16"/>
  <c r="AP11" i="16"/>
  <c r="AO11" i="16"/>
  <c r="AJ11" i="16"/>
  <c r="AN11" i="16"/>
  <c r="AK11" i="16"/>
  <c r="AQ11" i="16"/>
  <c r="AS11" i="16"/>
  <c r="DU6" i="16"/>
  <c r="AH7" i="16" s="1"/>
  <c r="DU10" i="16"/>
  <c r="AH11" i="16" s="1"/>
  <c r="AL4" i="16"/>
  <c r="AM4" i="16"/>
  <c r="AR4" i="16"/>
  <c r="AS4" i="16"/>
  <c r="AK4" i="16"/>
  <c r="AP4" i="16"/>
  <c r="AQ4" i="16"/>
  <c r="AJ4" i="16"/>
  <c r="AN4" i="16"/>
  <c r="AO4" i="16"/>
  <c r="AL8" i="16"/>
  <c r="AQ8" i="16"/>
  <c r="AR8" i="16"/>
  <c r="AS8" i="16"/>
  <c r="AM8" i="16"/>
  <c r="AP8" i="16"/>
  <c r="AO8" i="16"/>
  <c r="AJ8" i="16"/>
  <c r="AN8" i="16"/>
  <c r="AK8" i="16"/>
  <c r="DU7" i="16"/>
  <c r="AH8" i="16" s="1"/>
  <c r="DU11" i="16"/>
  <c r="N5" i="15"/>
  <c r="O5" i="15"/>
  <c r="T5" i="15"/>
  <c r="U5" i="15"/>
  <c r="M5" i="15"/>
  <c r="R5" i="15"/>
  <c r="S5" i="15"/>
  <c r="L5" i="15"/>
  <c r="P5" i="15"/>
  <c r="Q5" i="15"/>
  <c r="DM7" i="15"/>
  <c r="J8" i="15" s="1"/>
  <c r="DM11" i="15"/>
  <c r="DM5" i="15"/>
  <c r="J6" i="15" s="1"/>
  <c r="P8" i="15"/>
  <c r="M8" i="15"/>
  <c r="R8" i="15"/>
  <c r="Q8" i="15"/>
  <c r="L8" i="15"/>
  <c r="T8" i="15"/>
  <c r="U8" i="15"/>
  <c r="O8" i="15"/>
  <c r="N8" i="15"/>
  <c r="S8" i="15"/>
  <c r="N4" i="15"/>
  <c r="O4" i="15"/>
  <c r="S16" i="15" s="1"/>
  <c r="T4" i="15"/>
  <c r="U4" i="15"/>
  <c r="M4" i="15"/>
  <c r="R4" i="15"/>
  <c r="S4" i="15"/>
  <c r="L4" i="15"/>
  <c r="P4" i="15"/>
  <c r="Q4" i="15"/>
  <c r="DM10" i="15"/>
  <c r="J11" i="15" s="1"/>
  <c r="DM4" i="15"/>
  <c r="J5" i="15" s="1"/>
  <c r="T11" i="15"/>
  <c r="U11" i="15"/>
  <c r="O11" i="15"/>
  <c r="N11" i="15"/>
  <c r="S11" i="15"/>
  <c r="P11" i="15"/>
  <c r="M11" i="15"/>
  <c r="R11" i="15"/>
  <c r="Q11" i="15"/>
  <c r="L11" i="15"/>
  <c r="DK11" i="16"/>
  <c r="DL11" i="16" s="1"/>
  <c r="DK9" i="16"/>
  <c r="DL9" i="16" s="1"/>
  <c r="DK7" i="16"/>
  <c r="DL7" i="16" s="1"/>
  <c r="K7" i="16"/>
  <c r="K5" i="16"/>
  <c r="K10" i="16"/>
  <c r="K8" i="16"/>
  <c r="DK5" i="16"/>
  <c r="DL5" i="16" s="1"/>
  <c r="DK10" i="16"/>
  <c r="DL10" i="16" s="1"/>
  <c r="DK8" i="16"/>
  <c r="DL8" i="16" s="1"/>
  <c r="K6" i="16"/>
  <c r="K4" i="16"/>
  <c r="K11" i="16"/>
  <c r="K9" i="16"/>
  <c r="DK6" i="16"/>
  <c r="DL6" i="16" s="1"/>
  <c r="DK4" i="16"/>
  <c r="DL4" i="16" s="1"/>
  <c r="AL5" i="16"/>
  <c r="AR5" i="16"/>
  <c r="AK5" i="16"/>
  <c r="AP5" i="16"/>
  <c r="AQ5" i="16"/>
  <c r="AJ5" i="16"/>
  <c r="AN5" i="16"/>
  <c r="AO5" i="16"/>
  <c r="AM5" i="16"/>
  <c r="AS5" i="16"/>
  <c r="AQ9" i="16"/>
  <c r="AS9" i="16"/>
  <c r="AP9" i="16"/>
  <c r="AO9" i="16"/>
  <c r="AJ9" i="16"/>
  <c r="AN9" i="16"/>
  <c r="AK9" i="16"/>
  <c r="AL9" i="16"/>
  <c r="AR9" i="16"/>
  <c r="AM9" i="16"/>
  <c r="DU4" i="16"/>
  <c r="AH5" i="16" s="1"/>
  <c r="DU8" i="16"/>
  <c r="AH9" i="16" s="1"/>
  <c r="AS6" i="16"/>
  <c r="AP6" i="16"/>
  <c r="AQ6" i="16"/>
  <c r="AJ6" i="16"/>
  <c r="AN6" i="16"/>
  <c r="AO6" i="16"/>
  <c r="AL6" i="16"/>
  <c r="AM6" i="16"/>
  <c r="AR6" i="16"/>
  <c r="AK6" i="16"/>
  <c r="AQ10" i="16"/>
  <c r="AS10" i="16"/>
  <c r="AP10" i="16"/>
  <c r="AO10" i="16"/>
  <c r="AJ10" i="16"/>
  <c r="AN10" i="16"/>
  <c r="AK10" i="16"/>
  <c r="AL10" i="16"/>
  <c r="AR10" i="16"/>
  <c r="AM10" i="16"/>
  <c r="DU5" i="16"/>
  <c r="AH6" i="16" s="1"/>
  <c r="DU9" i="16"/>
  <c r="AH10" i="16" s="1"/>
  <c r="N7" i="15"/>
  <c r="O7" i="15"/>
  <c r="T7" i="15"/>
  <c r="U7" i="15"/>
  <c r="M7" i="15"/>
  <c r="R7" i="15"/>
  <c r="S7" i="15"/>
  <c r="L7" i="15"/>
  <c r="P7" i="15"/>
  <c r="Q7" i="15"/>
  <c r="P10" i="15"/>
  <c r="M10" i="15"/>
  <c r="R10" i="15"/>
  <c r="Q10" i="15"/>
  <c r="L10" i="15"/>
  <c r="T10" i="15"/>
  <c r="U10" i="15"/>
  <c r="O10" i="15"/>
  <c r="N10" i="15"/>
  <c r="S10" i="15"/>
  <c r="N6" i="15"/>
  <c r="O6" i="15"/>
  <c r="T6" i="15"/>
  <c r="U6" i="15"/>
  <c r="M6" i="15"/>
  <c r="R6" i="15"/>
  <c r="S6" i="15"/>
  <c r="L6" i="15"/>
  <c r="P6" i="15"/>
  <c r="Q6" i="15"/>
  <c r="DM8" i="15"/>
  <c r="J9" i="15" s="1"/>
  <c r="DM6" i="15"/>
  <c r="J7" i="15" s="1"/>
  <c r="T9" i="15"/>
  <c r="U9" i="15"/>
  <c r="O9" i="15"/>
  <c r="N9" i="15"/>
  <c r="S9" i="15"/>
  <c r="P9" i="15"/>
  <c r="M9" i="15"/>
  <c r="R9" i="15"/>
  <c r="Q9" i="15"/>
  <c r="L9" i="15"/>
  <c r="DM6" i="16" l="1"/>
  <c r="J7" i="16" s="1"/>
  <c r="T9" i="16"/>
  <c r="O9" i="16"/>
  <c r="N9" i="16"/>
  <c r="P9" i="16"/>
  <c r="M9" i="16"/>
  <c r="R9" i="16"/>
  <c r="Q9" i="16"/>
  <c r="L9" i="16"/>
  <c r="U9" i="16"/>
  <c r="S9" i="16"/>
  <c r="N6" i="16"/>
  <c r="T6" i="16"/>
  <c r="M6" i="16"/>
  <c r="R6" i="16"/>
  <c r="S6" i="16"/>
  <c r="L6" i="16"/>
  <c r="P6" i="16"/>
  <c r="Q6" i="16"/>
  <c r="O6" i="16"/>
  <c r="U6" i="16"/>
  <c r="DM8" i="16"/>
  <c r="J9" i="16" s="1"/>
  <c r="U10" i="16"/>
  <c r="N10" i="16"/>
  <c r="P10" i="16"/>
  <c r="M10" i="16"/>
  <c r="R10" i="16"/>
  <c r="Q10" i="16"/>
  <c r="L10" i="16"/>
  <c r="T10" i="16"/>
  <c r="O10" i="16"/>
  <c r="S10" i="16"/>
  <c r="R7" i="16"/>
  <c r="L7" i="16"/>
  <c r="Q7" i="16"/>
  <c r="N7" i="16"/>
  <c r="O7" i="16"/>
  <c r="T7" i="16"/>
  <c r="U7" i="16"/>
  <c r="M7" i="16"/>
  <c r="S7" i="16"/>
  <c r="P7" i="16"/>
  <c r="DM9" i="16"/>
  <c r="J10" i="16" s="1"/>
  <c r="DM4" i="16"/>
  <c r="J5" i="16" s="1"/>
  <c r="P11" i="16"/>
  <c r="M11" i="16"/>
  <c r="R11" i="16"/>
  <c r="Q11" i="16"/>
  <c r="L11" i="16"/>
  <c r="T11" i="16"/>
  <c r="U11" i="16"/>
  <c r="O11" i="16"/>
  <c r="N11" i="16"/>
  <c r="S11" i="16"/>
  <c r="O4" i="16"/>
  <c r="S16" i="16" s="1"/>
  <c r="U4" i="16"/>
  <c r="R4" i="16"/>
  <c r="S4" i="16"/>
  <c r="L4" i="16"/>
  <c r="P4" i="16"/>
  <c r="Q4" i="16"/>
  <c r="N4" i="16"/>
  <c r="T4" i="16"/>
  <c r="M4" i="16"/>
  <c r="DM10" i="16"/>
  <c r="J11" i="16" s="1"/>
  <c r="DM5" i="16"/>
  <c r="J6" i="16" s="1"/>
  <c r="T8" i="16"/>
  <c r="O8" i="16"/>
  <c r="N8" i="16"/>
  <c r="P8" i="16"/>
  <c r="M8" i="16"/>
  <c r="R8" i="16"/>
  <c r="Q8" i="16"/>
  <c r="L8" i="16"/>
  <c r="U8" i="16"/>
  <c r="S8" i="16"/>
  <c r="R5" i="16"/>
  <c r="P5" i="16"/>
  <c r="Q5" i="16"/>
  <c r="N5" i="16"/>
  <c r="O5" i="16"/>
  <c r="T5" i="16"/>
  <c r="U5" i="16"/>
  <c r="M5" i="16"/>
  <c r="S5" i="16"/>
  <c r="L5" i="16"/>
  <c r="DM7" i="16"/>
  <c r="J8" i="16" s="1"/>
  <c r="DM11" i="16"/>
</calcChain>
</file>

<file path=xl/sharedStrings.xml><?xml version="1.0" encoding="utf-8"?>
<sst xmlns="http://schemas.openxmlformats.org/spreadsheetml/2006/main" count="2446" uniqueCount="70">
  <si>
    <t>Equipes</t>
  </si>
  <si>
    <t>Equipe 01</t>
  </si>
  <si>
    <t>Equipe 02</t>
  </si>
  <si>
    <t>Equipe 03</t>
  </si>
  <si>
    <t>Equipe 04</t>
  </si>
  <si>
    <t>Equipe 05</t>
  </si>
  <si>
    <t>Equipe 06</t>
  </si>
  <si>
    <t>Equipe 07</t>
  </si>
  <si>
    <t>Equipe 08</t>
  </si>
  <si>
    <t>Annulé</t>
  </si>
  <si>
    <t>Arrêté</t>
  </si>
  <si>
    <t>Remis</t>
  </si>
  <si>
    <t>P</t>
  </si>
  <si>
    <t>Scores</t>
  </si>
  <si>
    <t>Dates</t>
  </si>
  <si>
    <t>Horaires</t>
  </si>
  <si>
    <t>Nom du championnat</t>
  </si>
  <si>
    <t>Place</t>
  </si>
  <si>
    <t>Points</t>
  </si>
  <si>
    <t>Evolution</t>
  </si>
  <si>
    <t>J</t>
  </si>
  <si>
    <t>G</t>
  </si>
  <si>
    <t>N</t>
  </si>
  <si>
    <t>B +</t>
  </si>
  <si>
    <t>B -</t>
  </si>
  <si>
    <t>Diff.</t>
  </si>
  <si>
    <t>CLASSEMENT GENERAL</t>
  </si>
  <si>
    <t>CLASSEMENT DOMICILE</t>
  </si>
  <si>
    <t>CLASSEMENT EXTERIEUR</t>
  </si>
  <si>
    <t>Total des buts de la journée</t>
  </si>
  <si>
    <t>Total des buts du championnat</t>
  </si>
  <si>
    <t>Moyenne générale du championnat</t>
  </si>
  <si>
    <t>R général</t>
  </si>
  <si>
    <t>R domicile</t>
  </si>
  <si>
    <t>R extérieur</t>
  </si>
  <si>
    <t>R</t>
  </si>
  <si>
    <t>Pts</t>
  </si>
  <si>
    <t>u</t>
  </si>
  <si>
    <t>p</t>
  </si>
  <si>
    <t>q</t>
  </si>
  <si>
    <t>GENERAL</t>
  </si>
  <si>
    <t>EXTERIEUR</t>
  </si>
  <si>
    <t>%</t>
  </si>
  <si>
    <t>T Pts</t>
  </si>
  <si>
    <t>Dom.</t>
  </si>
  <si>
    <t>Ext.</t>
  </si>
  <si>
    <t>DOMICILE</t>
  </si>
  <si>
    <t>2018 - 2019</t>
  </si>
  <si>
    <t>J 01</t>
  </si>
  <si>
    <t xml:space="preserve">   </t>
  </si>
  <si>
    <t>J 02</t>
  </si>
  <si>
    <t>J 03</t>
  </si>
  <si>
    <t>J 04</t>
  </si>
  <si>
    <t>J 05</t>
  </si>
  <si>
    <t>J 06</t>
  </si>
  <si>
    <t>J 07</t>
  </si>
  <si>
    <t>J 08</t>
  </si>
  <si>
    <t>J 09</t>
  </si>
  <si>
    <t>J 10</t>
  </si>
  <si>
    <t>J 11</t>
  </si>
  <si>
    <t>J 12</t>
  </si>
  <si>
    <t>J 13</t>
  </si>
  <si>
    <t>J 14</t>
  </si>
  <si>
    <t>Pl</t>
  </si>
  <si>
    <t>B+</t>
  </si>
  <si>
    <t>Rang</t>
  </si>
  <si>
    <t>B-</t>
  </si>
  <si>
    <t>Meilleure attaque</t>
  </si>
  <si>
    <t>Meilleure défense</t>
  </si>
  <si>
    <t>Meilleur goal-average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</si>
</sst>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F800]dddd\,\ mmmm\ dd\,\ yyyy"/>
    <numFmt numFmtId="165" formatCode="hh&quot;h&quot;:mm;@"/>
    <numFmt numFmtId="166" formatCode="0.0000000"/>
    <numFmt numFmtId="167" formatCode="@\ &quot;(F)&quot;"/>
    <numFmt numFmtId="168" formatCode="0_ ;[Red]\-0\ "/>
    <numFmt numFmtId="169" formatCode="0.000000000000"/>
  </numFmts>
  <fonts count="22" x14ac:knownFonts="1">
    <font>
      <sz val="11"/>
      <color theme="1"/>
      <name val="Calibri"/>
      <family val="2"/>
      <scheme val="minor"/>
    </font>
    <font>
      <sz val="9"/>
      <color theme="1"/>
      <name val="Bahnschrift"/>
      <family val="2"/>
    </font>
    <font>
      <b/>
      <sz val="9"/>
      <color theme="1"/>
      <name val="Bahnschrift"/>
      <family val="2"/>
    </font>
    <font>
      <b/>
      <sz val="9"/>
      <color theme="0"/>
      <name val="Bahnschrift"/>
      <family val="2"/>
    </font>
    <font>
      <sz val="9"/>
      <color theme="1"/>
      <name val="Arial Black"/>
      <family val="2"/>
    </font>
    <font>
      <sz val="9"/>
      <color rgb="FFFF0000"/>
      <name val="Arial Black"/>
      <family val="2"/>
    </font>
    <font>
      <sz val="10"/>
      <color rgb="FF0000FF"/>
      <name val="Bahnschrift"/>
      <family val="2"/>
    </font>
    <font>
      <b/>
      <sz val="10"/>
      <color rgb="FFFF0000"/>
      <name val="Bahnschrift"/>
      <family val="2"/>
    </font>
    <font>
      <b/>
      <sz val="18"/>
      <color rgb="FF0000FF"/>
      <name val="Bahnschrift"/>
      <family val="2"/>
    </font>
    <font>
      <sz val="9"/>
      <color rgb="FF0000FF"/>
      <name val="Arial Black"/>
      <family val="2"/>
    </font>
    <font>
      <sz val="10"/>
      <color theme="1"/>
      <name val="Wingdings 3"/>
      <family val="1"/>
      <charset val="2"/>
    </font>
    <font>
      <b/>
      <sz val="12"/>
      <color rgb="FF0000FF"/>
      <name val="Bahnschrift"/>
      <family val="2"/>
    </font>
    <font>
      <sz val="16"/>
      <color rgb="FF00B050"/>
      <name val="Arial Black"/>
      <family val="2"/>
    </font>
    <font>
      <sz val="9"/>
      <color theme="1"/>
      <name val="Wingdings 3"/>
      <family val="1"/>
      <charset val="2"/>
    </font>
    <font>
      <b/>
      <sz val="18"/>
      <color theme="1"/>
      <name val="Bahnschrift"/>
      <family val="2"/>
    </font>
    <font>
      <sz val="9"/>
      <color theme="0"/>
      <name val="Bahnschrift"/>
      <family val="2"/>
    </font>
    <font>
      <sz val="9"/>
      <color theme="0"/>
      <name val="Wingdings 3"/>
      <family val="1"/>
      <charset val="2"/>
    </font>
    <font>
      <b/>
      <sz val="10"/>
      <color theme="1"/>
      <name val="Bahnschrift"/>
      <family val="2"/>
    </font>
    <font>
      <b/>
      <sz val="10"/>
      <color indexed="8"/>
      <name val="Bahnschrift"/>
      <family val="2"/>
    </font>
    <font>
      <b/>
      <sz val="10"/>
      <color rgb="FF0000FF"/>
      <name val="Bahnschrift"/>
      <family val="2"/>
    </font>
    <font>
      <sz val="9"/>
      <color rgb="FF0000FF"/>
      <name val="Bahnschrift"/>
      <family val="2"/>
    </font>
    <font>
      <b/>
      <sz val="12"/>
      <color theme="1"/>
      <name val="Bahnschrift"/>
      <family val="2"/>
    </font>
  </fonts>
  <fills count="10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darkGray">
        <bgColor theme="0" tint="-0.499984740745262"/>
      </patternFill>
    </fill>
    <fill>
      <patternFill patternType="gray125">
        <bgColor rgb="FFFFFF99"/>
      </patternFill>
    </fill>
    <fill>
      <patternFill patternType="gray125">
        <bgColor rgb="FFCCFFFF"/>
      </patternFill>
    </fill>
    <fill>
      <patternFill patternType="gray125">
        <bgColor theme="7" tint="0.59999389629810485"/>
      </patternFill>
    </fill>
    <fill>
      <patternFill patternType="solid">
        <fgColor rgb="FFFFFF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7" tint="0.59999389629810485"/>
        <bgColor indexed="64"/>
      </patternFill>
    </fill>
  </fills>
  <borders count="8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/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/>
      <diagonal/>
    </border>
    <border>
      <left style="double">
        <color auto="1"/>
      </left>
      <right style="hair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hair">
        <color auto="1"/>
      </right>
      <top/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/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/>
      <diagonal/>
    </border>
    <border>
      <left/>
      <right style="double">
        <color auto="1"/>
      </right>
      <top style="hair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hair">
        <color auto="1"/>
      </bottom>
      <diagonal/>
    </border>
    <border>
      <left/>
      <right style="double">
        <color auto="1"/>
      </right>
      <top/>
      <bottom style="hair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hair">
        <color auto="1"/>
      </right>
      <top style="thin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hair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/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 style="double">
        <color auto="1"/>
      </left>
      <right style="double">
        <color auto="1"/>
      </right>
      <top style="hair">
        <color auto="1"/>
      </top>
      <bottom/>
      <diagonal/>
    </border>
    <border>
      <left style="hair">
        <color auto="1"/>
      </left>
      <right style="double">
        <color auto="1"/>
      </right>
      <top style="hair">
        <color auto="1"/>
      </top>
      <bottom/>
      <diagonal/>
    </border>
    <border>
      <left style="double">
        <color auto="1"/>
      </left>
      <right style="hair">
        <color auto="1"/>
      </right>
      <top style="double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thin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337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7" fillId="0" borderId="7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164" fontId="1" fillId="0" borderId="18" xfId="0" applyNumberFormat="1" applyFont="1" applyBorder="1" applyAlignment="1">
      <alignment horizontal="center" vertical="center"/>
    </xf>
    <xf numFmtId="164" fontId="1" fillId="0" borderId="19" xfId="0" applyNumberFormat="1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165" fontId="1" fillId="0" borderId="30" xfId="0" applyNumberFormat="1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165" fontId="1" fillId="0" borderId="32" xfId="0" applyNumberFormat="1" applyFont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" fillId="0" borderId="46" xfId="0" applyFont="1" applyBorder="1" applyAlignment="1">
      <alignment horizontal="left" vertical="center"/>
    </xf>
    <xf numFmtId="0" fontId="13" fillId="0" borderId="46" xfId="0" applyFont="1" applyBorder="1" applyAlignment="1">
      <alignment horizontal="center" vertical="center"/>
    </xf>
    <xf numFmtId="166" fontId="1" fillId="0" borderId="46" xfId="0" applyNumberFormat="1" applyFont="1" applyBorder="1" applyAlignment="1">
      <alignment horizontal="center" vertical="center"/>
    </xf>
    <xf numFmtId="0" fontId="9" fillId="7" borderId="31" xfId="0" applyFont="1" applyFill="1" applyBorder="1" applyAlignment="1">
      <alignment horizontal="center" vertical="center"/>
    </xf>
    <xf numFmtId="0" fontId="9" fillId="7" borderId="29" xfId="0" applyFont="1" applyFill="1" applyBorder="1" applyAlignment="1">
      <alignment horizontal="center" vertical="center"/>
    </xf>
    <xf numFmtId="0" fontId="2" fillId="7" borderId="27" xfId="0" applyFont="1" applyFill="1" applyBorder="1" applyAlignment="1">
      <alignment horizontal="center" vertical="center"/>
    </xf>
    <xf numFmtId="0" fontId="2" fillId="7" borderId="7" xfId="0" applyFont="1" applyFill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0" fontId="2" fillId="7" borderId="49" xfId="0" applyFont="1" applyFill="1" applyBorder="1" applyAlignment="1">
      <alignment horizontal="center" vertical="center"/>
    </xf>
    <xf numFmtId="0" fontId="2" fillId="7" borderId="48" xfId="0" applyFont="1" applyFill="1" applyBorder="1" applyAlignment="1">
      <alignment horizontal="center" vertical="center"/>
    </xf>
    <xf numFmtId="0" fontId="2" fillId="7" borderId="52" xfId="0" applyFont="1" applyFill="1" applyBorder="1" applyAlignment="1">
      <alignment horizontal="center" vertical="center"/>
    </xf>
    <xf numFmtId="0" fontId="13" fillId="7" borderId="57" xfId="0" applyFont="1" applyFill="1" applyBorder="1" applyAlignment="1">
      <alignment horizontal="center" vertical="center"/>
    </xf>
    <xf numFmtId="0" fontId="2" fillId="8" borderId="27" xfId="0" applyFont="1" applyFill="1" applyBorder="1" applyAlignment="1">
      <alignment horizontal="center" vertical="center"/>
    </xf>
    <xf numFmtId="0" fontId="2" fillId="8" borderId="49" xfId="0" applyFont="1" applyFill="1" applyBorder="1" applyAlignment="1">
      <alignment horizontal="center" vertical="center"/>
    </xf>
    <xf numFmtId="0" fontId="2" fillId="8" borderId="48" xfId="0" applyFont="1" applyFill="1" applyBorder="1" applyAlignment="1">
      <alignment horizontal="center" vertical="center"/>
    </xf>
    <xf numFmtId="0" fontId="2" fillId="8" borderId="52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2" fillId="8" borderId="11" xfId="0" applyFont="1" applyFill="1" applyBorder="1" applyAlignment="1">
      <alignment horizontal="center" vertical="center"/>
    </xf>
    <xf numFmtId="0" fontId="9" fillId="8" borderId="29" xfId="0" applyFont="1" applyFill="1" applyBorder="1" applyAlignment="1">
      <alignment horizontal="center" vertical="center"/>
    </xf>
    <xf numFmtId="0" fontId="10" fillId="8" borderId="56" xfId="0" applyFont="1" applyFill="1" applyBorder="1" applyAlignment="1">
      <alignment horizontal="center" vertical="center"/>
    </xf>
    <xf numFmtId="0" fontId="9" fillId="8" borderId="31" xfId="0" applyFont="1" applyFill="1" applyBorder="1" applyAlignment="1">
      <alignment horizontal="center" vertical="center"/>
    </xf>
    <xf numFmtId="0" fontId="10" fillId="8" borderId="57" xfId="0" applyFont="1" applyFill="1" applyBorder="1" applyAlignment="1">
      <alignment horizontal="center" vertical="center"/>
    </xf>
    <xf numFmtId="0" fontId="2" fillId="9" borderId="27" xfId="0" applyFont="1" applyFill="1" applyBorder="1" applyAlignment="1">
      <alignment horizontal="center" vertical="center"/>
    </xf>
    <xf numFmtId="0" fontId="2" fillId="9" borderId="49" xfId="0" applyFont="1" applyFill="1" applyBorder="1" applyAlignment="1">
      <alignment horizontal="center" vertical="center"/>
    </xf>
    <xf numFmtId="0" fontId="2" fillId="9" borderId="48" xfId="0" applyFont="1" applyFill="1" applyBorder="1" applyAlignment="1">
      <alignment horizontal="center" vertical="center"/>
    </xf>
    <xf numFmtId="0" fontId="2" fillId="9" borderId="52" xfId="0" applyFont="1" applyFill="1" applyBorder="1" applyAlignment="1">
      <alignment horizontal="center" vertical="center"/>
    </xf>
    <xf numFmtId="0" fontId="2" fillId="9" borderId="7" xfId="0" applyFont="1" applyFill="1" applyBorder="1" applyAlignment="1">
      <alignment horizontal="center" vertical="center"/>
    </xf>
    <xf numFmtId="0" fontId="2" fillId="9" borderId="11" xfId="0" applyFont="1" applyFill="1" applyBorder="1" applyAlignment="1">
      <alignment horizontal="center" vertical="center"/>
    </xf>
    <xf numFmtId="0" fontId="9" fillId="9" borderId="29" xfId="0" applyFont="1" applyFill="1" applyBorder="1" applyAlignment="1">
      <alignment horizontal="center" vertical="center"/>
    </xf>
    <xf numFmtId="0" fontId="10" fillId="9" borderId="56" xfId="0" applyFont="1" applyFill="1" applyBorder="1" applyAlignment="1">
      <alignment horizontal="center" vertical="center"/>
    </xf>
    <xf numFmtId="0" fontId="9" fillId="9" borderId="31" xfId="0" applyFont="1" applyFill="1" applyBorder="1" applyAlignment="1">
      <alignment horizontal="center" vertical="center"/>
    </xf>
    <xf numFmtId="0" fontId="10" fillId="9" borderId="57" xfId="0" applyFont="1" applyFill="1" applyBorder="1" applyAlignment="1">
      <alignment horizontal="center" vertical="center"/>
    </xf>
    <xf numFmtId="0" fontId="13" fillId="7" borderId="58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left" vertical="center"/>
    </xf>
    <xf numFmtId="0" fontId="15" fillId="3" borderId="0" xfId="0" applyFont="1" applyFill="1" applyAlignment="1">
      <alignment horizontal="center" vertical="center"/>
    </xf>
    <xf numFmtId="0" fontId="15" fillId="3" borderId="0" xfId="0" applyFont="1" applyFill="1" applyAlignment="1">
      <alignment horizontal="left" vertical="center"/>
    </xf>
    <xf numFmtId="0" fontId="16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right" vertical="center"/>
    </xf>
    <xf numFmtId="0" fontId="0" fillId="3" borderId="0" xfId="0" applyFill="1"/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Border="1" applyAlignment="1">
      <alignment horizontal="left" vertical="center"/>
    </xf>
    <xf numFmtId="0" fontId="5" fillId="0" borderId="25" xfId="0" applyFont="1" applyBorder="1" applyAlignment="1">
      <alignment horizontal="center" vertical="center"/>
    </xf>
    <xf numFmtId="0" fontId="4" fillId="0" borderId="61" xfId="0" applyFont="1" applyBorder="1" applyAlignment="1">
      <alignment horizontal="center" vertical="center"/>
    </xf>
    <xf numFmtId="0" fontId="4" fillId="0" borderId="62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 vertical="center"/>
    </xf>
    <xf numFmtId="165" fontId="1" fillId="0" borderId="26" xfId="0" applyNumberFormat="1" applyFont="1" applyBorder="1" applyAlignment="1">
      <alignment horizontal="center" vertical="center"/>
    </xf>
    <xf numFmtId="0" fontId="5" fillId="3" borderId="40" xfId="0" applyFont="1" applyFill="1" applyBorder="1" applyAlignment="1">
      <alignment horizontal="center" vertical="center"/>
    </xf>
    <xf numFmtId="0" fontId="4" fillId="3" borderId="40" xfId="0" applyFont="1" applyFill="1" applyBorder="1" applyAlignment="1">
      <alignment horizontal="center" vertical="center"/>
    </xf>
    <xf numFmtId="164" fontId="1" fillId="3" borderId="40" xfId="0" applyNumberFormat="1" applyFont="1" applyFill="1" applyBorder="1" applyAlignment="1">
      <alignment horizontal="center" vertical="center"/>
    </xf>
    <xf numFmtId="165" fontId="1" fillId="3" borderId="40" xfId="0" applyNumberFormat="1" applyFont="1" applyFill="1" applyBorder="1" applyAlignment="1">
      <alignment horizontal="center" vertical="center"/>
    </xf>
    <xf numFmtId="0" fontId="9" fillId="7" borderId="25" xfId="0" applyFont="1" applyFill="1" applyBorder="1" applyAlignment="1">
      <alignment horizontal="center" vertical="center"/>
    </xf>
    <xf numFmtId="0" fontId="13" fillId="7" borderId="65" xfId="0" applyFont="1" applyFill="1" applyBorder="1" applyAlignment="1">
      <alignment horizontal="center" vertical="center"/>
    </xf>
    <xf numFmtId="0" fontId="9" fillId="8" borderId="25" xfId="0" applyFont="1" applyFill="1" applyBorder="1" applyAlignment="1">
      <alignment horizontal="center" vertical="center"/>
    </xf>
    <xf numFmtId="0" fontId="10" fillId="8" borderId="65" xfId="0" applyFont="1" applyFill="1" applyBorder="1" applyAlignment="1">
      <alignment horizontal="center" vertical="center"/>
    </xf>
    <xf numFmtId="0" fontId="9" fillId="9" borderId="25" xfId="0" applyFont="1" applyFill="1" applyBorder="1" applyAlignment="1">
      <alignment horizontal="center" vertical="center"/>
    </xf>
    <xf numFmtId="0" fontId="10" fillId="9" borderId="65" xfId="0" applyFont="1" applyFill="1" applyBorder="1" applyAlignment="1">
      <alignment horizontal="center" vertical="center"/>
    </xf>
    <xf numFmtId="0" fontId="9" fillId="3" borderId="40" xfId="0" applyFont="1" applyFill="1" applyBorder="1" applyAlignment="1">
      <alignment horizontal="center" vertical="center"/>
    </xf>
    <xf numFmtId="0" fontId="13" fillId="3" borderId="40" xfId="0" applyFont="1" applyFill="1" applyBorder="1" applyAlignment="1">
      <alignment horizontal="center" vertical="center"/>
    </xf>
    <xf numFmtId="0" fontId="10" fillId="3" borderId="40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left" vertical="center"/>
    </xf>
    <xf numFmtId="0" fontId="4" fillId="3" borderId="0" xfId="0" applyFont="1" applyFill="1" applyBorder="1" applyAlignment="1">
      <alignment horizontal="center" vertical="center"/>
    </xf>
    <xf numFmtId="0" fontId="13" fillId="3" borderId="0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1" fillId="3" borderId="69" xfId="0" applyFont="1" applyFill="1" applyBorder="1" applyAlignment="1">
      <alignment horizontal="center" vertical="center"/>
    </xf>
    <xf numFmtId="0" fontId="1" fillId="3" borderId="69" xfId="0" applyFont="1" applyFill="1" applyBorder="1" applyAlignment="1">
      <alignment horizontal="left" vertical="center"/>
    </xf>
    <xf numFmtId="0" fontId="13" fillId="3" borderId="69" xfId="0" applyFont="1" applyFill="1" applyBorder="1" applyAlignment="1">
      <alignment horizontal="center" vertical="center"/>
    </xf>
    <xf numFmtId="166" fontId="1" fillId="3" borderId="69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166" fontId="1" fillId="3" borderId="0" xfId="0" applyNumberFormat="1" applyFont="1" applyFill="1" applyBorder="1" applyAlignment="1">
      <alignment horizontal="center" vertical="center"/>
    </xf>
    <xf numFmtId="0" fontId="1" fillId="3" borderId="70" xfId="0" applyFont="1" applyFill="1" applyBorder="1" applyAlignment="1">
      <alignment horizontal="center" vertical="center"/>
    </xf>
    <xf numFmtId="0" fontId="1" fillId="3" borderId="71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right" vertical="center"/>
    </xf>
    <xf numFmtId="164" fontId="1" fillId="3" borderId="0" xfId="0" applyNumberFormat="1" applyFont="1" applyFill="1" applyBorder="1" applyAlignment="1">
      <alignment horizontal="center" vertical="center"/>
    </xf>
    <xf numFmtId="165" fontId="1" fillId="3" borderId="0" xfId="0" applyNumberFormat="1" applyFont="1" applyFill="1" applyBorder="1" applyAlignment="1">
      <alignment horizontal="center" vertical="center"/>
    </xf>
    <xf numFmtId="0" fontId="1" fillId="3" borderId="72" xfId="0" applyFont="1" applyFill="1" applyBorder="1" applyAlignment="1">
      <alignment horizontal="center" vertical="center"/>
    </xf>
    <xf numFmtId="0" fontId="1" fillId="3" borderId="73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7" fillId="7" borderId="18" xfId="0" applyFont="1" applyFill="1" applyBorder="1" applyAlignment="1">
      <alignment horizontal="center" vertical="center"/>
    </xf>
    <xf numFmtId="0" fontId="17" fillId="7" borderId="19" xfId="0" applyFont="1" applyFill="1" applyBorder="1" applyAlignment="1">
      <alignment horizontal="center" vertical="center"/>
    </xf>
    <xf numFmtId="0" fontId="17" fillId="7" borderId="16" xfId="0" applyFont="1" applyFill="1" applyBorder="1" applyAlignment="1">
      <alignment horizontal="center" vertical="center"/>
    </xf>
    <xf numFmtId="0" fontId="17" fillId="7" borderId="8" xfId="0" applyFont="1" applyFill="1" applyBorder="1" applyAlignment="1">
      <alignment horizontal="center" vertical="center"/>
    </xf>
    <xf numFmtId="0" fontId="17" fillId="7" borderId="6" xfId="0" applyFont="1" applyFill="1" applyBorder="1" applyAlignment="1">
      <alignment horizontal="center" vertical="center"/>
    </xf>
    <xf numFmtId="0" fontId="17" fillId="7" borderId="9" xfId="0" applyFont="1" applyFill="1" applyBorder="1" applyAlignment="1">
      <alignment horizontal="center" vertical="center"/>
    </xf>
    <xf numFmtId="0" fontId="17" fillId="7" borderId="4" xfId="0" applyFont="1" applyFill="1" applyBorder="1" applyAlignment="1">
      <alignment horizontal="center" vertical="center"/>
    </xf>
    <xf numFmtId="0" fontId="17" fillId="7" borderId="62" xfId="0" applyFont="1" applyFill="1" applyBorder="1" applyAlignment="1">
      <alignment horizontal="center" vertical="center"/>
    </xf>
    <xf numFmtId="0" fontId="17" fillId="7" borderId="5" xfId="0" applyFont="1" applyFill="1" applyBorder="1" applyAlignment="1">
      <alignment horizontal="center" vertical="center"/>
    </xf>
    <xf numFmtId="0" fontId="17" fillId="8" borderId="18" xfId="0" applyFont="1" applyFill="1" applyBorder="1" applyAlignment="1">
      <alignment horizontal="center" vertical="center"/>
    </xf>
    <xf numFmtId="0" fontId="17" fillId="8" borderId="19" xfId="0" applyFont="1" applyFill="1" applyBorder="1" applyAlignment="1">
      <alignment horizontal="center" vertical="center"/>
    </xf>
    <xf numFmtId="0" fontId="17" fillId="8" borderId="16" xfId="0" applyFont="1" applyFill="1" applyBorder="1" applyAlignment="1">
      <alignment horizontal="center" vertical="center"/>
    </xf>
    <xf numFmtId="0" fontId="17" fillId="8" borderId="8" xfId="0" applyFont="1" applyFill="1" applyBorder="1" applyAlignment="1">
      <alignment horizontal="center" vertical="center"/>
    </xf>
    <xf numFmtId="0" fontId="17" fillId="8" borderId="6" xfId="0" applyFont="1" applyFill="1" applyBorder="1" applyAlignment="1">
      <alignment horizontal="center" vertical="center"/>
    </xf>
    <xf numFmtId="0" fontId="17" fillId="8" borderId="9" xfId="0" applyFont="1" applyFill="1" applyBorder="1" applyAlignment="1">
      <alignment horizontal="center" vertical="center"/>
    </xf>
    <xf numFmtId="0" fontId="17" fillId="8" borderId="4" xfId="0" applyFont="1" applyFill="1" applyBorder="1" applyAlignment="1">
      <alignment horizontal="center" vertical="center"/>
    </xf>
    <xf numFmtId="0" fontId="17" fillId="8" borderId="62" xfId="0" applyFont="1" applyFill="1" applyBorder="1" applyAlignment="1">
      <alignment horizontal="center" vertical="center"/>
    </xf>
    <xf numFmtId="0" fontId="17" fillId="8" borderId="5" xfId="0" applyFont="1" applyFill="1" applyBorder="1" applyAlignment="1">
      <alignment horizontal="center" vertical="center"/>
    </xf>
    <xf numFmtId="0" fontId="17" fillId="9" borderId="18" xfId="0" applyFont="1" applyFill="1" applyBorder="1" applyAlignment="1">
      <alignment horizontal="center" vertical="center"/>
    </xf>
    <xf numFmtId="0" fontId="17" fillId="9" borderId="19" xfId="0" applyFont="1" applyFill="1" applyBorder="1" applyAlignment="1">
      <alignment horizontal="center" vertical="center"/>
    </xf>
    <xf numFmtId="0" fontId="17" fillId="9" borderId="16" xfId="0" applyFont="1" applyFill="1" applyBorder="1" applyAlignment="1">
      <alignment horizontal="center" vertical="center"/>
    </xf>
    <xf numFmtId="0" fontId="17" fillId="9" borderId="8" xfId="0" applyFont="1" applyFill="1" applyBorder="1" applyAlignment="1">
      <alignment horizontal="center" vertical="center"/>
    </xf>
    <xf numFmtId="0" fontId="17" fillId="9" borderId="6" xfId="0" applyFont="1" applyFill="1" applyBorder="1" applyAlignment="1">
      <alignment horizontal="center" vertical="center"/>
    </xf>
    <xf numFmtId="0" fontId="17" fillId="9" borderId="9" xfId="0" applyFont="1" applyFill="1" applyBorder="1" applyAlignment="1">
      <alignment horizontal="center" vertical="center"/>
    </xf>
    <xf numFmtId="0" fontId="17" fillId="9" borderId="4" xfId="0" applyFont="1" applyFill="1" applyBorder="1" applyAlignment="1">
      <alignment horizontal="center" vertical="center"/>
    </xf>
    <xf numFmtId="0" fontId="17" fillId="9" borderId="62" xfId="0" applyFont="1" applyFill="1" applyBorder="1" applyAlignment="1">
      <alignment horizontal="center" vertical="center"/>
    </xf>
    <xf numFmtId="0" fontId="17" fillId="9" borderId="5" xfId="0" applyFont="1" applyFill="1" applyBorder="1" applyAlignment="1">
      <alignment horizontal="center" vertical="center"/>
    </xf>
    <xf numFmtId="0" fontId="18" fillId="7" borderId="18" xfId="0" applyFont="1" applyFill="1" applyBorder="1" applyAlignment="1">
      <alignment horizontal="center" vertical="center"/>
    </xf>
    <xf numFmtId="0" fontId="18" fillId="7" borderId="19" xfId="0" applyFont="1" applyFill="1" applyBorder="1" applyAlignment="1">
      <alignment horizontal="center" vertical="center"/>
    </xf>
    <xf numFmtId="0" fontId="18" fillId="7" borderId="16" xfId="0" applyFont="1" applyFill="1" applyBorder="1" applyAlignment="1">
      <alignment horizontal="center" vertical="center"/>
    </xf>
    <xf numFmtId="0" fontId="18" fillId="7" borderId="8" xfId="0" applyFont="1" applyFill="1" applyBorder="1" applyAlignment="1">
      <alignment horizontal="center" vertical="center"/>
    </xf>
    <xf numFmtId="0" fontId="18" fillId="7" borderId="6" xfId="0" applyFont="1" applyFill="1" applyBorder="1" applyAlignment="1">
      <alignment horizontal="center" vertical="center"/>
    </xf>
    <xf numFmtId="0" fontId="18" fillId="7" borderId="9" xfId="0" applyFont="1" applyFill="1" applyBorder="1" applyAlignment="1">
      <alignment horizontal="center" vertical="center"/>
    </xf>
    <xf numFmtId="0" fontId="18" fillId="7" borderId="4" xfId="0" applyFont="1" applyFill="1" applyBorder="1" applyAlignment="1">
      <alignment horizontal="center" vertical="center"/>
    </xf>
    <xf numFmtId="0" fontId="18" fillId="7" borderId="62" xfId="0" applyFont="1" applyFill="1" applyBorder="1" applyAlignment="1">
      <alignment horizontal="center" vertical="center"/>
    </xf>
    <xf numFmtId="0" fontId="18" fillId="7" borderId="5" xfId="0" applyFont="1" applyFill="1" applyBorder="1" applyAlignment="1">
      <alignment horizontal="center" vertical="center"/>
    </xf>
    <xf numFmtId="0" fontId="18" fillId="8" borderId="18" xfId="0" applyFont="1" applyFill="1" applyBorder="1" applyAlignment="1">
      <alignment horizontal="center" vertical="center"/>
    </xf>
    <xf numFmtId="0" fontId="18" fillId="8" borderId="19" xfId="0" applyFont="1" applyFill="1" applyBorder="1" applyAlignment="1">
      <alignment horizontal="center" vertical="center"/>
    </xf>
    <xf numFmtId="0" fontId="18" fillId="8" borderId="16" xfId="0" applyFont="1" applyFill="1" applyBorder="1" applyAlignment="1">
      <alignment horizontal="center" vertical="center"/>
    </xf>
    <xf numFmtId="0" fontId="18" fillId="8" borderId="8" xfId="0" applyFont="1" applyFill="1" applyBorder="1" applyAlignment="1">
      <alignment horizontal="center" vertical="center"/>
    </xf>
    <xf numFmtId="0" fontId="18" fillId="8" borderId="6" xfId="0" applyFont="1" applyFill="1" applyBorder="1" applyAlignment="1">
      <alignment horizontal="center" vertical="center"/>
    </xf>
    <xf numFmtId="0" fontId="18" fillId="8" borderId="9" xfId="0" applyFont="1" applyFill="1" applyBorder="1" applyAlignment="1">
      <alignment horizontal="center" vertical="center"/>
    </xf>
    <xf numFmtId="0" fontId="18" fillId="8" borderId="4" xfId="0" applyFont="1" applyFill="1" applyBorder="1" applyAlignment="1">
      <alignment horizontal="center" vertical="center"/>
    </xf>
    <xf numFmtId="0" fontId="18" fillId="8" borderId="62" xfId="0" applyFont="1" applyFill="1" applyBorder="1" applyAlignment="1">
      <alignment horizontal="center" vertical="center"/>
    </xf>
    <xf numFmtId="0" fontId="18" fillId="8" borderId="5" xfId="0" applyFont="1" applyFill="1" applyBorder="1" applyAlignment="1">
      <alignment horizontal="center" vertical="center"/>
    </xf>
    <xf numFmtId="0" fontId="18" fillId="9" borderId="18" xfId="0" applyFont="1" applyFill="1" applyBorder="1" applyAlignment="1">
      <alignment horizontal="center" vertical="center"/>
    </xf>
    <xf numFmtId="0" fontId="18" fillId="9" borderId="19" xfId="0" applyFont="1" applyFill="1" applyBorder="1" applyAlignment="1">
      <alignment horizontal="center" vertical="center"/>
    </xf>
    <xf numFmtId="0" fontId="18" fillId="9" borderId="16" xfId="0" applyFont="1" applyFill="1" applyBorder="1" applyAlignment="1">
      <alignment horizontal="center" vertical="center"/>
    </xf>
    <xf numFmtId="0" fontId="18" fillId="9" borderId="8" xfId="0" applyFont="1" applyFill="1" applyBorder="1" applyAlignment="1">
      <alignment horizontal="center" vertical="center"/>
    </xf>
    <xf numFmtId="0" fontId="18" fillId="9" borderId="6" xfId="0" applyFont="1" applyFill="1" applyBorder="1" applyAlignment="1">
      <alignment horizontal="center" vertical="center"/>
    </xf>
    <xf numFmtId="0" fontId="18" fillId="9" borderId="9" xfId="0" applyFont="1" applyFill="1" applyBorder="1" applyAlignment="1">
      <alignment horizontal="center" vertical="center"/>
    </xf>
    <xf numFmtId="0" fontId="18" fillId="9" borderId="4" xfId="0" applyFont="1" applyFill="1" applyBorder="1" applyAlignment="1">
      <alignment horizontal="center" vertical="center"/>
    </xf>
    <xf numFmtId="0" fontId="18" fillId="9" borderId="62" xfId="0" applyFont="1" applyFill="1" applyBorder="1" applyAlignment="1">
      <alignment horizontal="center" vertical="center"/>
    </xf>
    <xf numFmtId="0" fontId="18" fillId="9" borderId="5" xfId="0" applyFont="1" applyFill="1" applyBorder="1" applyAlignment="1">
      <alignment horizontal="center" vertical="center"/>
    </xf>
    <xf numFmtId="168" fontId="17" fillId="7" borderId="12" xfId="0" applyNumberFormat="1" applyFont="1" applyFill="1" applyBorder="1" applyAlignment="1">
      <alignment horizontal="center" vertical="center"/>
    </xf>
    <xf numFmtId="168" fontId="17" fillId="7" borderId="13" xfId="0" applyNumberFormat="1" applyFont="1" applyFill="1" applyBorder="1" applyAlignment="1">
      <alignment horizontal="center" vertical="center"/>
    </xf>
    <xf numFmtId="168" fontId="17" fillId="7" borderId="10" xfId="0" applyNumberFormat="1" applyFont="1" applyFill="1" applyBorder="1" applyAlignment="1">
      <alignment horizontal="center" vertical="center"/>
    </xf>
    <xf numFmtId="168" fontId="17" fillId="8" borderId="12" xfId="0" applyNumberFormat="1" applyFont="1" applyFill="1" applyBorder="1" applyAlignment="1">
      <alignment horizontal="center" vertical="center"/>
    </xf>
    <xf numFmtId="168" fontId="17" fillId="8" borderId="13" xfId="0" applyNumberFormat="1" applyFont="1" applyFill="1" applyBorder="1" applyAlignment="1">
      <alignment horizontal="center" vertical="center"/>
    </xf>
    <xf numFmtId="168" fontId="17" fillId="8" borderId="10" xfId="0" applyNumberFormat="1" applyFont="1" applyFill="1" applyBorder="1" applyAlignment="1">
      <alignment horizontal="center" vertical="center"/>
    </xf>
    <xf numFmtId="168" fontId="17" fillId="9" borderId="12" xfId="0" applyNumberFormat="1" applyFont="1" applyFill="1" applyBorder="1" applyAlignment="1">
      <alignment horizontal="center" vertical="center"/>
    </xf>
    <xf numFmtId="168" fontId="17" fillId="9" borderId="13" xfId="0" applyNumberFormat="1" applyFont="1" applyFill="1" applyBorder="1" applyAlignment="1">
      <alignment horizontal="center" vertical="center"/>
    </xf>
    <xf numFmtId="168" fontId="17" fillId="9" borderId="10" xfId="0" applyNumberFormat="1" applyFont="1" applyFill="1" applyBorder="1" applyAlignment="1">
      <alignment horizontal="center" vertical="center"/>
    </xf>
    <xf numFmtId="168" fontId="18" fillId="7" borderId="12" xfId="0" applyNumberFormat="1" applyFont="1" applyFill="1" applyBorder="1" applyAlignment="1">
      <alignment horizontal="center" vertical="center"/>
    </xf>
    <xf numFmtId="168" fontId="18" fillId="7" borderId="13" xfId="0" applyNumberFormat="1" applyFont="1" applyFill="1" applyBorder="1" applyAlignment="1">
      <alignment horizontal="center" vertical="center"/>
    </xf>
    <xf numFmtId="168" fontId="18" fillId="7" borderId="10" xfId="0" applyNumberFormat="1" applyFont="1" applyFill="1" applyBorder="1" applyAlignment="1">
      <alignment horizontal="center" vertical="center"/>
    </xf>
    <xf numFmtId="168" fontId="18" fillId="8" borderId="12" xfId="0" applyNumberFormat="1" applyFont="1" applyFill="1" applyBorder="1" applyAlignment="1">
      <alignment horizontal="center" vertical="center"/>
    </xf>
    <xf numFmtId="168" fontId="18" fillId="8" borderId="13" xfId="0" applyNumberFormat="1" applyFont="1" applyFill="1" applyBorder="1" applyAlignment="1">
      <alignment horizontal="center" vertical="center"/>
    </xf>
    <xf numFmtId="168" fontId="18" fillId="8" borderId="10" xfId="0" applyNumberFormat="1" applyFont="1" applyFill="1" applyBorder="1" applyAlignment="1">
      <alignment horizontal="center" vertical="center"/>
    </xf>
    <xf numFmtId="168" fontId="18" fillId="9" borderId="12" xfId="0" applyNumberFormat="1" applyFont="1" applyFill="1" applyBorder="1" applyAlignment="1">
      <alignment horizontal="center" vertical="center"/>
    </xf>
    <xf numFmtId="168" fontId="18" fillId="9" borderId="13" xfId="0" applyNumberFormat="1" applyFont="1" applyFill="1" applyBorder="1" applyAlignment="1">
      <alignment horizontal="center" vertical="center"/>
    </xf>
    <xf numFmtId="168" fontId="18" fillId="9" borderId="10" xfId="0" applyNumberFormat="1" applyFont="1" applyFill="1" applyBorder="1" applyAlignment="1">
      <alignment horizontal="center" vertical="center"/>
    </xf>
    <xf numFmtId="0" fontId="19" fillId="7" borderId="50" xfId="0" applyFont="1" applyFill="1" applyBorder="1" applyAlignment="1">
      <alignment horizontal="center" vertical="center"/>
    </xf>
    <xf numFmtId="0" fontId="19" fillId="7" borderId="51" xfId="0" applyFont="1" applyFill="1" applyBorder="1" applyAlignment="1">
      <alignment horizontal="center" vertical="center"/>
    </xf>
    <xf numFmtId="0" fontId="19" fillId="7" borderId="63" xfId="0" applyFont="1" applyFill="1" applyBorder="1" applyAlignment="1">
      <alignment horizontal="center" vertical="center"/>
    </xf>
    <xf numFmtId="0" fontId="19" fillId="8" borderId="50" xfId="0" applyFont="1" applyFill="1" applyBorder="1" applyAlignment="1">
      <alignment horizontal="center" vertical="center"/>
    </xf>
    <xf numFmtId="0" fontId="19" fillId="8" borderId="51" xfId="0" applyFont="1" applyFill="1" applyBorder="1" applyAlignment="1">
      <alignment horizontal="center" vertical="center"/>
    </xf>
    <xf numFmtId="0" fontId="19" fillId="8" borderId="63" xfId="0" applyFont="1" applyFill="1" applyBorder="1" applyAlignment="1">
      <alignment horizontal="center" vertical="center"/>
    </xf>
    <xf numFmtId="0" fontId="19" fillId="9" borderId="50" xfId="0" applyFont="1" applyFill="1" applyBorder="1" applyAlignment="1">
      <alignment horizontal="center" vertical="center"/>
    </xf>
    <xf numFmtId="0" fontId="19" fillId="9" borderId="51" xfId="0" applyFont="1" applyFill="1" applyBorder="1" applyAlignment="1">
      <alignment horizontal="center" vertical="center"/>
    </xf>
    <xf numFmtId="0" fontId="19" fillId="9" borderId="63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59" xfId="0" applyNumberFormat="1" applyFont="1" applyFill="1" applyBorder="1" applyAlignment="1">
      <alignment horizontal="left" vertical="center"/>
    </xf>
    <xf numFmtId="0" fontId="1" fillId="3" borderId="0" xfId="0" applyNumberFormat="1" applyFont="1" applyFill="1" applyBorder="1" applyAlignment="1">
      <alignment horizontal="left" vertical="center"/>
    </xf>
    <xf numFmtId="167" fontId="6" fillId="3" borderId="40" xfId="0" applyNumberFormat="1" applyFont="1" applyFill="1" applyBorder="1" applyAlignment="1">
      <alignment horizontal="right" vertical="center"/>
    </xf>
    <xf numFmtId="167" fontId="6" fillId="3" borderId="40" xfId="0" applyNumberFormat="1" applyFont="1" applyFill="1" applyBorder="1" applyAlignment="1">
      <alignment horizontal="left" vertical="center"/>
    </xf>
    <xf numFmtId="0" fontId="19" fillId="3" borderId="40" xfId="0" applyFont="1" applyFill="1" applyBorder="1" applyAlignment="1">
      <alignment horizontal="center" vertical="center"/>
    </xf>
    <xf numFmtId="0" fontId="17" fillId="3" borderId="40" xfId="0" applyFont="1" applyFill="1" applyBorder="1" applyAlignment="1">
      <alignment horizontal="center" vertical="center"/>
    </xf>
    <xf numFmtId="168" fontId="17" fillId="3" borderId="40" xfId="0" applyNumberFormat="1" applyFont="1" applyFill="1" applyBorder="1" applyAlignment="1">
      <alignment horizontal="center" vertical="center"/>
    </xf>
    <xf numFmtId="167" fontId="6" fillId="3" borderId="0" xfId="0" applyNumberFormat="1" applyFont="1" applyFill="1" applyBorder="1" applyAlignment="1">
      <alignment horizontal="left" vertical="center"/>
    </xf>
    <xf numFmtId="0" fontId="19" fillId="3" borderId="0" xfId="0" applyFont="1" applyFill="1" applyBorder="1" applyAlignment="1">
      <alignment horizontal="center" vertical="center"/>
    </xf>
    <xf numFmtId="0" fontId="17" fillId="3" borderId="0" xfId="0" applyFont="1" applyFill="1" applyBorder="1" applyAlignment="1">
      <alignment horizontal="center" vertical="center"/>
    </xf>
    <xf numFmtId="168" fontId="17" fillId="3" borderId="0" xfId="0" applyNumberFormat="1" applyFont="1" applyFill="1" applyBorder="1" applyAlignment="1">
      <alignment horizontal="center" vertical="center"/>
    </xf>
    <xf numFmtId="0" fontId="18" fillId="3" borderId="40" xfId="0" applyFont="1" applyFill="1" applyBorder="1" applyAlignment="1">
      <alignment horizontal="center" vertical="center"/>
    </xf>
    <xf numFmtId="168" fontId="18" fillId="3" borderId="40" xfId="0" applyNumberFormat="1" applyFont="1" applyFill="1" applyBorder="1" applyAlignment="1">
      <alignment horizontal="center" vertical="center"/>
    </xf>
    <xf numFmtId="0" fontId="18" fillId="3" borderId="0" xfId="0" applyFont="1" applyFill="1" applyBorder="1" applyAlignment="1">
      <alignment horizontal="center" vertical="center"/>
    </xf>
    <xf numFmtId="168" fontId="18" fillId="3" borderId="0" xfId="0" applyNumberFormat="1" applyFont="1" applyFill="1" applyBorder="1" applyAlignment="1">
      <alignment horizontal="center" vertical="center"/>
    </xf>
    <xf numFmtId="0" fontId="1" fillId="0" borderId="3" xfId="0" applyNumberFormat="1" applyFont="1" applyBorder="1" applyAlignment="1">
      <alignment horizontal="left" vertical="center"/>
    </xf>
    <xf numFmtId="0" fontId="1" fillId="0" borderId="2" xfId="0" applyNumberFormat="1" applyFont="1" applyBorder="1" applyAlignment="1">
      <alignment horizontal="left" vertical="center"/>
    </xf>
    <xf numFmtId="0" fontId="1" fillId="0" borderId="60" xfId="0" applyNumberFormat="1" applyFont="1" applyBorder="1" applyAlignment="1">
      <alignment horizontal="left" vertical="center"/>
    </xf>
    <xf numFmtId="0" fontId="6" fillId="0" borderId="6" xfId="0" applyNumberFormat="1" applyFont="1" applyBorder="1" applyAlignment="1">
      <alignment horizontal="right" vertical="center"/>
    </xf>
    <xf numFmtId="0" fontId="6" fillId="0" borderId="4" xfId="0" applyNumberFormat="1" applyFont="1" applyBorder="1" applyAlignment="1">
      <alignment horizontal="right" vertical="center"/>
    </xf>
    <xf numFmtId="0" fontId="6" fillId="0" borderId="5" xfId="0" applyNumberFormat="1" applyFont="1" applyBorder="1" applyAlignment="1">
      <alignment horizontal="right" vertical="center"/>
    </xf>
    <xf numFmtId="0" fontId="6" fillId="0" borderId="6" xfId="0" applyNumberFormat="1" applyFont="1" applyBorder="1" applyAlignment="1">
      <alignment horizontal="left" vertical="center"/>
    </xf>
    <xf numFmtId="0" fontId="6" fillId="0" borderId="4" xfId="0" applyNumberFormat="1" applyFont="1" applyBorder="1" applyAlignment="1">
      <alignment horizontal="left" vertical="center"/>
    </xf>
    <xf numFmtId="0" fontId="6" fillId="0" borderId="5" xfId="0" applyNumberFormat="1" applyFont="1" applyBorder="1" applyAlignment="1">
      <alignment horizontal="left" vertical="center"/>
    </xf>
    <xf numFmtId="0" fontId="6" fillId="7" borderId="53" xfId="0" applyNumberFormat="1" applyFont="1" applyFill="1" applyBorder="1" applyAlignment="1">
      <alignment horizontal="left" vertical="center"/>
    </xf>
    <xf numFmtId="0" fontId="6" fillId="7" borderId="54" xfId="0" applyNumberFormat="1" applyFont="1" applyFill="1" applyBorder="1" applyAlignment="1">
      <alignment horizontal="left" vertical="center"/>
    </xf>
    <xf numFmtId="0" fontId="6" fillId="7" borderId="64" xfId="0" applyNumberFormat="1" applyFont="1" applyFill="1" applyBorder="1" applyAlignment="1">
      <alignment horizontal="left" vertical="center"/>
    </xf>
    <xf numFmtId="0" fontId="6" fillId="8" borderId="53" xfId="0" applyNumberFormat="1" applyFont="1" applyFill="1" applyBorder="1" applyAlignment="1">
      <alignment horizontal="left" vertical="center"/>
    </xf>
    <xf numFmtId="0" fontId="6" fillId="8" borderId="54" xfId="0" applyNumberFormat="1" applyFont="1" applyFill="1" applyBorder="1" applyAlignment="1">
      <alignment horizontal="left" vertical="center"/>
    </xf>
    <xf numFmtId="0" fontId="6" fillId="8" borderId="64" xfId="0" applyNumberFormat="1" applyFont="1" applyFill="1" applyBorder="1" applyAlignment="1">
      <alignment horizontal="left" vertical="center"/>
    </xf>
    <xf numFmtId="0" fontId="6" fillId="9" borderId="53" xfId="0" applyNumberFormat="1" applyFont="1" applyFill="1" applyBorder="1" applyAlignment="1">
      <alignment horizontal="left" vertical="center"/>
    </xf>
    <xf numFmtId="0" fontId="6" fillId="9" borderId="54" xfId="0" applyNumberFormat="1" applyFont="1" applyFill="1" applyBorder="1" applyAlignment="1">
      <alignment horizontal="left" vertical="center"/>
    </xf>
    <xf numFmtId="0" fontId="6" fillId="9" borderId="64" xfId="0" applyNumberFormat="1" applyFont="1" applyFill="1" applyBorder="1" applyAlignment="1">
      <alignment horizontal="left"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1" fillId="0" borderId="46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8" fillId="5" borderId="39" xfId="0" applyFont="1" applyFill="1" applyBorder="1" applyAlignment="1">
      <alignment horizontal="center" vertical="center"/>
    </xf>
    <xf numFmtId="0" fontId="8" fillId="5" borderId="40" xfId="0" applyFont="1" applyFill="1" applyBorder="1" applyAlignment="1">
      <alignment horizontal="center" vertical="center"/>
    </xf>
    <xf numFmtId="0" fontId="8" fillId="5" borderId="41" xfId="0" applyFont="1" applyFill="1" applyBorder="1" applyAlignment="1">
      <alignment horizontal="center" vertical="center"/>
    </xf>
    <xf numFmtId="0" fontId="8" fillId="5" borderId="42" xfId="0" applyFont="1" applyFill="1" applyBorder="1" applyAlignment="1">
      <alignment horizontal="center" vertical="center"/>
    </xf>
    <xf numFmtId="0" fontId="8" fillId="5" borderId="43" xfId="0" applyFont="1" applyFill="1" applyBorder="1" applyAlignment="1">
      <alignment horizontal="center" vertical="center"/>
    </xf>
    <xf numFmtId="0" fontId="8" fillId="5" borderId="44" xfId="0" applyFont="1" applyFill="1" applyBorder="1" applyAlignment="1">
      <alignment horizontal="center" vertical="center"/>
    </xf>
    <xf numFmtId="0" fontId="2" fillId="8" borderId="17" xfId="0" applyFont="1" applyFill="1" applyBorder="1" applyAlignment="1">
      <alignment horizontal="center" vertical="center"/>
    </xf>
    <xf numFmtId="0" fontId="2" fillId="8" borderId="55" xfId="0" applyFont="1" applyFill="1" applyBorder="1" applyAlignment="1">
      <alignment horizontal="center" vertical="center"/>
    </xf>
    <xf numFmtId="0" fontId="8" fillId="6" borderId="39" xfId="0" applyFont="1" applyFill="1" applyBorder="1" applyAlignment="1">
      <alignment horizontal="center" vertical="center"/>
    </xf>
    <xf numFmtId="0" fontId="8" fillId="6" borderId="40" xfId="0" applyFont="1" applyFill="1" applyBorder="1" applyAlignment="1">
      <alignment horizontal="center" vertical="center"/>
    </xf>
    <xf numFmtId="0" fontId="8" fillId="6" borderId="41" xfId="0" applyFont="1" applyFill="1" applyBorder="1" applyAlignment="1">
      <alignment horizontal="center" vertical="center"/>
    </xf>
    <xf numFmtId="0" fontId="8" fillId="6" borderId="42" xfId="0" applyFont="1" applyFill="1" applyBorder="1" applyAlignment="1">
      <alignment horizontal="center" vertical="center"/>
    </xf>
    <xf numFmtId="0" fontId="8" fillId="6" borderId="43" xfId="0" applyFont="1" applyFill="1" applyBorder="1" applyAlignment="1">
      <alignment horizontal="center" vertical="center"/>
    </xf>
    <xf numFmtId="0" fontId="8" fillId="6" borderId="44" xfId="0" applyFont="1" applyFill="1" applyBorder="1" applyAlignment="1">
      <alignment horizontal="center" vertical="center"/>
    </xf>
    <xf numFmtId="0" fontId="2" fillId="9" borderId="17" xfId="0" applyFont="1" applyFill="1" applyBorder="1" applyAlignment="1">
      <alignment horizontal="center" vertical="center"/>
    </xf>
    <xf numFmtId="0" fontId="2" fillId="9" borderId="55" xfId="0" applyFont="1" applyFill="1" applyBorder="1" applyAlignment="1">
      <alignment horizontal="center" vertical="center"/>
    </xf>
    <xf numFmtId="0" fontId="11" fillId="0" borderId="33" xfId="0" applyFont="1" applyBorder="1" applyAlignment="1">
      <alignment horizontal="center" vertical="center" wrapText="1"/>
    </xf>
    <xf numFmtId="0" fontId="11" fillId="0" borderId="34" xfId="0" applyFont="1" applyBorder="1" applyAlignment="1">
      <alignment horizontal="center" vertical="center" wrapText="1"/>
    </xf>
    <xf numFmtId="0" fontId="11" fillId="0" borderId="36" xfId="0" applyFont="1" applyBorder="1" applyAlignment="1">
      <alignment horizontal="center" vertical="center" wrapText="1"/>
    </xf>
    <xf numFmtId="0" fontId="11" fillId="0" borderId="37" xfId="0" applyFont="1" applyBorder="1" applyAlignment="1">
      <alignment horizontal="center" vertical="center" wrapText="1"/>
    </xf>
    <xf numFmtId="0" fontId="11" fillId="0" borderId="66" xfId="0" applyFont="1" applyBorder="1" applyAlignment="1">
      <alignment horizontal="center" vertical="center" wrapText="1"/>
    </xf>
    <xf numFmtId="0" fontId="11" fillId="0" borderId="67" xfId="0" applyFont="1" applyBorder="1" applyAlignment="1">
      <alignment horizontal="center" vertical="center" wrapText="1"/>
    </xf>
    <xf numFmtId="2" fontId="12" fillId="0" borderId="34" xfId="0" applyNumberFormat="1" applyFont="1" applyBorder="1" applyAlignment="1">
      <alignment horizontal="center" vertical="center"/>
    </xf>
    <xf numFmtId="2" fontId="12" fillId="0" borderId="35" xfId="0" applyNumberFormat="1" applyFont="1" applyBorder="1" applyAlignment="1">
      <alignment horizontal="center" vertical="center"/>
    </xf>
    <xf numFmtId="2" fontId="12" fillId="0" borderId="37" xfId="0" applyNumberFormat="1" applyFont="1" applyBorder="1" applyAlignment="1">
      <alignment horizontal="center" vertical="center"/>
    </xf>
    <xf numFmtId="2" fontId="12" fillId="0" borderId="38" xfId="0" applyNumberFormat="1" applyFont="1" applyBorder="1" applyAlignment="1">
      <alignment horizontal="center" vertical="center"/>
    </xf>
    <xf numFmtId="0" fontId="12" fillId="0" borderId="34" xfId="0" applyFont="1" applyBorder="1" applyAlignment="1">
      <alignment horizontal="center" vertical="center"/>
    </xf>
    <xf numFmtId="0" fontId="12" fillId="0" borderId="35" xfId="0" applyFont="1" applyBorder="1" applyAlignment="1">
      <alignment horizontal="center" vertical="center"/>
    </xf>
    <xf numFmtId="0" fontId="12" fillId="0" borderId="67" xfId="0" applyFont="1" applyBorder="1" applyAlignment="1">
      <alignment horizontal="center" vertical="center"/>
    </xf>
    <xf numFmtId="0" fontId="12" fillId="0" borderId="68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8" fillId="1" borderId="24" xfId="0" applyFont="1" applyFill="1" applyBorder="1" applyAlignment="1">
      <alignment horizontal="center" vertical="center"/>
    </xf>
    <xf numFmtId="0" fontId="8" fillId="1" borderId="26" xfId="0" applyFont="1" applyFill="1" applyBorder="1" applyAlignment="1">
      <alignment horizontal="center" vertical="center"/>
    </xf>
    <xf numFmtId="0" fontId="8" fillId="1" borderId="23" xfId="0" applyFont="1" applyFill="1" applyBorder="1" applyAlignment="1">
      <alignment horizontal="center" vertical="center"/>
    </xf>
    <xf numFmtId="0" fontId="8" fillId="1" borderId="16" xfId="0" applyFont="1" applyFill="1" applyBorder="1" applyAlignment="1">
      <alignment horizontal="center" vertical="center"/>
    </xf>
    <xf numFmtId="0" fontId="8" fillId="1" borderId="20" xfId="0" applyFont="1" applyFill="1" applyBorder="1" applyAlignment="1">
      <alignment horizontal="center" vertical="center"/>
    </xf>
    <xf numFmtId="0" fontId="8" fillId="1" borderId="21" xfId="0" applyFont="1" applyFill="1" applyBorder="1" applyAlignment="1">
      <alignment horizontal="center" vertical="center"/>
    </xf>
    <xf numFmtId="0" fontId="8" fillId="1" borderId="22" xfId="0" applyFont="1" applyFill="1" applyBorder="1" applyAlignment="1">
      <alignment horizontal="center" vertical="center"/>
    </xf>
    <xf numFmtId="0" fontId="8" fillId="1" borderId="25" xfId="0" applyFont="1" applyFill="1" applyBorder="1" applyAlignment="1">
      <alignment horizontal="center" vertical="center"/>
    </xf>
    <xf numFmtId="0" fontId="8" fillId="1" borderId="5" xfId="0" applyFont="1" applyFill="1" applyBorder="1" applyAlignment="1">
      <alignment horizontal="center" vertical="center"/>
    </xf>
    <xf numFmtId="0" fontId="8" fillId="1" borderId="10" xfId="0" applyFont="1" applyFill="1" applyBorder="1" applyAlignment="1">
      <alignment horizontal="center" vertical="center"/>
    </xf>
    <xf numFmtId="0" fontId="2" fillId="7" borderId="17" xfId="0" applyFont="1" applyFill="1" applyBorder="1" applyAlignment="1">
      <alignment horizontal="center" vertical="center"/>
    </xf>
    <xf numFmtId="0" fontId="2" fillId="7" borderId="55" xfId="0" applyFont="1" applyFill="1" applyBorder="1" applyAlignment="1">
      <alignment horizontal="center" vertical="center"/>
    </xf>
    <xf numFmtId="0" fontId="8" fillId="4" borderId="39" xfId="0" applyFont="1" applyFill="1" applyBorder="1" applyAlignment="1">
      <alignment horizontal="center" vertical="center"/>
    </xf>
    <xf numFmtId="0" fontId="8" fillId="4" borderId="40" xfId="0" applyFont="1" applyFill="1" applyBorder="1" applyAlignment="1">
      <alignment horizontal="center" vertical="center"/>
    </xf>
    <xf numFmtId="0" fontId="8" fillId="4" borderId="41" xfId="0" applyFont="1" applyFill="1" applyBorder="1" applyAlignment="1">
      <alignment horizontal="center" vertical="center"/>
    </xf>
    <xf numFmtId="0" fontId="8" fillId="4" borderId="42" xfId="0" applyFont="1" applyFill="1" applyBorder="1" applyAlignment="1">
      <alignment horizontal="center" vertical="center"/>
    </xf>
    <xf numFmtId="0" fontId="8" fillId="4" borderId="43" xfId="0" applyFont="1" applyFill="1" applyBorder="1" applyAlignment="1">
      <alignment horizontal="center" vertical="center"/>
    </xf>
    <xf numFmtId="0" fontId="8" fillId="4" borderId="44" xfId="0" applyFont="1" applyFill="1" applyBorder="1" applyAlignment="1">
      <alignment horizontal="center" vertical="center"/>
    </xf>
    <xf numFmtId="0" fontId="14" fillId="0" borderId="46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 textRotation="90"/>
    </xf>
    <xf numFmtId="0" fontId="1" fillId="0" borderId="47" xfId="0" applyFont="1" applyBorder="1" applyAlignment="1">
      <alignment horizontal="center" vertical="center" textRotation="90"/>
    </xf>
    <xf numFmtId="169" fontId="1" fillId="0" borderId="0" xfId="0" applyNumberFormat="1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8" fillId="4" borderId="74" xfId="0" applyFont="1" applyFill="1" applyBorder="1" applyAlignment="1">
      <alignment horizontal="center" vertical="center"/>
    </xf>
    <xf numFmtId="0" fontId="8" fillId="4" borderId="75" xfId="0" applyFont="1" applyFill="1" applyBorder="1" applyAlignment="1">
      <alignment horizontal="center" vertical="center"/>
    </xf>
    <xf numFmtId="0" fontId="8" fillId="4" borderId="76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9" fillId="0" borderId="77" xfId="0" applyFont="1" applyBorder="1" applyAlignment="1">
      <alignment horizontal="center" vertical="center"/>
    </xf>
    <xf numFmtId="0" fontId="20" fillId="0" borderId="4" xfId="0" applyFont="1" applyBorder="1" applyAlignment="1">
      <alignment horizontal="left" vertical="center"/>
    </xf>
    <xf numFmtId="168" fontId="1" fillId="0" borderId="4" xfId="0" applyNumberFormat="1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168" fontId="1" fillId="0" borderId="78" xfId="0" applyNumberFormat="1" applyFont="1" applyBorder="1" applyAlignment="1">
      <alignment horizontal="center" vertical="center"/>
    </xf>
    <xf numFmtId="0" fontId="9" fillId="0" borderId="79" xfId="0" applyFont="1" applyBorder="1" applyAlignment="1">
      <alignment horizontal="center" vertical="center"/>
    </xf>
    <xf numFmtId="0" fontId="20" fillId="0" borderId="80" xfId="0" applyFont="1" applyBorder="1" applyAlignment="1">
      <alignment horizontal="left" vertical="center"/>
    </xf>
    <xf numFmtId="168" fontId="1" fillId="0" borderId="80" xfId="0" applyNumberFormat="1" applyFont="1" applyBorder="1" applyAlignment="1">
      <alignment horizontal="center" vertical="center"/>
    </xf>
    <xf numFmtId="0" fontId="1" fillId="4" borderId="80" xfId="0" applyFont="1" applyFill="1" applyBorder="1" applyAlignment="1">
      <alignment horizontal="center" vertical="center"/>
    </xf>
    <xf numFmtId="0" fontId="9" fillId="0" borderId="80" xfId="0" applyFont="1" applyBorder="1" applyAlignment="1">
      <alignment horizontal="center" vertical="center"/>
    </xf>
    <xf numFmtId="168" fontId="1" fillId="0" borderId="81" xfId="0" applyNumberFormat="1" applyFont="1" applyBorder="1" applyAlignment="1">
      <alignment horizontal="center" vertical="center"/>
    </xf>
    <xf numFmtId="0" fontId="8" fillId="5" borderId="74" xfId="0" applyFont="1" applyFill="1" applyBorder="1" applyAlignment="1">
      <alignment horizontal="center" vertical="center"/>
    </xf>
    <xf numFmtId="0" fontId="8" fillId="5" borderId="75" xfId="0" applyFont="1" applyFill="1" applyBorder="1" applyAlignment="1">
      <alignment horizontal="center" vertical="center"/>
    </xf>
    <xf numFmtId="0" fontId="8" fillId="5" borderId="76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80" xfId="0" applyFont="1" applyFill="1" applyBorder="1" applyAlignment="1">
      <alignment horizontal="center" vertical="center"/>
    </xf>
    <xf numFmtId="0" fontId="8" fillId="6" borderId="74" xfId="0" applyFont="1" applyFill="1" applyBorder="1" applyAlignment="1">
      <alignment horizontal="center" vertical="center"/>
    </xf>
    <xf numFmtId="0" fontId="8" fillId="6" borderId="75" xfId="0" applyFont="1" applyFill="1" applyBorder="1" applyAlignment="1">
      <alignment horizontal="center" vertical="center"/>
    </xf>
    <xf numFmtId="0" fontId="8" fillId="6" borderId="76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80" xfId="0" applyFont="1" applyFill="1" applyBorder="1" applyAlignment="1">
      <alignment horizontal="center" vertical="center"/>
    </xf>
    <xf numFmtId="0" fontId="21" fillId="0" borderId="82" xfId="0" applyFont="1" applyBorder="1" applyAlignment="1">
      <alignment horizontal="center" vertical="center"/>
    </xf>
    <xf numFmtId="0" fontId="21" fillId="0" borderId="6" xfId="0" applyFont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21" fillId="0" borderId="83" xfId="0" applyFont="1" applyBorder="1" applyAlignment="1">
      <alignment horizontal="center" vertical="center"/>
    </xf>
    <xf numFmtId="0" fontId="9" fillId="0" borderId="82" xfId="0" applyFont="1" applyBorder="1" applyAlignment="1">
      <alignment horizontal="center" vertical="center"/>
    </xf>
    <xf numFmtId="0" fontId="20" fillId="0" borderId="6" xfId="0" applyFont="1" applyBorder="1" applyAlignment="1">
      <alignment horizontal="left" vertical="center"/>
    </xf>
    <xf numFmtId="168" fontId="1" fillId="0" borderId="6" xfId="0" applyNumberFormat="1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168" fontId="1" fillId="0" borderId="83" xfId="0" applyNumberFormat="1" applyFont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8" fillId="4" borderId="84" xfId="0" applyFont="1" applyFill="1" applyBorder="1" applyAlignment="1">
      <alignment horizontal="center" vertical="center"/>
    </xf>
    <xf numFmtId="0" fontId="8" fillId="4" borderId="85" xfId="0" applyFont="1" applyFill="1" applyBorder="1" applyAlignment="1">
      <alignment horizontal="center" vertical="center"/>
    </xf>
    <xf numFmtId="0" fontId="8" fillId="4" borderId="86" xfId="0" applyFont="1" applyFill="1" applyBorder="1" applyAlignment="1">
      <alignment horizontal="center" vertical="center"/>
    </xf>
    <xf numFmtId="0" fontId="21" fillId="0" borderId="84" xfId="0" applyFont="1" applyBorder="1" applyAlignment="1">
      <alignment horizontal="center" vertical="center"/>
    </xf>
    <xf numFmtId="0" fontId="21" fillId="0" borderId="85" xfId="0" applyFont="1" applyBorder="1" applyAlignment="1">
      <alignment horizontal="center" vertical="center"/>
    </xf>
    <xf numFmtId="0" fontId="21" fillId="0" borderId="86" xfId="0" applyFont="1" applyBorder="1" applyAlignment="1">
      <alignment horizontal="center" vertical="center"/>
    </xf>
    <xf numFmtId="0" fontId="8" fillId="5" borderId="84" xfId="0" applyFont="1" applyFill="1" applyBorder="1" applyAlignment="1">
      <alignment horizontal="center" vertical="center"/>
    </xf>
    <xf numFmtId="0" fontId="8" fillId="5" borderId="85" xfId="0" applyFont="1" applyFill="1" applyBorder="1" applyAlignment="1">
      <alignment horizontal="center" vertical="center"/>
    </xf>
    <xf numFmtId="0" fontId="8" fillId="5" borderId="86" xfId="0" applyFont="1" applyFill="1" applyBorder="1" applyAlignment="1">
      <alignment horizontal="center" vertical="center"/>
    </xf>
    <xf numFmtId="0" fontId="8" fillId="6" borderId="84" xfId="0" applyFont="1" applyFill="1" applyBorder="1" applyAlignment="1">
      <alignment horizontal="center" vertical="center"/>
    </xf>
    <xf numFmtId="0" fontId="8" fillId="6" borderId="85" xfId="0" applyFont="1" applyFill="1" applyBorder="1" applyAlignment="1">
      <alignment horizontal="center" vertical="center"/>
    </xf>
    <xf numFmtId="0" fontId="8" fillId="6" borderId="86" xfId="0" applyFont="1" applyFill="1" applyBorder="1" applyAlignment="1">
      <alignment horizontal="center" vertical="center"/>
    </xf>
    <xf numFmtId="0" fontId="1" fillId="3" borderId="59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410"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>
          <bgColor rgb="FFFFFF99"/>
        </patternFill>
      </fill>
    </dxf>
    <dxf>
      <font>
        <b/>
        <i val="0"/>
        <color auto="1"/>
      </font>
      <fill>
        <patternFill>
          <bgColor rgb="FFFFFF99"/>
        </patternFill>
      </fill>
    </dxf>
    <dxf>
      <font>
        <b/>
        <i val="0"/>
        <color rgb="FF00B050"/>
      </font>
      <fill>
        <patternFill>
          <bgColor rgb="FFFFFF99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auto="1"/>
      </font>
      <fill>
        <patternFill patternType="solid">
          <bgColor theme="7" tint="0.59996337778862885"/>
        </patternFill>
      </fill>
    </dxf>
    <dxf>
      <font>
        <b/>
        <i val="0"/>
        <color rgb="FF00B050"/>
      </font>
      <fill>
        <patternFill patternType="solid">
          <bgColor theme="7" tint="0.59996337778862885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rgb="FFFF0000"/>
      </font>
      <fill>
        <patternFill patternType="solid">
          <bgColor rgb="FFCCFFFF"/>
        </patternFill>
      </fill>
    </dxf>
    <dxf>
      <font>
        <b/>
        <i val="0"/>
        <color auto="1"/>
      </font>
      <fill>
        <patternFill patternType="solid">
          <bgColor rgb="FFCCFFFF"/>
        </patternFill>
      </fill>
    </dxf>
    <dxf>
      <font>
        <b/>
        <i val="0"/>
        <color rgb="FF00B050"/>
      </font>
      <fill>
        <patternFill patternType="solid">
          <bgColor rgb="FFCCFF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rgb="FFFF0000"/>
      </font>
      <fill>
        <patternFill>
          <bgColor rgb="FFFFFF99"/>
        </patternFill>
      </fill>
    </dxf>
    <dxf>
      <font>
        <b/>
        <i val="0"/>
        <color auto="1"/>
      </font>
      <fill>
        <patternFill>
          <bgColor rgb="FFFFFF99"/>
        </patternFill>
      </fill>
    </dxf>
    <dxf>
      <font>
        <b/>
        <i val="0"/>
        <color rgb="FF00B050"/>
      </font>
      <fill>
        <patternFill>
          <bgColor rgb="FFFFFF99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auto="1"/>
      </font>
      <fill>
        <patternFill patternType="solid">
          <bgColor theme="7" tint="0.59996337778862885"/>
        </patternFill>
      </fill>
    </dxf>
    <dxf>
      <font>
        <b/>
        <i val="0"/>
        <color rgb="FF00B050"/>
      </font>
      <fill>
        <patternFill patternType="solid">
          <bgColor theme="7" tint="0.59996337778862885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rgb="FFFF0000"/>
      </font>
      <fill>
        <patternFill patternType="solid">
          <bgColor rgb="FFCCFFFF"/>
        </patternFill>
      </fill>
    </dxf>
    <dxf>
      <font>
        <b/>
        <i val="0"/>
        <color auto="1"/>
      </font>
      <fill>
        <patternFill patternType="solid">
          <bgColor rgb="FFCCFFFF"/>
        </patternFill>
      </fill>
    </dxf>
    <dxf>
      <font>
        <b/>
        <i val="0"/>
        <color rgb="FF00B050"/>
      </font>
      <fill>
        <patternFill patternType="solid">
          <bgColor rgb="FFCCFF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>
          <bgColor rgb="FFFFFF99"/>
        </patternFill>
      </fill>
    </dxf>
    <dxf>
      <font>
        <b/>
        <i val="0"/>
        <color auto="1"/>
      </font>
      <fill>
        <patternFill>
          <bgColor rgb="FFFFFF99"/>
        </patternFill>
      </fill>
    </dxf>
    <dxf>
      <font>
        <b/>
        <i val="0"/>
        <color rgb="FF00B050"/>
      </font>
      <fill>
        <patternFill>
          <bgColor rgb="FFFFFF99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auto="1"/>
      </font>
      <fill>
        <patternFill patternType="solid">
          <bgColor theme="7" tint="0.59996337778862885"/>
        </patternFill>
      </fill>
    </dxf>
    <dxf>
      <font>
        <b/>
        <i val="0"/>
        <color rgb="FF00B050"/>
      </font>
      <fill>
        <patternFill patternType="solid">
          <bgColor theme="7" tint="0.59996337778862885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rgb="FFFF0000"/>
      </font>
      <fill>
        <patternFill patternType="solid">
          <bgColor rgb="FFCCFFFF"/>
        </patternFill>
      </fill>
    </dxf>
    <dxf>
      <font>
        <b/>
        <i val="0"/>
        <color auto="1"/>
      </font>
      <fill>
        <patternFill patternType="solid">
          <bgColor rgb="FFCCFFFF"/>
        </patternFill>
      </fill>
    </dxf>
    <dxf>
      <font>
        <b/>
        <i val="0"/>
        <color rgb="FF00B050"/>
      </font>
      <fill>
        <patternFill patternType="solid">
          <bgColor rgb="FFCCFF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rgb="FFFF0000"/>
      </font>
      <fill>
        <patternFill>
          <bgColor rgb="FFFFFF99"/>
        </patternFill>
      </fill>
    </dxf>
    <dxf>
      <font>
        <b/>
        <i val="0"/>
        <color auto="1"/>
      </font>
      <fill>
        <patternFill>
          <bgColor rgb="FFFFFF99"/>
        </patternFill>
      </fill>
    </dxf>
    <dxf>
      <font>
        <b/>
        <i val="0"/>
        <color rgb="FF00B050"/>
      </font>
      <fill>
        <patternFill>
          <bgColor rgb="FFFFFF99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auto="1"/>
      </font>
      <fill>
        <patternFill patternType="solid">
          <bgColor theme="7" tint="0.59996337778862885"/>
        </patternFill>
      </fill>
    </dxf>
    <dxf>
      <font>
        <b/>
        <i val="0"/>
        <color rgb="FF00B050"/>
      </font>
      <fill>
        <patternFill patternType="solid">
          <bgColor theme="7" tint="0.59996337778862885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rgb="FFFF0000"/>
      </font>
      <fill>
        <patternFill patternType="solid">
          <bgColor rgb="FFCCFFFF"/>
        </patternFill>
      </fill>
    </dxf>
    <dxf>
      <font>
        <b/>
        <i val="0"/>
        <color auto="1"/>
      </font>
      <fill>
        <patternFill patternType="solid">
          <bgColor rgb="FFCCFFFF"/>
        </patternFill>
      </fill>
    </dxf>
    <dxf>
      <font>
        <b/>
        <i val="0"/>
        <color rgb="FF00B050"/>
      </font>
      <fill>
        <patternFill patternType="solid">
          <bgColor rgb="FFCCFF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rgb="FFFF0000"/>
      </font>
      <fill>
        <patternFill>
          <bgColor rgb="FFFFFF99"/>
        </patternFill>
      </fill>
    </dxf>
    <dxf>
      <font>
        <b/>
        <i val="0"/>
        <color auto="1"/>
      </font>
      <fill>
        <patternFill>
          <bgColor rgb="FFFFFF99"/>
        </patternFill>
      </fill>
    </dxf>
    <dxf>
      <font>
        <b/>
        <i val="0"/>
        <color rgb="FF00B050"/>
      </font>
      <fill>
        <patternFill>
          <bgColor rgb="FFFFFF99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auto="1"/>
      </font>
      <fill>
        <patternFill patternType="solid">
          <bgColor theme="7" tint="0.59996337778862885"/>
        </patternFill>
      </fill>
    </dxf>
    <dxf>
      <font>
        <b/>
        <i val="0"/>
        <color rgb="FF00B050"/>
      </font>
      <fill>
        <patternFill patternType="solid">
          <bgColor theme="7" tint="0.59996337778862885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rgb="FFFF0000"/>
      </font>
      <fill>
        <patternFill patternType="solid">
          <bgColor rgb="FFCCFFFF"/>
        </patternFill>
      </fill>
    </dxf>
    <dxf>
      <font>
        <b/>
        <i val="0"/>
        <color auto="1"/>
      </font>
      <fill>
        <patternFill patternType="solid">
          <bgColor rgb="FFCCFFFF"/>
        </patternFill>
      </fill>
    </dxf>
    <dxf>
      <font>
        <b/>
        <i val="0"/>
        <color rgb="FF00B050"/>
      </font>
      <fill>
        <patternFill patternType="solid">
          <bgColor rgb="FFCCFF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>
          <bgColor rgb="FFFFFF99"/>
        </patternFill>
      </fill>
    </dxf>
    <dxf>
      <font>
        <b/>
        <i val="0"/>
        <color auto="1"/>
      </font>
      <fill>
        <patternFill>
          <bgColor rgb="FFFFFF99"/>
        </patternFill>
      </fill>
    </dxf>
    <dxf>
      <font>
        <b/>
        <i val="0"/>
        <color rgb="FF00B050"/>
      </font>
      <fill>
        <patternFill>
          <bgColor rgb="FFFFFF99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auto="1"/>
      </font>
      <fill>
        <patternFill patternType="solid">
          <bgColor theme="7" tint="0.59996337778862885"/>
        </patternFill>
      </fill>
    </dxf>
    <dxf>
      <font>
        <b/>
        <i val="0"/>
        <color rgb="FF00B050"/>
      </font>
      <fill>
        <patternFill patternType="solid">
          <bgColor theme="7" tint="0.59996337778862885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rgb="FFFF0000"/>
      </font>
      <fill>
        <patternFill patternType="solid">
          <bgColor rgb="FFCCFFFF"/>
        </patternFill>
      </fill>
    </dxf>
    <dxf>
      <font>
        <b/>
        <i val="0"/>
        <color auto="1"/>
      </font>
      <fill>
        <patternFill patternType="solid">
          <bgColor rgb="FFCCFFFF"/>
        </patternFill>
      </fill>
    </dxf>
    <dxf>
      <font>
        <b/>
        <i val="0"/>
        <color rgb="FF00B050"/>
      </font>
      <fill>
        <patternFill patternType="solid">
          <bgColor rgb="FFCCFF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rgb="FFFF0000"/>
      </font>
      <fill>
        <patternFill>
          <bgColor rgb="FFFFFF99"/>
        </patternFill>
      </fill>
    </dxf>
    <dxf>
      <font>
        <b/>
        <i val="0"/>
        <color auto="1"/>
      </font>
      <fill>
        <patternFill>
          <bgColor rgb="FFFFFF99"/>
        </patternFill>
      </fill>
    </dxf>
    <dxf>
      <font>
        <b/>
        <i val="0"/>
        <color rgb="FF00B050"/>
      </font>
      <fill>
        <patternFill>
          <bgColor rgb="FFFFFF99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auto="1"/>
      </font>
      <fill>
        <patternFill patternType="solid">
          <bgColor theme="7" tint="0.59996337778862885"/>
        </patternFill>
      </fill>
    </dxf>
    <dxf>
      <font>
        <b/>
        <i val="0"/>
        <color rgb="FF00B050"/>
      </font>
      <fill>
        <patternFill patternType="solid">
          <bgColor theme="7" tint="0.59996337778862885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rgb="FFFF0000"/>
      </font>
      <fill>
        <patternFill patternType="solid">
          <bgColor rgb="FFCCFFFF"/>
        </patternFill>
      </fill>
    </dxf>
    <dxf>
      <font>
        <b/>
        <i val="0"/>
        <color auto="1"/>
      </font>
      <fill>
        <patternFill patternType="solid">
          <bgColor rgb="FFCCFFFF"/>
        </patternFill>
      </fill>
    </dxf>
    <dxf>
      <font>
        <b/>
        <i val="0"/>
        <color rgb="FF00B050"/>
      </font>
      <fill>
        <patternFill patternType="solid">
          <bgColor rgb="FFCCFF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>
          <bgColor rgb="FFFFFF99"/>
        </patternFill>
      </fill>
    </dxf>
    <dxf>
      <font>
        <b/>
        <i val="0"/>
        <color auto="1"/>
      </font>
      <fill>
        <patternFill>
          <bgColor rgb="FFFFFF99"/>
        </patternFill>
      </fill>
    </dxf>
    <dxf>
      <font>
        <b/>
        <i val="0"/>
        <color rgb="FF00B050"/>
      </font>
      <fill>
        <patternFill>
          <bgColor rgb="FFFFFF99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auto="1"/>
      </font>
      <fill>
        <patternFill patternType="solid">
          <bgColor theme="7" tint="0.59996337778862885"/>
        </patternFill>
      </fill>
    </dxf>
    <dxf>
      <font>
        <b/>
        <i val="0"/>
        <color rgb="FF00B050"/>
      </font>
      <fill>
        <patternFill patternType="solid">
          <bgColor theme="7" tint="0.59996337778862885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rgb="FFFF0000"/>
      </font>
      <fill>
        <patternFill patternType="solid">
          <bgColor rgb="FFCCFFFF"/>
        </patternFill>
      </fill>
    </dxf>
    <dxf>
      <font>
        <b/>
        <i val="0"/>
        <color auto="1"/>
      </font>
      <fill>
        <patternFill patternType="solid">
          <bgColor rgb="FFCCFFFF"/>
        </patternFill>
      </fill>
    </dxf>
    <dxf>
      <font>
        <b/>
        <i val="0"/>
        <color rgb="FF00B050"/>
      </font>
      <fill>
        <patternFill patternType="solid">
          <bgColor rgb="FFCCFF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>
          <bgColor rgb="FFFFFF99"/>
        </patternFill>
      </fill>
    </dxf>
    <dxf>
      <font>
        <b/>
        <i val="0"/>
        <color auto="1"/>
      </font>
      <fill>
        <patternFill>
          <bgColor rgb="FFFFFF99"/>
        </patternFill>
      </fill>
    </dxf>
    <dxf>
      <font>
        <b/>
        <i val="0"/>
        <color rgb="FF00B050"/>
      </font>
      <fill>
        <patternFill>
          <bgColor rgb="FFFFFF99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auto="1"/>
      </font>
      <fill>
        <patternFill patternType="solid">
          <bgColor theme="7" tint="0.59996337778862885"/>
        </patternFill>
      </fill>
    </dxf>
    <dxf>
      <font>
        <b/>
        <i val="0"/>
        <color rgb="FF00B050"/>
      </font>
      <fill>
        <patternFill patternType="solid">
          <bgColor theme="7" tint="0.59996337778862885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rgb="FFFF0000"/>
      </font>
      <fill>
        <patternFill patternType="solid">
          <bgColor rgb="FFCCFFFF"/>
        </patternFill>
      </fill>
    </dxf>
    <dxf>
      <font>
        <b/>
        <i val="0"/>
        <color auto="1"/>
      </font>
      <fill>
        <patternFill patternType="solid">
          <bgColor rgb="FFCCFFFF"/>
        </patternFill>
      </fill>
    </dxf>
    <dxf>
      <font>
        <b/>
        <i val="0"/>
        <color rgb="FF00B050"/>
      </font>
      <fill>
        <patternFill patternType="solid">
          <bgColor rgb="FFCCFF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>
          <bgColor rgb="FFFFFF99"/>
        </patternFill>
      </fill>
    </dxf>
    <dxf>
      <font>
        <b/>
        <i val="0"/>
        <color auto="1"/>
      </font>
      <fill>
        <patternFill>
          <bgColor rgb="FFFFFF99"/>
        </patternFill>
      </fill>
    </dxf>
    <dxf>
      <font>
        <b/>
        <i val="0"/>
        <color rgb="FF00B050"/>
      </font>
      <fill>
        <patternFill>
          <bgColor rgb="FFFFFF99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auto="1"/>
      </font>
      <fill>
        <patternFill patternType="solid">
          <bgColor theme="7" tint="0.59996337778862885"/>
        </patternFill>
      </fill>
    </dxf>
    <dxf>
      <font>
        <b/>
        <i val="0"/>
        <color rgb="FF00B050"/>
      </font>
      <fill>
        <patternFill patternType="solid">
          <bgColor theme="7" tint="0.59996337778862885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rgb="FFFF0000"/>
      </font>
      <fill>
        <patternFill patternType="solid">
          <bgColor rgb="FFCCFFFF"/>
        </patternFill>
      </fill>
    </dxf>
    <dxf>
      <font>
        <b/>
        <i val="0"/>
        <color auto="1"/>
      </font>
      <fill>
        <patternFill patternType="solid">
          <bgColor rgb="FFCCFFFF"/>
        </patternFill>
      </fill>
    </dxf>
    <dxf>
      <font>
        <b/>
        <i val="0"/>
        <color rgb="FF00B050"/>
      </font>
      <fill>
        <patternFill patternType="solid">
          <bgColor rgb="FFCCFF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>
          <bgColor rgb="FFFFFF99"/>
        </patternFill>
      </fill>
    </dxf>
    <dxf>
      <font>
        <b/>
        <i val="0"/>
        <color auto="1"/>
      </font>
      <fill>
        <patternFill>
          <bgColor rgb="FFFFFF99"/>
        </patternFill>
      </fill>
    </dxf>
    <dxf>
      <font>
        <b/>
        <i val="0"/>
        <color rgb="FF00B050"/>
      </font>
      <fill>
        <patternFill>
          <bgColor rgb="FFFFFF99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auto="1"/>
      </font>
      <fill>
        <patternFill patternType="solid">
          <bgColor theme="7" tint="0.59996337778862885"/>
        </patternFill>
      </fill>
    </dxf>
    <dxf>
      <font>
        <b/>
        <i val="0"/>
        <color rgb="FF00B050"/>
      </font>
      <fill>
        <patternFill patternType="solid">
          <bgColor theme="7" tint="0.59996337778862885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rgb="FFFF0000"/>
      </font>
      <fill>
        <patternFill patternType="solid">
          <bgColor rgb="FFCCFFFF"/>
        </patternFill>
      </fill>
    </dxf>
    <dxf>
      <font>
        <b/>
        <i val="0"/>
        <color auto="1"/>
      </font>
      <fill>
        <patternFill patternType="solid">
          <bgColor rgb="FFCCFFFF"/>
        </patternFill>
      </fill>
    </dxf>
    <dxf>
      <font>
        <b/>
        <i val="0"/>
        <color rgb="FF00B050"/>
      </font>
      <fill>
        <patternFill patternType="solid">
          <bgColor rgb="FFCCFF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>
          <bgColor rgb="FFFFFF99"/>
        </patternFill>
      </fill>
    </dxf>
    <dxf>
      <font>
        <b/>
        <i val="0"/>
        <color auto="1"/>
      </font>
      <fill>
        <patternFill>
          <bgColor rgb="FFFFFF99"/>
        </patternFill>
      </fill>
    </dxf>
    <dxf>
      <font>
        <b/>
        <i val="0"/>
        <color rgb="FF00B050"/>
      </font>
      <fill>
        <patternFill>
          <bgColor rgb="FFFFFF99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auto="1"/>
      </font>
      <fill>
        <patternFill patternType="solid">
          <bgColor theme="7" tint="0.59996337778862885"/>
        </patternFill>
      </fill>
    </dxf>
    <dxf>
      <font>
        <b/>
        <i val="0"/>
        <color rgb="FF00B050"/>
      </font>
      <fill>
        <patternFill patternType="solid">
          <bgColor theme="7" tint="0.59996337778862885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rgb="FFFF0000"/>
      </font>
      <fill>
        <patternFill patternType="solid">
          <bgColor rgb="FFCCFFFF"/>
        </patternFill>
      </fill>
    </dxf>
    <dxf>
      <font>
        <b/>
        <i val="0"/>
        <color auto="1"/>
      </font>
      <fill>
        <patternFill patternType="solid">
          <bgColor rgb="FFCCFFFF"/>
        </patternFill>
      </fill>
    </dxf>
    <dxf>
      <font>
        <b/>
        <i val="0"/>
        <color rgb="FF00B050"/>
      </font>
      <fill>
        <patternFill patternType="solid">
          <bgColor rgb="FFCCFF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>
          <bgColor rgb="FFFFFF99"/>
        </patternFill>
      </fill>
    </dxf>
    <dxf>
      <font>
        <b/>
        <i val="0"/>
        <color auto="1"/>
      </font>
      <fill>
        <patternFill>
          <bgColor rgb="FFFFFF99"/>
        </patternFill>
      </fill>
    </dxf>
    <dxf>
      <font>
        <b/>
        <i val="0"/>
        <color rgb="FF00B050"/>
      </font>
      <fill>
        <patternFill>
          <bgColor rgb="FFFFFF99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auto="1"/>
      </font>
      <fill>
        <patternFill patternType="solid">
          <bgColor theme="7" tint="0.59996337778862885"/>
        </patternFill>
      </fill>
    </dxf>
    <dxf>
      <font>
        <b/>
        <i val="0"/>
        <color rgb="FF00B050"/>
      </font>
      <fill>
        <patternFill patternType="solid">
          <bgColor theme="7" tint="0.59996337778862885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rgb="FFFF0000"/>
      </font>
      <fill>
        <patternFill patternType="solid">
          <bgColor rgb="FFCCFFFF"/>
        </patternFill>
      </fill>
    </dxf>
    <dxf>
      <font>
        <b/>
        <i val="0"/>
        <color auto="1"/>
      </font>
      <fill>
        <patternFill patternType="solid">
          <bgColor rgb="FFCCFFFF"/>
        </patternFill>
      </fill>
    </dxf>
    <dxf>
      <font>
        <b/>
        <i val="0"/>
        <color rgb="FF00B050"/>
      </font>
      <fill>
        <patternFill patternType="solid">
          <bgColor rgb="FFCCFF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rgb="FFFF0000"/>
      </font>
      <fill>
        <patternFill>
          <bgColor rgb="FFFFFF99"/>
        </patternFill>
      </fill>
    </dxf>
    <dxf>
      <font>
        <b/>
        <i val="0"/>
        <color auto="1"/>
      </font>
      <fill>
        <patternFill>
          <bgColor rgb="FFFFFF99"/>
        </patternFill>
      </fill>
    </dxf>
    <dxf>
      <font>
        <b/>
        <i val="0"/>
        <color rgb="FF00B050"/>
      </font>
      <fill>
        <patternFill>
          <bgColor rgb="FFFFFF99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auto="1"/>
      </font>
      <fill>
        <patternFill patternType="solid">
          <bgColor theme="7" tint="0.59996337778862885"/>
        </patternFill>
      </fill>
    </dxf>
    <dxf>
      <font>
        <b/>
        <i val="0"/>
        <color rgb="FF00B050"/>
      </font>
      <fill>
        <patternFill patternType="solid">
          <bgColor theme="7" tint="0.59996337778862885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rgb="FFFF0000"/>
      </font>
      <fill>
        <patternFill patternType="solid">
          <bgColor rgb="FFCCFFFF"/>
        </patternFill>
      </fill>
    </dxf>
    <dxf>
      <font>
        <b/>
        <i val="0"/>
        <color auto="1"/>
      </font>
      <fill>
        <patternFill patternType="solid">
          <bgColor rgb="FFCCFFFF"/>
        </patternFill>
      </fill>
    </dxf>
    <dxf>
      <font>
        <b/>
        <i val="0"/>
        <color rgb="FF00B050"/>
      </font>
      <fill>
        <patternFill patternType="solid">
          <bgColor rgb="FFCCFF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color auto="1"/>
      </font>
    </dxf>
    <dxf>
      <font>
        <color rgb="FF00B050"/>
      </font>
    </dxf>
    <dxf>
      <font>
        <color rgb="FFFF0000"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5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CCFFFF"/>
      <color rgb="FFFFFF99"/>
      <color rgb="FF0000FF"/>
      <color rgb="FF009900"/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3" Type="http://schemas.openxmlformats.org/officeDocument/2006/relationships/hyperlink" Target="#'J02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2" Type="http://schemas.openxmlformats.org/officeDocument/2006/relationships/image" Target="../media/image1.jpeg"/><Relationship Id="rId16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10" Type="http://schemas.openxmlformats.org/officeDocument/2006/relationships/hyperlink" Target="#'J09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'J11'!A1"/><Relationship Id="rId18" Type="http://schemas.openxmlformats.org/officeDocument/2006/relationships/hyperlink" Target="#Statistiques!A1"/><Relationship Id="rId3" Type="http://schemas.openxmlformats.org/officeDocument/2006/relationships/hyperlink" Target="#'J02'!A1"/><Relationship Id="rId7" Type="http://schemas.openxmlformats.org/officeDocument/2006/relationships/hyperlink" Target="#'J05'!A1"/><Relationship Id="rId12" Type="http://schemas.openxmlformats.org/officeDocument/2006/relationships/hyperlink" Target="#'J10'!A1"/><Relationship Id="rId17" Type="http://schemas.openxmlformats.org/officeDocument/2006/relationships/hyperlink" Target="#Equipes!A1"/><Relationship Id="rId2" Type="http://schemas.openxmlformats.org/officeDocument/2006/relationships/image" Target="../media/image2.jpeg"/><Relationship Id="rId16" Type="http://schemas.openxmlformats.org/officeDocument/2006/relationships/hyperlink" Target="#'J14'!A1"/><Relationship Id="rId1" Type="http://schemas.openxmlformats.org/officeDocument/2006/relationships/hyperlink" Target="#'J01'!A1"/><Relationship Id="rId6" Type="http://schemas.openxmlformats.org/officeDocument/2006/relationships/hyperlink" Target="#'J04'!A1"/><Relationship Id="rId11" Type="http://schemas.openxmlformats.org/officeDocument/2006/relationships/hyperlink" Target="#'J09'!A1"/><Relationship Id="rId5" Type="http://schemas.openxmlformats.org/officeDocument/2006/relationships/hyperlink" Target="#'J03'!A1"/><Relationship Id="rId15" Type="http://schemas.openxmlformats.org/officeDocument/2006/relationships/hyperlink" Target="#'J13'!A1"/><Relationship Id="rId10" Type="http://schemas.openxmlformats.org/officeDocument/2006/relationships/hyperlink" Target="#'J08'!A1"/><Relationship Id="rId4" Type="http://schemas.openxmlformats.org/officeDocument/2006/relationships/image" Target="../media/image1.jpeg"/><Relationship Id="rId9" Type="http://schemas.openxmlformats.org/officeDocument/2006/relationships/hyperlink" Target="#'J07'!A1"/><Relationship Id="rId14" Type="http://schemas.openxmlformats.org/officeDocument/2006/relationships/hyperlink" Target="#'J12'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'J11'!A1"/><Relationship Id="rId3" Type="http://schemas.openxmlformats.org/officeDocument/2006/relationships/hyperlink" Target="#'J02'!A1"/><Relationship Id="rId7" Type="http://schemas.openxmlformats.org/officeDocument/2006/relationships/hyperlink" Target="#'J05'!A1"/><Relationship Id="rId12" Type="http://schemas.openxmlformats.org/officeDocument/2006/relationships/hyperlink" Target="#'J10'!A1"/><Relationship Id="rId17" Type="http://schemas.openxmlformats.org/officeDocument/2006/relationships/hyperlink" Target="#Statistiques!A1"/><Relationship Id="rId2" Type="http://schemas.openxmlformats.org/officeDocument/2006/relationships/image" Target="../media/image1.jpeg"/><Relationship Id="rId16" Type="http://schemas.openxmlformats.org/officeDocument/2006/relationships/hyperlink" Target="#'J14'!A1"/><Relationship Id="rId1" Type="http://schemas.openxmlformats.org/officeDocument/2006/relationships/hyperlink" Target="#'J01'!A1"/><Relationship Id="rId6" Type="http://schemas.openxmlformats.org/officeDocument/2006/relationships/hyperlink" Target="#'J04'!A1"/><Relationship Id="rId11" Type="http://schemas.openxmlformats.org/officeDocument/2006/relationships/hyperlink" Target="#'J09'!A1"/><Relationship Id="rId5" Type="http://schemas.openxmlformats.org/officeDocument/2006/relationships/hyperlink" Target="#'J03'!A1"/><Relationship Id="rId15" Type="http://schemas.openxmlformats.org/officeDocument/2006/relationships/hyperlink" Target="#'J13'!A1"/><Relationship Id="rId10" Type="http://schemas.openxmlformats.org/officeDocument/2006/relationships/hyperlink" Target="#'J08'!A1"/><Relationship Id="rId4" Type="http://schemas.openxmlformats.org/officeDocument/2006/relationships/image" Target="../media/image2.jpeg"/><Relationship Id="rId9" Type="http://schemas.openxmlformats.org/officeDocument/2006/relationships/hyperlink" Target="#'J07'!A1"/><Relationship Id="rId14" Type="http://schemas.openxmlformats.org/officeDocument/2006/relationships/hyperlink" Target="#'J12'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'J11'!A1"/><Relationship Id="rId3" Type="http://schemas.openxmlformats.org/officeDocument/2006/relationships/hyperlink" Target="#'J02'!A1"/><Relationship Id="rId7" Type="http://schemas.openxmlformats.org/officeDocument/2006/relationships/hyperlink" Target="#'J05'!A1"/><Relationship Id="rId12" Type="http://schemas.openxmlformats.org/officeDocument/2006/relationships/hyperlink" Target="#'J10'!A1"/><Relationship Id="rId17" Type="http://schemas.openxmlformats.org/officeDocument/2006/relationships/hyperlink" Target="#Statistiques!A1"/><Relationship Id="rId2" Type="http://schemas.openxmlformats.org/officeDocument/2006/relationships/image" Target="../media/image1.jpeg"/><Relationship Id="rId16" Type="http://schemas.openxmlformats.org/officeDocument/2006/relationships/hyperlink" Target="#'J14'!A1"/><Relationship Id="rId1" Type="http://schemas.openxmlformats.org/officeDocument/2006/relationships/hyperlink" Target="#'J01'!A1"/><Relationship Id="rId6" Type="http://schemas.openxmlformats.org/officeDocument/2006/relationships/hyperlink" Target="#'J04'!A1"/><Relationship Id="rId11" Type="http://schemas.openxmlformats.org/officeDocument/2006/relationships/hyperlink" Target="#'J09'!A1"/><Relationship Id="rId5" Type="http://schemas.openxmlformats.org/officeDocument/2006/relationships/image" Target="../media/image2.jpeg"/><Relationship Id="rId15" Type="http://schemas.openxmlformats.org/officeDocument/2006/relationships/hyperlink" Target="#'J13'!A1"/><Relationship Id="rId10" Type="http://schemas.openxmlformats.org/officeDocument/2006/relationships/hyperlink" Target="#'J08'!A1"/><Relationship Id="rId4" Type="http://schemas.openxmlformats.org/officeDocument/2006/relationships/hyperlink" Target="#'J03'!A1"/><Relationship Id="rId9" Type="http://schemas.openxmlformats.org/officeDocument/2006/relationships/hyperlink" Target="#'J07'!A1"/><Relationship Id="rId14" Type="http://schemas.openxmlformats.org/officeDocument/2006/relationships/hyperlink" Target="#'J12'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'J11'!A1"/><Relationship Id="rId3" Type="http://schemas.openxmlformats.org/officeDocument/2006/relationships/hyperlink" Target="#'J02'!A1"/><Relationship Id="rId7" Type="http://schemas.openxmlformats.org/officeDocument/2006/relationships/hyperlink" Target="#'J05'!A1"/><Relationship Id="rId12" Type="http://schemas.openxmlformats.org/officeDocument/2006/relationships/hyperlink" Target="#'J10'!A1"/><Relationship Id="rId17" Type="http://schemas.openxmlformats.org/officeDocument/2006/relationships/hyperlink" Target="#Statistiques!A1"/><Relationship Id="rId2" Type="http://schemas.openxmlformats.org/officeDocument/2006/relationships/image" Target="../media/image1.jpeg"/><Relationship Id="rId16" Type="http://schemas.openxmlformats.org/officeDocument/2006/relationships/hyperlink" Target="#'J14'!A1"/><Relationship Id="rId1" Type="http://schemas.openxmlformats.org/officeDocument/2006/relationships/hyperlink" Target="#'J01'!A1"/><Relationship Id="rId6" Type="http://schemas.openxmlformats.org/officeDocument/2006/relationships/image" Target="../media/image2.jpeg"/><Relationship Id="rId11" Type="http://schemas.openxmlformats.org/officeDocument/2006/relationships/hyperlink" Target="#'J09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10" Type="http://schemas.openxmlformats.org/officeDocument/2006/relationships/hyperlink" Target="#'J08'!A1"/><Relationship Id="rId4" Type="http://schemas.openxmlformats.org/officeDocument/2006/relationships/hyperlink" Target="#'J03'!A1"/><Relationship Id="rId9" Type="http://schemas.openxmlformats.org/officeDocument/2006/relationships/hyperlink" Target="#'J07'!A1"/><Relationship Id="rId14" Type="http://schemas.openxmlformats.org/officeDocument/2006/relationships/hyperlink" Target="#'J12'!A1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'J11'!A1"/><Relationship Id="rId3" Type="http://schemas.openxmlformats.org/officeDocument/2006/relationships/hyperlink" Target="#'J02'!A1"/><Relationship Id="rId7" Type="http://schemas.openxmlformats.org/officeDocument/2006/relationships/image" Target="../media/image2.jpeg"/><Relationship Id="rId12" Type="http://schemas.openxmlformats.org/officeDocument/2006/relationships/hyperlink" Target="#'J10'!A1"/><Relationship Id="rId17" Type="http://schemas.openxmlformats.org/officeDocument/2006/relationships/hyperlink" Target="#Statistiques!A1"/><Relationship Id="rId2" Type="http://schemas.openxmlformats.org/officeDocument/2006/relationships/image" Target="../media/image1.jpeg"/><Relationship Id="rId16" Type="http://schemas.openxmlformats.org/officeDocument/2006/relationships/hyperlink" Target="#'J14'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09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10" Type="http://schemas.openxmlformats.org/officeDocument/2006/relationships/hyperlink" Target="#'J08'!A1"/><Relationship Id="rId4" Type="http://schemas.openxmlformats.org/officeDocument/2006/relationships/hyperlink" Target="#'J03'!A1"/><Relationship Id="rId9" Type="http://schemas.openxmlformats.org/officeDocument/2006/relationships/hyperlink" Target="#'J07'!A1"/><Relationship Id="rId14" Type="http://schemas.openxmlformats.org/officeDocument/2006/relationships/hyperlink" Target="#'J12'!A1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jpeg"/><Relationship Id="rId13" Type="http://schemas.openxmlformats.org/officeDocument/2006/relationships/hyperlink" Target="#'J11'!A1"/><Relationship Id="rId3" Type="http://schemas.openxmlformats.org/officeDocument/2006/relationships/hyperlink" Target="#'J02'!A1"/><Relationship Id="rId7" Type="http://schemas.openxmlformats.org/officeDocument/2006/relationships/hyperlink" Target="#'J06'!A1"/><Relationship Id="rId12" Type="http://schemas.openxmlformats.org/officeDocument/2006/relationships/hyperlink" Target="#'J10'!A1"/><Relationship Id="rId17" Type="http://schemas.openxmlformats.org/officeDocument/2006/relationships/hyperlink" Target="#Statistiques!A1"/><Relationship Id="rId2" Type="http://schemas.openxmlformats.org/officeDocument/2006/relationships/image" Target="../media/image1.jpeg"/><Relationship Id="rId16" Type="http://schemas.openxmlformats.org/officeDocument/2006/relationships/hyperlink" Target="#'J14'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09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10" Type="http://schemas.openxmlformats.org/officeDocument/2006/relationships/hyperlink" Target="#'J08'!A1"/><Relationship Id="rId4" Type="http://schemas.openxmlformats.org/officeDocument/2006/relationships/hyperlink" Target="#'J03'!A1"/><Relationship Id="rId9" Type="http://schemas.openxmlformats.org/officeDocument/2006/relationships/hyperlink" Target="#'J07'!A1"/><Relationship Id="rId14" Type="http://schemas.openxmlformats.org/officeDocument/2006/relationships/hyperlink" Target="#'J12'!A1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1'!A1"/><Relationship Id="rId3" Type="http://schemas.openxmlformats.org/officeDocument/2006/relationships/hyperlink" Target="#'J02'!A1"/><Relationship Id="rId7" Type="http://schemas.openxmlformats.org/officeDocument/2006/relationships/hyperlink" Target="#'J06'!A1"/><Relationship Id="rId12" Type="http://schemas.openxmlformats.org/officeDocument/2006/relationships/hyperlink" Target="#'J10'!A1"/><Relationship Id="rId17" Type="http://schemas.openxmlformats.org/officeDocument/2006/relationships/hyperlink" Target="#Statistiques!A1"/><Relationship Id="rId2" Type="http://schemas.openxmlformats.org/officeDocument/2006/relationships/image" Target="../media/image1.jpeg"/><Relationship Id="rId16" Type="http://schemas.openxmlformats.org/officeDocument/2006/relationships/hyperlink" Target="#'J14'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09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10" Type="http://schemas.openxmlformats.org/officeDocument/2006/relationships/hyperlink" Target="#'J08'!A1"/><Relationship Id="rId4" Type="http://schemas.openxmlformats.org/officeDocument/2006/relationships/hyperlink" Target="#'J03'!A1"/><Relationship Id="rId9" Type="http://schemas.openxmlformats.org/officeDocument/2006/relationships/image" Target="../media/image2.jpeg"/><Relationship Id="rId14" Type="http://schemas.openxmlformats.org/officeDocument/2006/relationships/hyperlink" Target="#'J12'!A1"/></Relationships>
</file>

<file path=xl/drawings/_rels/drawing9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1'!A1"/><Relationship Id="rId3" Type="http://schemas.openxmlformats.org/officeDocument/2006/relationships/hyperlink" Target="#'J02'!A1"/><Relationship Id="rId7" Type="http://schemas.openxmlformats.org/officeDocument/2006/relationships/hyperlink" Target="#'J06'!A1"/><Relationship Id="rId12" Type="http://schemas.openxmlformats.org/officeDocument/2006/relationships/hyperlink" Target="#'J10'!A1"/><Relationship Id="rId17" Type="http://schemas.openxmlformats.org/officeDocument/2006/relationships/hyperlink" Target="#Statistiques!A1"/><Relationship Id="rId2" Type="http://schemas.openxmlformats.org/officeDocument/2006/relationships/image" Target="../media/image1.jpeg"/><Relationship Id="rId16" Type="http://schemas.openxmlformats.org/officeDocument/2006/relationships/hyperlink" Target="#'J14'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09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10" Type="http://schemas.openxmlformats.org/officeDocument/2006/relationships/image" Target="../media/image2.jpeg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2'!A1"/></Relationships>
</file>

<file path=xl/drawings/_rels/drawing10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1'!A1"/><Relationship Id="rId3" Type="http://schemas.openxmlformats.org/officeDocument/2006/relationships/hyperlink" Target="#'J02'!A1"/><Relationship Id="rId7" Type="http://schemas.openxmlformats.org/officeDocument/2006/relationships/hyperlink" Target="#'J06'!A1"/><Relationship Id="rId12" Type="http://schemas.openxmlformats.org/officeDocument/2006/relationships/hyperlink" Target="#'J10'!A1"/><Relationship Id="rId17" Type="http://schemas.openxmlformats.org/officeDocument/2006/relationships/hyperlink" Target="#Statistiques!A1"/><Relationship Id="rId2" Type="http://schemas.openxmlformats.org/officeDocument/2006/relationships/image" Target="../media/image1.jpeg"/><Relationship Id="rId16" Type="http://schemas.openxmlformats.org/officeDocument/2006/relationships/hyperlink" Target="#'J14'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image" Target="../media/image2.jpeg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10" Type="http://schemas.openxmlformats.org/officeDocument/2006/relationships/hyperlink" Target="#'J09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2'!A1"/></Relationships>
</file>

<file path=xl/drawings/_rels/drawing11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1'!A1"/><Relationship Id="rId3" Type="http://schemas.openxmlformats.org/officeDocument/2006/relationships/hyperlink" Target="#'J02'!A1"/><Relationship Id="rId7" Type="http://schemas.openxmlformats.org/officeDocument/2006/relationships/hyperlink" Target="#'J06'!A1"/><Relationship Id="rId12" Type="http://schemas.openxmlformats.org/officeDocument/2006/relationships/image" Target="../media/image2.jpeg"/><Relationship Id="rId17" Type="http://schemas.openxmlformats.org/officeDocument/2006/relationships/hyperlink" Target="#Statistiques!A1"/><Relationship Id="rId2" Type="http://schemas.openxmlformats.org/officeDocument/2006/relationships/image" Target="../media/image1.jpeg"/><Relationship Id="rId16" Type="http://schemas.openxmlformats.org/officeDocument/2006/relationships/hyperlink" Target="#'J14'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10" Type="http://schemas.openxmlformats.org/officeDocument/2006/relationships/hyperlink" Target="#'J09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2'!A1"/></Relationships>
</file>

<file path=xl/drawings/_rels/drawing12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image" Target="../media/image2.jpeg"/><Relationship Id="rId3" Type="http://schemas.openxmlformats.org/officeDocument/2006/relationships/hyperlink" Target="#'J02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Statistiques!A1"/><Relationship Id="rId2" Type="http://schemas.openxmlformats.org/officeDocument/2006/relationships/image" Target="../media/image1.jpeg"/><Relationship Id="rId16" Type="http://schemas.openxmlformats.org/officeDocument/2006/relationships/hyperlink" Target="#'J14'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10" Type="http://schemas.openxmlformats.org/officeDocument/2006/relationships/hyperlink" Target="#'J09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2'!A1"/></Relationships>
</file>

<file path=xl/drawings/_rels/drawing13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3" Type="http://schemas.openxmlformats.org/officeDocument/2006/relationships/hyperlink" Target="#'J02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Statistiques!A1"/><Relationship Id="rId2" Type="http://schemas.openxmlformats.org/officeDocument/2006/relationships/image" Target="../media/image1.jpeg"/><Relationship Id="rId16" Type="http://schemas.openxmlformats.org/officeDocument/2006/relationships/hyperlink" Target="#'J14'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10" Type="http://schemas.openxmlformats.org/officeDocument/2006/relationships/hyperlink" Target="#'J09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image" Target="../media/image2.jpeg"/></Relationships>
</file>

<file path=xl/drawings/_rels/drawing14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3" Type="http://schemas.openxmlformats.org/officeDocument/2006/relationships/hyperlink" Target="#'J02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Statistiques!A1"/><Relationship Id="rId2" Type="http://schemas.openxmlformats.org/officeDocument/2006/relationships/image" Target="../media/image1.jpeg"/><Relationship Id="rId16" Type="http://schemas.openxmlformats.org/officeDocument/2006/relationships/hyperlink" Target="#'J14'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5" Type="http://schemas.openxmlformats.org/officeDocument/2006/relationships/hyperlink" Target="#'J04'!A1"/><Relationship Id="rId15" Type="http://schemas.openxmlformats.org/officeDocument/2006/relationships/image" Target="../media/image2.jpeg"/><Relationship Id="rId10" Type="http://schemas.openxmlformats.org/officeDocument/2006/relationships/hyperlink" Target="#'J09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/Relationships>
</file>

<file path=xl/drawings/_rels/drawing15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3" Type="http://schemas.openxmlformats.org/officeDocument/2006/relationships/hyperlink" Target="#'J02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Statistiques!A1"/><Relationship Id="rId2" Type="http://schemas.openxmlformats.org/officeDocument/2006/relationships/image" Target="../media/image1.jpeg"/><Relationship Id="rId16" Type="http://schemas.openxmlformats.org/officeDocument/2006/relationships/image" Target="../media/image2.jpeg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10" Type="http://schemas.openxmlformats.org/officeDocument/2006/relationships/hyperlink" Target="#'J09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/Relationships>
</file>

<file path=xl/drawings/_rels/drawing16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3" Type="http://schemas.openxmlformats.org/officeDocument/2006/relationships/hyperlink" Target="#'J02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image" Target="../media/image2.jpeg"/><Relationship Id="rId2" Type="http://schemas.openxmlformats.org/officeDocument/2006/relationships/image" Target="../media/image1.jpeg"/><Relationship Id="rId16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10" Type="http://schemas.openxmlformats.org/officeDocument/2006/relationships/hyperlink" Target="#'J09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/Relationships>
</file>

<file path=xl/drawings/_rels/drawing17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3" Type="http://schemas.openxmlformats.org/officeDocument/2006/relationships/hyperlink" Target="#'J02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2" Type="http://schemas.openxmlformats.org/officeDocument/2006/relationships/image" Target="../media/image1.jpeg"/><Relationship Id="rId16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10" Type="http://schemas.openxmlformats.org/officeDocument/2006/relationships/hyperlink" Target="#'J09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266700</xdr:colOff>
      <xdr:row>3</xdr:row>
      <xdr:rowOff>28575</xdr:rowOff>
    </xdr:from>
    <xdr:to>
      <xdr:col>3</xdr:col>
      <xdr:colOff>66675</xdr:colOff>
      <xdr:row>5</xdr:row>
      <xdr:rowOff>19050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E082E49-DD56-47D8-9C60-D5345BF6A5A3}"/>
            </a:ext>
          </a:extLst>
        </xdr:cNvPr>
        <xdr:cNvSpPr/>
      </xdr:nvSpPr>
      <xdr:spPr>
        <a:xfrm>
          <a:off x="3076575" y="609600"/>
          <a:ext cx="56197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3</xdr:col>
      <xdr:colOff>190500</xdr:colOff>
      <xdr:row>3</xdr:row>
      <xdr:rowOff>28575</xdr:rowOff>
    </xdr:from>
    <xdr:to>
      <xdr:col>4</xdr:col>
      <xdr:colOff>9525</xdr:colOff>
      <xdr:row>5</xdr:row>
      <xdr:rowOff>19050</xdr:rowOff>
    </xdr:to>
    <xdr:sp macro="" textlink="">
      <xdr:nvSpPr>
        <xdr:cNvPr id="3" name="Rectangle : coins arrondis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D92EA094-9E19-4F74-8E05-E289465FDF7B}"/>
            </a:ext>
          </a:extLst>
        </xdr:cNvPr>
        <xdr:cNvSpPr/>
      </xdr:nvSpPr>
      <xdr:spPr>
        <a:xfrm>
          <a:off x="3762375" y="609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4</xdr:col>
      <xdr:colOff>123825</xdr:colOff>
      <xdr:row>3</xdr:row>
      <xdr:rowOff>28575</xdr:rowOff>
    </xdr:from>
    <xdr:to>
      <xdr:col>4</xdr:col>
      <xdr:colOff>704850</xdr:colOff>
      <xdr:row>5</xdr:row>
      <xdr:rowOff>19050</xdr:rowOff>
    </xdr:to>
    <xdr:sp macro="" textlink="">
      <xdr:nvSpPr>
        <xdr:cNvPr id="4" name="Rectangle :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C216BCC4-43B7-418D-885B-C92516957130}"/>
            </a:ext>
          </a:extLst>
        </xdr:cNvPr>
        <xdr:cNvSpPr/>
      </xdr:nvSpPr>
      <xdr:spPr>
        <a:xfrm>
          <a:off x="4457700" y="609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5</xdr:col>
      <xdr:colOff>57150</xdr:colOff>
      <xdr:row>3</xdr:row>
      <xdr:rowOff>28575</xdr:rowOff>
    </xdr:from>
    <xdr:to>
      <xdr:col>5</xdr:col>
      <xdr:colOff>647700</xdr:colOff>
      <xdr:row>5</xdr:row>
      <xdr:rowOff>19050</xdr:rowOff>
    </xdr:to>
    <xdr:sp macro="" textlink="">
      <xdr:nvSpPr>
        <xdr:cNvPr id="5" name="Rectangle : coins arrondis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79D71722-C4B5-478C-807C-6F0F6332B586}"/>
            </a:ext>
          </a:extLst>
        </xdr:cNvPr>
        <xdr:cNvSpPr/>
      </xdr:nvSpPr>
      <xdr:spPr>
        <a:xfrm>
          <a:off x="5153025" y="609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5</xdr:col>
      <xdr:colOff>752475</xdr:colOff>
      <xdr:row>3</xdr:row>
      <xdr:rowOff>28575</xdr:rowOff>
    </xdr:from>
    <xdr:to>
      <xdr:col>6</xdr:col>
      <xdr:colOff>571500</xdr:colOff>
      <xdr:row>5</xdr:row>
      <xdr:rowOff>19050</xdr:rowOff>
    </xdr:to>
    <xdr:sp macro="" textlink="">
      <xdr:nvSpPr>
        <xdr:cNvPr id="6" name="Rectangle : coins arrondis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69E7AF89-AE30-49CA-9920-DE465C60C1AF}"/>
            </a:ext>
          </a:extLst>
        </xdr:cNvPr>
        <xdr:cNvSpPr/>
      </xdr:nvSpPr>
      <xdr:spPr>
        <a:xfrm>
          <a:off x="5848350" y="609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6</xdr:col>
      <xdr:colOff>685800</xdr:colOff>
      <xdr:row>3</xdr:row>
      <xdr:rowOff>28575</xdr:rowOff>
    </xdr:from>
    <xdr:to>
      <xdr:col>7</xdr:col>
      <xdr:colOff>514350</xdr:colOff>
      <xdr:row>5</xdr:row>
      <xdr:rowOff>19050</xdr:rowOff>
    </xdr:to>
    <xdr:sp macro="" textlink="">
      <xdr:nvSpPr>
        <xdr:cNvPr id="7" name="Rectangle : coins arrondis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A299C917-9585-483F-B5EC-AB7C2B87D1CD}"/>
            </a:ext>
          </a:extLst>
        </xdr:cNvPr>
        <xdr:cNvSpPr/>
      </xdr:nvSpPr>
      <xdr:spPr>
        <a:xfrm>
          <a:off x="6543675" y="609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7</xdr:col>
      <xdr:colOff>619125</xdr:colOff>
      <xdr:row>3</xdr:row>
      <xdr:rowOff>28575</xdr:rowOff>
    </xdr:from>
    <xdr:to>
      <xdr:col>8</xdr:col>
      <xdr:colOff>447675</xdr:colOff>
      <xdr:row>5</xdr:row>
      <xdr:rowOff>19050</xdr:rowOff>
    </xdr:to>
    <xdr:sp macro="" textlink="">
      <xdr:nvSpPr>
        <xdr:cNvPr id="8" name="Rectangle : coins arrondis 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6E6EB51E-4CE3-47DF-81CA-41F939E3908A}"/>
            </a:ext>
          </a:extLst>
        </xdr:cNvPr>
        <xdr:cNvSpPr/>
      </xdr:nvSpPr>
      <xdr:spPr>
        <a:xfrm>
          <a:off x="7239000" y="609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2</xdr:col>
      <xdr:colOff>257175</xdr:colOff>
      <xdr:row>5</xdr:row>
      <xdr:rowOff>85725</xdr:rowOff>
    </xdr:from>
    <xdr:to>
      <xdr:col>3</xdr:col>
      <xdr:colOff>85725</xdr:colOff>
      <xdr:row>7</xdr:row>
      <xdr:rowOff>76200</xdr:rowOff>
    </xdr:to>
    <xdr:sp macro="" textlink="">
      <xdr:nvSpPr>
        <xdr:cNvPr id="9" name="Rectangle : coins arrondis 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A0591354-9847-4662-A063-24E96B1ACB08}"/>
            </a:ext>
          </a:extLst>
        </xdr:cNvPr>
        <xdr:cNvSpPr/>
      </xdr:nvSpPr>
      <xdr:spPr>
        <a:xfrm>
          <a:off x="3067050" y="104775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3</xdr:col>
      <xdr:colOff>190500</xdr:colOff>
      <xdr:row>5</xdr:row>
      <xdr:rowOff>85725</xdr:rowOff>
    </xdr:from>
    <xdr:to>
      <xdr:col>4</xdr:col>
      <xdr:colOff>0</xdr:colOff>
      <xdr:row>7</xdr:row>
      <xdr:rowOff>76200</xdr:rowOff>
    </xdr:to>
    <xdr:sp macro="" textlink="">
      <xdr:nvSpPr>
        <xdr:cNvPr id="10" name="Rectangle : coins arrondis 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CCF7133-735A-4D37-A6C1-1F444CED8371}"/>
            </a:ext>
          </a:extLst>
        </xdr:cNvPr>
        <xdr:cNvSpPr/>
      </xdr:nvSpPr>
      <xdr:spPr>
        <a:xfrm>
          <a:off x="3762375" y="1047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4</xdr:col>
      <xdr:colOff>123825</xdr:colOff>
      <xdr:row>5</xdr:row>
      <xdr:rowOff>85725</xdr:rowOff>
    </xdr:from>
    <xdr:to>
      <xdr:col>4</xdr:col>
      <xdr:colOff>695325</xdr:colOff>
      <xdr:row>7</xdr:row>
      <xdr:rowOff>76200</xdr:rowOff>
    </xdr:to>
    <xdr:sp macro="" textlink="">
      <xdr:nvSpPr>
        <xdr:cNvPr id="11" name="Rectangle : coins arrondis 10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D942B3BC-15C0-4D13-BD5C-E05C5E6CD3BB}"/>
            </a:ext>
          </a:extLst>
        </xdr:cNvPr>
        <xdr:cNvSpPr/>
      </xdr:nvSpPr>
      <xdr:spPr>
        <a:xfrm>
          <a:off x="4457700" y="1047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5</xdr:col>
      <xdr:colOff>57150</xdr:colOff>
      <xdr:row>5</xdr:row>
      <xdr:rowOff>85725</xdr:rowOff>
    </xdr:from>
    <xdr:to>
      <xdr:col>5</xdr:col>
      <xdr:colOff>638175</xdr:colOff>
      <xdr:row>7</xdr:row>
      <xdr:rowOff>76200</xdr:rowOff>
    </xdr:to>
    <xdr:sp macro="" textlink="">
      <xdr:nvSpPr>
        <xdr:cNvPr id="12" name="Rectangle : coins arrondis 1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A165F7DD-7D6B-4DA4-89A3-A3E11D5E6DF4}"/>
            </a:ext>
          </a:extLst>
        </xdr:cNvPr>
        <xdr:cNvSpPr/>
      </xdr:nvSpPr>
      <xdr:spPr>
        <a:xfrm>
          <a:off x="5153025" y="1047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5</xdr:col>
      <xdr:colOff>752475</xdr:colOff>
      <xdr:row>5</xdr:row>
      <xdr:rowOff>85725</xdr:rowOff>
    </xdr:from>
    <xdr:to>
      <xdr:col>6</xdr:col>
      <xdr:colOff>561975</xdr:colOff>
      <xdr:row>7</xdr:row>
      <xdr:rowOff>76200</xdr:rowOff>
    </xdr:to>
    <xdr:sp macro="" textlink="">
      <xdr:nvSpPr>
        <xdr:cNvPr id="13" name="Rectangle : coins arrondis 12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823118DF-DAA8-46D5-ADCE-B3B3883AC8A4}"/>
            </a:ext>
          </a:extLst>
        </xdr:cNvPr>
        <xdr:cNvSpPr/>
      </xdr:nvSpPr>
      <xdr:spPr>
        <a:xfrm>
          <a:off x="5848350" y="1047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6</xdr:col>
      <xdr:colOff>685800</xdr:colOff>
      <xdr:row>5</xdr:row>
      <xdr:rowOff>85725</xdr:rowOff>
    </xdr:from>
    <xdr:to>
      <xdr:col>7</xdr:col>
      <xdr:colOff>504825</xdr:colOff>
      <xdr:row>7</xdr:row>
      <xdr:rowOff>76200</xdr:rowOff>
    </xdr:to>
    <xdr:sp macro="" textlink="">
      <xdr:nvSpPr>
        <xdr:cNvPr id="14" name="Rectangle : coins arrondis 13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EBFB8CB4-032D-4C07-B43B-9D60E79A3CBF}"/>
            </a:ext>
          </a:extLst>
        </xdr:cNvPr>
        <xdr:cNvSpPr/>
      </xdr:nvSpPr>
      <xdr:spPr>
        <a:xfrm>
          <a:off x="6543675" y="1047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7</xdr:col>
      <xdr:colOff>619125</xdr:colOff>
      <xdr:row>5</xdr:row>
      <xdr:rowOff>85725</xdr:rowOff>
    </xdr:from>
    <xdr:to>
      <xdr:col>8</xdr:col>
      <xdr:colOff>438150</xdr:colOff>
      <xdr:row>7</xdr:row>
      <xdr:rowOff>76200</xdr:rowOff>
    </xdr:to>
    <xdr:sp macro="" textlink="">
      <xdr:nvSpPr>
        <xdr:cNvPr id="15" name="Rectangle : coins arrondis 14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4B941039-5F08-4FDE-9B3A-AA680EDEEF91}"/>
            </a:ext>
          </a:extLst>
        </xdr:cNvPr>
        <xdr:cNvSpPr/>
      </xdr:nvSpPr>
      <xdr:spPr>
        <a:xfrm>
          <a:off x="7239000" y="1047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4</xdr:col>
      <xdr:colOff>123825</xdr:colOff>
      <xdr:row>7</xdr:row>
      <xdr:rowOff>142875</xdr:rowOff>
    </xdr:from>
    <xdr:to>
      <xdr:col>6</xdr:col>
      <xdr:colOff>561975</xdr:colOff>
      <xdr:row>9</xdr:row>
      <xdr:rowOff>114300</xdr:rowOff>
    </xdr:to>
    <xdr:sp macro="" textlink="">
      <xdr:nvSpPr>
        <xdr:cNvPr id="16" name="Rectangle : coins arrondis 15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605D5835-0C98-4C03-A67F-01E0889FB583}"/>
            </a:ext>
          </a:extLst>
        </xdr:cNvPr>
        <xdr:cNvSpPr/>
      </xdr:nvSpPr>
      <xdr:spPr>
        <a:xfrm>
          <a:off x="4457700" y="1485900"/>
          <a:ext cx="1962150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Bahnschrift" panose="020B0502040204020203" pitchFamily="34" charset="0"/>
            </a:rPr>
            <a:t>Statistiques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1362075</xdr:colOff>
      <xdr:row>17</xdr:row>
      <xdr:rowOff>19050</xdr:rowOff>
    </xdr:from>
    <xdr:to>
      <xdr:col>1</xdr:col>
      <xdr:colOff>1924050</xdr:colOff>
      <xdr:row>19</xdr:row>
      <xdr:rowOff>9525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09BAA6A-8EB1-4492-B7BF-ADAB3E3C7E15}"/>
            </a:ext>
          </a:extLst>
        </xdr:cNvPr>
        <xdr:cNvSpPr/>
      </xdr:nvSpPr>
      <xdr:spPr>
        <a:xfrm>
          <a:off x="1743075" y="3276600"/>
          <a:ext cx="56197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J01</a:t>
          </a:r>
        </a:p>
      </xdr:txBody>
    </xdr:sp>
    <xdr:clientData/>
  </xdr:twoCellAnchor>
  <xdr:twoCellAnchor>
    <xdr:from>
      <xdr:col>2</xdr:col>
      <xdr:colOff>0</xdr:colOff>
      <xdr:row>17</xdr:row>
      <xdr:rowOff>19050</xdr:rowOff>
    </xdr:from>
    <xdr:to>
      <xdr:col>3</xdr:col>
      <xdr:colOff>200025</xdr:colOff>
      <xdr:row>19</xdr:row>
      <xdr:rowOff>9525</xdr:rowOff>
    </xdr:to>
    <xdr:sp macro="" textlink="">
      <xdr:nvSpPr>
        <xdr:cNvPr id="3" name="Rectangle : coins arrondis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973C84C-43E0-4C47-8B63-48BD2C1556EE}"/>
            </a:ext>
          </a:extLst>
        </xdr:cNvPr>
        <xdr:cNvSpPr/>
      </xdr:nvSpPr>
      <xdr:spPr>
        <a:xfrm>
          <a:off x="2428875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3</xdr:col>
      <xdr:colOff>314325</xdr:colOff>
      <xdr:row>17</xdr:row>
      <xdr:rowOff>19050</xdr:rowOff>
    </xdr:from>
    <xdr:to>
      <xdr:col>4</xdr:col>
      <xdr:colOff>514350</xdr:colOff>
      <xdr:row>19</xdr:row>
      <xdr:rowOff>9525</xdr:rowOff>
    </xdr:to>
    <xdr:sp macro="" textlink="">
      <xdr:nvSpPr>
        <xdr:cNvPr id="4" name="Rectangle : coins arrondis 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482E5F91-CB3E-4FA3-8FA6-C21A521A9315}"/>
            </a:ext>
          </a:extLst>
        </xdr:cNvPr>
        <xdr:cNvSpPr/>
      </xdr:nvSpPr>
      <xdr:spPr>
        <a:xfrm>
          <a:off x="312420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4</xdr:col>
      <xdr:colOff>628650</xdr:colOff>
      <xdr:row>17</xdr:row>
      <xdr:rowOff>19050</xdr:rowOff>
    </xdr:from>
    <xdr:to>
      <xdr:col>4</xdr:col>
      <xdr:colOff>1219200</xdr:colOff>
      <xdr:row>19</xdr:row>
      <xdr:rowOff>9525</xdr:rowOff>
    </xdr:to>
    <xdr:sp macro="" textlink="">
      <xdr:nvSpPr>
        <xdr:cNvPr id="5" name="Rectangle : coins arrondis 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18F80E2A-7B6F-4329-AFC0-3C98B650E463}"/>
            </a:ext>
          </a:extLst>
        </xdr:cNvPr>
        <xdr:cNvSpPr/>
      </xdr:nvSpPr>
      <xdr:spPr>
        <a:xfrm>
          <a:off x="381952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4</xdr:col>
      <xdr:colOff>1323975</xdr:colOff>
      <xdr:row>17</xdr:row>
      <xdr:rowOff>19050</xdr:rowOff>
    </xdr:from>
    <xdr:to>
      <xdr:col>4</xdr:col>
      <xdr:colOff>1905000</xdr:colOff>
      <xdr:row>19</xdr:row>
      <xdr:rowOff>9525</xdr:rowOff>
    </xdr:to>
    <xdr:sp macro="" textlink="">
      <xdr:nvSpPr>
        <xdr:cNvPr id="6" name="Rectangle : coins arrondis 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DACF3810-E099-4046-85A5-30F9890C291D}"/>
            </a:ext>
          </a:extLst>
        </xdr:cNvPr>
        <xdr:cNvSpPr/>
      </xdr:nvSpPr>
      <xdr:spPr>
        <a:xfrm>
          <a:off x="451485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4</xdr:col>
      <xdr:colOff>2019300</xdr:colOff>
      <xdr:row>17</xdr:row>
      <xdr:rowOff>19050</xdr:rowOff>
    </xdr:from>
    <xdr:to>
      <xdr:col>6</xdr:col>
      <xdr:colOff>180975</xdr:colOff>
      <xdr:row>19</xdr:row>
      <xdr:rowOff>9525</xdr:rowOff>
    </xdr:to>
    <xdr:sp macro="" textlink="">
      <xdr:nvSpPr>
        <xdr:cNvPr id="7" name="Rectangle : coins arrondis 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9001AA44-6068-480A-B961-7219E6B2AB8C}"/>
            </a:ext>
          </a:extLst>
        </xdr:cNvPr>
        <xdr:cNvSpPr/>
      </xdr:nvSpPr>
      <xdr:spPr>
        <a:xfrm>
          <a:off x="521017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6</xdr:col>
      <xdr:colOff>285750</xdr:colOff>
      <xdr:row>17</xdr:row>
      <xdr:rowOff>19050</xdr:rowOff>
    </xdr:from>
    <xdr:to>
      <xdr:col>6</xdr:col>
      <xdr:colOff>876300</xdr:colOff>
      <xdr:row>19</xdr:row>
      <xdr:rowOff>9525</xdr:rowOff>
    </xdr:to>
    <xdr:sp macro="" textlink="">
      <xdr:nvSpPr>
        <xdr:cNvPr id="8" name="Rectangle : coins arrondis 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D160C621-02FA-436A-9C7D-D1FC50AF2164}"/>
            </a:ext>
          </a:extLst>
        </xdr:cNvPr>
        <xdr:cNvSpPr/>
      </xdr:nvSpPr>
      <xdr:spPr>
        <a:xfrm>
          <a:off x="5905500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1</xdr:col>
      <xdr:colOff>1352550</xdr:colOff>
      <xdr:row>19</xdr:row>
      <xdr:rowOff>76200</xdr:rowOff>
    </xdr:from>
    <xdr:to>
      <xdr:col>1</xdr:col>
      <xdr:colOff>1943100</xdr:colOff>
      <xdr:row>21</xdr:row>
      <xdr:rowOff>66675</xdr:rowOff>
    </xdr:to>
    <xdr:sp macro="" textlink="">
      <xdr:nvSpPr>
        <xdr:cNvPr id="9" name="Rectangle : coins arrondis 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E67A09F-7CFB-470C-85D5-79EFE4CF3689}"/>
            </a:ext>
          </a:extLst>
        </xdr:cNvPr>
        <xdr:cNvSpPr/>
      </xdr:nvSpPr>
      <xdr:spPr>
        <a:xfrm>
          <a:off x="1733550" y="3714750"/>
          <a:ext cx="590550" cy="37147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2</xdr:col>
      <xdr:colOff>0</xdr:colOff>
      <xdr:row>19</xdr:row>
      <xdr:rowOff>76200</xdr:rowOff>
    </xdr:from>
    <xdr:to>
      <xdr:col>3</xdr:col>
      <xdr:colOff>190500</xdr:colOff>
      <xdr:row>21</xdr:row>
      <xdr:rowOff>66675</xdr:rowOff>
    </xdr:to>
    <xdr:sp macro="" textlink="">
      <xdr:nvSpPr>
        <xdr:cNvPr id="10" name="Rectangle : coins arrondis 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A2DB4F0D-E1EE-491E-B7CB-F683D1E3FF00}"/>
            </a:ext>
          </a:extLst>
        </xdr:cNvPr>
        <xdr:cNvSpPr/>
      </xdr:nvSpPr>
      <xdr:spPr>
        <a:xfrm>
          <a:off x="2428875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3</xdr:col>
      <xdr:colOff>314325</xdr:colOff>
      <xdr:row>19</xdr:row>
      <xdr:rowOff>76200</xdr:rowOff>
    </xdr:from>
    <xdr:to>
      <xdr:col>4</xdr:col>
      <xdr:colOff>504825</xdr:colOff>
      <xdr:row>21</xdr:row>
      <xdr:rowOff>66675</xdr:rowOff>
    </xdr:to>
    <xdr:sp macro="" textlink="">
      <xdr:nvSpPr>
        <xdr:cNvPr id="11" name="Rectangle : coins arrondis 1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3A83B40-6167-4816-BD59-2907A3C2D0DF}"/>
            </a:ext>
          </a:extLst>
        </xdr:cNvPr>
        <xdr:cNvSpPr/>
      </xdr:nvSpPr>
      <xdr:spPr>
        <a:xfrm>
          <a:off x="312420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4</xdr:col>
      <xdr:colOff>628650</xdr:colOff>
      <xdr:row>19</xdr:row>
      <xdr:rowOff>76200</xdr:rowOff>
    </xdr:from>
    <xdr:to>
      <xdr:col>4</xdr:col>
      <xdr:colOff>1209675</xdr:colOff>
      <xdr:row>21</xdr:row>
      <xdr:rowOff>66675</xdr:rowOff>
    </xdr:to>
    <xdr:sp macro="" textlink="">
      <xdr:nvSpPr>
        <xdr:cNvPr id="12" name="Rectangle : coins arrondis 11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DFC44E5E-DB47-4588-A5D9-ABF3941B61E0}"/>
            </a:ext>
          </a:extLst>
        </xdr:cNvPr>
        <xdr:cNvSpPr/>
      </xdr:nvSpPr>
      <xdr:spPr>
        <a:xfrm>
          <a:off x="381952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4</xdr:col>
      <xdr:colOff>1323975</xdr:colOff>
      <xdr:row>19</xdr:row>
      <xdr:rowOff>76200</xdr:rowOff>
    </xdr:from>
    <xdr:to>
      <xdr:col>4</xdr:col>
      <xdr:colOff>1895475</xdr:colOff>
      <xdr:row>21</xdr:row>
      <xdr:rowOff>66675</xdr:rowOff>
    </xdr:to>
    <xdr:sp macro="" textlink="">
      <xdr:nvSpPr>
        <xdr:cNvPr id="13" name="Rectangle : coins arrondis 12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84F72BCB-C1DD-4AB0-BFAD-800B849726E2}"/>
            </a:ext>
          </a:extLst>
        </xdr:cNvPr>
        <xdr:cNvSpPr/>
      </xdr:nvSpPr>
      <xdr:spPr>
        <a:xfrm>
          <a:off x="451485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4</xdr:col>
      <xdr:colOff>2019300</xdr:colOff>
      <xdr:row>19</xdr:row>
      <xdr:rowOff>76200</xdr:rowOff>
    </xdr:from>
    <xdr:to>
      <xdr:col>6</xdr:col>
      <xdr:colOff>171450</xdr:colOff>
      <xdr:row>21</xdr:row>
      <xdr:rowOff>66675</xdr:rowOff>
    </xdr:to>
    <xdr:sp macro="" textlink="">
      <xdr:nvSpPr>
        <xdr:cNvPr id="14" name="Rectangle : coins arrondis 13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2D00B60E-5401-4A51-8508-29A3B8D9579B}"/>
            </a:ext>
          </a:extLst>
        </xdr:cNvPr>
        <xdr:cNvSpPr/>
      </xdr:nvSpPr>
      <xdr:spPr>
        <a:xfrm>
          <a:off x="521017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6</xdr:col>
      <xdr:colOff>285750</xdr:colOff>
      <xdr:row>19</xdr:row>
      <xdr:rowOff>76200</xdr:rowOff>
    </xdr:from>
    <xdr:to>
      <xdr:col>6</xdr:col>
      <xdr:colOff>866775</xdr:colOff>
      <xdr:row>21</xdr:row>
      <xdr:rowOff>66675</xdr:rowOff>
    </xdr:to>
    <xdr:sp macro="" textlink="">
      <xdr:nvSpPr>
        <xdr:cNvPr id="15" name="Rectangle : coins arrondis 14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B71892D4-3AA7-49DE-886E-132914F12BB3}"/>
            </a:ext>
          </a:extLst>
        </xdr:cNvPr>
        <xdr:cNvSpPr/>
      </xdr:nvSpPr>
      <xdr:spPr>
        <a:xfrm>
          <a:off x="5905500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3</xdr:col>
      <xdr:colOff>371474</xdr:colOff>
      <xdr:row>34</xdr:row>
      <xdr:rowOff>9525</xdr:rowOff>
    </xdr:from>
    <xdr:to>
      <xdr:col>4</xdr:col>
      <xdr:colOff>1885949</xdr:colOff>
      <xdr:row>36</xdr:row>
      <xdr:rowOff>113157</xdr:rowOff>
    </xdr:to>
    <xdr:sp macro="" textlink="">
      <xdr:nvSpPr>
        <xdr:cNvPr id="48" name="Flèche : gauche 47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67B0D337-95D2-4934-B07F-77634659E7E4}"/>
            </a:ext>
          </a:extLst>
        </xdr:cNvPr>
        <xdr:cNvSpPr/>
      </xdr:nvSpPr>
      <xdr:spPr>
        <a:xfrm>
          <a:off x="3181349" y="6515100"/>
          <a:ext cx="1895475" cy="484632"/>
        </a:xfrm>
        <a:prstGeom prst="leftArrow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Equipes</a:t>
          </a:r>
        </a:p>
      </xdr:txBody>
    </xdr: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1962150</xdr:colOff>
      <xdr:row>23</xdr:row>
      <xdr:rowOff>171450</xdr:rowOff>
    </xdr:to>
    <xdr:sp macro="" textlink="">
      <xdr:nvSpPr>
        <xdr:cNvPr id="17" name="Rectangle : coins arrondis 16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B11DC895-92BD-4E75-8CAB-5DFF80229524}"/>
            </a:ext>
          </a:extLst>
        </xdr:cNvPr>
        <xdr:cNvSpPr/>
      </xdr:nvSpPr>
      <xdr:spPr>
        <a:xfrm>
          <a:off x="3190875" y="4210050"/>
          <a:ext cx="1962150" cy="36195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Bahnschrift" panose="020B0502040204020203" pitchFamily="34" charset="0"/>
            </a:rPr>
            <a:t>Statistiques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1362075</xdr:colOff>
      <xdr:row>17</xdr:row>
      <xdr:rowOff>19050</xdr:rowOff>
    </xdr:from>
    <xdr:to>
      <xdr:col>1</xdr:col>
      <xdr:colOff>1924050</xdr:colOff>
      <xdr:row>19</xdr:row>
      <xdr:rowOff>9525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6C89650-24E8-4688-817C-04BDD10D4903}"/>
            </a:ext>
          </a:extLst>
        </xdr:cNvPr>
        <xdr:cNvSpPr/>
      </xdr:nvSpPr>
      <xdr:spPr>
        <a:xfrm>
          <a:off x="1743075" y="3276600"/>
          <a:ext cx="56197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2</xdr:col>
      <xdr:colOff>0</xdr:colOff>
      <xdr:row>17</xdr:row>
      <xdr:rowOff>19050</xdr:rowOff>
    </xdr:from>
    <xdr:to>
      <xdr:col>3</xdr:col>
      <xdr:colOff>200025</xdr:colOff>
      <xdr:row>19</xdr:row>
      <xdr:rowOff>9525</xdr:rowOff>
    </xdr:to>
    <xdr:sp macro="" textlink="">
      <xdr:nvSpPr>
        <xdr:cNvPr id="3" name="Rectangle : coins arrondis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540E3410-B4C4-4587-A59F-FE75DE5DAE59}"/>
            </a:ext>
          </a:extLst>
        </xdr:cNvPr>
        <xdr:cNvSpPr/>
      </xdr:nvSpPr>
      <xdr:spPr>
        <a:xfrm>
          <a:off x="2428875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J02</a:t>
          </a:r>
        </a:p>
      </xdr:txBody>
    </xdr:sp>
    <xdr:clientData/>
  </xdr:twoCellAnchor>
  <xdr:twoCellAnchor>
    <xdr:from>
      <xdr:col>3</xdr:col>
      <xdr:colOff>314325</xdr:colOff>
      <xdr:row>17</xdr:row>
      <xdr:rowOff>19050</xdr:rowOff>
    </xdr:from>
    <xdr:to>
      <xdr:col>4</xdr:col>
      <xdr:colOff>514350</xdr:colOff>
      <xdr:row>19</xdr:row>
      <xdr:rowOff>9525</xdr:rowOff>
    </xdr:to>
    <xdr:sp macro="" textlink="">
      <xdr:nvSpPr>
        <xdr:cNvPr id="4" name="Rectangle : coins arrondis 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41E02AE5-DBBA-414B-A781-EDE74C382A6A}"/>
            </a:ext>
          </a:extLst>
        </xdr:cNvPr>
        <xdr:cNvSpPr/>
      </xdr:nvSpPr>
      <xdr:spPr>
        <a:xfrm>
          <a:off x="312420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4</xdr:col>
      <xdr:colOff>628650</xdr:colOff>
      <xdr:row>17</xdr:row>
      <xdr:rowOff>19050</xdr:rowOff>
    </xdr:from>
    <xdr:to>
      <xdr:col>4</xdr:col>
      <xdr:colOff>1219200</xdr:colOff>
      <xdr:row>19</xdr:row>
      <xdr:rowOff>9525</xdr:rowOff>
    </xdr:to>
    <xdr:sp macro="" textlink="">
      <xdr:nvSpPr>
        <xdr:cNvPr id="5" name="Rectangle : coins arrondis 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7F687561-5289-4ECF-80F8-1219ED3BBC6F}"/>
            </a:ext>
          </a:extLst>
        </xdr:cNvPr>
        <xdr:cNvSpPr/>
      </xdr:nvSpPr>
      <xdr:spPr>
        <a:xfrm>
          <a:off x="381952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4</xdr:col>
      <xdr:colOff>1323975</xdr:colOff>
      <xdr:row>17</xdr:row>
      <xdr:rowOff>19050</xdr:rowOff>
    </xdr:from>
    <xdr:to>
      <xdr:col>4</xdr:col>
      <xdr:colOff>1905000</xdr:colOff>
      <xdr:row>19</xdr:row>
      <xdr:rowOff>9525</xdr:rowOff>
    </xdr:to>
    <xdr:sp macro="" textlink="">
      <xdr:nvSpPr>
        <xdr:cNvPr id="6" name="Rectangle : coins arrondis 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B3E511D5-4DC3-4005-94A0-C31D48C87ACF}"/>
            </a:ext>
          </a:extLst>
        </xdr:cNvPr>
        <xdr:cNvSpPr/>
      </xdr:nvSpPr>
      <xdr:spPr>
        <a:xfrm>
          <a:off x="451485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4</xdr:col>
      <xdr:colOff>2019300</xdr:colOff>
      <xdr:row>17</xdr:row>
      <xdr:rowOff>19050</xdr:rowOff>
    </xdr:from>
    <xdr:to>
      <xdr:col>6</xdr:col>
      <xdr:colOff>180975</xdr:colOff>
      <xdr:row>19</xdr:row>
      <xdr:rowOff>9525</xdr:rowOff>
    </xdr:to>
    <xdr:sp macro="" textlink="">
      <xdr:nvSpPr>
        <xdr:cNvPr id="7" name="Rectangle : coins arrondis 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DA552E3-A23D-4BF6-BE9C-34E2C523CDC5}"/>
            </a:ext>
          </a:extLst>
        </xdr:cNvPr>
        <xdr:cNvSpPr/>
      </xdr:nvSpPr>
      <xdr:spPr>
        <a:xfrm>
          <a:off x="521017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6</xdr:col>
      <xdr:colOff>285750</xdr:colOff>
      <xdr:row>17</xdr:row>
      <xdr:rowOff>19050</xdr:rowOff>
    </xdr:from>
    <xdr:to>
      <xdr:col>6</xdr:col>
      <xdr:colOff>876300</xdr:colOff>
      <xdr:row>19</xdr:row>
      <xdr:rowOff>9525</xdr:rowOff>
    </xdr:to>
    <xdr:sp macro="" textlink="">
      <xdr:nvSpPr>
        <xdr:cNvPr id="8" name="Rectangle : coins arrondis 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264FF5EC-4EF7-4F32-BF1F-FA2C02AC3502}"/>
            </a:ext>
          </a:extLst>
        </xdr:cNvPr>
        <xdr:cNvSpPr/>
      </xdr:nvSpPr>
      <xdr:spPr>
        <a:xfrm>
          <a:off x="5905500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1</xdr:col>
      <xdr:colOff>1352550</xdr:colOff>
      <xdr:row>19</xdr:row>
      <xdr:rowOff>76200</xdr:rowOff>
    </xdr:from>
    <xdr:to>
      <xdr:col>1</xdr:col>
      <xdr:colOff>1943100</xdr:colOff>
      <xdr:row>21</xdr:row>
      <xdr:rowOff>66675</xdr:rowOff>
    </xdr:to>
    <xdr:sp macro="" textlink="">
      <xdr:nvSpPr>
        <xdr:cNvPr id="9" name="Rectangle : coins arrondis 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8E19387-3F71-4416-9136-52CAFD0DED5F}"/>
            </a:ext>
          </a:extLst>
        </xdr:cNvPr>
        <xdr:cNvSpPr/>
      </xdr:nvSpPr>
      <xdr:spPr>
        <a:xfrm>
          <a:off x="1733550" y="371475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2</xdr:col>
      <xdr:colOff>0</xdr:colOff>
      <xdr:row>19</xdr:row>
      <xdr:rowOff>76200</xdr:rowOff>
    </xdr:from>
    <xdr:to>
      <xdr:col>3</xdr:col>
      <xdr:colOff>190500</xdr:colOff>
      <xdr:row>21</xdr:row>
      <xdr:rowOff>66675</xdr:rowOff>
    </xdr:to>
    <xdr:sp macro="" textlink="">
      <xdr:nvSpPr>
        <xdr:cNvPr id="10" name="Rectangle : coins arrondis 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2B19DAC8-A51B-4CB2-98B7-F71E01428341}"/>
            </a:ext>
          </a:extLst>
        </xdr:cNvPr>
        <xdr:cNvSpPr/>
      </xdr:nvSpPr>
      <xdr:spPr>
        <a:xfrm>
          <a:off x="2428875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3</xdr:col>
      <xdr:colOff>314325</xdr:colOff>
      <xdr:row>19</xdr:row>
      <xdr:rowOff>76200</xdr:rowOff>
    </xdr:from>
    <xdr:to>
      <xdr:col>4</xdr:col>
      <xdr:colOff>504825</xdr:colOff>
      <xdr:row>21</xdr:row>
      <xdr:rowOff>66675</xdr:rowOff>
    </xdr:to>
    <xdr:sp macro="" textlink="">
      <xdr:nvSpPr>
        <xdr:cNvPr id="11" name="Rectangle : coins arrondis 1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FB500117-ACC6-47DA-952C-91DF7D59A5F1}"/>
            </a:ext>
          </a:extLst>
        </xdr:cNvPr>
        <xdr:cNvSpPr/>
      </xdr:nvSpPr>
      <xdr:spPr>
        <a:xfrm>
          <a:off x="312420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4</xdr:col>
      <xdr:colOff>628650</xdr:colOff>
      <xdr:row>19</xdr:row>
      <xdr:rowOff>76200</xdr:rowOff>
    </xdr:from>
    <xdr:to>
      <xdr:col>4</xdr:col>
      <xdr:colOff>1209675</xdr:colOff>
      <xdr:row>21</xdr:row>
      <xdr:rowOff>66675</xdr:rowOff>
    </xdr:to>
    <xdr:sp macro="" textlink="">
      <xdr:nvSpPr>
        <xdr:cNvPr id="12" name="Rectangle : coins arrondis 11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A282D4AA-1201-44AF-9C19-3EFE24D7D561}"/>
            </a:ext>
          </a:extLst>
        </xdr:cNvPr>
        <xdr:cNvSpPr/>
      </xdr:nvSpPr>
      <xdr:spPr>
        <a:xfrm>
          <a:off x="381952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4</xdr:col>
      <xdr:colOff>1323975</xdr:colOff>
      <xdr:row>19</xdr:row>
      <xdr:rowOff>76200</xdr:rowOff>
    </xdr:from>
    <xdr:to>
      <xdr:col>4</xdr:col>
      <xdr:colOff>1895475</xdr:colOff>
      <xdr:row>21</xdr:row>
      <xdr:rowOff>66675</xdr:rowOff>
    </xdr:to>
    <xdr:sp macro="" textlink="">
      <xdr:nvSpPr>
        <xdr:cNvPr id="13" name="Rectangle : coins arrondis 12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BD0526F0-4EAD-4F1F-827D-03AA499C974A}"/>
            </a:ext>
          </a:extLst>
        </xdr:cNvPr>
        <xdr:cNvSpPr/>
      </xdr:nvSpPr>
      <xdr:spPr>
        <a:xfrm>
          <a:off x="451485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4</xdr:col>
      <xdr:colOff>2019300</xdr:colOff>
      <xdr:row>19</xdr:row>
      <xdr:rowOff>76200</xdr:rowOff>
    </xdr:from>
    <xdr:to>
      <xdr:col>6</xdr:col>
      <xdr:colOff>171450</xdr:colOff>
      <xdr:row>21</xdr:row>
      <xdr:rowOff>66675</xdr:rowOff>
    </xdr:to>
    <xdr:sp macro="" textlink="">
      <xdr:nvSpPr>
        <xdr:cNvPr id="14" name="Rectangle : coins arrondis 13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9F46B776-EEFB-4A93-B237-384B85B5353C}"/>
            </a:ext>
          </a:extLst>
        </xdr:cNvPr>
        <xdr:cNvSpPr/>
      </xdr:nvSpPr>
      <xdr:spPr>
        <a:xfrm>
          <a:off x="521017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6</xdr:col>
      <xdr:colOff>285750</xdr:colOff>
      <xdr:row>19</xdr:row>
      <xdr:rowOff>76200</xdr:rowOff>
    </xdr:from>
    <xdr:to>
      <xdr:col>6</xdr:col>
      <xdr:colOff>866775</xdr:colOff>
      <xdr:row>21</xdr:row>
      <xdr:rowOff>66675</xdr:rowOff>
    </xdr:to>
    <xdr:sp macro="" textlink="">
      <xdr:nvSpPr>
        <xdr:cNvPr id="15" name="Rectangle : coins arrondis 14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D10A6395-0794-4696-B706-2DAA3F9F91F4}"/>
            </a:ext>
          </a:extLst>
        </xdr:cNvPr>
        <xdr:cNvSpPr/>
      </xdr:nvSpPr>
      <xdr:spPr>
        <a:xfrm>
          <a:off x="5905500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1962150</xdr:colOff>
      <xdr:row>23</xdr:row>
      <xdr:rowOff>171450</xdr:rowOff>
    </xdr:to>
    <xdr:sp macro="" textlink="">
      <xdr:nvSpPr>
        <xdr:cNvPr id="16" name="Rectangle : coins arrondis 15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412AA120-84B4-4C46-82A0-C5B5E86F885C}"/>
            </a:ext>
          </a:extLst>
        </xdr:cNvPr>
        <xdr:cNvSpPr/>
      </xdr:nvSpPr>
      <xdr:spPr>
        <a:xfrm>
          <a:off x="3190875" y="4210050"/>
          <a:ext cx="1962150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Bahnschrift" panose="020B0502040204020203" pitchFamily="34" charset="0"/>
            </a:rPr>
            <a:t>Statistiques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1362075</xdr:colOff>
      <xdr:row>17</xdr:row>
      <xdr:rowOff>19050</xdr:rowOff>
    </xdr:from>
    <xdr:to>
      <xdr:col>1</xdr:col>
      <xdr:colOff>1924050</xdr:colOff>
      <xdr:row>19</xdr:row>
      <xdr:rowOff>9525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D857454-370A-4D29-8CFC-AE3B62D48EDA}"/>
            </a:ext>
          </a:extLst>
        </xdr:cNvPr>
        <xdr:cNvSpPr/>
      </xdr:nvSpPr>
      <xdr:spPr>
        <a:xfrm>
          <a:off x="1743075" y="3276600"/>
          <a:ext cx="56197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2</xdr:col>
      <xdr:colOff>0</xdr:colOff>
      <xdr:row>17</xdr:row>
      <xdr:rowOff>19050</xdr:rowOff>
    </xdr:from>
    <xdr:to>
      <xdr:col>3</xdr:col>
      <xdr:colOff>200025</xdr:colOff>
      <xdr:row>19</xdr:row>
      <xdr:rowOff>9525</xdr:rowOff>
    </xdr:to>
    <xdr:sp macro="" textlink="">
      <xdr:nvSpPr>
        <xdr:cNvPr id="3" name="Rectangle : coins arrondis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257677F6-25FA-4F90-A647-CE5C07AC7AA8}"/>
            </a:ext>
          </a:extLst>
        </xdr:cNvPr>
        <xdr:cNvSpPr/>
      </xdr:nvSpPr>
      <xdr:spPr>
        <a:xfrm>
          <a:off x="2428875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3</xdr:col>
      <xdr:colOff>314325</xdr:colOff>
      <xdr:row>17</xdr:row>
      <xdr:rowOff>19050</xdr:rowOff>
    </xdr:from>
    <xdr:to>
      <xdr:col>4</xdr:col>
      <xdr:colOff>514350</xdr:colOff>
      <xdr:row>19</xdr:row>
      <xdr:rowOff>9525</xdr:rowOff>
    </xdr:to>
    <xdr:sp macro="" textlink="">
      <xdr:nvSpPr>
        <xdr:cNvPr id="4" name="Rectangle :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3F767509-04C8-43AF-9580-985169A8F5C9}"/>
            </a:ext>
          </a:extLst>
        </xdr:cNvPr>
        <xdr:cNvSpPr/>
      </xdr:nvSpPr>
      <xdr:spPr>
        <a:xfrm>
          <a:off x="312420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J03</a:t>
          </a:r>
        </a:p>
      </xdr:txBody>
    </xdr:sp>
    <xdr:clientData/>
  </xdr:twoCellAnchor>
  <xdr:twoCellAnchor>
    <xdr:from>
      <xdr:col>4</xdr:col>
      <xdr:colOff>628650</xdr:colOff>
      <xdr:row>17</xdr:row>
      <xdr:rowOff>19050</xdr:rowOff>
    </xdr:from>
    <xdr:to>
      <xdr:col>4</xdr:col>
      <xdr:colOff>1219200</xdr:colOff>
      <xdr:row>19</xdr:row>
      <xdr:rowOff>9525</xdr:rowOff>
    </xdr:to>
    <xdr:sp macro="" textlink="">
      <xdr:nvSpPr>
        <xdr:cNvPr id="5" name="Rectangle : coins arrondis 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ECD92240-F58C-4FFB-B54C-3DDF2D742A92}"/>
            </a:ext>
          </a:extLst>
        </xdr:cNvPr>
        <xdr:cNvSpPr/>
      </xdr:nvSpPr>
      <xdr:spPr>
        <a:xfrm>
          <a:off x="381952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4</xdr:col>
      <xdr:colOff>1323975</xdr:colOff>
      <xdr:row>17</xdr:row>
      <xdr:rowOff>19050</xdr:rowOff>
    </xdr:from>
    <xdr:to>
      <xdr:col>4</xdr:col>
      <xdr:colOff>1905000</xdr:colOff>
      <xdr:row>19</xdr:row>
      <xdr:rowOff>9525</xdr:rowOff>
    </xdr:to>
    <xdr:sp macro="" textlink="">
      <xdr:nvSpPr>
        <xdr:cNvPr id="6" name="Rectangle : coins arrondis 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BE2DB079-0034-4840-9B45-60D4FD5DBC62}"/>
            </a:ext>
          </a:extLst>
        </xdr:cNvPr>
        <xdr:cNvSpPr/>
      </xdr:nvSpPr>
      <xdr:spPr>
        <a:xfrm>
          <a:off x="451485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4</xdr:col>
      <xdr:colOff>2019300</xdr:colOff>
      <xdr:row>17</xdr:row>
      <xdr:rowOff>19050</xdr:rowOff>
    </xdr:from>
    <xdr:to>
      <xdr:col>6</xdr:col>
      <xdr:colOff>180975</xdr:colOff>
      <xdr:row>19</xdr:row>
      <xdr:rowOff>9525</xdr:rowOff>
    </xdr:to>
    <xdr:sp macro="" textlink="">
      <xdr:nvSpPr>
        <xdr:cNvPr id="7" name="Rectangle : coins arrondis 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A5A4D0CE-D02C-4185-9AC9-9799DD476ECB}"/>
            </a:ext>
          </a:extLst>
        </xdr:cNvPr>
        <xdr:cNvSpPr/>
      </xdr:nvSpPr>
      <xdr:spPr>
        <a:xfrm>
          <a:off x="521017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6</xdr:col>
      <xdr:colOff>285750</xdr:colOff>
      <xdr:row>17</xdr:row>
      <xdr:rowOff>19050</xdr:rowOff>
    </xdr:from>
    <xdr:to>
      <xdr:col>6</xdr:col>
      <xdr:colOff>876300</xdr:colOff>
      <xdr:row>19</xdr:row>
      <xdr:rowOff>9525</xdr:rowOff>
    </xdr:to>
    <xdr:sp macro="" textlink="">
      <xdr:nvSpPr>
        <xdr:cNvPr id="8" name="Rectangle : coins arrondis 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94B2CF2A-5100-479F-A65A-5CD03A114B2F}"/>
            </a:ext>
          </a:extLst>
        </xdr:cNvPr>
        <xdr:cNvSpPr/>
      </xdr:nvSpPr>
      <xdr:spPr>
        <a:xfrm>
          <a:off x="5905500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1</xdr:col>
      <xdr:colOff>1352550</xdr:colOff>
      <xdr:row>19</xdr:row>
      <xdr:rowOff>76200</xdr:rowOff>
    </xdr:from>
    <xdr:to>
      <xdr:col>1</xdr:col>
      <xdr:colOff>1943100</xdr:colOff>
      <xdr:row>21</xdr:row>
      <xdr:rowOff>66675</xdr:rowOff>
    </xdr:to>
    <xdr:sp macro="" textlink="">
      <xdr:nvSpPr>
        <xdr:cNvPr id="9" name="Rectangle : coins arrondis 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3754544-F07E-48D1-93AC-E387F0CC3D5C}"/>
            </a:ext>
          </a:extLst>
        </xdr:cNvPr>
        <xdr:cNvSpPr/>
      </xdr:nvSpPr>
      <xdr:spPr>
        <a:xfrm>
          <a:off x="1733550" y="371475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2</xdr:col>
      <xdr:colOff>0</xdr:colOff>
      <xdr:row>19</xdr:row>
      <xdr:rowOff>76200</xdr:rowOff>
    </xdr:from>
    <xdr:to>
      <xdr:col>3</xdr:col>
      <xdr:colOff>190500</xdr:colOff>
      <xdr:row>21</xdr:row>
      <xdr:rowOff>66675</xdr:rowOff>
    </xdr:to>
    <xdr:sp macro="" textlink="">
      <xdr:nvSpPr>
        <xdr:cNvPr id="10" name="Rectangle : coins arrondis 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7ED7438E-000F-4268-99E6-E762ADD50254}"/>
            </a:ext>
          </a:extLst>
        </xdr:cNvPr>
        <xdr:cNvSpPr/>
      </xdr:nvSpPr>
      <xdr:spPr>
        <a:xfrm>
          <a:off x="2428875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3</xdr:col>
      <xdr:colOff>314325</xdr:colOff>
      <xdr:row>19</xdr:row>
      <xdr:rowOff>76200</xdr:rowOff>
    </xdr:from>
    <xdr:to>
      <xdr:col>4</xdr:col>
      <xdr:colOff>504825</xdr:colOff>
      <xdr:row>21</xdr:row>
      <xdr:rowOff>66675</xdr:rowOff>
    </xdr:to>
    <xdr:sp macro="" textlink="">
      <xdr:nvSpPr>
        <xdr:cNvPr id="11" name="Rectangle : coins arrondis 1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705179AD-7E46-4D3F-A23D-FBC4AE500E42}"/>
            </a:ext>
          </a:extLst>
        </xdr:cNvPr>
        <xdr:cNvSpPr/>
      </xdr:nvSpPr>
      <xdr:spPr>
        <a:xfrm>
          <a:off x="312420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4</xdr:col>
      <xdr:colOff>628650</xdr:colOff>
      <xdr:row>19</xdr:row>
      <xdr:rowOff>76200</xdr:rowOff>
    </xdr:from>
    <xdr:to>
      <xdr:col>4</xdr:col>
      <xdr:colOff>1209675</xdr:colOff>
      <xdr:row>21</xdr:row>
      <xdr:rowOff>66675</xdr:rowOff>
    </xdr:to>
    <xdr:sp macro="" textlink="">
      <xdr:nvSpPr>
        <xdr:cNvPr id="12" name="Rectangle : coins arrondis 11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232FE1CD-25BC-4C16-896A-9A5B874EA477}"/>
            </a:ext>
          </a:extLst>
        </xdr:cNvPr>
        <xdr:cNvSpPr/>
      </xdr:nvSpPr>
      <xdr:spPr>
        <a:xfrm>
          <a:off x="381952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4</xdr:col>
      <xdr:colOff>1323975</xdr:colOff>
      <xdr:row>19</xdr:row>
      <xdr:rowOff>76200</xdr:rowOff>
    </xdr:from>
    <xdr:to>
      <xdr:col>4</xdr:col>
      <xdr:colOff>1895475</xdr:colOff>
      <xdr:row>21</xdr:row>
      <xdr:rowOff>66675</xdr:rowOff>
    </xdr:to>
    <xdr:sp macro="" textlink="">
      <xdr:nvSpPr>
        <xdr:cNvPr id="13" name="Rectangle : coins arrondis 12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E54A0394-02E9-4BA3-A612-634FA54EC51D}"/>
            </a:ext>
          </a:extLst>
        </xdr:cNvPr>
        <xdr:cNvSpPr/>
      </xdr:nvSpPr>
      <xdr:spPr>
        <a:xfrm>
          <a:off x="451485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4</xdr:col>
      <xdr:colOff>2019300</xdr:colOff>
      <xdr:row>19</xdr:row>
      <xdr:rowOff>76200</xdr:rowOff>
    </xdr:from>
    <xdr:to>
      <xdr:col>6</xdr:col>
      <xdr:colOff>171450</xdr:colOff>
      <xdr:row>21</xdr:row>
      <xdr:rowOff>66675</xdr:rowOff>
    </xdr:to>
    <xdr:sp macro="" textlink="">
      <xdr:nvSpPr>
        <xdr:cNvPr id="14" name="Rectangle : coins arrondis 13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6D8A943B-12D9-42F9-AC1D-81A71018FBCF}"/>
            </a:ext>
          </a:extLst>
        </xdr:cNvPr>
        <xdr:cNvSpPr/>
      </xdr:nvSpPr>
      <xdr:spPr>
        <a:xfrm>
          <a:off x="521017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6</xdr:col>
      <xdr:colOff>285750</xdr:colOff>
      <xdr:row>19</xdr:row>
      <xdr:rowOff>76200</xdr:rowOff>
    </xdr:from>
    <xdr:to>
      <xdr:col>6</xdr:col>
      <xdr:colOff>866775</xdr:colOff>
      <xdr:row>21</xdr:row>
      <xdr:rowOff>66675</xdr:rowOff>
    </xdr:to>
    <xdr:sp macro="" textlink="">
      <xdr:nvSpPr>
        <xdr:cNvPr id="15" name="Rectangle : coins arrondis 14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A87ADE5B-AE1A-4638-8BC1-143E11F947F3}"/>
            </a:ext>
          </a:extLst>
        </xdr:cNvPr>
        <xdr:cNvSpPr/>
      </xdr:nvSpPr>
      <xdr:spPr>
        <a:xfrm>
          <a:off x="5905500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1962150</xdr:colOff>
      <xdr:row>23</xdr:row>
      <xdr:rowOff>171450</xdr:rowOff>
    </xdr:to>
    <xdr:sp macro="" textlink="">
      <xdr:nvSpPr>
        <xdr:cNvPr id="16" name="Rectangle : coins arrondis 15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4E66F27-0CA1-45ED-B1C7-6DA46B406FB4}"/>
            </a:ext>
          </a:extLst>
        </xdr:cNvPr>
        <xdr:cNvSpPr/>
      </xdr:nvSpPr>
      <xdr:spPr>
        <a:xfrm>
          <a:off x="3190875" y="4210050"/>
          <a:ext cx="1962150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Bahnschrift" panose="020B0502040204020203" pitchFamily="34" charset="0"/>
            </a:rPr>
            <a:t>Statistiques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1362075</xdr:colOff>
      <xdr:row>17</xdr:row>
      <xdr:rowOff>19050</xdr:rowOff>
    </xdr:from>
    <xdr:to>
      <xdr:col>1</xdr:col>
      <xdr:colOff>1924050</xdr:colOff>
      <xdr:row>19</xdr:row>
      <xdr:rowOff>9525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DC928A6-B036-4303-A040-C0A8FA193D8D}"/>
            </a:ext>
          </a:extLst>
        </xdr:cNvPr>
        <xdr:cNvSpPr/>
      </xdr:nvSpPr>
      <xdr:spPr>
        <a:xfrm>
          <a:off x="1743075" y="3276600"/>
          <a:ext cx="56197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2</xdr:col>
      <xdr:colOff>0</xdr:colOff>
      <xdr:row>17</xdr:row>
      <xdr:rowOff>19050</xdr:rowOff>
    </xdr:from>
    <xdr:to>
      <xdr:col>3</xdr:col>
      <xdr:colOff>200025</xdr:colOff>
      <xdr:row>19</xdr:row>
      <xdr:rowOff>9525</xdr:rowOff>
    </xdr:to>
    <xdr:sp macro="" textlink="">
      <xdr:nvSpPr>
        <xdr:cNvPr id="3" name="Rectangle : coins arrondis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120B1C0F-8BD6-4BFE-87AA-B93330F0304B}"/>
            </a:ext>
          </a:extLst>
        </xdr:cNvPr>
        <xdr:cNvSpPr/>
      </xdr:nvSpPr>
      <xdr:spPr>
        <a:xfrm>
          <a:off x="2428875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3</xdr:col>
      <xdr:colOff>314325</xdr:colOff>
      <xdr:row>17</xdr:row>
      <xdr:rowOff>19050</xdr:rowOff>
    </xdr:from>
    <xdr:to>
      <xdr:col>4</xdr:col>
      <xdr:colOff>514350</xdr:colOff>
      <xdr:row>19</xdr:row>
      <xdr:rowOff>9525</xdr:rowOff>
    </xdr:to>
    <xdr:sp macro="" textlink="">
      <xdr:nvSpPr>
        <xdr:cNvPr id="4" name="Rectangle :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2B0469C3-BBAA-4344-8320-FDE951B30C6E}"/>
            </a:ext>
          </a:extLst>
        </xdr:cNvPr>
        <xdr:cNvSpPr/>
      </xdr:nvSpPr>
      <xdr:spPr>
        <a:xfrm>
          <a:off x="312420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4</xdr:col>
      <xdr:colOff>628650</xdr:colOff>
      <xdr:row>17</xdr:row>
      <xdr:rowOff>19050</xdr:rowOff>
    </xdr:from>
    <xdr:to>
      <xdr:col>4</xdr:col>
      <xdr:colOff>1219200</xdr:colOff>
      <xdr:row>19</xdr:row>
      <xdr:rowOff>9525</xdr:rowOff>
    </xdr:to>
    <xdr:sp macro="" textlink="">
      <xdr:nvSpPr>
        <xdr:cNvPr id="5" name="Rectangle : coins arrondis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86AC846D-4B5F-4B17-80E1-6EE7253B64B5}"/>
            </a:ext>
          </a:extLst>
        </xdr:cNvPr>
        <xdr:cNvSpPr/>
      </xdr:nvSpPr>
      <xdr:spPr>
        <a:xfrm>
          <a:off x="381952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6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J04</a:t>
          </a:r>
        </a:p>
      </xdr:txBody>
    </xdr:sp>
    <xdr:clientData/>
  </xdr:twoCellAnchor>
  <xdr:twoCellAnchor>
    <xdr:from>
      <xdr:col>4</xdr:col>
      <xdr:colOff>1323975</xdr:colOff>
      <xdr:row>17</xdr:row>
      <xdr:rowOff>19050</xdr:rowOff>
    </xdr:from>
    <xdr:to>
      <xdr:col>4</xdr:col>
      <xdr:colOff>1905000</xdr:colOff>
      <xdr:row>19</xdr:row>
      <xdr:rowOff>9525</xdr:rowOff>
    </xdr:to>
    <xdr:sp macro="" textlink="">
      <xdr:nvSpPr>
        <xdr:cNvPr id="6" name="Rectangle : coins arrondis 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E4AFA1F5-7FB1-435C-AE13-43E3EE238417}"/>
            </a:ext>
          </a:extLst>
        </xdr:cNvPr>
        <xdr:cNvSpPr/>
      </xdr:nvSpPr>
      <xdr:spPr>
        <a:xfrm>
          <a:off x="451485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4</xdr:col>
      <xdr:colOff>2019300</xdr:colOff>
      <xdr:row>17</xdr:row>
      <xdr:rowOff>19050</xdr:rowOff>
    </xdr:from>
    <xdr:to>
      <xdr:col>6</xdr:col>
      <xdr:colOff>180975</xdr:colOff>
      <xdr:row>19</xdr:row>
      <xdr:rowOff>9525</xdr:rowOff>
    </xdr:to>
    <xdr:sp macro="" textlink="">
      <xdr:nvSpPr>
        <xdr:cNvPr id="7" name="Rectangle : coins arrondis 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44C9692A-55B0-4AA7-BC70-99B03AC47025}"/>
            </a:ext>
          </a:extLst>
        </xdr:cNvPr>
        <xdr:cNvSpPr/>
      </xdr:nvSpPr>
      <xdr:spPr>
        <a:xfrm>
          <a:off x="521017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6</xdr:col>
      <xdr:colOff>285750</xdr:colOff>
      <xdr:row>17</xdr:row>
      <xdr:rowOff>19050</xdr:rowOff>
    </xdr:from>
    <xdr:to>
      <xdr:col>6</xdr:col>
      <xdr:colOff>876300</xdr:colOff>
      <xdr:row>19</xdr:row>
      <xdr:rowOff>9525</xdr:rowOff>
    </xdr:to>
    <xdr:sp macro="" textlink="">
      <xdr:nvSpPr>
        <xdr:cNvPr id="8" name="Rectangle : coins arrondis 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30F44F7C-FDA1-41CD-8F80-6C7CD7DAB823}"/>
            </a:ext>
          </a:extLst>
        </xdr:cNvPr>
        <xdr:cNvSpPr/>
      </xdr:nvSpPr>
      <xdr:spPr>
        <a:xfrm>
          <a:off x="5905500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1</xdr:col>
      <xdr:colOff>1352550</xdr:colOff>
      <xdr:row>19</xdr:row>
      <xdr:rowOff>76200</xdr:rowOff>
    </xdr:from>
    <xdr:to>
      <xdr:col>1</xdr:col>
      <xdr:colOff>1943100</xdr:colOff>
      <xdr:row>21</xdr:row>
      <xdr:rowOff>66675</xdr:rowOff>
    </xdr:to>
    <xdr:sp macro="" textlink="">
      <xdr:nvSpPr>
        <xdr:cNvPr id="9" name="Rectangle : coins arrondis 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9BB0227-B1C3-4585-A582-4423327C3AB5}"/>
            </a:ext>
          </a:extLst>
        </xdr:cNvPr>
        <xdr:cNvSpPr/>
      </xdr:nvSpPr>
      <xdr:spPr>
        <a:xfrm>
          <a:off x="1733550" y="371475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2</xdr:col>
      <xdr:colOff>0</xdr:colOff>
      <xdr:row>19</xdr:row>
      <xdr:rowOff>76200</xdr:rowOff>
    </xdr:from>
    <xdr:to>
      <xdr:col>3</xdr:col>
      <xdr:colOff>190500</xdr:colOff>
      <xdr:row>21</xdr:row>
      <xdr:rowOff>66675</xdr:rowOff>
    </xdr:to>
    <xdr:sp macro="" textlink="">
      <xdr:nvSpPr>
        <xdr:cNvPr id="10" name="Rectangle : coins arrondis 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E99EA581-1315-4A20-8898-84F459FB79A8}"/>
            </a:ext>
          </a:extLst>
        </xdr:cNvPr>
        <xdr:cNvSpPr/>
      </xdr:nvSpPr>
      <xdr:spPr>
        <a:xfrm>
          <a:off x="2428875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3</xdr:col>
      <xdr:colOff>314325</xdr:colOff>
      <xdr:row>19</xdr:row>
      <xdr:rowOff>76200</xdr:rowOff>
    </xdr:from>
    <xdr:to>
      <xdr:col>4</xdr:col>
      <xdr:colOff>504825</xdr:colOff>
      <xdr:row>21</xdr:row>
      <xdr:rowOff>66675</xdr:rowOff>
    </xdr:to>
    <xdr:sp macro="" textlink="">
      <xdr:nvSpPr>
        <xdr:cNvPr id="11" name="Rectangle : coins arrondis 1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355D3209-311F-4BA5-9489-C5AC469D99D4}"/>
            </a:ext>
          </a:extLst>
        </xdr:cNvPr>
        <xdr:cNvSpPr/>
      </xdr:nvSpPr>
      <xdr:spPr>
        <a:xfrm>
          <a:off x="312420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4</xdr:col>
      <xdr:colOff>628650</xdr:colOff>
      <xdr:row>19</xdr:row>
      <xdr:rowOff>76200</xdr:rowOff>
    </xdr:from>
    <xdr:to>
      <xdr:col>4</xdr:col>
      <xdr:colOff>1209675</xdr:colOff>
      <xdr:row>21</xdr:row>
      <xdr:rowOff>66675</xdr:rowOff>
    </xdr:to>
    <xdr:sp macro="" textlink="">
      <xdr:nvSpPr>
        <xdr:cNvPr id="12" name="Rectangle : coins arrondis 11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66561361-E9A8-432B-BB40-CC06127D068E}"/>
            </a:ext>
          </a:extLst>
        </xdr:cNvPr>
        <xdr:cNvSpPr/>
      </xdr:nvSpPr>
      <xdr:spPr>
        <a:xfrm>
          <a:off x="381952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4</xdr:col>
      <xdr:colOff>1323975</xdr:colOff>
      <xdr:row>19</xdr:row>
      <xdr:rowOff>76200</xdr:rowOff>
    </xdr:from>
    <xdr:to>
      <xdr:col>4</xdr:col>
      <xdr:colOff>1895475</xdr:colOff>
      <xdr:row>21</xdr:row>
      <xdr:rowOff>66675</xdr:rowOff>
    </xdr:to>
    <xdr:sp macro="" textlink="">
      <xdr:nvSpPr>
        <xdr:cNvPr id="13" name="Rectangle : coins arrondis 12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98CA53F3-DD0C-4998-A485-6DE1EF28B40F}"/>
            </a:ext>
          </a:extLst>
        </xdr:cNvPr>
        <xdr:cNvSpPr/>
      </xdr:nvSpPr>
      <xdr:spPr>
        <a:xfrm>
          <a:off x="451485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4</xdr:col>
      <xdr:colOff>2019300</xdr:colOff>
      <xdr:row>19</xdr:row>
      <xdr:rowOff>76200</xdr:rowOff>
    </xdr:from>
    <xdr:to>
      <xdr:col>6</xdr:col>
      <xdr:colOff>171450</xdr:colOff>
      <xdr:row>21</xdr:row>
      <xdr:rowOff>66675</xdr:rowOff>
    </xdr:to>
    <xdr:sp macro="" textlink="">
      <xdr:nvSpPr>
        <xdr:cNvPr id="14" name="Rectangle : coins arrondis 13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B8E8717B-5065-4346-9E54-226A4011014A}"/>
            </a:ext>
          </a:extLst>
        </xdr:cNvPr>
        <xdr:cNvSpPr/>
      </xdr:nvSpPr>
      <xdr:spPr>
        <a:xfrm>
          <a:off x="521017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6</xdr:col>
      <xdr:colOff>285750</xdr:colOff>
      <xdr:row>19</xdr:row>
      <xdr:rowOff>76200</xdr:rowOff>
    </xdr:from>
    <xdr:to>
      <xdr:col>6</xdr:col>
      <xdr:colOff>866775</xdr:colOff>
      <xdr:row>21</xdr:row>
      <xdr:rowOff>66675</xdr:rowOff>
    </xdr:to>
    <xdr:sp macro="" textlink="">
      <xdr:nvSpPr>
        <xdr:cNvPr id="15" name="Rectangle : coins arrondis 14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26CC5354-9AEB-4B0C-AC90-8B806444CED8}"/>
            </a:ext>
          </a:extLst>
        </xdr:cNvPr>
        <xdr:cNvSpPr/>
      </xdr:nvSpPr>
      <xdr:spPr>
        <a:xfrm>
          <a:off x="5905500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1962150</xdr:colOff>
      <xdr:row>23</xdr:row>
      <xdr:rowOff>171450</xdr:rowOff>
    </xdr:to>
    <xdr:sp macro="" textlink="">
      <xdr:nvSpPr>
        <xdr:cNvPr id="16" name="Rectangle : coins arrondis 15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D02FE471-5F6F-466D-B6A7-4B4EDF8DBADE}"/>
            </a:ext>
          </a:extLst>
        </xdr:cNvPr>
        <xdr:cNvSpPr/>
      </xdr:nvSpPr>
      <xdr:spPr>
        <a:xfrm>
          <a:off x="3190875" y="4210050"/>
          <a:ext cx="1962150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Bahnschrift" panose="020B0502040204020203" pitchFamily="34" charset="0"/>
            </a:rPr>
            <a:t>Statistiques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1362075</xdr:colOff>
      <xdr:row>17</xdr:row>
      <xdr:rowOff>19050</xdr:rowOff>
    </xdr:from>
    <xdr:to>
      <xdr:col>1</xdr:col>
      <xdr:colOff>1924050</xdr:colOff>
      <xdr:row>19</xdr:row>
      <xdr:rowOff>9525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8C32147-F3EA-4BDC-B46E-CE1AD0DEFCD9}"/>
            </a:ext>
          </a:extLst>
        </xdr:cNvPr>
        <xdr:cNvSpPr/>
      </xdr:nvSpPr>
      <xdr:spPr>
        <a:xfrm>
          <a:off x="1743075" y="3276600"/>
          <a:ext cx="56197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2</xdr:col>
      <xdr:colOff>0</xdr:colOff>
      <xdr:row>17</xdr:row>
      <xdr:rowOff>19050</xdr:rowOff>
    </xdr:from>
    <xdr:to>
      <xdr:col>3</xdr:col>
      <xdr:colOff>200025</xdr:colOff>
      <xdr:row>19</xdr:row>
      <xdr:rowOff>9525</xdr:rowOff>
    </xdr:to>
    <xdr:sp macro="" textlink="">
      <xdr:nvSpPr>
        <xdr:cNvPr id="3" name="Rectangle : coins arrondis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9ABAD498-6B69-4B43-A2FF-7EA9B4A8F15D}"/>
            </a:ext>
          </a:extLst>
        </xdr:cNvPr>
        <xdr:cNvSpPr/>
      </xdr:nvSpPr>
      <xdr:spPr>
        <a:xfrm>
          <a:off x="2428875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3</xdr:col>
      <xdr:colOff>314325</xdr:colOff>
      <xdr:row>17</xdr:row>
      <xdr:rowOff>19050</xdr:rowOff>
    </xdr:from>
    <xdr:to>
      <xdr:col>4</xdr:col>
      <xdr:colOff>514350</xdr:colOff>
      <xdr:row>19</xdr:row>
      <xdr:rowOff>9525</xdr:rowOff>
    </xdr:to>
    <xdr:sp macro="" textlink="">
      <xdr:nvSpPr>
        <xdr:cNvPr id="4" name="Rectangle :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C2C91096-979A-4B25-B6BA-4AFBA1C52038}"/>
            </a:ext>
          </a:extLst>
        </xdr:cNvPr>
        <xdr:cNvSpPr/>
      </xdr:nvSpPr>
      <xdr:spPr>
        <a:xfrm>
          <a:off x="312420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4</xdr:col>
      <xdr:colOff>628650</xdr:colOff>
      <xdr:row>17</xdr:row>
      <xdr:rowOff>19050</xdr:rowOff>
    </xdr:from>
    <xdr:to>
      <xdr:col>4</xdr:col>
      <xdr:colOff>1219200</xdr:colOff>
      <xdr:row>19</xdr:row>
      <xdr:rowOff>9525</xdr:rowOff>
    </xdr:to>
    <xdr:sp macro="" textlink="">
      <xdr:nvSpPr>
        <xdr:cNvPr id="5" name="Rectangle : coins arrondis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FDA27727-83AD-4B2D-AB39-DA8203E3398A}"/>
            </a:ext>
          </a:extLst>
        </xdr:cNvPr>
        <xdr:cNvSpPr/>
      </xdr:nvSpPr>
      <xdr:spPr>
        <a:xfrm>
          <a:off x="381952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4</xdr:col>
      <xdr:colOff>1323975</xdr:colOff>
      <xdr:row>17</xdr:row>
      <xdr:rowOff>19050</xdr:rowOff>
    </xdr:from>
    <xdr:to>
      <xdr:col>4</xdr:col>
      <xdr:colOff>1905000</xdr:colOff>
      <xdr:row>19</xdr:row>
      <xdr:rowOff>9525</xdr:rowOff>
    </xdr:to>
    <xdr:sp macro="" textlink="">
      <xdr:nvSpPr>
        <xdr:cNvPr id="6" name="Rectangle : coins arrondis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81666D6B-829B-4D29-BC6C-EDA175EEE479}"/>
            </a:ext>
          </a:extLst>
        </xdr:cNvPr>
        <xdr:cNvSpPr/>
      </xdr:nvSpPr>
      <xdr:spPr>
        <a:xfrm>
          <a:off x="451485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7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J05</a:t>
          </a:r>
        </a:p>
      </xdr:txBody>
    </xdr:sp>
    <xdr:clientData/>
  </xdr:twoCellAnchor>
  <xdr:twoCellAnchor>
    <xdr:from>
      <xdr:col>4</xdr:col>
      <xdr:colOff>2019300</xdr:colOff>
      <xdr:row>17</xdr:row>
      <xdr:rowOff>19050</xdr:rowOff>
    </xdr:from>
    <xdr:to>
      <xdr:col>6</xdr:col>
      <xdr:colOff>180975</xdr:colOff>
      <xdr:row>19</xdr:row>
      <xdr:rowOff>9525</xdr:rowOff>
    </xdr:to>
    <xdr:sp macro="" textlink="">
      <xdr:nvSpPr>
        <xdr:cNvPr id="7" name="Rectangle : coins arrondis 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7EE02B28-6309-43A2-A143-8198FBA2F6E6}"/>
            </a:ext>
          </a:extLst>
        </xdr:cNvPr>
        <xdr:cNvSpPr/>
      </xdr:nvSpPr>
      <xdr:spPr>
        <a:xfrm>
          <a:off x="521017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6</xdr:col>
      <xdr:colOff>285750</xdr:colOff>
      <xdr:row>17</xdr:row>
      <xdr:rowOff>19050</xdr:rowOff>
    </xdr:from>
    <xdr:to>
      <xdr:col>6</xdr:col>
      <xdr:colOff>876300</xdr:colOff>
      <xdr:row>19</xdr:row>
      <xdr:rowOff>9525</xdr:rowOff>
    </xdr:to>
    <xdr:sp macro="" textlink="">
      <xdr:nvSpPr>
        <xdr:cNvPr id="8" name="Rectangle : coins arrondis 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4C880E74-CBDD-4AFA-B714-40A1D858C93F}"/>
            </a:ext>
          </a:extLst>
        </xdr:cNvPr>
        <xdr:cNvSpPr/>
      </xdr:nvSpPr>
      <xdr:spPr>
        <a:xfrm>
          <a:off x="5905500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1</xdr:col>
      <xdr:colOff>1352550</xdr:colOff>
      <xdr:row>19</xdr:row>
      <xdr:rowOff>76200</xdr:rowOff>
    </xdr:from>
    <xdr:to>
      <xdr:col>1</xdr:col>
      <xdr:colOff>1943100</xdr:colOff>
      <xdr:row>21</xdr:row>
      <xdr:rowOff>66675</xdr:rowOff>
    </xdr:to>
    <xdr:sp macro="" textlink="">
      <xdr:nvSpPr>
        <xdr:cNvPr id="9" name="Rectangle : coins arrondis 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39807D6-9096-463B-B27A-636A8F8FE35B}"/>
            </a:ext>
          </a:extLst>
        </xdr:cNvPr>
        <xdr:cNvSpPr/>
      </xdr:nvSpPr>
      <xdr:spPr>
        <a:xfrm>
          <a:off x="1733550" y="371475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2</xdr:col>
      <xdr:colOff>0</xdr:colOff>
      <xdr:row>19</xdr:row>
      <xdr:rowOff>76200</xdr:rowOff>
    </xdr:from>
    <xdr:to>
      <xdr:col>3</xdr:col>
      <xdr:colOff>190500</xdr:colOff>
      <xdr:row>21</xdr:row>
      <xdr:rowOff>66675</xdr:rowOff>
    </xdr:to>
    <xdr:sp macro="" textlink="">
      <xdr:nvSpPr>
        <xdr:cNvPr id="10" name="Rectangle : coins arrondis 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ECFCE861-0613-4567-9E36-2DE5D6A0D3D8}"/>
            </a:ext>
          </a:extLst>
        </xdr:cNvPr>
        <xdr:cNvSpPr/>
      </xdr:nvSpPr>
      <xdr:spPr>
        <a:xfrm>
          <a:off x="2428875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3</xdr:col>
      <xdr:colOff>314325</xdr:colOff>
      <xdr:row>19</xdr:row>
      <xdr:rowOff>76200</xdr:rowOff>
    </xdr:from>
    <xdr:to>
      <xdr:col>4</xdr:col>
      <xdr:colOff>504825</xdr:colOff>
      <xdr:row>21</xdr:row>
      <xdr:rowOff>66675</xdr:rowOff>
    </xdr:to>
    <xdr:sp macro="" textlink="">
      <xdr:nvSpPr>
        <xdr:cNvPr id="11" name="Rectangle : coins arrondis 1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D71EC4B8-3F2F-4CFF-B99F-C5F2AA523210}"/>
            </a:ext>
          </a:extLst>
        </xdr:cNvPr>
        <xdr:cNvSpPr/>
      </xdr:nvSpPr>
      <xdr:spPr>
        <a:xfrm>
          <a:off x="312420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4</xdr:col>
      <xdr:colOff>628650</xdr:colOff>
      <xdr:row>19</xdr:row>
      <xdr:rowOff>76200</xdr:rowOff>
    </xdr:from>
    <xdr:to>
      <xdr:col>4</xdr:col>
      <xdr:colOff>1209675</xdr:colOff>
      <xdr:row>21</xdr:row>
      <xdr:rowOff>66675</xdr:rowOff>
    </xdr:to>
    <xdr:sp macro="" textlink="">
      <xdr:nvSpPr>
        <xdr:cNvPr id="12" name="Rectangle : coins arrondis 11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FE21356E-12A1-4CB4-A914-9796042C8C97}"/>
            </a:ext>
          </a:extLst>
        </xdr:cNvPr>
        <xdr:cNvSpPr/>
      </xdr:nvSpPr>
      <xdr:spPr>
        <a:xfrm>
          <a:off x="381952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4</xdr:col>
      <xdr:colOff>1323975</xdr:colOff>
      <xdr:row>19</xdr:row>
      <xdr:rowOff>76200</xdr:rowOff>
    </xdr:from>
    <xdr:to>
      <xdr:col>4</xdr:col>
      <xdr:colOff>1895475</xdr:colOff>
      <xdr:row>21</xdr:row>
      <xdr:rowOff>66675</xdr:rowOff>
    </xdr:to>
    <xdr:sp macro="" textlink="">
      <xdr:nvSpPr>
        <xdr:cNvPr id="13" name="Rectangle : coins arrondis 12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556C8C10-34D6-4109-9B7E-392773C0F7AA}"/>
            </a:ext>
          </a:extLst>
        </xdr:cNvPr>
        <xdr:cNvSpPr/>
      </xdr:nvSpPr>
      <xdr:spPr>
        <a:xfrm>
          <a:off x="451485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4</xdr:col>
      <xdr:colOff>2019300</xdr:colOff>
      <xdr:row>19</xdr:row>
      <xdr:rowOff>76200</xdr:rowOff>
    </xdr:from>
    <xdr:to>
      <xdr:col>6</xdr:col>
      <xdr:colOff>171450</xdr:colOff>
      <xdr:row>21</xdr:row>
      <xdr:rowOff>66675</xdr:rowOff>
    </xdr:to>
    <xdr:sp macro="" textlink="">
      <xdr:nvSpPr>
        <xdr:cNvPr id="14" name="Rectangle : coins arrondis 13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7050FE60-3663-4055-96E3-74B6EFB095B4}"/>
            </a:ext>
          </a:extLst>
        </xdr:cNvPr>
        <xdr:cNvSpPr/>
      </xdr:nvSpPr>
      <xdr:spPr>
        <a:xfrm>
          <a:off x="521017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6</xdr:col>
      <xdr:colOff>285750</xdr:colOff>
      <xdr:row>19</xdr:row>
      <xdr:rowOff>76200</xdr:rowOff>
    </xdr:from>
    <xdr:to>
      <xdr:col>6</xdr:col>
      <xdr:colOff>866775</xdr:colOff>
      <xdr:row>21</xdr:row>
      <xdr:rowOff>66675</xdr:rowOff>
    </xdr:to>
    <xdr:sp macro="" textlink="">
      <xdr:nvSpPr>
        <xdr:cNvPr id="15" name="Rectangle : coins arrondis 14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6ACFD251-5EEF-42F0-B082-86EC78EBC058}"/>
            </a:ext>
          </a:extLst>
        </xdr:cNvPr>
        <xdr:cNvSpPr/>
      </xdr:nvSpPr>
      <xdr:spPr>
        <a:xfrm>
          <a:off x="5905500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1962150</xdr:colOff>
      <xdr:row>23</xdr:row>
      <xdr:rowOff>171450</xdr:rowOff>
    </xdr:to>
    <xdr:sp macro="" textlink="">
      <xdr:nvSpPr>
        <xdr:cNvPr id="16" name="Rectangle : coins arrondis 15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49DCE8DE-77B4-4E87-AF2B-066894D84FCD}"/>
            </a:ext>
          </a:extLst>
        </xdr:cNvPr>
        <xdr:cNvSpPr/>
      </xdr:nvSpPr>
      <xdr:spPr>
        <a:xfrm>
          <a:off x="3190875" y="4210050"/>
          <a:ext cx="1962150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Bahnschrift" panose="020B0502040204020203" pitchFamily="34" charset="0"/>
            </a:rPr>
            <a:t>Statistiques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1362075</xdr:colOff>
      <xdr:row>17</xdr:row>
      <xdr:rowOff>19050</xdr:rowOff>
    </xdr:from>
    <xdr:to>
      <xdr:col>1</xdr:col>
      <xdr:colOff>1924050</xdr:colOff>
      <xdr:row>19</xdr:row>
      <xdr:rowOff>9525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4BB75AE-C17D-48C9-9FA4-01D3EF57CE47}"/>
            </a:ext>
          </a:extLst>
        </xdr:cNvPr>
        <xdr:cNvSpPr/>
      </xdr:nvSpPr>
      <xdr:spPr>
        <a:xfrm>
          <a:off x="1743075" y="3276600"/>
          <a:ext cx="56197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2</xdr:col>
      <xdr:colOff>0</xdr:colOff>
      <xdr:row>17</xdr:row>
      <xdr:rowOff>19050</xdr:rowOff>
    </xdr:from>
    <xdr:to>
      <xdr:col>3</xdr:col>
      <xdr:colOff>200025</xdr:colOff>
      <xdr:row>19</xdr:row>
      <xdr:rowOff>9525</xdr:rowOff>
    </xdr:to>
    <xdr:sp macro="" textlink="">
      <xdr:nvSpPr>
        <xdr:cNvPr id="3" name="Rectangle : coins arrondis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3D7B696F-FF08-4EA2-BC52-33751F90B977}"/>
            </a:ext>
          </a:extLst>
        </xdr:cNvPr>
        <xdr:cNvSpPr/>
      </xdr:nvSpPr>
      <xdr:spPr>
        <a:xfrm>
          <a:off x="2428875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3</xdr:col>
      <xdr:colOff>314325</xdr:colOff>
      <xdr:row>17</xdr:row>
      <xdr:rowOff>19050</xdr:rowOff>
    </xdr:from>
    <xdr:to>
      <xdr:col>4</xdr:col>
      <xdr:colOff>514350</xdr:colOff>
      <xdr:row>19</xdr:row>
      <xdr:rowOff>9525</xdr:rowOff>
    </xdr:to>
    <xdr:sp macro="" textlink="">
      <xdr:nvSpPr>
        <xdr:cNvPr id="4" name="Rectangle :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F58743E3-A29F-4E02-8333-274D1DB8DB6B}"/>
            </a:ext>
          </a:extLst>
        </xdr:cNvPr>
        <xdr:cNvSpPr/>
      </xdr:nvSpPr>
      <xdr:spPr>
        <a:xfrm>
          <a:off x="312420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4</xdr:col>
      <xdr:colOff>628650</xdr:colOff>
      <xdr:row>17</xdr:row>
      <xdr:rowOff>19050</xdr:rowOff>
    </xdr:from>
    <xdr:to>
      <xdr:col>4</xdr:col>
      <xdr:colOff>1219200</xdr:colOff>
      <xdr:row>19</xdr:row>
      <xdr:rowOff>9525</xdr:rowOff>
    </xdr:to>
    <xdr:sp macro="" textlink="">
      <xdr:nvSpPr>
        <xdr:cNvPr id="5" name="Rectangle : coins arrondis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F7499AB-E19A-4FA9-830B-8D724DC0B5CB}"/>
            </a:ext>
          </a:extLst>
        </xdr:cNvPr>
        <xdr:cNvSpPr/>
      </xdr:nvSpPr>
      <xdr:spPr>
        <a:xfrm>
          <a:off x="381952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4</xdr:col>
      <xdr:colOff>1323975</xdr:colOff>
      <xdr:row>17</xdr:row>
      <xdr:rowOff>19050</xdr:rowOff>
    </xdr:from>
    <xdr:to>
      <xdr:col>4</xdr:col>
      <xdr:colOff>1905000</xdr:colOff>
      <xdr:row>19</xdr:row>
      <xdr:rowOff>9525</xdr:rowOff>
    </xdr:to>
    <xdr:sp macro="" textlink="">
      <xdr:nvSpPr>
        <xdr:cNvPr id="6" name="Rectangle : coins arrondis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DA6B9971-EAF1-4165-81D6-03D8C7961B8E}"/>
            </a:ext>
          </a:extLst>
        </xdr:cNvPr>
        <xdr:cNvSpPr/>
      </xdr:nvSpPr>
      <xdr:spPr>
        <a:xfrm>
          <a:off x="451485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4</xdr:col>
      <xdr:colOff>2019300</xdr:colOff>
      <xdr:row>17</xdr:row>
      <xdr:rowOff>19050</xdr:rowOff>
    </xdr:from>
    <xdr:to>
      <xdr:col>6</xdr:col>
      <xdr:colOff>180975</xdr:colOff>
      <xdr:row>19</xdr:row>
      <xdr:rowOff>9525</xdr:rowOff>
    </xdr:to>
    <xdr:sp macro="" textlink="">
      <xdr:nvSpPr>
        <xdr:cNvPr id="7" name="Rectangle : coins arrondis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45CCB6A8-67EF-4597-AC45-E1E5B255EB3D}"/>
            </a:ext>
          </a:extLst>
        </xdr:cNvPr>
        <xdr:cNvSpPr/>
      </xdr:nvSpPr>
      <xdr:spPr>
        <a:xfrm>
          <a:off x="521017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8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J06</a:t>
          </a:r>
        </a:p>
      </xdr:txBody>
    </xdr:sp>
    <xdr:clientData/>
  </xdr:twoCellAnchor>
  <xdr:twoCellAnchor>
    <xdr:from>
      <xdr:col>6</xdr:col>
      <xdr:colOff>285750</xdr:colOff>
      <xdr:row>17</xdr:row>
      <xdr:rowOff>19050</xdr:rowOff>
    </xdr:from>
    <xdr:to>
      <xdr:col>6</xdr:col>
      <xdr:colOff>876300</xdr:colOff>
      <xdr:row>19</xdr:row>
      <xdr:rowOff>9525</xdr:rowOff>
    </xdr:to>
    <xdr:sp macro="" textlink="">
      <xdr:nvSpPr>
        <xdr:cNvPr id="8" name="Rectangle : coins arrondis 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758F6AA-1473-4753-ADC8-57D6F78F86CF}"/>
            </a:ext>
          </a:extLst>
        </xdr:cNvPr>
        <xdr:cNvSpPr/>
      </xdr:nvSpPr>
      <xdr:spPr>
        <a:xfrm>
          <a:off x="5905500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1</xdr:col>
      <xdr:colOff>1352550</xdr:colOff>
      <xdr:row>19</xdr:row>
      <xdr:rowOff>76200</xdr:rowOff>
    </xdr:from>
    <xdr:to>
      <xdr:col>1</xdr:col>
      <xdr:colOff>1943100</xdr:colOff>
      <xdr:row>21</xdr:row>
      <xdr:rowOff>66675</xdr:rowOff>
    </xdr:to>
    <xdr:sp macro="" textlink="">
      <xdr:nvSpPr>
        <xdr:cNvPr id="9" name="Rectangle : coins arrondis 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05697B8-7FC0-4EE3-96DC-3AEEE2150AB6}"/>
            </a:ext>
          </a:extLst>
        </xdr:cNvPr>
        <xdr:cNvSpPr/>
      </xdr:nvSpPr>
      <xdr:spPr>
        <a:xfrm>
          <a:off x="1733550" y="371475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2</xdr:col>
      <xdr:colOff>0</xdr:colOff>
      <xdr:row>19</xdr:row>
      <xdr:rowOff>76200</xdr:rowOff>
    </xdr:from>
    <xdr:to>
      <xdr:col>3</xdr:col>
      <xdr:colOff>190500</xdr:colOff>
      <xdr:row>21</xdr:row>
      <xdr:rowOff>66675</xdr:rowOff>
    </xdr:to>
    <xdr:sp macro="" textlink="">
      <xdr:nvSpPr>
        <xdr:cNvPr id="10" name="Rectangle : coins arrondis 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AD489EC2-745F-436F-A245-780BF11813C6}"/>
            </a:ext>
          </a:extLst>
        </xdr:cNvPr>
        <xdr:cNvSpPr/>
      </xdr:nvSpPr>
      <xdr:spPr>
        <a:xfrm>
          <a:off x="2428875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3</xdr:col>
      <xdr:colOff>314325</xdr:colOff>
      <xdr:row>19</xdr:row>
      <xdr:rowOff>76200</xdr:rowOff>
    </xdr:from>
    <xdr:to>
      <xdr:col>4</xdr:col>
      <xdr:colOff>504825</xdr:colOff>
      <xdr:row>21</xdr:row>
      <xdr:rowOff>66675</xdr:rowOff>
    </xdr:to>
    <xdr:sp macro="" textlink="">
      <xdr:nvSpPr>
        <xdr:cNvPr id="11" name="Rectangle : coins arrondis 1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9817A8B9-69A0-4F30-8E6D-85050ED0C7F7}"/>
            </a:ext>
          </a:extLst>
        </xdr:cNvPr>
        <xdr:cNvSpPr/>
      </xdr:nvSpPr>
      <xdr:spPr>
        <a:xfrm>
          <a:off x="312420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4</xdr:col>
      <xdr:colOff>628650</xdr:colOff>
      <xdr:row>19</xdr:row>
      <xdr:rowOff>76200</xdr:rowOff>
    </xdr:from>
    <xdr:to>
      <xdr:col>4</xdr:col>
      <xdr:colOff>1209675</xdr:colOff>
      <xdr:row>21</xdr:row>
      <xdr:rowOff>66675</xdr:rowOff>
    </xdr:to>
    <xdr:sp macro="" textlink="">
      <xdr:nvSpPr>
        <xdr:cNvPr id="12" name="Rectangle : coins arrondis 11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3D0D2F23-57C2-4EA1-897B-088E9C529412}"/>
            </a:ext>
          </a:extLst>
        </xdr:cNvPr>
        <xdr:cNvSpPr/>
      </xdr:nvSpPr>
      <xdr:spPr>
        <a:xfrm>
          <a:off x="381952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4</xdr:col>
      <xdr:colOff>1323975</xdr:colOff>
      <xdr:row>19</xdr:row>
      <xdr:rowOff>76200</xdr:rowOff>
    </xdr:from>
    <xdr:to>
      <xdr:col>4</xdr:col>
      <xdr:colOff>1895475</xdr:colOff>
      <xdr:row>21</xdr:row>
      <xdr:rowOff>66675</xdr:rowOff>
    </xdr:to>
    <xdr:sp macro="" textlink="">
      <xdr:nvSpPr>
        <xdr:cNvPr id="13" name="Rectangle : coins arrondis 12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7A11DEE5-1D5F-42A5-B8FA-51F8B54B53B9}"/>
            </a:ext>
          </a:extLst>
        </xdr:cNvPr>
        <xdr:cNvSpPr/>
      </xdr:nvSpPr>
      <xdr:spPr>
        <a:xfrm>
          <a:off x="451485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4</xdr:col>
      <xdr:colOff>2019300</xdr:colOff>
      <xdr:row>19</xdr:row>
      <xdr:rowOff>76200</xdr:rowOff>
    </xdr:from>
    <xdr:to>
      <xdr:col>6</xdr:col>
      <xdr:colOff>171450</xdr:colOff>
      <xdr:row>21</xdr:row>
      <xdr:rowOff>66675</xdr:rowOff>
    </xdr:to>
    <xdr:sp macro="" textlink="">
      <xdr:nvSpPr>
        <xdr:cNvPr id="14" name="Rectangle : coins arrondis 13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A3FD4AC4-37DF-43D3-8661-BFF403E407B0}"/>
            </a:ext>
          </a:extLst>
        </xdr:cNvPr>
        <xdr:cNvSpPr/>
      </xdr:nvSpPr>
      <xdr:spPr>
        <a:xfrm>
          <a:off x="521017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6</xdr:col>
      <xdr:colOff>285750</xdr:colOff>
      <xdr:row>19</xdr:row>
      <xdr:rowOff>76200</xdr:rowOff>
    </xdr:from>
    <xdr:to>
      <xdr:col>6</xdr:col>
      <xdr:colOff>866775</xdr:colOff>
      <xdr:row>21</xdr:row>
      <xdr:rowOff>66675</xdr:rowOff>
    </xdr:to>
    <xdr:sp macro="" textlink="">
      <xdr:nvSpPr>
        <xdr:cNvPr id="15" name="Rectangle : coins arrondis 14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C7D17CF6-89F7-4101-8FF2-83A2B611D94F}"/>
            </a:ext>
          </a:extLst>
        </xdr:cNvPr>
        <xdr:cNvSpPr/>
      </xdr:nvSpPr>
      <xdr:spPr>
        <a:xfrm>
          <a:off x="5905500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1962150</xdr:colOff>
      <xdr:row>23</xdr:row>
      <xdr:rowOff>171450</xdr:rowOff>
    </xdr:to>
    <xdr:sp macro="" textlink="">
      <xdr:nvSpPr>
        <xdr:cNvPr id="16" name="Rectangle : coins arrondis 15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B51E36C3-80B0-4436-BBF2-FD1848D57803}"/>
            </a:ext>
          </a:extLst>
        </xdr:cNvPr>
        <xdr:cNvSpPr/>
      </xdr:nvSpPr>
      <xdr:spPr>
        <a:xfrm>
          <a:off x="3190875" y="4210050"/>
          <a:ext cx="1962150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Bahnschrift" panose="020B0502040204020203" pitchFamily="34" charset="0"/>
            </a:rPr>
            <a:t>Statistiques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1362075</xdr:colOff>
      <xdr:row>17</xdr:row>
      <xdr:rowOff>19050</xdr:rowOff>
    </xdr:from>
    <xdr:to>
      <xdr:col>1</xdr:col>
      <xdr:colOff>1924050</xdr:colOff>
      <xdr:row>19</xdr:row>
      <xdr:rowOff>9525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21D50D2-B32E-451C-87B7-04CDC1D4B373}"/>
            </a:ext>
          </a:extLst>
        </xdr:cNvPr>
        <xdr:cNvSpPr/>
      </xdr:nvSpPr>
      <xdr:spPr>
        <a:xfrm>
          <a:off x="1743075" y="3276600"/>
          <a:ext cx="56197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2</xdr:col>
      <xdr:colOff>0</xdr:colOff>
      <xdr:row>17</xdr:row>
      <xdr:rowOff>19050</xdr:rowOff>
    </xdr:from>
    <xdr:to>
      <xdr:col>3</xdr:col>
      <xdr:colOff>200025</xdr:colOff>
      <xdr:row>19</xdr:row>
      <xdr:rowOff>9525</xdr:rowOff>
    </xdr:to>
    <xdr:sp macro="" textlink="">
      <xdr:nvSpPr>
        <xdr:cNvPr id="3" name="Rectangle : coins arrondis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8CB63CAD-A736-4964-A7F1-11A37B2476B2}"/>
            </a:ext>
          </a:extLst>
        </xdr:cNvPr>
        <xdr:cNvSpPr/>
      </xdr:nvSpPr>
      <xdr:spPr>
        <a:xfrm>
          <a:off x="2428875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3</xdr:col>
      <xdr:colOff>314325</xdr:colOff>
      <xdr:row>17</xdr:row>
      <xdr:rowOff>19050</xdr:rowOff>
    </xdr:from>
    <xdr:to>
      <xdr:col>4</xdr:col>
      <xdr:colOff>514350</xdr:colOff>
      <xdr:row>19</xdr:row>
      <xdr:rowOff>9525</xdr:rowOff>
    </xdr:to>
    <xdr:sp macro="" textlink="">
      <xdr:nvSpPr>
        <xdr:cNvPr id="4" name="Rectangle :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65E09FE8-3676-4B58-BD8E-89159DCAF5EC}"/>
            </a:ext>
          </a:extLst>
        </xdr:cNvPr>
        <xdr:cNvSpPr/>
      </xdr:nvSpPr>
      <xdr:spPr>
        <a:xfrm>
          <a:off x="312420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4</xdr:col>
      <xdr:colOff>628650</xdr:colOff>
      <xdr:row>17</xdr:row>
      <xdr:rowOff>19050</xdr:rowOff>
    </xdr:from>
    <xdr:to>
      <xdr:col>4</xdr:col>
      <xdr:colOff>1219200</xdr:colOff>
      <xdr:row>19</xdr:row>
      <xdr:rowOff>9525</xdr:rowOff>
    </xdr:to>
    <xdr:sp macro="" textlink="">
      <xdr:nvSpPr>
        <xdr:cNvPr id="5" name="Rectangle : coins arrondis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7B172F-EB70-4A77-A763-1C003539A09A}"/>
            </a:ext>
          </a:extLst>
        </xdr:cNvPr>
        <xdr:cNvSpPr/>
      </xdr:nvSpPr>
      <xdr:spPr>
        <a:xfrm>
          <a:off x="381952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4</xdr:col>
      <xdr:colOff>1323975</xdr:colOff>
      <xdr:row>17</xdr:row>
      <xdr:rowOff>19050</xdr:rowOff>
    </xdr:from>
    <xdr:to>
      <xdr:col>4</xdr:col>
      <xdr:colOff>1905000</xdr:colOff>
      <xdr:row>19</xdr:row>
      <xdr:rowOff>9525</xdr:rowOff>
    </xdr:to>
    <xdr:sp macro="" textlink="">
      <xdr:nvSpPr>
        <xdr:cNvPr id="6" name="Rectangle : coins arrondis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908D05F3-F07D-49E3-BD3E-12CC8307E3E6}"/>
            </a:ext>
          </a:extLst>
        </xdr:cNvPr>
        <xdr:cNvSpPr/>
      </xdr:nvSpPr>
      <xdr:spPr>
        <a:xfrm>
          <a:off x="451485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4</xdr:col>
      <xdr:colOff>2019300</xdr:colOff>
      <xdr:row>17</xdr:row>
      <xdr:rowOff>19050</xdr:rowOff>
    </xdr:from>
    <xdr:to>
      <xdr:col>6</xdr:col>
      <xdr:colOff>180975</xdr:colOff>
      <xdr:row>19</xdr:row>
      <xdr:rowOff>9525</xdr:rowOff>
    </xdr:to>
    <xdr:sp macro="" textlink="">
      <xdr:nvSpPr>
        <xdr:cNvPr id="7" name="Rectangle : coins arrondis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F9C9071F-8C46-428C-BA9F-AA9E72D5FC50}"/>
            </a:ext>
          </a:extLst>
        </xdr:cNvPr>
        <xdr:cNvSpPr/>
      </xdr:nvSpPr>
      <xdr:spPr>
        <a:xfrm>
          <a:off x="521017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6</xdr:col>
      <xdr:colOff>285750</xdr:colOff>
      <xdr:row>17</xdr:row>
      <xdr:rowOff>19050</xdr:rowOff>
    </xdr:from>
    <xdr:to>
      <xdr:col>6</xdr:col>
      <xdr:colOff>876300</xdr:colOff>
      <xdr:row>19</xdr:row>
      <xdr:rowOff>9525</xdr:rowOff>
    </xdr:to>
    <xdr:sp macro="" textlink="">
      <xdr:nvSpPr>
        <xdr:cNvPr id="8" name="Rectangle : coins arrondis 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F272BB17-5710-4742-AF85-9814800D1E57}"/>
            </a:ext>
          </a:extLst>
        </xdr:cNvPr>
        <xdr:cNvSpPr/>
      </xdr:nvSpPr>
      <xdr:spPr>
        <a:xfrm>
          <a:off x="5905500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9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J07</a:t>
          </a:r>
        </a:p>
      </xdr:txBody>
    </xdr:sp>
    <xdr:clientData/>
  </xdr:twoCellAnchor>
  <xdr:twoCellAnchor>
    <xdr:from>
      <xdr:col>1</xdr:col>
      <xdr:colOff>1352550</xdr:colOff>
      <xdr:row>19</xdr:row>
      <xdr:rowOff>76200</xdr:rowOff>
    </xdr:from>
    <xdr:to>
      <xdr:col>1</xdr:col>
      <xdr:colOff>1943100</xdr:colOff>
      <xdr:row>21</xdr:row>
      <xdr:rowOff>66675</xdr:rowOff>
    </xdr:to>
    <xdr:sp macro="" textlink="">
      <xdr:nvSpPr>
        <xdr:cNvPr id="9" name="Rectangle : coins arrondis 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E3D7A4E5-C44B-4BF4-AB4F-C04FAE27441A}"/>
            </a:ext>
          </a:extLst>
        </xdr:cNvPr>
        <xdr:cNvSpPr/>
      </xdr:nvSpPr>
      <xdr:spPr>
        <a:xfrm>
          <a:off x="1733550" y="371475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2</xdr:col>
      <xdr:colOff>0</xdr:colOff>
      <xdr:row>19</xdr:row>
      <xdr:rowOff>76200</xdr:rowOff>
    </xdr:from>
    <xdr:to>
      <xdr:col>3</xdr:col>
      <xdr:colOff>190500</xdr:colOff>
      <xdr:row>21</xdr:row>
      <xdr:rowOff>66675</xdr:rowOff>
    </xdr:to>
    <xdr:sp macro="" textlink="">
      <xdr:nvSpPr>
        <xdr:cNvPr id="10" name="Rectangle : coins arrondis 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DBE0F872-AA33-40F4-B9D8-151C33A57663}"/>
            </a:ext>
          </a:extLst>
        </xdr:cNvPr>
        <xdr:cNvSpPr/>
      </xdr:nvSpPr>
      <xdr:spPr>
        <a:xfrm>
          <a:off x="2428875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3</xdr:col>
      <xdr:colOff>314325</xdr:colOff>
      <xdr:row>19</xdr:row>
      <xdr:rowOff>76200</xdr:rowOff>
    </xdr:from>
    <xdr:to>
      <xdr:col>4</xdr:col>
      <xdr:colOff>504825</xdr:colOff>
      <xdr:row>21</xdr:row>
      <xdr:rowOff>66675</xdr:rowOff>
    </xdr:to>
    <xdr:sp macro="" textlink="">
      <xdr:nvSpPr>
        <xdr:cNvPr id="11" name="Rectangle : coins arrondis 1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CA82B5BA-081C-4E47-BB79-85A89DC78378}"/>
            </a:ext>
          </a:extLst>
        </xdr:cNvPr>
        <xdr:cNvSpPr/>
      </xdr:nvSpPr>
      <xdr:spPr>
        <a:xfrm>
          <a:off x="312420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4</xdr:col>
      <xdr:colOff>628650</xdr:colOff>
      <xdr:row>19</xdr:row>
      <xdr:rowOff>76200</xdr:rowOff>
    </xdr:from>
    <xdr:to>
      <xdr:col>4</xdr:col>
      <xdr:colOff>1209675</xdr:colOff>
      <xdr:row>21</xdr:row>
      <xdr:rowOff>66675</xdr:rowOff>
    </xdr:to>
    <xdr:sp macro="" textlink="">
      <xdr:nvSpPr>
        <xdr:cNvPr id="12" name="Rectangle : coins arrondis 11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54091719-FDBA-4EB0-AC41-9154EA322E0C}"/>
            </a:ext>
          </a:extLst>
        </xdr:cNvPr>
        <xdr:cNvSpPr/>
      </xdr:nvSpPr>
      <xdr:spPr>
        <a:xfrm>
          <a:off x="381952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4</xdr:col>
      <xdr:colOff>1323975</xdr:colOff>
      <xdr:row>19</xdr:row>
      <xdr:rowOff>76200</xdr:rowOff>
    </xdr:from>
    <xdr:to>
      <xdr:col>4</xdr:col>
      <xdr:colOff>1895475</xdr:colOff>
      <xdr:row>21</xdr:row>
      <xdr:rowOff>66675</xdr:rowOff>
    </xdr:to>
    <xdr:sp macro="" textlink="">
      <xdr:nvSpPr>
        <xdr:cNvPr id="13" name="Rectangle : coins arrondis 12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61A03DFB-7749-482C-BE63-AAB528CB5298}"/>
            </a:ext>
          </a:extLst>
        </xdr:cNvPr>
        <xdr:cNvSpPr/>
      </xdr:nvSpPr>
      <xdr:spPr>
        <a:xfrm>
          <a:off x="451485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4</xdr:col>
      <xdr:colOff>2019300</xdr:colOff>
      <xdr:row>19</xdr:row>
      <xdr:rowOff>76200</xdr:rowOff>
    </xdr:from>
    <xdr:to>
      <xdr:col>6</xdr:col>
      <xdr:colOff>171450</xdr:colOff>
      <xdr:row>21</xdr:row>
      <xdr:rowOff>66675</xdr:rowOff>
    </xdr:to>
    <xdr:sp macro="" textlink="">
      <xdr:nvSpPr>
        <xdr:cNvPr id="14" name="Rectangle : coins arrondis 13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B437B57E-2F66-4ECD-8DA1-8643EA9F4877}"/>
            </a:ext>
          </a:extLst>
        </xdr:cNvPr>
        <xdr:cNvSpPr/>
      </xdr:nvSpPr>
      <xdr:spPr>
        <a:xfrm>
          <a:off x="521017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6</xdr:col>
      <xdr:colOff>285750</xdr:colOff>
      <xdr:row>19</xdr:row>
      <xdr:rowOff>76200</xdr:rowOff>
    </xdr:from>
    <xdr:to>
      <xdr:col>6</xdr:col>
      <xdr:colOff>866775</xdr:colOff>
      <xdr:row>21</xdr:row>
      <xdr:rowOff>66675</xdr:rowOff>
    </xdr:to>
    <xdr:sp macro="" textlink="">
      <xdr:nvSpPr>
        <xdr:cNvPr id="15" name="Rectangle : coins arrondis 14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27BE779D-9E8B-449F-8D9A-8219FC90BA47}"/>
            </a:ext>
          </a:extLst>
        </xdr:cNvPr>
        <xdr:cNvSpPr/>
      </xdr:nvSpPr>
      <xdr:spPr>
        <a:xfrm>
          <a:off x="5905500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1962150</xdr:colOff>
      <xdr:row>23</xdr:row>
      <xdr:rowOff>171450</xdr:rowOff>
    </xdr:to>
    <xdr:sp macro="" textlink="">
      <xdr:nvSpPr>
        <xdr:cNvPr id="16" name="Rectangle : coins arrondis 15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31FD477C-6521-4870-8106-81A3A180EA53}"/>
            </a:ext>
          </a:extLst>
        </xdr:cNvPr>
        <xdr:cNvSpPr/>
      </xdr:nvSpPr>
      <xdr:spPr>
        <a:xfrm>
          <a:off x="3190875" y="4210050"/>
          <a:ext cx="1962150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Bahnschrift" panose="020B0502040204020203" pitchFamily="34" charset="0"/>
            </a:rPr>
            <a:t>Statistiques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1362075</xdr:colOff>
      <xdr:row>17</xdr:row>
      <xdr:rowOff>19050</xdr:rowOff>
    </xdr:from>
    <xdr:to>
      <xdr:col>1</xdr:col>
      <xdr:colOff>1924050</xdr:colOff>
      <xdr:row>19</xdr:row>
      <xdr:rowOff>9525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226968C-B187-4525-8CF2-BF007B9A2864}"/>
            </a:ext>
          </a:extLst>
        </xdr:cNvPr>
        <xdr:cNvSpPr/>
      </xdr:nvSpPr>
      <xdr:spPr>
        <a:xfrm>
          <a:off x="1743075" y="3276600"/>
          <a:ext cx="56197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2</xdr:col>
      <xdr:colOff>0</xdr:colOff>
      <xdr:row>17</xdr:row>
      <xdr:rowOff>19050</xdr:rowOff>
    </xdr:from>
    <xdr:to>
      <xdr:col>3</xdr:col>
      <xdr:colOff>200025</xdr:colOff>
      <xdr:row>19</xdr:row>
      <xdr:rowOff>9525</xdr:rowOff>
    </xdr:to>
    <xdr:sp macro="" textlink="">
      <xdr:nvSpPr>
        <xdr:cNvPr id="3" name="Rectangle : coins arrondis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C530180A-5FE6-4178-A932-2613A34AADD6}"/>
            </a:ext>
          </a:extLst>
        </xdr:cNvPr>
        <xdr:cNvSpPr/>
      </xdr:nvSpPr>
      <xdr:spPr>
        <a:xfrm>
          <a:off x="2428875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3</xdr:col>
      <xdr:colOff>314325</xdr:colOff>
      <xdr:row>17</xdr:row>
      <xdr:rowOff>19050</xdr:rowOff>
    </xdr:from>
    <xdr:to>
      <xdr:col>4</xdr:col>
      <xdr:colOff>514350</xdr:colOff>
      <xdr:row>19</xdr:row>
      <xdr:rowOff>9525</xdr:rowOff>
    </xdr:to>
    <xdr:sp macro="" textlink="">
      <xdr:nvSpPr>
        <xdr:cNvPr id="4" name="Rectangle :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901F0774-DD44-4A4F-BC09-A23D9F6DEACA}"/>
            </a:ext>
          </a:extLst>
        </xdr:cNvPr>
        <xdr:cNvSpPr/>
      </xdr:nvSpPr>
      <xdr:spPr>
        <a:xfrm>
          <a:off x="312420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4</xdr:col>
      <xdr:colOff>628650</xdr:colOff>
      <xdr:row>17</xdr:row>
      <xdr:rowOff>19050</xdr:rowOff>
    </xdr:from>
    <xdr:to>
      <xdr:col>4</xdr:col>
      <xdr:colOff>1219200</xdr:colOff>
      <xdr:row>19</xdr:row>
      <xdr:rowOff>9525</xdr:rowOff>
    </xdr:to>
    <xdr:sp macro="" textlink="">
      <xdr:nvSpPr>
        <xdr:cNvPr id="5" name="Rectangle : coins arrondis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3F833339-F668-47B6-BD10-EDB34615C4D0}"/>
            </a:ext>
          </a:extLst>
        </xdr:cNvPr>
        <xdr:cNvSpPr/>
      </xdr:nvSpPr>
      <xdr:spPr>
        <a:xfrm>
          <a:off x="381952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4</xdr:col>
      <xdr:colOff>1323975</xdr:colOff>
      <xdr:row>17</xdr:row>
      <xdr:rowOff>19050</xdr:rowOff>
    </xdr:from>
    <xdr:to>
      <xdr:col>4</xdr:col>
      <xdr:colOff>1905000</xdr:colOff>
      <xdr:row>19</xdr:row>
      <xdr:rowOff>9525</xdr:rowOff>
    </xdr:to>
    <xdr:sp macro="" textlink="">
      <xdr:nvSpPr>
        <xdr:cNvPr id="6" name="Rectangle : coins arrondis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12866355-4DBF-4C45-8B31-D65E16D72B3D}"/>
            </a:ext>
          </a:extLst>
        </xdr:cNvPr>
        <xdr:cNvSpPr/>
      </xdr:nvSpPr>
      <xdr:spPr>
        <a:xfrm>
          <a:off x="451485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4</xdr:col>
      <xdr:colOff>2019300</xdr:colOff>
      <xdr:row>17</xdr:row>
      <xdr:rowOff>19050</xdr:rowOff>
    </xdr:from>
    <xdr:to>
      <xdr:col>6</xdr:col>
      <xdr:colOff>180975</xdr:colOff>
      <xdr:row>19</xdr:row>
      <xdr:rowOff>9525</xdr:rowOff>
    </xdr:to>
    <xdr:sp macro="" textlink="">
      <xdr:nvSpPr>
        <xdr:cNvPr id="7" name="Rectangle : coins arrondis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5E26D4C6-15F4-4BDD-958C-E02E93052998}"/>
            </a:ext>
          </a:extLst>
        </xdr:cNvPr>
        <xdr:cNvSpPr/>
      </xdr:nvSpPr>
      <xdr:spPr>
        <a:xfrm>
          <a:off x="521017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6</xdr:col>
      <xdr:colOff>285750</xdr:colOff>
      <xdr:row>17</xdr:row>
      <xdr:rowOff>19050</xdr:rowOff>
    </xdr:from>
    <xdr:to>
      <xdr:col>6</xdr:col>
      <xdr:colOff>876300</xdr:colOff>
      <xdr:row>19</xdr:row>
      <xdr:rowOff>9525</xdr:rowOff>
    </xdr:to>
    <xdr:sp macro="" textlink="">
      <xdr:nvSpPr>
        <xdr:cNvPr id="8" name="Rectangle : coins arrondis 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3E9A5911-E379-428E-B81B-2FD0A7AF419F}"/>
            </a:ext>
          </a:extLst>
        </xdr:cNvPr>
        <xdr:cNvSpPr/>
      </xdr:nvSpPr>
      <xdr:spPr>
        <a:xfrm>
          <a:off x="5905500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1</xdr:col>
      <xdr:colOff>1352550</xdr:colOff>
      <xdr:row>19</xdr:row>
      <xdr:rowOff>76200</xdr:rowOff>
    </xdr:from>
    <xdr:to>
      <xdr:col>1</xdr:col>
      <xdr:colOff>1943100</xdr:colOff>
      <xdr:row>21</xdr:row>
      <xdr:rowOff>66675</xdr:rowOff>
    </xdr:to>
    <xdr:sp macro="" textlink="">
      <xdr:nvSpPr>
        <xdr:cNvPr id="9" name="Rectangle : coins arrondis 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8EE49CDC-C726-4673-9885-5EAFC9A10E5E}"/>
            </a:ext>
          </a:extLst>
        </xdr:cNvPr>
        <xdr:cNvSpPr/>
      </xdr:nvSpPr>
      <xdr:spPr>
        <a:xfrm>
          <a:off x="1733550" y="3714750"/>
          <a:ext cx="590550" cy="371475"/>
        </a:xfrm>
        <a:prstGeom prst="roundRect">
          <a:avLst/>
        </a:prstGeom>
        <a:blipFill>
          <a:blip xmlns:r="http://schemas.openxmlformats.org/officeDocument/2006/relationships" r:embed="rId10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J08</a:t>
          </a:r>
        </a:p>
      </xdr:txBody>
    </xdr:sp>
    <xdr:clientData/>
  </xdr:twoCellAnchor>
  <xdr:twoCellAnchor>
    <xdr:from>
      <xdr:col>2</xdr:col>
      <xdr:colOff>0</xdr:colOff>
      <xdr:row>19</xdr:row>
      <xdr:rowOff>76200</xdr:rowOff>
    </xdr:from>
    <xdr:to>
      <xdr:col>3</xdr:col>
      <xdr:colOff>190500</xdr:colOff>
      <xdr:row>21</xdr:row>
      <xdr:rowOff>66675</xdr:rowOff>
    </xdr:to>
    <xdr:sp macro="" textlink="">
      <xdr:nvSpPr>
        <xdr:cNvPr id="10" name="Rectangle : coins arrondis 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19115982-54A5-4554-BF6B-007B3FA8BB5F}"/>
            </a:ext>
          </a:extLst>
        </xdr:cNvPr>
        <xdr:cNvSpPr/>
      </xdr:nvSpPr>
      <xdr:spPr>
        <a:xfrm>
          <a:off x="2428875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3</xdr:col>
      <xdr:colOff>314325</xdr:colOff>
      <xdr:row>19</xdr:row>
      <xdr:rowOff>76200</xdr:rowOff>
    </xdr:from>
    <xdr:to>
      <xdr:col>4</xdr:col>
      <xdr:colOff>504825</xdr:colOff>
      <xdr:row>21</xdr:row>
      <xdr:rowOff>66675</xdr:rowOff>
    </xdr:to>
    <xdr:sp macro="" textlink="">
      <xdr:nvSpPr>
        <xdr:cNvPr id="11" name="Rectangle : coins arrondis 1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8821914F-6035-495B-B856-A0BDF8D62392}"/>
            </a:ext>
          </a:extLst>
        </xdr:cNvPr>
        <xdr:cNvSpPr/>
      </xdr:nvSpPr>
      <xdr:spPr>
        <a:xfrm>
          <a:off x="312420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4</xdr:col>
      <xdr:colOff>628650</xdr:colOff>
      <xdr:row>19</xdr:row>
      <xdr:rowOff>76200</xdr:rowOff>
    </xdr:from>
    <xdr:to>
      <xdr:col>4</xdr:col>
      <xdr:colOff>1209675</xdr:colOff>
      <xdr:row>21</xdr:row>
      <xdr:rowOff>66675</xdr:rowOff>
    </xdr:to>
    <xdr:sp macro="" textlink="">
      <xdr:nvSpPr>
        <xdr:cNvPr id="12" name="Rectangle : coins arrondis 11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8F1A675B-5C25-4659-BED6-ACA1B51730AC}"/>
            </a:ext>
          </a:extLst>
        </xdr:cNvPr>
        <xdr:cNvSpPr/>
      </xdr:nvSpPr>
      <xdr:spPr>
        <a:xfrm>
          <a:off x="381952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4</xdr:col>
      <xdr:colOff>1323975</xdr:colOff>
      <xdr:row>19</xdr:row>
      <xdr:rowOff>76200</xdr:rowOff>
    </xdr:from>
    <xdr:to>
      <xdr:col>4</xdr:col>
      <xdr:colOff>1895475</xdr:colOff>
      <xdr:row>21</xdr:row>
      <xdr:rowOff>66675</xdr:rowOff>
    </xdr:to>
    <xdr:sp macro="" textlink="">
      <xdr:nvSpPr>
        <xdr:cNvPr id="13" name="Rectangle : coins arrondis 12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5D1FD85C-F6A1-492B-A003-06AEF67D0065}"/>
            </a:ext>
          </a:extLst>
        </xdr:cNvPr>
        <xdr:cNvSpPr/>
      </xdr:nvSpPr>
      <xdr:spPr>
        <a:xfrm>
          <a:off x="451485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4</xdr:col>
      <xdr:colOff>2019300</xdr:colOff>
      <xdr:row>19</xdr:row>
      <xdr:rowOff>76200</xdr:rowOff>
    </xdr:from>
    <xdr:to>
      <xdr:col>6</xdr:col>
      <xdr:colOff>171450</xdr:colOff>
      <xdr:row>21</xdr:row>
      <xdr:rowOff>66675</xdr:rowOff>
    </xdr:to>
    <xdr:sp macro="" textlink="">
      <xdr:nvSpPr>
        <xdr:cNvPr id="14" name="Rectangle : coins arrondis 13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98339ACE-19CF-474D-A081-660987D00C87}"/>
            </a:ext>
          </a:extLst>
        </xdr:cNvPr>
        <xdr:cNvSpPr/>
      </xdr:nvSpPr>
      <xdr:spPr>
        <a:xfrm>
          <a:off x="521017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6</xdr:col>
      <xdr:colOff>285750</xdr:colOff>
      <xdr:row>19</xdr:row>
      <xdr:rowOff>76200</xdr:rowOff>
    </xdr:from>
    <xdr:to>
      <xdr:col>6</xdr:col>
      <xdr:colOff>866775</xdr:colOff>
      <xdr:row>21</xdr:row>
      <xdr:rowOff>66675</xdr:rowOff>
    </xdr:to>
    <xdr:sp macro="" textlink="">
      <xdr:nvSpPr>
        <xdr:cNvPr id="15" name="Rectangle : coins arrondis 14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46CF74D8-49F0-4206-B2C3-914F7D6FC02A}"/>
            </a:ext>
          </a:extLst>
        </xdr:cNvPr>
        <xdr:cNvSpPr/>
      </xdr:nvSpPr>
      <xdr:spPr>
        <a:xfrm>
          <a:off x="5905500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1962150</xdr:colOff>
      <xdr:row>23</xdr:row>
      <xdr:rowOff>171450</xdr:rowOff>
    </xdr:to>
    <xdr:sp macro="" textlink="">
      <xdr:nvSpPr>
        <xdr:cNvPr id="16" name="Rectangle : coins arrondis 15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7ED1A64D-A712-449C-879B-958714312A01}"/>
            </a:ext>
          </a:extLst>
        </xdr:cNvPr>
        <xdr:cNvSpPr/>
      </xdr:nvSpPr>
      <xdr:spPr>
        <a:xfrm>
          <a:off x="3190875" y="4210050"/>
          <a:ext cx="1962150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Bahnschrift" panose="020B0502040204020203" pitchFamily="34" charset="0"/>
            </a:rPr>
            <a:t>Statistiques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1362075</xdr:colOff>
      <xdr:row>17</xdr:row>
      <xdr:rowOff>19050</xdr:rowOff>
    </xdr:from>
    <xdr:to>
      <xdr:col>1</xdr:col>
      <xdr:colOff>1924050</xdr:colOff>
      <xdr:row>19</xdr:row>
      <xdr:rowOff>9525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527FD32-90E3-46C8-A75C-919B5F3FA37E}"/>
            </a:ext>
          </a:extLst>
        </xdr:cNvPr>
        <xdr:cNvSpPr/>
      </xdr:nvSpPr>
      <xdr:spPr>
        <a:xfrm>
          <a:off x="1743075" y="3276600"/>
          <a:ext cx="56197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2</xdr:col>
      <xdr:colOff>0</xdr:colOff>
      <xdr:row>17</xdr:row>
      <xdr:rowOff>19050</xdr:rowOff>
    </xdr:from>
    <xdr:to>
      <xdr:col>3</xdr:col>
      <xdr:colOff>200025</xdr:colOff>
      <xdr:row>19</xdr:row>
      <xdr:rowOff>9525</xdr:rowOff>
    </xdr:to>
    <xdr:sp macro="" textlink="">
      <xdr:nvSpPr>
        <xdr:cNvPr id="3" name="Rectangle : coins arrondis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D8DFFCD3-85AC-48A3-BC49-C055ABEF9389}"/>
            </a:ext>
          </a:extLst>
        </xdr:cNvPr>
        <xdr:cNvSpPr/>
      </xdr:nvSpPr>
      <xdr:spPr>
        <a:xfrm>
          <a:off x="2428875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3</xdr:col>
      <xdr:colOff>314325</xdr:colOff>
      <xdr:row>17</xdr:row>
      <xdr:rowOff>19050</xdr:rowOff>
    </xdr:from>
    <xdr:to>
      <xdr:col>4</xdr:col>
      <xdr:colOff>514350</xdr:colOff>
      <xdr:row>19</xdr:row>
      <xdr:rowOff>9525</xdr:rowOff>
    </xdr:to>
    <xdr:sp macro="" textlink="">
      <xdr:nvSpPr>
        <xdr:cNvPr id="4" name="Rectangle :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2221D7C1-5C8E-4F67-A203-1E8F5CE88D53}"/>
            </a:ext>
          </a:extLst>
        </xdr:cNvPr>
        <xdr:cNvSpPr/>
      </xdr:nvSpPr>
      <xdr:spPr>
        <a:xfrm>
          <a:off x="312420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4</xdr:col>
      <xdr:colOff>628650</xdr:colOff>
      <xdr:row>17</xdr:row>
      <xdr:rowOff>19050</xdr:rowOff>
    </xdr:from>
    <xdr:to>
      <xdr:col>4</xdr:col>
      <xdr:colOff>1219200</xdr:colOff>
      <xdr:row>19</xdr:row>
      <xdr:rowOff>9525</xdr:rowOff>
    </xdr:to>
    <xdr:sp macro="" textlink="">
      <xdr:nvSpPr>
        <xdr:cNvPr id="5" name="Rectangle : coins arrondis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A006878F-85EB-46DE-B43A-CF463AC33647}"/>
            </a:ext>
          </a:extLst>
        </xdr:cNvPr>
        <xdr:cNvSpPr/>
      </xdr:nvSpPr>
      <xdr:spPr>
        <a:xfrm>
          <a:off x="381952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4</xdr:col>
      <xdr:colOff>1323975</xdr:colOff>
      <xdr:row>17</xdr:row>
      <xdr:rowOff>19050</xdr:rowOff>
    </xdr:from>
    <xdr:to>
      <xdr:col>4</xdr:col>
      <xdr:colOff>1905000</xdr:colOff>
      <xdr:row>19</xdr:row>
      <xdr:rowOff>9525</xdr:rowOff>
    </xdr:to>
    <xdr:sp macro="" textlink="">
      <xdr:nvSpPr>
        <xdr:cNvPr id="6" name="Rectangle : coins arrondis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365688FD-06B0-4DC7-998D-CA978FFF48E3}"/>
            </a:ext>
          </a:extLst>
        </xdr:cNvPr>
        <xdr:cNvSpPr/>
      </xdr:nvSpPr>
      <xdr:spPr>
        <a:xfrm>
          <a:off x="451485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4</xdr:col>
      <xdr:colOff>2019300</xdr:colOff>
      <xdr:row>17</xdr:row>
      <xdr:rowOff>19050</xdr:rowOff>
    </xdr:from>
    <xdr:to>
      <xdr:col>6</xdr:col>
      <xdr:colOff>180975</xdr:colOff>
      <xdr:row>19</xdr:row>
      <xdr:rowOff>9525</xdr:rowOff>
    </xdr:to>
    <xdr:sp macro="" textlink="">
      <xdr:nvSpPr>
        <xdr:cNvPr id="7" name="Rectangle : coins arrondis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8FB19CEF-2647-49CD-95C0-8FBB35BC2DAE}"/>
            </a:ext>
          </a:extLst>
        </xdr:cNvPr>
        <xdr:cNvSpPr/>
      </xdr:nvSpPr>
      <xdr:spPr>
        <a:xfrm>
          <a:off x="521017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6</xdr:col>
      <xdr:colOff>285750</xdr:colOff>
      <xdr:row>17</xdr:row>
      <xdr:rowOff>19050</xdr:rowOff>
    </xdr:from>
    <xdr:to>
      <xdr:col>6</xdr:col>
      <xdr:colOff>876300</xdr:colOff>
      <xdr:row>19</xdr:row>
      <xdr:rowOff>9525</xdr:rowOff>
    </xdr:to>
    <xdr:sp macro="" textlink="">
      <xdr:nvSpPr>
        <xdr:cNvPr id="8" name="Rectangle : coins arrondis 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B9E9CD06-8B18-40B5-9B31-B9561E940CC3}"/>
            </a:ext>
          </a:extLst>
        </xdr:cNvPr>
        <xdr:cNvSpPr/>
      </xdr:nvSpPr>
      <xdr:spPr>
        <a:xfrm>
          <a:off x="5905500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1</xdr:col>
      <xdr:colOff>1352550</xdr:colOff>
      <xdr:row>19</xdr:row>
      <xdr:rowOff>76200</xdr:rowOff>
    </xdr:from>
    <xdr:to>
      <xdr:col>1</xdr:col>
      <xdr:colOff>1943100</xdr:colOff>
      <xdr:row>21</xdr:row>
      <xdr:rowOff>66675</xdr:rowOff>
    </xdr:to>
    <xdr:sp macro="" textlink="">
      <xdr:nvSpPr>
        <xdr:cNvPr id="9" name="Rectangle : coins arrondis 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8D1C3FD8-45FB-480D-B525-18890286F271}"/>
            </a:ext>
          </a:extLst>
        </xdr:cNvPr>
        <xdr:cNvSpPr/>
      </xdr:nvSpPr>
      <xdr:spPr>
        <a:xfrm>
          <a:off x="1733550" y="371475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2</xdr:col>
      <xdr:colOff>0</xdr:colOff>
      <xdr:row>19</xdr:row>
      <xdr:rowOff>76200</xdr:rowOff>
    </xdr:from>
    <xdr:to>
      <xdr:col>3</xdr:col>
      <xdr:colOff>190500</xdr:colOff>
      <xdr:row>21</xdr:row>
      <xdr:rowOff>66675</xdr:rowOff>
    </xdr:to>
    <xdr:sp macro="" textlink="">
      <xdr:nvSpPr>
        <xdr:cNvPr id="10" name="Rectangle : coins arrondis 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CF8ACCC-83D4-4124-B743-012831A84230}"/>
            </a:ext>
          </a:extLst>
        </xdr:cNvPr>
        <xdr:cNvSpPr/>
      </xdr:nvSpPr>
      <xdr:spPr>
        <a:xfrm>
          <a:off x="2428875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11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J09</a:t>
          </a:r>
        </a:p>
      </xdr:txBody>
    </xdr:sp>
    <xdr:clientData/>
  </xdr:twoCellAnchor>
  <xdr:twoCellAnchor>
    <xdr:from>
      <xdr:col>3</xdr:col>
      <xdr:colOff>314325</xdr:colOff>
      <xdr:row>19</xdr:row>
      <xdr:rowOff>76200</xdr:rowOff>
    </xdr:from>
    <xdr:to>
      <xdr:col>4</xdr:col>
      <xdr:colOff>504825</xdr:colOff>
      <xdr:row>21</xdr:row>
      <xdr:rowOff>66675</xdr:rowOff>
    </xdr:to>
    <xdr:sp macro="" textlink="">
      <xdr:nvSpPr>
        <xdr:cNvPr id="11" name="Rectangle : coins arrondis 1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5020995-7C36-4A31-8328-E37798FF5707}"/>
            </a:ext>
          </a:extLst>
        </xdr:cNvPr>
        <xdr:cNvSpPr/>
      </xdr:nvSpPr>
      <xdr:spPr>
        <a:xfrm>
          <a:off x="312420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4</xdr:col>
      <xdr:colOff>628650</xdr:colOff>
      <xdr:row>19</xdr:row>
      <xdr:rowOff>76200</xdr:rowOff>
    </xdr:from>
    <xdr:to>
      <xdr:col>4</xdr:col>
      <xdr:colOff>1209675</xdr:colOff>
      <xdr:row>21</xdr:row>
      <xdr:rowOff>66675</xdr:rowOff>
    </xdr:to>
    <xdr:sp macro="" textlink="">
      <xdr:nvSpPr>
        <xdr:cNvPr id="12" name="Rectangle : coins arrondis 11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A5EC6921-22F4-4EF7-93F5-86C5D680A06F}"/>
            </a:ext>
          </a:extLst>
        </xdr:cNvPr>
        <xdr:cNvSpPr/>
      </xdr:nvSpPr>
      <xdr:spPr>
        <a:xfrm>
          <a:off x="381952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4</xdr:col>
      <xdr:colOff>1323975</xdr:colOff>
      <xdr:row>19</xdr:row>
      <xdr:rowOff>76200</xdr:rowOff>
    </xdr:from>
    <xdr:to>
      <xdr:col>4</xdr:col>
      <xdr:colOff>1895475</xdr:colOff>
      <xdr:row>21</xdr:row>
      <xdr:rowOff>66675</xdr:rowOff>
    </xdr:to>
    <xdr:sp macro="" textlink="">
      <xdr:nvSpPr>
        <xdr:cNvPr id="13" name="Rectangle : coins arrondis 12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86901977-38DE-46EE-9C4C-58C1B96A4999}"/>
            </a:ext>
          </a:extLst>
        </xdr:cNvPr>
        <xdr:cNvSpPr/>
      </xdr:nvSpPr>
      <xdr:spPr>
        <a:xfrm>
          <a:off x="451485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4</xdr:col>
      <xdr:colOff>2019300</xdr:colOff>
      <xdr:row>19</xdr:row>
      <xdr:rowOff>76200</xdr:rowOff>
    </xdr:from>
    <xdr:to>
      <xdr:col>6</xdr:col>
      <xdr:colOff>171450</xdr:colOff>
      <xdr:row>21</xdr:row>
      <xdr:rowOff>66675</xdr:rowOff>
    </xdr:to>
    <xdr:sp macro="" textlink="">
      <xdr:nvSpPr>
        <xdr:cNvPr id="14" name="Rectangle : coins arrondis 13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A7CEA995-F535-43D0-B8BB-A4F2449ADF32}"/>
            </a:ext>
          </a:extLst>
        </xdr:cNvPr>
        <xdr:cNvSpPr/>
      </xdr:nvSpPr>
      <xdr:spPr>
        <a:xfrm>
          <a:off x="521017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6</xdr:col>
      <xdr:colOff>285750</xdr:colOff>
      <xdr:row>19</xdr:row>
      <xdr:rowOff>76200</xdr:rowOff>
    </xdr:from>
    <xdr:to>
      <xdr:col>6</xdr:col>
      <xdr:colOff>866775</xdr:colOff>
      <xdr:row>21</xdr:row>
      <xdr:rowOff>66675</xdr:rowOff>
    </xdr:to>
    <xdr:sp macro="" textlink="">
      <xdr:nvSpPr>
        <xdr:cNvPr id="15" name="Rectangle : coins arrondis 14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2EC5255E-01A7-4948-9AD7-B986F1F833A2}"/>
            </a:ext>
          </a:extLst>
        </xdr:cNvPr>
        <xdr:cNvSpPr/>
      </xdr:nvSpPr>
      <xdr:spPr>
        <a:xfrm>
          <a:off x="5905500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1962150</xdr:colOff>
      <xdr:row>23</xdr:row>
      <xdr:rowOff>171450</xdr:rowOff>
    </xdr:to>
    <xdr:sp macro="" textlink="">
      <xdr:nvSpPr>
        <xdr:cNvPr id="16" name="Rectangle : coins arrondis 15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6914F2E7-7102-4B5D-B1ED-FB983BA283F8}"/>
            </a:ext>
          </a:extLst>
        </xdr:cNvPr>
        <xdr:cNvSpPr/>
      </xdr:nvSpPr>
      <xdr:spPr>
        <a:xfrm>
          <a:off x="3190875" y="4210050"/>
          <a:ext cx="1962150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Bahnschrift" panose="020B0502040204020203" pitchFamily="34" charset="0"/>
            </a:rPr>
            <a:t>Statistiques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1362075</xdr:colOff>
      <xdr:row>17</xdr:row>
      <xdr:rowOff>19050</xdr:rowOff>
    </xdr:from>
    <xdr:to>
      <xdr:col>1</xdr:col>
      <xdr:colOff>1924050</xdr:colOff>
      <xdr:row>19</xdr:row>
      <xdr:rowOff>9525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A3D6A48-AA53-4AEF-88F0-A8DB6E00171C}"/>
            </a:ext>
          </a:extLst>
        </xdr:cNvPr>
        <xdr:cNvSpPr/>
      </xdr:nvSpPr>
      <xdr:spPr>
        <a:xfrm>
          <a:off x="1743075" y="3276600"/>
          <a:ext cx="56197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2</xdr:col>
      <xdr:colOff>0</xdr:colOff>
      <xdr:row>17</xdr:row>
      <xdr:rowOff>19050</xdr:rowOff>
    </xdr:from>
    <xdr:to>
      <xdr:col>3</xdr:col>
      <xdr:colOff>200025</xdr:colOff>
      <xdr:row>19</xdr:row>
      <xdr:rowOff>9525</xdr:rowOff>
    </xdr:to>
    <xdr:sp macro="" textlink="">
      <xdr:nvSpPr>
        <xdr:cNvPr id="3" name="Rectangle : coins arrondis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8C19E23A-CB87-46FA-AFAE-5EE935C11CD7}"/>
            </a:ext>
          </a:extLst>
        </xdr:cNvPr>
        <xdr:cNvSpPr/>
      </xdr:nvSpPr>
      <xdr:spPr>
        <a:xfrm>
          <a:off x="2428875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3</xdr:col>
      <xdr:colOff>314325</xdr:colOff>
      <xdr:row>17</xdr:row>
      <xdr:rowOff>19050</xdr:rowOff>
    </xdr:from>
    <xdr:to>
      <xdr:col>4</xdr:col>
      <xdr:colOff>514350</xdr:colOff>
      <xdr:row>19</xdr:row>
      <xdr:rowOff>9525</xdr:rowOff>
    </xdr:to>
    <xdr:sp macro="" textlink="">
      <xdr:nvSpPr>
        <xdr:cNvPr id="4" name="Rectangle :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98226C7C-63A1-4278-BE84-E7F8198DF2B1}"/>
            </a:ext>
          </a:extLst>
        </xdr:cNvPr>
        <xdr:cNvSpPr/>
      </xdr:nvSpPr>
      <xdr:spPr>
        <a:xfrm>
          <a:off x="312420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4</xdr:col>
      <xdr:colOff>628650</xdr:colOff>
      <xdr:row>17</xdr:row>
      <xdr:rowOff>19050</xdr:rowOff>
    </xdr:from>
    <xdr:to>
      <xdr:col>4</xdr:col>
      <xdr:colOff>1219200</xdr:colOff>
      <xdr:row>19</xdr:row>
      <xdr:rowOff>9525</xdr:rowOff>
    </xdr:to>
    <xdr:sp macro="" textlink="">
      <xdr:nvSpPr>
        <xdr:cNvPr id="5" name="Rectangle : coins arrondis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2505DE56-BC20-4391-892C-D877D4FA0089}"/>
            </a:ext>
          </a:extLst>
        </xdr:cNvPr>
        <xdr:cNvSpPr/>
      </xdr:nvSpPr>
      <xdr:spPr>
        <a:xfrm>
          <a:off x="381952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4</xdr:col>
      <xdr:colOff>1323975</xdr:colOff>
      <xdr:row>17</xdr:row>
      <xdr:rowOff>19050</xdr:rowOff>
    </xdr:from>
    <xdr:to>
      <xdr:col>4</xdr:col>
      <xdr:colOff>1905000</xdr:colOff>
      <xdr:row>19</xdr:row>
      <xdr:rowOff>9525</xdr:rowOff>
    </xdr:to>
    <xdr:sp macro="" textlink="">
      <xdr:nvSpPr>
        <xdr:cNvPr id="6" name="Rectangle : coins arrondis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9E74201F-4B0A-46BB-A6F8-7D5D3859F094}"/>
            </a:ext>
          </a:extLst>
        </xdr:cNvPr>
        <xdr:cNvSpPr/>
      </xdr:nvSpPr>
      <xdr:spPr>
        <a:xfrm>
          <a:off x="451485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4</xdr:col>
      <xdr:colOff>2019300</xdr:colOff>
      <xdr:row>17</xdr:row>
      <xdr:rowOff>19050</xdr:rowOff>
    </xdr:from>
    <xdr:to>
      <xdr:col>6</xdr:col>
      <xdr:colOff>180975</xdr:colOff>
      <xdr:row>19</xdr:row>
      <xdr:rowOff>9525</xdr:rowOff>
    </xdr:to>
    <xdr:sp macro="" textlink="">
      <xdr:nvSpPr>
        <xdr:cNvPr id="7" name="Rectangle : coins arrondis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D6A29007-7D98-421D-AD00-07548B8612E1}"/>
            </a:ext>
          </a:extLst>
        </xdr:cNvPr>
        <xdr:cNvSpPr/>
      </xdr:nvSpPr>
      <xdr:spPr>
        <a:xfrm>
          <a:off x="521017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6</xdr:col>
      <xdr:colOff>285750</xdr:colOff>
      <xdr:row>17</xdr:row>
      <xdr:rowOff>19050</xdr:rowOff>
    </xdr:from>
    <xdr:to>
      <xdr:col>6</xdr:col>
      <xdr:colOff>876300</xdr:colOff>
      <xdr:row>19</xdr:row>
      <xdr:rowOff>9525</xdr:rowOff>
    </xdr:to>
    <xdr:sp macro="" textlink="">
      <xdr:nvSpPr>
        <xdr:cNvPr id="8" name="Rectangle : coins arrondis 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E3DDA93-91F2-465D-B842-75B114A5C3A1}"/>
            </a:ext>
          </a:extLst>
        </xdr:cNvPr>
        <xdr:cNvSpPr/>
      </xdr:nvSpPr>
      <xdr:spPr>
        <a:xfrm>
          <a:off x="5905500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1</xdr:col>
      <xdr:colOff>1352550</xdr:colOff>
      <xdr:row>19</xdr:row>
      <xdr:rowOff>76200</xdr:rowOff>
    </xdr:from>
    <xdr:to>
      <xdr:col>1</xdr:col>
      <xdr:colOff>1943100</xdr:colOff>
      <xdr:row>21</xdr:row>
      <xdr:rowOff>66675</xdr:rowOff>
    </xdr:to>
    <xdr:sp macro="" textlink="">
      <xdr:nvSpPr>
        <xdr:cNvPr id="9" name="Rectangle : coins arrondis 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94BCCFAF-848C-4F86-9BA2-EE2C63232393}"/>
            </a:ext>
          </a:extLst>
        </xdr:cNvPr>
        <xdr:cNvSpPr/>
      </xdr:nvSpPr>
      <xdr:spPr>
        <a:xfrm>
          <a:off x="1733550" y="371475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2</xdr:col>
      <xdr:colOff>0</xdr:colOff>
      <xdr:row>19</xdr:row>
      <xdr:rowOff>76200</xdr:rowOff>
    </xdr:from>
    <xdr:to>
      <xdr:col>3</xdr:col>
      <xdr:colOff>190500</xdr:colOff>
      <xdr:row>21</xdr:row>
      <xdr:rowOff>66675</xdr:rowOff>
    </xdr:to>
    <xdr:sp macro="" textlink="">
      <xdr:nvSpPr>
        <xdr:cNvPr id="10" name="Rectangle : coins arrondis 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6FC67FA-B6D1-4917-95AE-0F6E3F04EB19}"/>
            </a:ext>
          </a:extLst>
        </xdr:cNvPr>
        <xdr:cNvSpPr/>
      </xdr:nvSpPr>
      <xdr:spPr>
        <a:xfrm>
          <a:off x="2428875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3</xdr:col>
      <xdr:colOff>314325</xdr:colOff>
      <xdr:row>19</xdr:row>
      <xdr:rowOff>76200</xdr:rowOff>
    </xdr:from>
    <xdr:to>
      <xdr:col>4</xdr:col>
      <xdr:colOff>504825</xdr:colOff>
      <xdr:row>21</xdr:row>
      <xdr:rowOff>66675</xdr:rowOff>
    </xdr:to>
    <xdr:sp macro="" textlink="">
      <xdr:nvSpPr>
        <xdr:cNvPr id="11" name="Rectangle : coins arrondis 10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1B0E3D71-A5D2-4E77-BA65-27D24244BF2A}"/>
            </a:ext>
          </a:extLst>
        </xdr:cNvPr>
        <xdr:cNvSpPr/>
      </xdr:nvSpPr>
      <xdr:spPr>
        <a:xfrm>
          <a:off x="312420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1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J10</a:t>
          </a:r>
        </a:p>
      </xdr:txBody>
    </xdr:sp>
    <xdr:clientData/>
  </xdr:twoCellAnchor>
  <xdr:twoCellAnchor>
    <xdr:from>
      <xdr:col>4</xdr:col>
      <xdr:colOff>628650</xdr:colOff>
      <xdr:row>19</xdr:row>
      <xdr:rowOff>76200</xdr:rowOff>
    </xdr:from>
    <xdr:to>
      <xdr:col>4</xdr:col>
      <xdr:colOff>1209675</xdr:colOff>
      <xdr:row>21</xdr:row>
      <xdr:rowOff>66675</xdr:rowOff>
    </xdr:to>
    <xdr:sp macro="" textlink="">
      <xdr:nvSpPr>
        <xdr:cNvPr id="12" name="Rectangle : coins arrondis 11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D7FCFA67-734B-4E37-B505-D7DF119EF971}"/>
            </a:ext>
          </a:extLst>
        </xdr:cNvPr>
        <xdr:cNvSpPr/>
      </xdr:nvSpPr>
      <xdr:spPr>
        <a:xfrm>
          <a:off x="381952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4</xdr:col>
      <xdr:colOff>1323975</xdr:colOff>
      <xdr:row>19</xdr:row>
      <xdr:rowOff>76200</xdr:rowOff>
    </xdr:from>
    <xdr:to>
      <xdr:col>4</xdr:col>
      <xdr:colOff>1895475</xdr:colOff>
      <xdr:row>21</xdr:row>
      <xdr:rowOff>66675</xdr:rowOff>
    </xdr:to>
    <xdr:sp macro="" textlink="">
      <xdr:nvSpPr>
        <xdr:cNvPr id="13" name="Rectangle : coins arrondis 12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6D91957E-E2D2-4781-9C42-3A2990A6B38E}"/>
            </a:ext>
          </a:extLst>
        </xdr:cNvPr>
        <xdr:cNvSpPr/>
      </xdr:nvSpPr>
      <xdr:spPr>
        <a:xfrm>
          <a:off x="451485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4</xdr:col>
      <xdr:colOff>2019300</xdr:colOff>
      <xdr:row>19</xdr:row>
      <xdr:rowOff>76200</xdr:rowOff>
    </xdr:from>
    <xdr:to>
      <xdr:col>6</xdr:col>
      <xdr:colOff>171450</xdr:colOff>
      <xdr:row>21</xdr:row>
      <xdr:rowOff>66675</xdr:rowOff>
    </xdr:to>
    <xdr:sp macro="" textlink="">
      <xdr:nvSpPr>
        <xdr:cNvPr id="14" name="Rectangle : coins arrondis 13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BB3670A3-A036-40F4-B409-33B7CFBED383}"/>
            </a:ext>
          </a:extLst>
        </xdr:cNvPr>
        <xdr:cNvSpPr/>
      </xdr:nvSpPr>
      <xdr:spPr>
        <a:xfrm>
          <a:off x="521017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6</xdr:col>
      <xdr:colOff>285750</xdr:colOff>
      <xdr:row>19</xdr:row>
      <xdr:rowOff>76200</xdr:rowOff>
    </xdr:from>
    <xdr:to>
      <xdr:col>6</xdr:col>
      <xdr:colOff>866775</xdr:colOff>
      <xdr:row>21</xdr:row>
      <xdr:rowOff>66675</xdr:rowOff>
    </xdr:to>
    <xdr:sp macro="" textlink="">
      <xdr:nvSpPr>
        <xdr:cNvPr id="15" name="Rectangle : coins arrondis 14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D99937EC-441E-4650-9286-DB1C0636BF5F}"/>
            </a:ext>
          </a:extLst>
        </xdr:cNvPr>
        <xdr:cNvSpPr/>
      </xdr:nvSpPr>
      <xdr:spPr>
        <a:xfrm>
          <a:off x="5905500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1962150</xdr:colOff>
      <xdr:row>23</xdr:row>
      <xdr:rowOff>171450</xdr:rowOff>
    </xdr:to>
    <xdr:sp macro="" textlink="">
      <xdr:nvSpPr>
        <xdr:cNvPr id="16" name="Rectangle : coins arrondis 15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F9F311D1-E7C9-43CB-B11D-E00709A50D94}"/>
            </a:ext>
          </a:extLst>
        </xdr:cNvPr>
        <xdr:cNvSpPr/>
      </xdr:nvSpPr>
      <xdr:spPr>
        <a:xfrm>
          <a:off x="3190875" y="4210050"/>
          <a:ext cx="1962150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Bahnschrift" panose="020B0502040204020203" pitchFamily="34" charset="0"/>
            </a:rPr>
            <a:t>Statistiques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1362075</xdr:colOff>
      <xdr:row>17</xdr:row>
      <xdr:rowOff>19050</xdr:rowOff>
    </xdr:from>
    <xdr:to>
      <xdr:col>1</xdr:col>
      <xdr:colOff>1924050</xdr:colOff>
      <xdr:row>19</xdr:row>
      <xdr:rowOff>9525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1B22D8E-BCCD-44AA-A3EB-C1B4294FC3BA}"/>
            </a:ext>
          </a:extLst>
        </xdr:cNvPr>
        <xdr:cNvSpPr/>
      </xdr:nvSpPr>
      <xdr:spPr>
        <a:xfrm>
          <a:off x="1743075" y="3276600"/>
          <a:ext cx="56197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2</xdr:col>
      <xdr:colOff>0</xdr:colOff>
      <xdr:row>17</xdr:row>
      <xdr:rowOff>19050</xdr:rowOff>
    </xdr:from>
    <xdr:to>
      <xdr:col>3</xdr:col>
      <xdr:colOff>200025</xdr:colOff>
      <xdr:row>19</xdr:row>
      <xdr:rowOff>9525</xdr:rowOff>
    </xdr:to>
    <xdr:sp macro="" textlink="">
      <xdr:nvSpPr>
        <xdr:cNvPr id="3" name="Rectangle : coins arrondis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2835FCD0-5065-4E92-8DB5-C2D633C03AA5}"/>
            </a:ext>
          </a:extLst>
        </xdr:cNvPr>
        <xdr:cNvSpPr/>
      </xdr:nvSpPr>
      <xdr:spPr>
        <a:xfrm>
          <a:off x="2428875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3</xdr:col>
      <xdr:colOff>314325</xdr:colOff>
      <xdr:row>17</xdr:row>
      <xdr:rowOff>19050</xdr:rowOff>
    </xdr:from>
    <xdr:to>
      <xdr:col>4</xdr:col>
      <xdr:colOff>514350</xdr:colOff>
      <xdr:row>19</xdr:row>
      <xdr:rowOff>9525</xdr:rowOff>
    </xdr:to>
    <xdr:sp macro="" textlink="">
      <xdr:nvSpPr>
        <xdr:cNvPr id="4" name="Rectangle :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55A8C2DF-A5A5-44EF-A420-CF9472645B95}"/>
            </a:ext>
          </a:extLst>
        </xdr:cNvPr>
        <xdr:cNvSpPr/>
      </xdr:nvSpPr>
      <xdr:spPr>
        <a:xfrm>
          <a:off x="312420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4</xdr:col>
      <xdr:colOff>628650</xdr:colOff>
      <xdr:row>17</xdr:row>
      <xdr:rowOff>19050</xdr:rowOff>
    </xdr:from>
    <xdr:to>
      <xdr:col>4</xdr:col>
      <xdr:colOff>1219200</xdr:colOff>
      <xdr:row>19</xdr:row>
      <xdr:rowOff>9525</xdr:rowOff>
    </xdr:to>
    <xdr:sp macro="" textlink="">
      <xdr:nvSpPr>
        <xdr:cNvPr id="5" name="Rectangle : coins arrondis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326775CA-7715-4BD2-AB65-D0BE167A7CE0}"/>
            </a:ext>
          </a:extLst>
        </xdr:cNvPr>
        <xdr:cNvSpPr/>
      </xdr:nvSpPr>
      <xdr:spPr>
        <a:xfrm>
          <a:off x="381952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4</xdr:col>
      <xdr:colOff>1323975</xdr:colOff>
      <xdr:row>17</xdr:row>
      <xdr:rowOff>19050</xdr:rowOff>
    </xdr:from>
    <xdr:to>
      <xdr:col>4</xdr:col>
      <xdr:colOff>1905000</xdr:colOff>
      <xdr:row>19</xdr:row>
      <xdr:rowOff>9525</xdr:rowOff>
    </xdr:to>
    <xdr:sp macro="" textlink="">
      <xdr:nvSpPr>
        <xdr:cNvPr id="6" name="Rectangle : coins arrondis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CDB801FF-29A1-4CE0-9DE2-513C04540F5D}"/>
            </a:ext>
          </a:extLst>
        </xdr:cNvPr>
        <xdr:cNvSpPr/>
      </xdr:nvSpPr>
      <xdr:spPr>
        <a:xfrm>
          <a:off x="451485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4</xdr:col>
      <xdr:colOff>2019300</xdr:colOff>
      <xdr:row>17</xdr:row>
      <xdr:rowOff>19050</xdr:rowOff>
    </xdr:from>
    <xdr:to>
      <xdr:col>6</xdr:col>
      <xdr:colOff>180975</xdr:colOff>
      <xdr:row>19</xdr:row>
      <xdr:rowOff>9525</xdr:rowOff>
    </xdr:to>
    <xdr:sp macro="" textlink="">
      <xdr:nvSpPr>
        <xdr:cNvPr id="7" name="Rectangle : coins arrondis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53862FA7-A0A1-4A74-9B10-126F0BB37171}"/>
            </a:ext>
          </a:extLst>
        </xdr:cNvPr>
        <xdr:cNvSpPr/>
      </xdr:nvSpPr>
      <xdr:spPr>
        <a:xfrm>
          <a:off x="521017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6</xdr:col>
      <xdr:colOff>285750</xdr:colOff>
      <xdr:row>17</xdr:row>
      <xdr:rowOff>19050</xdr:rowOff>
    </xdr:from>
    <xdr:to>
      <xdr:col>6</xdr:col>
      <xdr:colOff>876300</xdr:colOff>
      <xdr:row>19</xdr:row>
      <xdr:rowOff>9525</xdr:rowOff>
    </xdr:to>
    <xdr:sp macro="" textlink="">
      <xdr:nvSpPr>
        <xdr:cNvPr id="8" name="Rectangle : coins arrondis 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2E53A2BF-86C9-4B64-9077-B983C1500DE4}"/>
            </a:ext>
          </a:extLst>
        </xdr:cNvPr>
        <xdr:cNvSpPr/>
      </xdr:nvSpPr>
      <xdr:spPr>
        <a:xfrm>
          <a:off x="5905500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1</xdr:col>
      <xdr:colOff>1352550</xdr:colOff>
      <xdr:row>19</xdr:row>
      <xdr:rowOff>76200</xdr:rowOff>
    </xdr:from>
    <xdr:to>
      <xdr:col>1</xdr:col>
      <xdr:colOff>1943100</xdr:colOff>
      <xdr:row>21</xdr:row>
      <xdr:rowOff>66675</xdr:rowOff>
    </xdr:to>
    <xdr:sp macro="" textlink="">
      <xdr:nvSpPr>
        <xdr:cNvPr id="9" name="Rectangle : coins arrondis 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F796F3D9-8B83-4BA5-B8AC-F8B2BAD54FC2}"/>
            </a:ext>
          </a:extLst>
        </xdr:cNvPr>
        <xdr:cNvSpPr/>
      </xdr:nvSpPr>
      <xdr:spPr>
        <a:xfrm>
          <a:off x="1733550" y="371475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2</xdr:col>
      <xdr:colOff>0</xdr:colOff>
      <xdr:row>19</xdr:row>
      <xdr:rowOff>76200</xdr:rowOff>
    </xdr:from>
    <xdr:to>
      <xdr:col>3</xdr:col>
      <xdr:colOff>190500</xdr:colOff>
      <xdr:row>21</xdr:row>
      <xdr:rowOff>66675</xdr:rowOff>
    </xdr:to>
    <xdr:sp macro="" textlink="">
      <xdr:nvSpPr>
        <xdr:cNvPr id="10" name="Rectangle : coins arrondis 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C75AEF1-8357-4A2D-9E5E-A33F4C01CB97}"/>
            </a:ext>
          </a:extLst>
        </xdr:cNvPr>
        <xdr:cNvSpPr/>
      </xdr:nvSpPr>
      <xdr:spPr>
        <a:xfrm>
          <a:off x="2428875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3</xdr:col>
      <xdr:colOff>314325</xdr:colOff>
      <xdr:row>19</xdr:row>
      <xdr:rowOff>76200</xdr:rowOff>
    </xdr:from>
    <xdr:to>
      <xdr:col>4</xdr:col>
      <xdr:colOff>504825</xdr:colOff>
      <xdr:row>21</xdr:row>
      <xdr:rowOff>66675</xdr:rowOff>
    </xdr:to>
    <xdr:sp macro="" textlink="">
      <xdr:nvSpPr>
        <xdr:cNvPr id="11" name="Rectangle : coins arrondis 10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66FD0EC8-FE46-42EA-AAD9-5D5F6D09A021}"/>
            </a:ext>
          </a:extLst>
        </xdr:cNvPr>
        <xdr:cNvSpPr/>
      </xdr:nvSpPr>
      <xdr:spPr>
        <a:xfrm>
          <a:off x="312420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4</xdr:col>
      <xdr:colOff>628650</xdr:colOff>
      <xdr:row>19</xdr:row>
      <xdr:rowOff>76200</xdr:rowOff>
    </xdr:from>
    <xdr:to>
      <xdr:col>4</xdr:col>
      <xdr:colOff>1209675</xdr:colOff>
      <xdr:row>21</xdr:row>
      <xdr:rowOff>66675</xdr:rowOff>
    </xdr:to>
    <xdr:sp macro="" textlink="">
      <xdr:nvSpPr>
        <xdr:cNvPr id="12" name="Rectangle : coins arrondis 1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B4DC4F55-379C-4669-89CD-FBEAF9C06A0D}"/>
            </a:ext>
          </a:extLst>
        </xdr:cNvPr>
        <xdr:cNvSpPr/>
      </xdr:nvSpPr>
      <xdr:spPr>
        <a:xfrm>
          <a:off x="381952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13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J11</a:t>
          </a:r>
        </a:p>
      </xdr:txBody>
    </xdr:sp>
    <xdr:clientData/>
  </xdr:twoCellAnchor>
  <xdr:twoCellAnchor>
    <xdr:from>
      <xdr:col>4</xdr:col>
      <xdr:colOff>1323975</xdr:colOff>
      <xdr:row>19</xdr:row>
      <xdr:rowOff>76200</xdr:rowOff>
    </xdr:from>
    <xdr:to>
      <xdr:col>4</xdr:col>
      <xdr:colOff>1895475</xdr:colOff>
      <xdr:row>21</xdr:row>
      <xdr:rowOff>66675</xdr:rowOff>
    </xdr:to>
    <xdr:sp macro="" textlink="">
      <xdr:nvSpPr>
        <xdr:cNvPr id="13" name="Rectangle : coins arrondis 12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DB9FE912-E75C-4023-B085-6DC6841ADD43}"/>
            </a:ext>
          </a:extLst>
        </xdr:cNvPr>
        <xdr:cNvSpPr/>
      </xdr:nvSpPr>
      <xdr:spPr>
        <a:xfrm>
          <a:off x="451485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4</xdr:col>
      <xdr:colOff>2019300</xdr:colOff>
      <xdr:row>19</xdr:row>
      <xdr:rowOff>76200</xdr:rowOff>
    </xdr:from>
    <xdr:to>
      <xdr:col>6</xdr:col>
      <xdr:colOff>171450</xdr:colOff>
      <xdr:row>21</xdr:row>
      <xdr:rowOff>66675</xdr:rowOff>
    </xdr:to>
    <xdr:sp macro="" textlink="">
      <xdr:nvSpPr>
        <xdr:cNvPr id="14" name="Rectangle : coins arrondis 13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293C78C3-9132-4F4E-97F4-2809CCB0F08D}"/>
            </a:ext>
          </a:extLst>
        </xdr:cNvPr>
        <xdr:cNvSpPr/>
      </xdr:nvSpPr>
      <xdr:spPr>
        <a:xfrm>
          <a:off x="521017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6</xdr:col>
      <xdr:colOff>285750</xdr:colOff>
      <xdr:row>19</xdr:row>
      <xdr:rowOff>76200</xdr:rowOff>
    </xdr:from>
    <xdr:to>
      <xdr:col>6</xdr:col>
      <xdr:colOff>866775</xdr:colOff>
      <xdr:row>21</xdr:row>
      <xdr:rowOff>66675</xdr:rowOff>
    </xdr:to>
    <xdr:sp macro="" textlink="">
      <xdr:nvSpPr>
        <xdr:cNvPr id="15" name="Rectangle : coins arrondis 14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C4591D5E-71BA-47E9-A487-E0868F499E31}"/>
            </a:ext>
          </a:extLst>
        </xdr:cNvPr>
        <xdr:cNvSpPr/>
      </xdr:nvSpPr>
      <xdr:spPr>
        <a:xfrm>
          <a:off x="5905500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1962150</xdr:colOff>
      <xdr:row>23</xdr:row>
      <xdr:rowOff>171450</xdr:rowOff>
    </xdr:to>
    <xdr:sp macro="" textlink="">
      <xdr:nvSpPr>
        <xdr:cNvPr id="17" name="Rectangle : coins arrondis 16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C3DAF576-E85E-429E-8660-57FAD2F6DC8A}"/>
            </a:ext>
          </a:extLst>
        </xdr:cNvPr>
        <xdr:cNvSpPr/>
      </xdr:nvSpPr>
      <xdr:spPr>
        <a:xfrm>
          <a:off x="3190875" y="4210050"/>
          <a:ext cx="1962150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Bahnschrift" panose="020B0502040204020203" pitchFamily="34" charset="0"/>
            </a:rPr>
            <a:t>Statistiques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1362075</xdr:colOff>
      <xdr:row>17</xdr:row>
      <xdr:rowOff>19050</xdr:rowOff>
    </xdr:from>
    <xdr:to>
      <xdr:col>1</xdr:col>
      <xdr:colOff>1924050</xdr:colOff>
      <xdr:row>19</xdr:row>
      <xdr:rowOff>9525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BCDA6D0-91A8-4543-8460-3A779AF60D4F}"/>
            </a:ext>
          </a:extLst>
        </xdr:cNvPr>
        <xdr:cNvSpPr/>
      </xdr:nvSpPr>
      <xdr:spPr>
        <a:xfrm>
          <a:off x="1743075" y="3276600"/>
          <a:ext cx="56197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2</xdr:col>
      <xdr:colOff>0</xdr:colOff>
      <xdr:row>17</xdr:row>
      <xdr:rowOff>19050</xdr:rowOff>
    </xdr:from>
    <xdr:to>
      <xdr:col>3</xdr:col>
      <xdr:colOff>200025</xdr:colOff>
      <xdr:row>19</xdr:row>
      <xdr:rowOff>9525</xdr:rowOff>
    </xdr:to>
    <xdr:sp macro="" textlink="">
      <xdr:nvSpPr>
        <xdr:cNvPr id="3" name="Rectangle : coins arrondis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95B6F7D4-8998-4E34-A520-83C1AD107B41}"/>
            </a:ext>
          </a:extLst>
        </xdr:cNvPr>
        <xdr:cNvSpPr/>
      </xdr:nvSpPr>
      <xdr:spPr>
        <a:xfrm>
          <a:off x="2428875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3</xdr:col>
      <xdr:colOff>314325</xdr:colOff>
      <xdr:row>17</xdr:row>
      <xdr:rowOff>19050</xdr:rowOff>
    </xdr:from>
    <xdr:to>
      <xdr:col>4</xdr:col>
      <xdr:colOff>514350</xdr:colOff>
      <xdr:row>19</xdr:row>
      <xdr:rowOff>9525</xdr:rowOff>
    </xdr:to>
    <xdr:sp macro="" textlink="">
      <xdr:nvSpPr>
        <xdr:cNvPr id="4" name="Rectangle :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EA78DC1E-FA62-4C17-9E45-4547E7E94074}"/>
            </a:ext>
          </a:extLst>
        </xdr:cNvPr>
        <xdr:cNvSpPr/>
      </xdr:nvSpPr>
      <xdr:spPr>
        <a:xfrm>
          <a:off x="312420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4</xdr:col>
      <xdr:colOff>628650</xdr:colOff>
      <xdr:row>17</xdr:row>
      <xdr:rowOff>19050</xdr:rowOff>
    </xdr:from>
    <xdr:to>
      <xdr:col>4</xdr:col>
      <xdr:colOff>1219200</xdr:colOff>
      <xdr:row>19</xdr:row>
      <xdr:rowOff>9525</xdr:rowOff>
    </xdr:to>
    <xdr:sp macro="" textlink="">
      <xdr:nvSpPr>
        <xdr:cNvPr id="5" name="Rectangle : coins arrondis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E47FAE5A-4847-43D3-9717-6DD8886DD389}"/>
            </a:ext>
          </a:extLst>
        </xdr:cNvPr>
        <xdr:cNvSpPr/>
      </xdr:nvSpPr>
      <xdr:spPr>
        <a:xfrm>
          <a:off x="381952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4</xdr:col>
      <xdr:colOff>1323975</xdr:colOff>
      <xdr:row>17</xdr:row>
      <xdr:rowOff>19050</xdr:rowOff>
    </xdr:from>
    <xdr:to>
      <xdr:col>4</xdr:col>
      <xdr:colOff>1905000</xdr:colOff>
      <xdr:row>19</xdr:row>
      <xdr:rowOff>9525</xdr:rowOff>
    </xdr:to>
    <xdr:sp macro="" textlink="">
      <xdr:nvSpPr>
        <xdr:cNvPr id="6" name="Rectangle : coins arrondis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677740C-4429-48BA-BC93-2A2C2A16478E}"/>
            </a:ext>
          </a:extLst>
        </xdr:cNvPr>
        <xdr:cNvSpPr/>
      </xdr:nvSpPr>
      <xdr:spPr>
        <a:xfrm>
          <a:off x="451485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4</xdr:col>
      <xdr:colOff>2019300</xdr:colOff>
      <xdr:row>17</xdr:row>
      <xdr:rowOff>19050</xdr:rowOff>
    </xdr:from>
    <xdr:to>
      <xdr:col>6</xdr:col>
      <xdr:colOff>180975</xdr:colOff>
      <xdr:row>19</xdr:row>
      <xdr:rowOff>9525</xdr:rowOff>
    </xdr:to>
    <xdr:sp macro="" textlink="">
      <xdr:nvSpPr>
        <xdr:cNvPr id="7" name="Rectangle : coins arrondis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92A922E1-34C2-40AA-9985-1017850EB43C}"/>
            </a:ext>
          </a:extLst>
        </xdr:cNvPr>
        <xdr:cNvSpPr/>
      </xdr:nvSpPr>
      <xdr:spPr>
        <a:xfrm>
          <a:off x="521017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6</xdr:col>
      <xdr:colOff>285750</xdr:colOff>
      <xdr:row>17</xdr:row>
      <xdr:rowOff>19050</xdr:rowOff>
    </xdr:from>
    <xdr:to>
      <xdr:col>6</xdr:col>
      <xdr:colOff>876300</xdr:colOff>
      <xdr:row>19</xdr:row>
      <xdr:rowOff>9525</xdr:rowOff>
    </xdr:to>
    <xdr:sp macro="" textlink="">
      <xdr:nvSpPr>
        <xdr:cNvPr id="8" name="Rectangle : coins arrondis 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54D54D3A-3D68-4BAF-AA74-C393037B6B51}"/>
            </a:ext>
          </a:extLst>
        </xdr:cNvPr>
        <xdr:cNvSpPr/>
      </xdr:nvSpPr>
      <xdr:spPr>
        <a:xfrm>
          <a:off x="5905500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1</xdr:col>
      <xdr:colOff>1352550</xdr:colOff>
      <xdr:row>19</xdr:row>
      <xdr:rowOff>76200</xdr:rowOff>
    </xdr:from>
    <xdr:to>
      <xdr:col>1</xdr:col>
      <xdr:colOff>1943100</xdr:colOff>
      <xdr:row>21</xdr:row>
      <xdr:rowOff>66675</xdr:rowOff>
    </xdr:to>
    <xdr:sp macro="" textlink="">
      <xdr:nvSpPr>
        <xdr:cNvPr id="9" name="Rectangle : coins arrondis 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AAE565B1-6E61-4C98-8DB5-0FA31278482F}"/>
            </a:ext>
          </a:extLst>
        </xdr:cNvPr>
        <xdr:cNvSpPr/>
      </xdr:nvSpPr>
      <xdr:spPr>
        <a:xfrm>
          <a:off x="1733550" y="371475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2</xdr:col>
      <xdr:colOff>0</xdr:colOff>
      <xdr:row>19</xdr:row>
      <xdr:rowOff>76200</xdr:rowOff>
    </xdr:from>
    <xdr:to>
      <xdr:col>3</xdr:col>
      <xdr:colOff>190500</xdr:colOff>
      <xdr:row>21</xdr:row>
      <xdr:rowOff>66675</xdr:rowOff>
    </xdr:to>
    <xdr:sp macro="" textlink="">
      <xdr:nvSpPr>
        <xdr:cNvPr id="10" name="Rectangle : coins arrondis 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666C0257-A510-4C70-8C4C-10844942542C}"/>
            </a:ext>
          </a:extLst>
        </xdr:cNvPr>
        <xdr:cNvSpPr/>
      </xdr:nvSpPr>
      <xdr:spPr>
        <a:xfrm>
          <a:off x="2428875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3</xdr:col>
      <xdr:colOff>314325</xdr:colOff>
      <xdr:row>19</xdr:row>
      <xdr:rowOff>76200</xdr:rowOff>
    </xdr:from>
    <xdr:to>
      <xdr:col>4</xdr:col>
      <xdr:colOff>504825</xdr:colOff>
      <xdr:row>21</xdr:row>
      <xdr:rowOff>66675</xdr:rowOff>
    </xdr:to>
    <xdr:sp macro="" textlink="">
      <xdr:nvSpPr>
        <xdr:cNvPr id="11" name="Rectangle : coins arrondis 10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B3FE729C-E58D-496A-85B8-57B7B8F1108B}"/>
            </a:ext>
          </a:extLst>
        </xdr:cNvPr>
        <xdr:cNvSpPr/>
      </xdr:nvSpPr>
      <xdr:spPr>
        <a:xfrm>
          <a:off x="312420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4</xdr:col>
      <xdr:colOff>628650</xdr:colOff>
      <xdr:row>19</xdr:row>
      <xdr:rowOff>76200</xdr:rowOff>
    </xdr:from>
    <xdr:to>
      <xdr:col>4</xdr:col>
      <xdr:colOff>1209675</xdr:colOff>
      <xdr:row>21</xdr:row>
      <xdr:rowOff>66675</xdr:rowOff>
    </xdr:to>
    <xdr:sp macro="" textlink="">
      <xdr:nvSpPr>
        <xdr:cNvPr id="12" name="Rectangle : coins arrondis 1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443EA17-237A-40C9-BA0D-F032A4DDAA55}"/>
            </a:ext>
          </a:extLst>
        </xdr:cNvPr>
        <xdr:cNvSpPr/>
      </xdr:nvSpPr>
      <xdr:spPr>
        <a:xfrm>
          <a:off x="381952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4</xdr:col>
      <xdr:colOff>1323975</xdr:colOff>
      <xdr:row>19</xdr:row>
      <xdr:rowOff>76200</xdr:rowOff>
    </xdr:from>
    <xdr:to>
      <xdr:col>4</xdr:col>
      <xdr:colOff>1895475</xdr:colOff>
      <xdr:row>21</xdr:row>
      <xdr:rowOff>66675</xdr:rowOff>
    </xdr:to>
    <xdr:sp macro="" textlink="">
      <xdr:nvSpPr>
        <xdr:cNvPr id="13" name="Rectangle : coins arrondis 12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B9C87C18-1A01-4C38-A8BF-B0AE1192F4D9}"/>
            </a:ext>
          </a:extLst>
        </xdr:cNvPr>
        <xdr:cNvSpPr/>
      </xdr:nvSpPr>
      <xdr:spPr>
        <a:xfrm>
          <a:off x="451485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1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J12</a:t>
          </a:r>
        </a:p>
      </xdr:txBody>
    </xdr:sp>
    <xdr:clientData/>
  </xdr:twoCellAnchor>
  <xdr:twoCellAnchor>
    <xdr:from>
      <xdr:col>4</xdr:col>
      <xdr:colOff>2019300</xdr:colOff>
      <xdr:row>19</xdr:row>
      <xdr:rowOff>76200</xdr:rowOff>
    </xdr:from>
    <xdr:to>
      <xdr:col>6</xdr:col>
      <xdr:colOff>171450</xdr:colOff>
      <xdr:row>21</xdr:row>
      <xdr:rowOff>66675</xdr:rowOff>
    </xdr:to>
    <xdr:sp macro="" textlink="">
      <xdr:nvSpPr>
        <xdr:cNvPr id="14" name="Rectangle : coins arrondis 13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86EE57B8-C0CA-4B5D-AF42-8FA9BEB119E9}"/>
            </a:ext>
          </a:extLst>
        </xdr:cNvPr>
        <xdr:cNvSpPr/>
      </xdr:nvSpPr>
      <xdr:spPr>
        <a:xfrm>
          <a:off x="521017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6</xdr:col>
      <xdr:colOff>285750</xdr:colOff>
      <xdr:row>19</xdr:row>
      <xdr:rowOff>76200</xdr:rowOff>
    </xdr:from>
    <xdr:to>
      <xdr:col>6</xdr:col>
      <xdr:colOff>866775</xdr:colOff>
      <xdr:row>21</xdr:row>
      <xdr:rowOff>66675</xdr:rowOff>
    </xdr:to>
    <xdr:sp macro="" textlink="">
      <xdr:nvSpPr>
        <xdr:cNvPr id="15" name="Rectangle : coins arrondis 14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B38920D6-69EA-4961-A10E-878EA9A982D1}"/>
            </a:ext>
          </a:extLst>
        </xdr:cNvPr>
        <xdr:cNvSpPr/>
      </xdr:nvSpPr>
      <xdr:spPr>
        <a:xfrm>
          <a:off x="5905500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1962150</xdr:colOff>
      <xdr:row>23</xdr:row>
      <xdr:rowOff>171450</xdr:rowOff>
    </xdr:to>
    <xdr:sp macro="" textlink="">
      <xdr:nvSpPr>
        <xdr:cNvPr id="16" name="Rectangle : coins arrondis 15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BB6906DB-32BB-48CB-B4D0-3626021BD298}"/>
            </a:ext>
          </a:extLst>
        </xdr:cNvPr>
        <xdr:cNvSpPr/>
      </xdr:nvSpPr>
      <xdr:spPr>
        <a:xfrm>
          <a:off x="3190875" y="4210050"/>
          <a:ext cx="1962150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Bahnschrift" panose="020B0502040204020203" pitchFamily="34" charset="0"/>
            </a:rPr>
            <a:t>Statistiques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1362075</xdr:colOff>
      <xdr:row>17</xdr:row>
      <xdr:rowOff>19050</xdr:rowOff>
    </xdr:from>
    <xdr:to>
      <xdr:col>1</xdr:col>
      <xdr:colOff>1924050</xdr:colOff>
      <xdr:row>19</xdr:row>
      <xdr:rowOff>9525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1608A6A-DE00-4837-B238-FEFC20E835C4}"/>
            </a:ext>
          </a:extLst>
        </xdr:cNvPr>
        <xdr:cNvSpPr/>
      </xdr:nvSpPr>
      <xdr:spPr>
        <a:xfrm>
          <a:off x="1743075" y="3276600"/>
          <a:ext cx="56197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2</xdr:col>
      <xdr:colOff>0</xdr:colOff>
      <xdr:row>17</xdr:row>
      <xdr:rowOff>19050</xdr:rowOff>
    </xdr:from>
    <xdr:to>
      <xdr:col>3</xdr:col>
      <xdr:colOff>200025</xdr:colOff>
      <xdr:row>19</xdr:row>
      <xdr:rowOff>9525</xdr:rowOff>
    </xdr:to>
    <xdr:sp macro="" textlink="">
      <xdr:nvSpPr>
        <xdr:cNvPr id="3" name="Rectangle : coins arrondis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4FF79546-5752-4150-B4B8-9A21AE41DBD1}"/>
            </a:ext>
          </a:extLst>
        </xdr:cNvPr>
        <xdr:cNvSpPr/>
      </xdr:nvSpPr>
      <xdr:spPr>
        <a:xfrm>
          <a:off x="2428875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3</xdr:col>
      <xdr:colOff>314325</xdr:colOff>
      <xdr:row>17</xdr:row>
      <xdr:rowOff>19050</xdr:rowOff>
    </xdr:from>
    <xdr:to>
      <xdr:col>4</xdr:col>
      <xdr:colOff>514350</xdr:colOff>
      <xdr:row>19</xdr:row>
      <xdr:rowOff>9525</xdr:rowOff>
    </xdr:to>
    <xdr:sp macro="" textlink="">
      <xdr:nvSpPr>
        <xdr:cNvPr id="4" name="Rectangle :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2F2053D6-BD22-4BF7-B7BE-972B36F55A71}"/>
            </a:ext>
          </a:extLst>
        </xdr:cNvPr>
        <xdr:cNvSpPr/>
      </xdr:nvSpPr>
      <xdr:spPr>
        <a:xfrm>
          <a:off x="312420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4</xdr:col>
      <xdr:colOff>628650</xdr:colOff>
      <xdr:row>17</xdr:row>
      <xdr:rowOff>19050</xdr:rowOff>
    </xdr:from>
    <xdr:to>
      <xdr:col>4</xdr:col>
      <xdr:colOff>1219200</xdr:colOff>
      <xdr:row>19</xdr:row>
      <xdr:rowOff>9525</xdr:rowOff>
    </xdr:to>
    <xdr:sp macro="" textlink="">
      <xdr:nvSpPr>
        <xdr:cNvPr id="5" name="Rectangle : coins arrondis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85114234-3E9E-4FA7-A54C-51AD31BB863B}"/>
            </a:ext>
          </a:extLst>
        </xdr:cNvPr>
        <xdr:cNvSpPr/>
      </xdr:nvSpPr>
      <xdr:spPr>
        <a:xfrm>
          <a:off x="381952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4</xdr:col>
      <xdr:colOff>1323975</xdr:colOff>
      <xdr:row>17</xdr:row>
      <xdr:rowOff>19050</xdr:rowOff>
    </xdr:from>
    <xdr:to>
      <xdr:col>4</xdr:col>
      <xdr:colOff>1905000</xdr:colOff>
      <xdr:row>19</xdr:row>
      <xdr:rowOff>9525</xdr:rowOff>
    </xdr:to>
    <xdr:sp macro="" textlink="">
      <xdr:nvSpPr>
        <xdr:cNvPr id="6" name="Rectangle : coins arrondis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96634A65-A950-4C2D-A284-FF50378D1454}"/>
            </a:ext>
          </a:extLst>
        </xdr:cNvPr>
        <xdr:cNvSpPr/>
      </xdr:nvSpPr>
      <xdr:spPr>
        <a:xfrm>
          <a:off x="451485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4</xdr:col>
      <xdr:colOff>2019300</xdr:colOff>
      <xdr:row>17</xdr:row>
      <xdr:rowOff>19050</xdr:rowOff>
    </xdr:from>
    <xdr:to>
      <xdr:col>6</xdr:col>
      <xdr:colOff>180975</xdr:colOff>
      <xdr:row>19</xdr:row>
      <xdr:rowOff>9525</xdr:rowOff>
    </xdr:to>
    <xdr:sp macro="" textlink="">
      <xdr:nvSpPr>
        <xdr:cNvPr id="7" name="Rectangle : coins arrondis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62C09A3-56E0-47A0-84F8-53C770A6B533}"/>
            </a:ext>
          </a:extLst>
        </xdr:cNvPr>
        <xdr:cNvSpPr/>
      </xdr:nvSpPr>
      <xdr:spPr>
        <a:xfrm>
          <a:off x="521017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6</xdr:col>
      <xdr:colOff>285750</xdr:colOff>
      <xdr:row>17</xdr:row>
      <xdr:rowOff>19050</xdr:rowOff>
    </xdr:from>
    <xdr:to>
      <xdr:col>6</xdr:col>
      <xdr:colOff>876300</xdr:colOff>
      <xdr:row>19</xdr:row>
      <xdr:rowOff>9525</xdr:rowOff>
    </xdr:to>
    <xdr:sp macro="" textlink="">
      <xdr:nvSpPr>
        <xdr:cNvPr id="8" name="Rectangle : coins arrondis 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139D1D1-BEBB-4B63-ABFF-4006E7238900}"/>
            </a:ext>
          </a:extLst>
        </xdr:cNvPr>
        <xdr:cNvSpPr/>
      </xdr:nvSpPr>
      <xdr:spPr>
        <a:xfrm>
          <a:off x="5905500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1</xdr:col>
      <xdr:colOff>1352550</xdr:colOff>
      <xdr:row>19</xdr:row>
      <xdr:rowOff>76200</xdr:rowOff>
    </xdr:from>
    <xdr:to>
      <xdr:col>1</xdr:col>
      <xdr:colOff>1943100</xdr:colOff>
      <xdr:row>21</xdr:row>
      <xdr:rowOff>66675</xdr:rowOff>
    </xdr:to>
    <xdr:sp macro="" textlink="">
      <xdr:nvSpPr>
        <xdr:cNvPr id="9" name="Rectangle : coins arrondis 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C6D369AD-0816-4BA2-B0A5-F522736D254A}"/>
            </a:ext>
          </a:extLst>
        </xdr:cNvPr>
        <xdr:cNvSpPr/>
      </xdr:nvSpPr>
      <xdr:spPr>
        <a:xfrm>
          <a:off x="1733550" y="371475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2</xdr:col>
      <xdr:colOff>0</xdr:colOff>
      <xdr:row>19</xdr:row>
      <xdr:rowOff>76200</xdr:rowOff>
    </xdr:from>
    <xdr:to>
      <xdr:col>3</xdr:col>
      <xdr:colOff>190500</xdr:colOff>
      <xdr:row>21</xdr:row>
      <xdr:rowOff>66675</xdr:rowOff>
    </xdr:to>
    <xdr:sp macro="" textlink="">
      <xdr:nvSpPr>
        <xdr:cNvPr id="10" name="Rectangle : coins arrondis 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94AA33F-5049-456E-8D6A-C3C40D79B605}"/>
            </a:ext>
          </a:extLst>
        </xdr:cNvPr>
        <xdr:cNvSpPr/>
      </xdr:nvSpPr>
      <xdr:spPr>
        <a:xfrm>
          <a:off x="2428875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3</xdr:col>
      <xdr:colOff>314325</xdr:colOff>
      <xdr:row>19</xdr:row>
      <xdr:rowOff>76200</xdr:rowOff>
    </xdr:from>
    <xdr:to>
      <xdr:col>4</xdr:col>
      <xdr:colOff>504825</xdr:colOff>
      <xdr:row>21</xdr:row>
      <xdr:rowOff>66675</xdr:rowOff>
    </xdr:to>
    <xdr:sp macro="" textlink="">
      <xdr:nvSpPr>
        <xdr:cNvPr id="11" name="Rectangle : coins arrondis 10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DCD4615-02EF-4F91-988F-352AECCA66FA}"/>
            </a:ext>
          </a:extLst>
        </xdr:cNvPr>
        <xdr:cNvSpPr/>
      </xdr:nvSpPr>
      <xdr:spPr>
        <a:xfrm>
          <a:off x="312420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4</xdr:col>
      <xdr:colOff>628650</xdr:colOff>
      <xdr:row>19</xdr:row>
      <xdr:rowOff>76200</xdr:rowOff>
    </xdr:from>
    <xdr:to>
      <xdr:col>4</xdr:col>
      <xdr:colOff>1209675</xdr:colOff>
      <xdr:row>21</xdr:row>
      <xdr:rowOff>66675</xdr:rowOff>
    </xdr:to>
    <xdr:sp macro="" textlink="">
      <xdr:nvSpPr>
        <xdr:cNvPr id="12" name="Rectangle : coins arrondis 1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FD2823CC-91A1-4C39-9E14-98A5DC789BF2}"/>
            </a:ext>
          </a:extLst>
        </xdr:cNvPr>
        <xdr:cNvSpPr/>
      </xdr:nvSpPr>
      <xdr:spPr>
        <a:xfrm>
          <a:off x="381952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4</xdr:col>
      <xdr:colOff>1323975</xdr:colOff>
      <xdr:row>19</xdr:row>
      <xdr:rowOff>76200</xdr:rowOff>
    </xdr:from>
    <xdr:to>
      <xdr:col>4</xdr:col>
      <xdr:colOff>1895475</xdr:colOff>
      <xdr:row>21</xdr:row>
      <xdr:rowOff>66675</xdr:rowOff>
    </xdr:to>
    <xdr:sp macro="" textlink="">
      <xdr:nvSpPr>
        <xdr:cNvPr id="13" name="Rectangle : coins arrondis 12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8007A107-F554-4FF6-9B64-BE324207F2FF}"/>
            </a:ext>
          </a:extLst>
        </xdr:cNvPr>
        <xdr:cNvSpPr/>
      </xdr:nvSpPr>
      <xdr:spPr>
        <a:xfrm>
          <a:off x="451485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4</xdr:col>
      <xdr:colOff>2019300</xdr:colOff>
      <xdr:row>19</xdr:row>
      <xdr:rowOff>76200</xdr:rowOff>
    </xdr:from>
    <xdr:to>
      <xdr:col>6</xdr:col>
      <xdr:colOff>171450</xdr:colOff>
      <xdr:row>21</xdr:row>
      <xdr:rowOff>66675</xdr:rowOff>
    </xdr:to>
    <xdr:sp macro="" textlink="">
      <xdr:nvSpPr>
        <xdr:cNvPr id="14" name="Rectangle : coins arrondis 13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DD40C341-E3D6-4FA5-9BDF-9EE25EF79A62}"/>
            </a:ext>
          </a:extLst>
        </xdr:cNvPr>
        <xdr:cNvSpPr/>
      </xdr:nvSpPr>
      <xdr:spPr>
        <a:xfrm>
          <a:off x="521017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1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J13</a:t>
          </a:r>
        </a:p>
      </xdr:txBody>
    </xdr:sp>
    <xdr:clientData/>
  </xdr:twoCellAnchor>
  <xdr:twoCellAnchor>
    <xdr:from>
      <xdr:col>6</xdr:col>
      <xdr:colOff>285750</xdr:colOff>
      <xdr:row>19</xdr:row>
      <xdr:rowOff>76200</xdr:rowOff>
    </xdr:from>
    <xdr:to>
      <xdr:col>6</xdr:col>
      <xdr:colOff>866775</xdr:colOff>
      <xdr:row>21</xdr:row>
      <xdr:rowOff>66675</xdr:rowOff>
    </xdr:to>
    <xdr:sp macro="" textlink="">
      <xdr:nvSpPr>
        <xdr:cNvPr id="15" name="Rectangle : coins arrondis 14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68C2E822-7ED3-4139-8B8A-D6AFB6EFE3E6}"/>
            </a:ext>
          </a:extLst>
        </xdr:cNvPr>
        <xdr:cNvSpPr/>
      </xdr:nvSpPr>
      <xdr:spPr>
        <a:xfrm>
          <a:off x="5905500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1962150</xdr:colOff>
      <xdr:row>23</xdr:row>
      <xdr:rowOff>171450</xdr:rowOff>
    </xdr:to>
    <xdr:sp macro="" textlink="">
      <xdr:nvSpPr>
        <xdr:cNvPr id="16" name="Rectangle : coins arrondis 15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92E29579-A149-4292-B233-9E3B225AA70A}"/>
            </a:ext>
          </a:extLst>
        </xdr:cNvPr>
        <xdr:cNvSpPr/>
      </xdr:nvSpPr>
      <xdr:spPr>
        <a:xfrm>
          <a:off x="3190875" y="4210050"/>
          <a:ext cx="1962150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Bahnschrift" panose="020B0502040204020203" pitchFamily="34" charset="0"/>
            </a:rPr>
            <a:t>Statistiques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1362075</xdr:colOff>
      <xdr:row>17</xdr:row>
      <xdr:rowOff>19050</xdr:rowOff>
    </xdr:from>
    <xdr:to>
      <xdr:col>1</xdr:col>
      <xdr:colOff>1924050</xdr:colOff>
      <xdr:row>19</xdr:row>
      <xdr:rowOff>9525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C69534B-96BB-4C0C-A9E1-39F2C8D1C520}"/>
            </a:ext>
          </a:extLst>
        </xdr:cNvPr>
        <xdr:cNvSpPr/>
      </xdr:nvSpPr>
      <xdr:spPr>
        <a:xfrm>
          <a:off x="1743075" y="3276600"/>
          <a:ext cx="56197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2</xdr:col>
      <xdr:colOff>0</xdr:colOff>
      <xdr:row>17</xdr:row>
      <xdr:rowOff>19050</xdr:rowOff>
    </xdr:from>
    <xdr:to>
      <xdr:col>3</xdr:col>
      <xdr:colOff>200025</xdr:colOff>
      <xdr:row>19</xdr:row>
      <xdr:rowOff>9525</xdr:rowOff>
    </xdr:to>
    <xdr:sp macro="" textlink="">
      <xdr:nvSpPr>
        <xdr:cNvPr id="3" name="Rectangle : coins arrondis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B44AB487-4600-4FC4-8E00-1E236A9D9065}"/>
            </a:ext>
          </a:extLst>
        </xdr:cNvPr>
        <xdr:cNvSpPr/>
      </xdr:nvSpPr>
      <xdr:spPr>
        <a:xfrm>
          <a:off x="2428875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3</xdr:col>
      <xdr:colOff>314325</xdr:colOff>
      <xdr:row>17</xdr:row>
      <xdr:rowOff>19050</xdr:rowOff>
    </xdr:from>
    <xdr:to>
      <xdr:col>4</xdr:col>
      <xdr:colOff>514350</xdr:colOff>
      <xdr:row>19</xdr:row>
      <xdr:rowOff>9525</xdr:rowOff>
    </xdr:to>
    <xdr:sp macro="" textlink="">
      <xdr:nvSpPr>
        <xdr:cNvPr id="4" name="Rectangle :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74F784CA-4B40-4BF0-92FD-860ADB2D0724}"/>
            </a:ext>
          </a:extLst>
        </xdr:cNvPr>
        <xdr:cNvSpPr/>
      </xdr:nvSpPr>
      <xdr:spPr>
        <a:xfrm>
          <a:off x="312420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4</xdr:col>
      <xdr:colOff>628650</xdr:colOff>
      <xdr:row>17</xdr:row>
      <xdr:rowOff>19050</xdr:rowOff>
    </xdr:from>
    <xdr:to>
      <xdr:col>4</xdr:col>
      <xdr:colOff>1219200</xdr:colOff>
      <xdr:row>19</xdr:row>
      <xdr:rowOff>9525</xdr:rowOff>
    </xdr:to>
    <xdr:sp macro="" textlink="">
      <xdr:nvSpPr>
        <xdr:cNvPr id="5" name="Rectangle : coins arrondis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5BF4934E-8B00-44E7-A9C0-A1AD5D21DA84}"/>
            </a:ext>
          </a:extLst>
        </xdr:cNvPr>
        <xdr:cNvSpPr/>
      </xdr:nvSpPr>
      <xdr:spPr>
        <a:xfrm>
          <a:off x="381952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4</xdr:col>
      <xdr:colOff>1323975</xdr:colOff>
      <xdr:row>17</xdr:row>
      <xdr:rowOff>19050</xdr:rowOff>
    </xdr:from>
    <xdr:to>
      <xdr:col>4</xdr:col>
      <xdr:colOff>1905000</xdr:colOff>
      <xdr:row>19</xdr:row>
      <xdr:rowOff>9525</xdr:rowOff>
    </xdr:to>
    <xdr:sp macro="" textlink="">
      <xdr:nvSpPr>
        <xdr:cNvPr id="6" name="Rectangle : coins arrondis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887F77D1-4986-4A1E-BE4A-E5D54A9A8F2C}"/>
            </a:ext>
          </a:extLst>
        </xdr:cNvPr>
        <xdr:cNvSpPr/>
      </xdr:nvSpPr>
      <xdr:spPr>
        <a:xfrm>
          <a:off x="4514850" y="32766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4</xdr:col>
      <xdr:colOff>2019300</xdr:colOff>
      <xdr:row>17</xdr:row>
      <xdr:rowOff>19050</xdr:rowOff>
    </xdr:from>
    <xdr:to>
      <xdr:col>6</xdr:col>
      <xdr:colOff>180975</xdr:colOff>
      <xdr:row>19</xdr:row>
      <xdr:rowOff>9525</xdr:rowOff>
    </xdr:to>
    <xdr:sp macro="" textlink="">
      <xdr:nvSpPr>
        <xdr:cNvPr id="7" name="Rectangle : coins arrondis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9C90137F-F733-48D1-B399-7CD78080B04E}"/>
            </a:ext>
          </a:extLst>
        </xdr:cNvPr>
        <xdr:cNvSpPr/>
      </xdr:nvSpPr>
      <xdr:spPr>
        <a:xfrm>
          <a:off x="5210175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6</xdr:col>
      <xdr:colOff>285750</xdr:colOff>
      <xdr:row>17</xdr:row>
      <xdr:rowOff>19050</xdr:rowOff>
    </xdr:from>
    <xdr:to>
      <xdr:col>6</xdr:col>
      <xdr:colOff>876300</xdr:colOff>
      <xdr:row>19</xdr:row>
      <xdr:rowOff>9525</xdr:rowOff>
    </xdr:to>
    <xdr:sp macro="" textlink="">
      <xdr:nvSpPr>
        <xdr:cNvPr id="8" name="Rectangle : coins arrondis 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B0143E49-F504-4AA8-B53E-27AE8E505827}"/>
            </a:ext>
          </a:extLst>
        </xdr:cNvPr>
        <xdr:cNvSpPr/>
      </xdr:nvSpPr>
      <xdr:spPr>
        <a:xfrm>
          <a:off x="5905500" y="32766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1</xdr:col>
      <xdr:colOff>1352550</xdr:colOff>
      <xdr:row>19</xdr:row>
      <xdr:rowOff>76200</xdr:rowOff>
    </xdr:from>
    <xdr:to>
      <xdr:col>1</xdr:col>
      <xdr:colOff>1943100</xdr:colOff>
      <xdr:row>21</xdr:row>
      <xdr:rowOff>66675</xdr:rowOff>
    </xdr:to>
    <xdr:sp macro="" textlink="">
      <xdr:nvSpPr>
        <xdr:cNvPr id="9" name="Rectangle : coins arrondis 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2C8095D1-F554-4C2B-8CEF-225885CB4C2D}"/>
            </a:ext>
          </a:extLst>
        </xdr:cNvPr>
        <xdr:cNvSpPr/>
      </xdr:nvSpPr>
      <xdr:spPr>
        <a:xfrm>
          <a:off x="1733550" y="371475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2</xdr:col>
      <xdr:colOff>0</xdr:colOff>
      <xdr:row>19</xdr:row>
      <xdr:rowOff>76200</xdr:rowOff>
    </xdr:from>
    <xdr:to>
      <xdr:col>3</xdr:col>
      <xdr:colOff>190500</xdr:colOff>
      <xdr:row>21</xdr:row>
      <xdr:rowOff>66675</xdr:rowOff>
    </xdr:to>
    <xdr:sp macro="" textlink="">
      <xdr:nvSpPr>
        <xdr:cNvPr id="10" name="Rectangle : coins arrondis 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65FACE-7856-4433-8780-559E267D5D91}"/>
            </a:ext>
          </a:extLst>
        </xdr:cNvPr>
        <xdr:cNvSpPr/>
      </xdr:nvSpPr>
      <xdr:spPr>
        <a:xfrm>
          <a:off x="2428875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3</xdr:col>
      <xdr:colOff>314325</xdr:colOff>
      <xdr:row>19</xdr:row>
      <xdr:rowOff>76200</xdr:rowOff>
    </xdr:from>
    <xdr:to>
      <xdr:col>4</xdr:col>
      <xdr:colOff>504825</xdr:colOff>
      <xdr:row>21</xdr:row>
      <xdr:rowOff>66675</xdr:rowOff>
    </xdr:to>
    <xdr:sp macro="" textlink="">
      <xdr:nvSpPr>
        <xdr:cNvPr id="11" name="Rectangle : coins arrondis 10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D781E1F7-0622-4838-9B7D-56A146711D40}"/>
            </a:ext>
          </a:extLst>
        </xdr:cNvPr>
        <xdr:cNvSpPr/>
      </xdr:nvSpPr>
      <xdr:spPr>
        <a:xfrm>
          <a:off x="312420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4</xdr:col>
      <xdr:colOff>628650</xdr:colOff>
      <xdr:row>19</xdr:row>
      <xdr:rowOff>76200</xdr:rowOff>
    </xdr:from>
    <xdr:to>
      <xdr:col>4</xdr:col>
      <xdr:colOff>1209675</xdr:colOff>
      <xdr:row>21</xdr:row>
      <xdr:rowOff>66675</xdr:rowOff>
    </xdr:to>
    <xdr:sp macro="" textlink="">
      <xdr:nvSpPr>
        <xdr:cNvPr id="12" name="Rectangle : coins arrondis 1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3338C5E3-4EBF-41A1-9A9E-75BCE0720684}"/>
            </a:ext>
          </a:extLst>
        </xdr:cNvPr>
        <xdr:cNvSpPr/>
      </xdr:nvSpPr>
      <xdr:spPr>
        <a:xfrm>
          <a:off x="381952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4</xdr:col>
      <xdr:colOff>1323975</xdr:colOff>
      <xdr:row>19</xdr:row>
      <xdr:rowOff>76200</xdr:rowOff>
    </xdr:from>
    <xdr:to>
      <xdr:col>4</xdr:col>
      <xdr:colOff>1895475</xdr:colOff>
      <xdr:row>21</xdr:row>
      <xdr:rowOff>66675</xdr:rowOff>
    </xdr:to>
    <xdr:sp macro="" textlink="">
      <xdr:nvSpPr>
        <xdr:cNvPr id="13" name="Rectangle : coins arrondis 12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A9C978C8-4C8C-4AF3-AA0D-DA3DCC0DA606}"/>
            </a:ext>
          </a:extLst>
        </xdr:cNvPr>
        <xdr:cNvSpPr/>
      </xdr:nvSpPr>
      <xdr:spPr>
        <a:xfrm>
          <a:off x="4514850" y="37147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4</xdr:col>
      <xdr:colOff>2019300</xdr:colOff>
      <xdr:row>19</xdr:row>
      <xdr:rowOff>76200</xdr:rowOff>
    </xdr:from>
    <xdr:to>
      <xdr:col>6</xdr:col>
      <xdr:colOff>171450</xdr:colOff>
      <xdr:row>21</xdr:row>
      <xdr:rowOff>66675</xdr:rowOff>
    </xdr:to>
    <xdr:sp macro="" textlink="">
      <xdr:nvSpPr>
        <xdr:cNvPr id="14" name="Rectangle : coins arrondis 13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D8C4FFF5-8AFD-40ED-8D50-0DE3C06DAB77}"/>
            </a:ext>
          </a:extLst>
        </xdr:cNvPr>
        <xdr:cNvSpPr/>
      </xdr:nvSpPr>
      <xdr:spPr>
        <a:xfrm>
          <a:off x="5210175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6</xdr:col>
      <xdr:colOff>285750</xdr:colOff>
      <xdr:row>19</xdr:row>
      <xdr:rowOff>76200</xdr:rowOff>
    </xdr:from>
    <xdr:to>
      <xdr:col>6</xdr:col>
      <xdr:colOff>866775</xdr:colOff>
      <xdr:row>21</xdr:row>
      <xdr:rowOff>66675</xdr:rowOff>
    </xdr:to>
    <xdr:sp macro="" textlink="">
      <xdr:nvSpPr>
        <xdr:cNvPr id="15" name="Rectangle : coins arrondis 14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1F48FCAC-684C-47CA-8EF9-A481D672FC9C}"/>
            </a:ext>
          </a:extLst>
        </xdr:cNvPr>
        <xdr:cNvSpPr/>
      </xdr:nvSpPr>
      <xdr:spPr>
        <a:xfrm>
          <a:off x="5905500" y="3714750"/>
          <a:ext cx="581025" cy="371475"/>
        </a:xfrm>
        <a:prstGeom prst="roundRect">
          <a:avLst/>
        </a:prstGeom>
        <a:blipFill>
          <a:blip xmlns:r="http://schemas.openxmlformats.org/officeDocument/2006/relationships" r:embed="rId16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J14</a:t>
          </a:r>
        </a:p>
      </xdr:txBody>
    </xdr:sp>
    <xdr:clientData/>
  </xdr:twoCellAnchor>
  <xdr:twoCellAnchor>
    <xdr:from>
      <xdr:col>4</xdr:col>
      <xdr:colOff>0</xdr:colOff>
      <xdr:row>22</xdr:row>
      <xdr:rowOff>0</xdr:rowOff>
    </xdr:from>
    <xdr:to>
      <xdr:col>4</xdr:col>
      <xdr:colOff>1962150</xdr:colOff>
      <xdr:row>23</xdr:row>
      <xdr:rowOff>171450</xdr:rowOff>
    </xdr:to>
    <xdr:sp macro="" textlink="">
      <xdr:nvSpPr>
        <xdr:cNvPr id="16" name="Rectangle : coins arrondis 15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A9AECD26-A06C-4BED-8AB1-1F73ADA6E3F8}"/>
            </a:ext>
          </a:extLst>
        </xdr:cNvPr>
        <xdr:cNvSpPr/>
      </xdr:nvSpPr>
      <xdr:spPr>
        <a:xfrm>
          <a:off x="3190875" y="4210050"/>
          <a:ext cx="1962150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Bahnschrift" panose="020B0502040204020203" pitchFamily="34" charset="0"/>
            </a:rPr>
            <a:t>Statistiques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1066800</xdr:colOff>
      <xdr:row>51</xdr:row>
      <xdr:rowOff>0</xdr:rowOff>
    </xdr:from>
    <xdr:to>
      <xdr:col>13</xdr:col>
      <xdr:colOff>1628775</xdr:colOff>
      <xdr:row>52</xdr:row>
      <xdr:rowOff>180975</xdr:rowOff>
    </xdr:to>
    <xdr:sp macro="" textlink="">
      <xdr:nvSpPr>
        <xdr:cNvPr id="4" name="Rectangle :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CD8F666-2C73-4216-87B3-2C9FCD2D8969}"/>
            </a:ext>
          </a:extLst>
        </xdr:cNvPr>
        <xdr:cNvSpPr/>
      </xdr:nvSpPr>
      <xdr:spPr>
        <a:xfrm>
          <a:off x="8886825" y="9715500"/>
          <a:ext cx="56197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14</xdr:col>
      <xdr:colOff>38100</xdr:colOff>
      <xdr:row>51</xdr:row>
      <xdr:rowOff>0</xdr:rowOff>
    </xdr:from>
    <xdr:to>
      <xdr:col>16</xdr:col>
      <xdr:colOff>57150</xdr:colOff>
      <xdr:row>52</xdr:row>
      <xdr:rowOff>180975</xdr:rowOff>
    </xdr:to>
    <xdr:sp macro="" textlink="">
      <xdr:nvSpPr>
        <xdr:cNvPr id="5" name="Rectangle : coins arrondis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12858F4-D31C-440C-B7A4-3079E4DCA82E}"/>
            </a:ext>
          </a:extLst>
        </xdr:cNvPr>
        <xdr:cNvSpPr/>
      </xdr:nvSpPr>
      <xdr:spPr>
        <a:xfrm>
          <a:off x="9572625" y="97155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16</xdr:col>
      <xdr:colOff>171450</xdr:colOff>
      <xdr:row>51</xdr:row>
      <xdr:rowOff>0</xdr:rowOff>
    </xdr:from>
    <xdr:to>
      <xdr:col>17</xdr:col>
      <xdr:colOff>504825</xdr:colOff>
      <xdr:row>52</xdr:row>
      <xdr:rowOff>180975</xdr:rowOff>
    </xdr:to>
    <xdr:sp macro="" textlink="">
      <xdr:nvSpPr>
        <xdr:cNvPr id="6" name="Rectangle : coins arrondis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3B7E20CD-5DBC-49DA-9F11-D1BEB0D7E286}"/>
            </a:ext>
          </a:extLst>
        </xdr:cNvPr>
        <xdr:cNvSpPr/>
      </xdr:nvSpPr>
      <xdr:spPr>
        <a:xfrm>
          <a:off x="10267950" y="97155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17</xdr:col>
      <xdr:colOff>619125</xdr:colOff>
      <xdr:row>51</xdr:row>
      <xdr:rowOff>0</xdr:rowOff>
    </xdr:from>
    <xdr:to>
      <xdr:col>17</xdr:col>
      <xdr:colOff>1209675</xdr:colOff>
      <xdr:row>52</xdr:row>
      <xdr:rowOff>180975</xdr:rowOff>
    </xdr:to>
    <xdr:sp macro="" textlink="">
      <xdr:nvSpPr>
        <xdr:cNvPr id="7" name="Rectangle : coins arrondis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680CB62A-86E6-4D18-A4F7-28CF61B78C25}"/>
            </a:ext>
          </a:extLst>
        </xdr:cNvPr>
        <xdr:cNvSpPr/>
      </xdr:nvSpPr>
      <xdr:spPr>
        <a:xfrm>
          <a:off x="10963275" y="97155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17</xdr:col>
      <xdr:colOff>1314450</xdr:colOff>
      <xdr:row>51</xdr:row>
      <xdr:rowOff>0</xdr:rowOff>
    </xdr:from>
    <xdr:to>
      <xdr:col>18</xdr:col>
      <xdr:colOff>180975</xdr:colOff>
      <xdr:row>52</xdr:row>
      <xdr:rowOff>180975</xdr:rowOff>
    </xdr:to>
    <xdr:sp macro="" textlink="">
      <xdr:nvSpPr>
        <xdr:cNvPr id="8" name="Rectangle : coins arrondis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816F343A-0135-4768-987C-89462B21FC68}"/>
            </a:ext>
          </a:extLst>
        </xdr:cNvPr>
        <xdr:cNvSpPr/>
      </xdr:nvSpPr>
      <xdr:spPr>
        <a:xfrm>
          <a:off x="11658600" y="97155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18</xdr:col>
      <xdr:colOff>295275</xdr:colOff>
      <xdr:row>51</xdr:row>
      <xdr:rowOff>0</xdr:rowOff>
    </xdr:from>
    <xdr:to>
      <xdr:col>21</xdr:col>
      <xdr:colOff>76200</xdr:colOff>
      <xdr:row>52</xdr:row>
      <xdr:rowOff>180975</xdr:rowOff>
    </xdr:to>
    <xdr:sp macro="" textlink="">
      <xdr:nvSpPr>
        <xdr:cNvPr id="9" name="Rectangle : coins arrondis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8FE5E32-F0D4-4AFC-AF2C-D630600FBF0A}"/>
            </a:ext>
          </a:extLst>
        </xdr:cNvPr>
        <xdr:cNvSpPr/>
      </xdr:nvSpPr>
      <xdr:spPr>
        <a:xfrm>
          <a:off x="12353925" y="97155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21</xdr:col>
      <xdr:colOff>180975</xdr:colOff>
      <xdr:row>51</xdr:row>
      <xdr:rowOff>0</xdr:rowOff>
    </xdr:from>
    <xdr:to>
      <xdr:col>21</xdr:col>
      <xdr:colOff>771525</xdr:colOff>
      <xdr:row>52</xdr:row>
      <xdr:rowOff>180975</xdr:rowOff>
    </xdr:to>
    <xdr:sp macro="" textlink="">
      <xdr:nvSpPr>
        <xdr:cNvPr id="10" name="Rectangle : coins arrondis 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EB0AC8DE-B1CF-4AC2-B745-89598349AE25}"/>
            </a:ext>
          </a:extLst>
        </xdr:cNvPr>
        <xdr:cNvSpPr/>
      </xdr:nvSpPr>
      <xdr:spPr>
        <a:xfrm>
          <a:off x="13049250" y="97155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13</xdr:col>
      <xdr:colOff>1057275</xdr:colOff>
      <xdr:row>53</xdr:row>
      <xdr:rowOff>57150</xdr:rowOff>
    </xdr:from>
    <xdr:to>
      <xdr:col>13</xdr:col>
      <xdr:colOff>1647825</xdr:colOff>
      <xdr:row>55</xdr:row>
      <xdr:rowOff>47625</xdr:rowOff>
    </xdr:to>
    <xdr:sp macro="" textlink="">
      <xdr:nvSpPr>
        <xdr:cNvPr id="11" name="Rectangle : coins arrondis 10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14FB0153-2875-4F77-B5A6-A3420443653F}"/>
            </a:ext>
          </a:extLst>
        </xdr:cNvPr>
        <xdr:cNvSpPr/>
      </xdr:nvSpPr>
      <xdr:spPr>
        <a:xfrm>
          <a:off x="8877300" y="1015365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14</xdr:col>
      <xdr:colOff>38100</xdr:colOff>
      <xdr:row>53</xdr:row>
      <xdr:rowOff>57150</xdr:rowOff>
    </xdr:from>
    <xdr:to>
      <xdr:col>16</xdr:col>
      <xdr:colOff>47625</xdr:colOff>
      <xdr:row>55</xdr:row>
      <xdr:rowOff>47625</xdr:rowOff>
    </xdr:to>
    <xdr:sp macro="" textlink="">
      <xdr:nvSpPr>
        <xdr:cNvPr id="12" name="Rectangle : coins arrondis 1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1C8746E-AF54-4F9E-B943-532755BBBE9D}"/>
            </a:ext>
          </a:extLst>
        </xdr:cNvPr>
        <xdr:cNvSpPr/>
      </xdr:nvSpPr>
      <xdr:spPr>
        <a:xfrm>
          <a:off x="9572625" y="101536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16</xdr:col>
      <xdr:colOff>171450</xdr:colOff>
      <xdr:row>53</xdr:row>
      <xdr:rowOff>57150</xdr:rowOff>
    </xdr:from>
    <xdr:to>
      <xdr:col>17</xdr:col>
      <xdr:colOff>495300</xdr:colOff>
      <xdr:row>55</xdr:row>
      <xdr:rowOff>47625</xdr:rowOff>
    </xdr:to>
    <xdr:sp macro="" textlink="">
      <xdr:nvSpPr>
        <xdr:cNvPr id="13" name="Rectangle : coins arrondis 12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EDA7E619-B9E2-4C6E-B809-A045C2500372}"/>
            </a:ext>
          </a:extLst>
        </xdr:cNvPr>
        <xdr:cNvSpPr/>
      </xdr:nvSpPr>
      <xdr:spPr>
        <a:xfrm>
          <a:off x="10267950" y="101536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17</xdr:col>
      <xdr:colOff>619125</xdr:colOff>
      <xdr:row>53</xdr:row>
      <xdr:rowOff>57150</xdr:rowOff>
    </xdr:from>
    <xdr:to>
      <xdr:col>17</xdr:col>
      <xdr:colOff>1200150</xdr:colOff>
      <xdr:row>55</xdr:row>
      <xdr:rowOff>47625</xdr:rowOff>
    </xdr:to>
    <xdr:sp macro="" textlink="">
      <xdr:nvSpPr>
        <xdr:cNvPr id="14" name="Rectangle : coins arrondis 1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C0612685-6614-45C0-85E4-3498CB2EF932}"/>
            </a:ext>
          </a:extLst>
        </xdr:cNvPr>
        <xdr:cNvSpPr/>
      </xdr:nvSpPr>
      <xdr:spPr>
        <a:xfrm>
          <a:off x="10963275" y="101536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17</xdr:col>
      <xdr:colOff>1314450</xdr:colOff>
      <xdr:row>53</xdr:row>
      <xdr:rowOff>57150</xdr:rowOff>
    </xdr:from>
    <xdr:to>
      <xdr:col>18</xdr:col>
      <xdr:colOff>171450</xdr:colOff>
      <xdr:row>55</xdr:row>
      <xdr:rowOff>47625</xdr:rowOff>
    </xdr:to>
    <xdr:sp macro="" textlink="">
      <xdr:nvSpPr>
        <xdr:cNvPr id="15" name="Rectangle : coins arrondis 14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98DCD123-C443-47FD-9DB0-E1A90E697FE0}"/>
            </a:ext>
          </a:extLst>
        </xdr:cNvPr>
        <xdr:cNvSpPr/>
      </xdr:nvSpPr>
      <xdr:spPr>
        <a:xfrm>
          <a:off x="11658600" y="10153650"/>
          <a:ext cx="57150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18</xdr:col>
      <xdr:colOff>295275</xdr:colOff>
      <xdr:row>53</xdr:row>
      <xdr:rowOff>57150</xdr:rowOff>
    </xdr:from>
    <xdr:to>
      <xdr:col>21</xdr:col>
      <xdr:colOff>66675</xdr:colOff>
      <xdr:row>55</xdr:row>
      <xdr:rowOff>47625</xdr:rowOff>
    </xdr:to>
    <xdr:sp macro="" textlink="">
      <xdr:nvSpPr>
        <xdr:cNvPr id="16" name="Rectangle : coins arrondis 15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80479BB2-4563-4742-B656-59DDD781CF79}"/>
            </a:ext>
          </a:extLst>
        </xdr:cNvPr>
        <xdr:cNvSpPr/>
      </xdr:nvSpPr>
      <xdr:spPr>
        <a:xfrm>
          <a:off x="12353925" y="101536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21</xdr:col>
      <xdr:colOff>180975</xdr:colOff>
      <xdr:row>53</xdr:row>
      <xdr:rowOff>57150</xdr:rowOff>
    </xdr:from>
    <xdr:to>
      <xdr:col>21</xdr:col>
      <xdr:colOff>762000</xdr:colOff>
      <xdr:row>55</xdr:row>
      <xdr:rowOff>47625</xdr:rowOff>
    </xdr:to>
    <xdr:sp macro="" textlink="">
      <xdr:nvSpPr>
        <xdr:cNvPr id="17" name="Rectangle : coins arrondis 16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23659ABF-5422-4309-BEB6-4E1DBB66ACB8}"/>
            </a:ext>
          </a:extLst>
        </xdr:cNvPr>
        <xdr:cNvSpPr/>
      </xdr:nvSpPr>
      <xdr:spPr>
        <a:xfrm>
          <a:off x="13049250" y="1015365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16</xdr:col>
      <xdr:colOff>180975</xdr:colOff>
      <xdr:row>55</xdr:row>
      <xdr:rowOff>123825</xdr:rowOff>
    </xdr:from>
    <xdr:to>
      <xdr:col>18</xdr:col>
      <xdr:colOff>180975</xdr:colOff>
      <xdr:row>57</xdr:row>
      <xdr:rowOff>104775</xdr:rowOff>
    </xdr:to>
    <xdr:sp macro="" textlink="">
      <xdr:nvSpPr>
        <xdr:cNvPr id="18" name="Rectangle : coins arrondis 17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8DE1CDE2-1B4E-46D9-8BEA-A171D340BF93}"/>
            </a:ext>
          </a:extLst>
        </xdr:cNvPr>
        <xdr:cNvSpPr/>
      </xdr:nvSpPr>
      <xdr:spPr>
        <a:xfrm>
          <a:off x="10277475" y="10601325"/>
          <a:ext cx="1962150" cy="361950"/>
        </a:xfrm>
        <a:prstGeom prst="roundRect">
          <a:avLst/>
        </a:prstGeom>
        <a:blipFill>
          <a:blip xmlns:r="http://schemas.openxmlformats.org/officeDocument/2006/relationships" r:embed="rId17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FFF00"/>
              </a:solidFill>
              <a:latin typeface="Bahnschrift" panose="020B0502040204020203" pitchFamily="34" charset="0"/>
            </a:rPr>
            <a:t>Statistiques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2</xdr:row>
      <xdr:rowOff>0</xdr:rowOff>
    </xdr:from>
    <xdr:to>
      <xdr:col>4</xdr:col>
      <xdr:colOff>571500</xdr:colOff>
      <xdr:row>3</xdr:row>
      <xdr:rowOff>180975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E05A409-E346-4D7E-A7E4-F1937ED6484F}"/>
            </a:ext>
          </a:extLst>
        </xdr:cNvPr>
        <xdr:cNvSpPr/>
      </xdr:nvSpPr>
      <xdr:spPr>
        <a:xfrm>
          <a:off x="3057525" y="381000"/>
          <a:ext cx="56197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6</xdr:col>
      <xdr:colOff>0</xdr:colOff>
      <xdr:row>2</xdr:row>
      <xdr:rowOff>0</xdr:rowOff>
    </xdr:from>
    <xdr:to>
      <xdr:col>7</xdr:col>
      <xdr:colOff>0</xdr:colOff>
      <xdr:row>3</xdr:row>
      <xdr:rowOff>180975</xdr:rowOff>
    </xdr:to>
    <xdr:sp macro="" textlink="">
      <xdr:nvSpPr>
        <xdr:cNvPr id="4" name="Rectangle :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EBD9647F-1356-4DE4-87EB-0B5C877A11ED}"/>
            </a:ext>
          </a:extLst>
        </xdr:cNvPr>
        <xdr:cNvSpPr/>
      </xdr:nvSpPr>
      <xdr:spPr>
        <a:xfrm>
          <a:off x="4391025" y="3810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8</xdr:col>
      <xdr:colOff>0</xdr:colOff>
      <xdr:row>2</xdr:row>
      <xdr:rowOff>0</xdr:rowOff>
    </xdr:from>
    <xdr:to>
      <xdr:col>9</xdr:col>
      <xdr:colOff>0</xdr:colOff>
      <xdr:row>3</xdr:row>
      <xdr:rowOff>180975</xdr:rowOff>
    </xdr:to>
    <xdr:sp macro="" textlink="">
      <xdr:nvSpPr>
        <xdr:cNvPr id="5" name="Rectangle :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598719A-A805-4903-8912-073F69A04AD2}"/>
            </a:ext>
          </a:extLst>
        </xdr:cNvPr>
        <xdr:cNvSpPr/>
      </xdr:nvSpPr>
      <xdr:spPr>
        <a:xfrm>
          <a:off x="5734050" y="3810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10</xdr:col>
      <xdr:colOff>0</xdr:colOff>
      <xdr:row>2</xdr:row>
      <xdr:rowOff>0</xdr:rowOff>
    </xdr:from>
    <xdr:to>
      <xdr:col>11</xdr:col>
      <xdr:colOff>9525</xdr:colOff>
      <xdr:row>3</xdr:row>
      <xdr:rowOff>180975</xdr:rowOff>
    </xdr:to>
    <xdr:sp macro="" textlink="">
      <xdr:nvSpPr>
        <xdr:cNvPr id="6" name="Rectangle : coins arrondis 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89B72A85-57C3-4EE2-B8B5-2701D4FC8673}"/>
            </a:ext>
          </a:extLst>
        </xdr:cNvPr>
        <xdr:cNvSpPr/>
      </xdr:nvSpPr>
      <xdr:spPr>
        <a:xfrm>
          <a:off x="7077075" y="3810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12</xdr:col>
      <xdr:colOff>0</xdr:colOff>
      <xdr:row>2</xdr:row>
      <xdr:rowOff>0</xdr:rowOff>
    </xdr:from>
    <xdr:to>
      <xdr:col>13</xdr:col>
      <xdr:colOff>0</xdr:colOff>
      <xdr:row>3</xdr:row>
      <xdr:rowOff>180975</xdr:rowOff>
    </xdr:to>
    <xdr:sp macro="" textlink="">
      <xdr:nvSpPr>
        <xdr:cNvPr id="8" name="Rectangle : coins arrondis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7A2E16AF-690D-4277-A7BB-005B3570A4A5}"/>
            </a:ext>
          </a:extLst>
        </xdr:cNvPr>
        <xdr:cNvSpPr/>
      </xdr:nvSpPr>
      <xdr:spPr>
        <a:xfrm>
          <a:off x="8420100" y="3810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14</xdr:col>
      <xdr:colOff>0</xdr:colOff>
      <xdr:row>2</xdr:row>
      <xdr:rowOff>0</xdr:rowOff>
    </xdr:from>
    <xdr:to>
      <xdr:col>15</xdr:col>
      <xdr:colOff>9525</xdr:colOff>
      <xdr:row>3</xdr:row>
      <xdr:rowOff>180975</xdr:rowOff>
    </xdr:to>
    <xdr:sp macro="" textlink="">
      <xdr:nvSpPr>
        <xdr:cNvPr id="10" name="Rectangle : coin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B1AD258-9539-4493-8855-364DABCCC84B}"/>
            </a:ext>
          </a:extLst>
        </xdr:cNvPr>
        <xdr:cNvSpPr/>
      </xdr:nvSpPr>
      <xdr:spPr>
        <a:xfrm>
          <a:off x="9763125" y="3810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16</xdr:col>
      <xdr:colOff>0</xdr:colOff>
      <xdr:row>2</xdr:row>
      <xdr:rowOff>0</xdr:rowOff>
    </xdr:from>
    <xdr:to>
      <xdr:col>17</xdr:col>
      <xdr:colOff>9525</xdr:colOff>
      <xdr:row>3</xdr:row>
      <xdr:rowOff>180975</xdr:rowOff>
    </xdr:to>
    <xdr:sp macro="" textlink="">
      <xdr:nvSpPr>
        <xdr:cNvPr id="12" name="Rectangle : coins arrondis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DBC31994-7592-4F98-9561-FA9282DCA642}"/>
            </a:ext>
          </a:extLst>
        </xdr:cNvPr>
        <xdr:cNvSpPr/>
      </xdr:nvSpPr>
      <xdr:spPr>
        <a:xfrm>
          <a:off x="11106150" y="3810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4</xdr:col>
      <xdr:colOff>0</xdr:colOff>
      <xdr:row>5</xdr:row>
      <xdr:rowOff>0</xdr:rowOff>
    </xdr:from>
    <xdr:to>
      <xdr:col>5</xdr:col>
      <xdr:colOff>9525</xdr:colOff>
      <xdr:row>6</xdr:row>
      <xdr:rowOff>180975</xdr:rowOff>
    </xdr:to>
    <xdr:sp macro="" textlink="">
      <xdr:nvSpPr>
        <xdr:cNvPr id="13" name="Rectangle : coins arrondis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5C6C0454-88AD-4584-B8F5-313E8EAD02B8}"/>
            </a:ext>
          </a:extLst>
        </xdr:cNvPr>
        <xdr:cNvSpPr/>
      </xdr:nvSpPr>
      <xdr:spPr>
        <a:xfrm>
          <a:off x="3048000" y="9525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5</xdr:col>
      <xdr:colOff>752475</xdr:colOff>
      <xdr:row>5</xdr:row>
      <xdr:rowOff>0</xdr:rowOff>
    </xdr:from>
    <xdr:to>
      <xdr:col>6</xdr:col>
      <xdr:colOff>571500</xdr:colOff>
      <xdr:row>6</xdr:row>
      <xdr:rowOff>180975</xdr:rowOff>
    </xdr:to>
    <xdr:sp macro="" textlink="">
      <xdr:nvSpPr>
        <xdr:cNvPr id="14" name="Rectangle : coins arrondis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7F63AAE-E7F1-485E-ABD7-88D2865C8CE5}"/>
            </a:ext>
          </a:extLst>
        </xdr:cNvPr>
        <xdr:cNvSpPr/>
      </xdr:nvSpPr>
      <xdr:spPr>
        <a:xfrm>
          <a:off x="4381500" y="9525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7</xdr:col>
      <xdr:colOff>752475</xdr:colOff>
      <xdr:row>5</xdr:row>
      <xdr:rowOff>0</xdr:rowOff>
    </xdr:from>
    <xdr:to>
      <xdr:col>8</xdr:col>
      <xdr:colOff>571500</xdr:colOff>
      <xdr:row>6</xdr:row>
      <xdr:rowOff>180975</xdr:rowOff>
    </xdr:to>
    <xdr:sp macro="" textlink="">
      <xdr:nvSpPr>
        <xdr:cNvPr id="15" name="Rectangle : coins arrondis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60DA3A25-BAD3-44D5-99F8-AC2A65A62372}"/>
            </a:ext>
          </a:extLst>
        </xdr:cNvPr>
        <xdr:cNvSpPr/>
      </xdr:nvSpPr>
      <xdr:spPr>
        <a:xfrm>
          <a:off x="5724525" y="9525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9</xdr:col>
      <xdr:colOff>752475</xdr:colOff>
      <xdr:row>5</xdr:row>
      <xdr:rowOff>0</xdr:rowOff>
    </xdr:from>
    <xdr:to>
      <xdr:col>11</xdr:col>
      <xdr:colOff>0</xdr:colOff>
      <xdr:row>6</xdr:row>
      <xdr:rowOff>180975</xdr:rowOff>
    </xdr:to>
    <xdr:sp macro="" textlink="">
      <xdr:nvSpPr>
        <xdr:cNvPr id="16" name="Rectangle : coins arrondis 1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E2074877-7F36-4CE8-AD94-46C00B8A3BDB}"/>
            </a:ext>
          </a:extLst>
        </xdr:cNvPr>
        <xdr:cNvSpPr/>
      </xdr:nvSpPr>
      <xdr:spPr>
        <a:xfrm>
          <a:off x="7067550" y="9525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11</xdr:col>
      <xdr:colOff>752475</xdr:colOff>
      <xdr:row>5</xdr:row>
      <xdr:rowOff>0</xdr:rowOff>
    </xdr:from>
    <xdr:to>
      <xdr:col>12</xdr:col>
      <xdr:colOff>571500</xdr:colOff>
      <xdr:row>6</xdr:row>
      <xdr:rowOff>180975</xdr:rowOff>
    </xdr:to>
    <xdr:sp macro="" textlink="">
      <xdr:nvSpPr>
        <xdr:cNvPr id="17" name="Rectangle : coins arrondis 16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327E3B1D-26C6-490D-B6B8-DC8BAFB032B0}"/>
            </a:ext>
          </a:extLst>
        </xdr:cNvPr>
        <xdr:cNvSpPr/>
      </xdr:nvSpPr>
      <xdr:spPr>
        <a:xfrm>
          <a:off x="8410575" y="952500"/>
          <a:ext cx="581025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13</xdr:col>
      <xdr:colOff>752475</xdr:colOff>
      <xdr:row>5</xdr:row>
      <xdr:rowOff>0</xdr:rowOff>
    </xdr:from>
    <xdr:to>
      <xdr:col>15</xdr:col>
      <xdr:colOff>0</xdr:colOff>
      <xdr:row>6</xdr:row>
      <xdr:rowOff>180975</xdr:rowOff>
    </xdr:to>
    <xdr:sp macro="" textlink="">
      <xdr:nvSpPr>
        <xdr:cNvPr id="18" name="Rectangle : coins arrondis 17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EF991DED-DED3-4242-ADBA-B7C2009C3302}"/>
            </a:ext>
          </a:extLst>
        </xdr:cNvPr>
        <xdr:cNvSpPr/>
      </xdr:nvSpPr>
      <xdr:spPr>
        <a:xfrm>
          <a:off x="9753600" y="9525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15</xdr:col>
      <xdr:colOff>752475</xdr:colOff>
      <xdr:row>5</xdr:row>
      <xdr:rowOff>0</xdr:rowOff>
    </xdr:from>
    <xdr:to>
      <xdr:col>17</xdr:col>
      <xdr:colOff>0</xdr:colOff>
      <xdr:row>6</xdr:row>
      <xdr:rowOff>180975</xdr:rowOff>
    </xdr:to>
    <xdr:sp macro="" textlink="">
      <xdr:nvSpPr>
        <xdr:cNvPr id="19" name="Rectangle : coins arrondis 18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FB81644B-BE3F-4803-A28D-664912507507}"/>
            </a:ext>
          </a:extLst>
        </xdr:cNvPr>
        <xdr:cNvSpPr/>
      </xdr:nvSpPr>
      <xdr:spPr>
        <a:xfrm>
          <a:off x="11096625" y="952500"/>
          <a:ext cx="590550" cy="37147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8</xdr:col>
      <xdr:colOff>9525</xdr:colOff>
      <xdr:row>8</xdr:row>
      <xdr:rowOff>9525</xdr:rowOff>
    </xdr:from>
    <xdr:to>
      <xdr:col>13</xdr:col>
      <xdr:colOff>0</xdr:colOff>
      <xdr:row>9</xdr:row>
      <xdr:rowOff>180975</xdr:rowOff>
    </xdr:to>
    <xdr:sp macro="" textlink="">
      <xdr:nvSpPr>
        <xdr:cNvPr id="3" name="Rectangle : coins arrondis 2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F1708581-01B3-4CBA-8B9D-14E07E23083D}"/>
            </a:ext>
          </a:extLst>
        </xdr:cNvPr>
        <xdr:cNvSpPr/>
      </xdr:nvSpPr>
      <xdr:spPr>
        <a:xfrm>
          <a:off x="4448175" y="1266825"/>
          <a:ext cx="1962150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Bahnschrift" panose="020B0502040204020203" pitchFamily="34" charset="0"/>
            </a:rPr>
            <a:t>Statistiques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3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6A1F5E-9CCA-41DC-9758-C580425B2A56}">
  <sheetPr>
    <tabColor rgb="FFFFFF00"/>
  </sheetPr>
  <dimension ref="A1:AG63"/>
  <sheetViews>
    <sheetView workbookViewId="0"/>
  </sheetViews>
  <sheetFormatPr baseColWidth="10" defaultRowHeight="15" x14ac:dyDescent="0.25"/>
  <cols>
    <col min="1" max="1" width="30.7109375" style="1" customWidth="1"/>
    <col min="2" max="12" width="11.42578125" style="1"/>
  </cols>
  <sheetData>
    <row r="1" spans="1:33" ht="15.75" thickBot="1" x14ac:dyDescent="0.3">
      <c r="A1" s="3" t="s">
        <v>0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</row>
    <row r="2" spans="1:33" x14ac:dyDescent="0.25">
      <c r="A2" s="209" t="s">
        <v>1</v>
      </c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70"/>
      <c r="N2" s="70"/>
      <c r="O2" s="70"/>
      <c r="P2" s="70"/>
      <c r="Q2" s="70"/>
      <c r="R2" s="70"/>
      <c r="S2" s="70"/>
      <c r="T2" s="70"/>
      <c r="U2" s="70"/>
      <c r="V2" s="70"/>
      <c r="W2" s="70"/>
      <c r="X2" s="70"/>
      <c r="Y2" s="70"/>
      <c r="Z2" s="70"/>
      <c r="AA2" s="70"/>
      <c r="AB2" s="70"/>
      <c r="AC2" s="70"/>
      <c r="AD2" s="70"/>
      <c r="AE2" s="70"/>
      <c r="AF2" s="70"/>
      <c r="AG2" s="70"/>
    </row>
    <row r="3" spans="1:33" x14ac:dyDescent="0.25">
      <c r="A3" s="210" t="s">
        <v>2</v>
      </c>
      <c r="B3" s="64"/>
      <c r="C3" s="228"/>
      <c r="D3" s="228"/>
      <c r="E3" s="228"/>
      <c r="F3" s="228"/>
      <c r="G3" s="228"/>
      <c r="H3" s="228"/>
      <c r="I3" s="228"/>
      <c r="J3" s="64"/>
      <c r="K3" s="64"/>
      <c r="L3" s="64"/>
      <c r="M3" s="70"/>
      <c r="N3" s="70"/>
      <c r="O3" s="70"/>
      <c r="P3" s="70"/>
      <c r="Q3" s="70"/>
      <c r="R3" s="70"/>
      <c r="S3" s="70"/>
      <c r="T3" s="70"/>
      <c r="U3" s="70"/>
      <c r="V3" s="70"/>
      <c r="W3" s="70"/>
      <c r="X3" s="70"/>
      <c r="Y3" s="70"/>
      <c r="Z3" s="70"/>
      <c r="AA3" s="70"/>
      <c r="AB3" s="70"/>
      <c r="AC3" s="70"/>
      <c r="AD3" s="70"/>
      <c r="AE3" s="70"/>
      <c r="AF3" s="70"/>
      <c r="AG3" s="70"/>
    </row>
    <row r="4" spans="1:33" x14ac:dyDescent="0.25">
      <c r="A4" s="210" t="s">
        <v>3</v>
      </c>
      <c r="B4" s="64"/>
      <c r="C4" s="228"/>
      <c r="D4" s="228"/>
      <c r="E4" s="228"/>
      <c r="F4" s="228"/>
      <c r="G4" s="228"/>
      <c r="H4" s="228"/>
      <c r="I4" s="228"/>
      <c r="J4" s="64"/>
      <c r="K4" s="64"/>
      <c r="L4" s="64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  <c r="AA4" s="70"/>
      <c r="AB4" s="70"/>
      <c r="AC4" s="70"/>
      <c r="AD4" s="70"/>
      <c r="AE4" s="70"/>
      <c r="AF4" s="70"/>
      <c r="AG4" s="70"/>
    </row>
    <row r="5" spans="1:33" x14ac:dyDescent="0.25">
      <c r="A5" s="210" t="s">
        <v>4</v>
      </c>
      <c r="B5" s="64"/>
      <c r="C5" s="228"/>
      <c r="D5" s="228"/>
      <c r="E5" s="228"/>
      <c r="F5" s="228"/>
      <c r="G5" s="228"/>
      <c r="H5" s="228"/>
      <c r="I5" s="228"/>
      <c r="J5" s="64"/>
      <c r="K5" s="64"/>
      <c r="L5" s="64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  <c r="AA5" s="70"/>
      <c r="AB5" s="70"/>
      <c r="AC5" s="70"/>
      <c r="AD5" s="70"/>
      <c r="AE5" s="70"/>
      <c r="AF5" s="70"/>
      <c r="AG5" s="70"/>
    </row>
    <row r="6" spans="1:33" x14ac:dyDescent="0.25">
      <c r="A6" s="210" t="s">
        <v>5</v>
      </c>
      <c r="B6" s="64"/>
      <c r="C6" s="228"/>
      <c r="D6" s="228"/>
      <c r="E6" s="228"/>
      <c r="F6" s="228"/>
      <c r="G6" s="228"/>
      <c r="H6" s="228"/>
      <c r="I6" s="228"/>
      <c r="J6" s="64"/>
      <c r="K6" s="64"/>
      <c r="L6" s="64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  <c r="AD6" s="70"/>
      <c r="AE6" s="70"/>
      <c r="AF6" s="70"/>
      <c r="AG6" s="70"/>
    </row>
    <row r="7" spans="1:33" x14ac:dyDescent="0.25">
      <c r="A7" s="210" t="s">
        <v>6</v>
      </c>
      <c r="B7" s="64"/>
      <c r="C7" s="228"/>
      <c r="D7" s="228"/>
      <c r="E7" s="228"/>
      <c r="F7" s="228"/>
      <c r="G7" s="228"/>
      <c r="H7" s="228"/>
      <c r="I7" s="228"/>
      <c r="J7" s="64"/>
      <c r="K7" s="64"/>
      <c r="L7" s="64"/>
      <c r="M7" s="70"/>
      <c r="N7" s="70"/>
      <c r="O7" s="70"/>
      <c r="P7" s="70"/>
      <c r="Q7" s="70"/>
      <c r="R7" s="70"/>
      <c r="S7" s="70"/>
      <c r="T7" s="70"/>
      <c r="U7" s="70"/>
      <c r="V7" s="70"/>
      <c r="W7" s="70"/>
      <c r="X7" s="70"/>
      <c r="Y7" s="70"/>
      <c r="Z7" s="70"/>
      <c r="AA7" s="70"/>
      <c r="AB7" s="70"/>
      <c r="AC7" s="70"/>
      <c r="AD7" s="70"/>
      <c r="AE7" s="70"/>
      <c r="AF7" s="70"/>
      <c r="AG7" s="70"/>
    </row>
    <row r="8" spans="1:33" x14ac:dyDescent="0.25">
      <c r="A8" s="210" t="s">
        <v>7</v>
      </c>
      <c r="B8" s="64"/>
      <c r="C8" s="228"/>
      <c r="D8" s="228"/>
      <c r="E8" s="228"/>
      <c r="F8" s="228"/>
      <c r="G8" s="228"/>
      <c r="H8" s="228"/>
      <c r="I8" s="228"/>
      <c r="J8" s="64"/>
      <c r="K8" s="64"/>
      <c r="L8" s="64"/>
      <c r="M8" s="70"/>
      <c r="N8" s="70"/>
      <c r="O8" s="70"/>
      <c r="P8" s="70"/>
      <c r="Q8" s="70"/>
      <c r="R8" s="70"/>
      <c r="S8" s="70"/>
      <c r="T8" s="70"/>
      <c r="U8" s="70"/>
      <c r="V8" s="70"/>
      <c r="W8" s="70"/>
      <c r="X8" s="70"/>
      <c r="Y8" s="70"/>
      <c r="Z8" s="70"/>
      <c r="AA8" s="70"/>
      <c r="AB8" s="70"/>
      <c r="AC8" s="70"/>
      <c r="AD8" s="70"/>
      <c r="AE8" s="70"/>
      <c r="AF8" s="70"/>
      <c r="AG8" s="70"/>
    </row>
    <row r="9" spans="1:33" ht="15.75" thickBot="1" x14ac:dyDescent="0.3">
      <c r="A9" s="211" t="s">
        <v>8</v>
      </c>
      <c r="B9" s="64"/>
      <c r="C9" s="228"/>
      <c r="D9" s="228"/>
      <c r="E9" s="228"/>
      <c r="F9" s="228"/>
      <c r="G9" s="228"/>
      <c r="H9" s="228"/>
      <c r="I9" s="228"/>
      <c r="J9" s="64"/>
      <c r="K9" s="64"/>
      <c r="L9" s="64"/>
      <c r="M9" s="70"/>
      <c r="N9" s="70"/>
      <c r="O9" s="70"/>
      <c r="P9" s="70"/>
      <c r="Q9" s="70"/>
      <c r="R9" s="70"/>
      <c r="S9" s="70"/>
      <c r="T9" s="70"/>
      <c r="U9" s="70"/>
      <c r="V9" s="70"/>
      <c r="W9" s="70"/>
      <c r="X9" s="70"/>
      <c r="Y9" s="70"/>
      <c r="Z9" s="70"/>
      <c r="AA9" s="70"/>
      <c r="AB9" s="70"/>
      <c r="AC9" s="70"/>
      <c r="AD9" s="70"/>
      <c r="AE9" s="70"/>
      <c r="AF9" s="70"/>
      <c r="AG9" s="70"/>
    </row>
    <row r="10" spans="1:33" x14ac:dyDescent="0.25">
      <c r="A10" s="194" t="s">
        <v>49</v>
      </c>
      <c r="B10" s="64"/>
      <c r="C10" s="228"/>
      <c r="D10" s="228"/>
      <c r="E10" s="228"/>
      <c r="F10" s="228"/>
      <c r="G10" s="228"/>
      <c r="H10" s="228"/>
      <c r="I10" s="228"/>
      <c r="J10" s="64"/>
      <c r="K10" s="64"/>
      <c r="L10" s="64"/>
      <c r="M10" s="70"/>
      <c r="N10" s="70"/>
      <c r="O10" s="70"/>
      <c r="P10" s="70"/>
      <c r="Q10" s="70"/>
      <c r="R10" s="70"/>
      <c r="S10" s="70"/>
      <c r="T10" s="70"/>
      <c r="U10" s="70"/>
      <c r="V10" s="70"/>
      <c r="W10" s="70"/>
      <c r="X10" s="70"/>
      <c r="Y10" s="70"/>
      <c r="Z10" s="70"/>
      <c r="AA10" s="70"/>
      <c r="AB10" s="70"/>
      <c r="AC10" s="70"/>
      <c r="AD10" s="70"/>
      <c r="AE10" s="70"/>
      <c r="AF10" s="70"/>
      <c r="AG10" s="70"/>
    </row>
    <row r="11" spans="1:33" x14ac:dyDescent="0.25">
      <c r="A11" s="195" t="s">
        <v>49</v>
      </c>
      <c r="B11" s="64"/>
      <c r="C11" s="228"/>
      <c r="D11" s="228"/>
      <c r="E11" s="228"/>
      <c r="F11" s="228"/>
      <c r="G11" s="228"/>
      <c r="H11" s="228"/>
      <c r="I11" s="228"/>
      <c r="J11" s="64"/>
      <c r="K11" s="64"/>
      <c r="L11" s="64"/>
      <c r="M11" s="70"/>
      <c r="N11" s="70"/>
      <c r="O11" s="70"/>
      <c r="P11" s="70"/>
      <c r="Q11" s="70"/>
      <c r="R11" s="70"/>
      <c r="S11" s="70"/>
      <c r="T11" s="70"/>
      <c r="U11" s="70"/>
      <c r="V11" s="70"/>
      <c r="W11" s="70"/>
      <c r="X11" s="70"/>
      <c r="Y11" s="70"/>
      <c r="Z11" s="70"/>
      <c r="AA11" s="70"/>
      <c r="AB11" s="70"/>
      <c r="AC11" s="70"/>
      <c r="AD11" s="70"/>
      <c r="AE11" s="70"/>
      <c r="AF11" s="70"/>
      <c r="AG11" s="70"/>
    </row>
    <row r="12" spans="1:33" x14ac:dyDescent="0.25">
      <c r="A12" s="72" t="s">
        <v>49</v>
      </c>
      <c r="B12" s="64"/>
      <c r="C12" s="228"/>
      <c r="D12" s="228"/>
      <c r="E12" s="228"/>
      <c r="F12" s="228"/>
      <c r="G12" s="228"/>
      <c r="H12" s="228"/>
      <c r="I12" s="228"/>
      <c r="J12" s="64"/>
      <c r="K12" s="64"/>
      <c r="L12" s="64"/>
      <c r="M12" s="70"/>
      <c r="N12" s="70"/>
      <c r="O12" s="70"/>
      <c r="P12" s="70"/>
      <c r="Q12" s="70"/>
      <c r="R12" s="70"/>
      <c r="S12" s="70"/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</row>
    <row r="13" spans="1:33" x14ac:dyDescent="0.25">
      <c r="A13" s="72" t="s">
        <v>49</v>
      </c>
      <c r="B13" s="64"/>
      <c r="C13" s="228"/>
      <c r="D13" s="228"/>
      <c r="E13" s="228"/>
      <c r="F13" s="228"/>
      <c r="G13" s="228"/>
      <c r="H13" s="228"/>
      <c r="I13" s="228"/>
      <c r="J13" s="64"/>
      <c r="K13" s="64"/>
      <c r="L13" s="64"/>
      <c r="M13" s="70"/>
      <c r="N13" s="70"/>
      <c r="O13" s="70"/>
      <c r="P13" s="70"/>
      <c r="Q13" s="70"/>
      <c r="R13" s="70"/>
      <c r="S13" s="70"/>
      <c r="T13" s="70"/>
      <c r="U13" s="70"/>
      <c r="V13" s="70"/>
      <c r="W13" s="70"/>
      <c r="X13" s="70"/>
      <c r="Y13" s="70"/>
      <c r="Z13" s="70"/>
      <c r="AA13" s="70"/>
      <c r="AB13" s="70"/>
      <c r="AC13" s="70"/>
      <c r="AD13" s="70"/>
      <c r="AE13" s="70"/>
      <c r="AF13" s="70"/>
      <c r="AG13" s="70"/>
    </row>
    <row r="14" spans="1:33" x14ac:dyDescent="0.25">
      <c r="A14" s="72" t="s">
        <v>49</v>
      </c>
      <c r="B14" s="64"/>
      <c r="C14" s="228"/>
      <c r="D14" s="228"/>
      <c r="E14" s="228"/>
      <c r="F14" s="228"/>
      <c r="G14" s="228"/>
      <c r="H14" s="228"/>
      <c r="I14" s="228"/>
      <c r="J14" s="64"/>
      <c r="K14" s="64"/>
      <c r="L14" s="64"/>
      <c r="M14" s="70"/>
      <c r="N14" s="70"/>
      <c r="O14" s="70"/>
      <c r="P14" s="70"/>
      <c r="Q14" s="70"/>
      <c r="R14" s="70"/>
      <c r="S14" s="70"/>
      <c r="T14" s="70"/>
      <c r="U14" s="70"/>
      <c r="V14" s="70"/>
      <c r="W14" s="70"/>
      <c r="X14" s="70"/>
      <c r="Y14" s="70"/>
      <c r="Z14" s="70"/>
      <c r="AA14" s="70"/>
      <c r="AB14" s="70"/>
      <c r="AC14" s="70"/>
      <c r="AD14" s="70"/>
      <c r="AE14" s="70"/>
      <c r="AF14" s="70"/>
      <c r="AG14" s="70"/>
    </row>
    <row r="15" spans="1:33" x14ac:dyDescent="0.25">
      <c r="A15" s="72" t="s">
        <v>49</v>
      </c>
      <c r="B15" s="64"/>
      <c r="C15" s="228"/>
      <c r="D15" s="228"/>
      <c r="E15" s="228"/>
      <c r="F15" s="228"/>
      <c r="G15" s="228"/>
      <c r="H15" s="228"/>
      <c r="I15" s="228"/>
      <c r="J15" s="64"/>
      <c r="K15" s="64"/>
      <c r="L15" s="64"/>
      <c r="M15" s="70"/>
      <c r="N15" s="70"/>
      <c r="O15" s="70"/>
      <c r="P15" s="70"/>
      <c r="Q15" s="70"/>
      <c r="R15" s="70"/>
      <c r="S15" s="70"/>
      <c r="T15" s="70"/>
      <c r="U15" s="70"/>
      <c r="V15" s="70"/>
      <c r="W15" s="70"/>
      <c r="X15" s="70"/>
      <c r="Y15" s="70"/>
      <c r="Z15" s="70"/>
      <c r="AA15" s="70"/>
      <c r="AB15" s="70"/>
      <c r="AC15" s="70"/>
      <c r="AD15" s="70"/>
      <c r="AE15" s="70"/>
      <c r="AF15" s="70"/>
      <c r="AG15" s="70"/>
    </row>
    <row r="16" spans="1:33" x14ac:dyDescent="0.25">
      <c r="A16" s="72" t="s">
        <v>49</v>
      </c>
      <c r="B16" s="64"/>
      <c r="C16" s="228"/>
      <c r="D16" s="228"/>
      <c r="E16" s="228"/>
      <c r="F16" s="228"/>
      <c r="G16" s="228"/>
      <c r="H16" s="228"/>
      <c r="I16" s="228"/>
      <c r="J16" s="64"/>
      <c r="K16" s="64"/>
      <c r="L16" s="64"/>
      <c r="M16" s="70"/>
      <c r="N16" s="70"/>
      <c r="O16" s="70"/>
      <c r="P16" s="70"/>
      <c r="Q16" s="70"/>
      <c r="R16" s="70"/>
      <c r="S16" s="70"/>
      <c r="T16" s="70"/>
      <c r="U16" s="70"/>
      <c r="V16" s="70"/>
      <c r="W16" s="70"/>
      <c r="X16" s="70"/>
      <c r="Y16" s="70"/>
      <c r="Z16" s="70"/>
      <c r="AA16" s="70"/>
      <c r="AB16" s="70"/>
      <c r="AC16" s="70"/>
      <c r="AD16" s="70"/>
      <c r="AE16" s="70"/>
      <c r="AF16" s="70"/>
      <c r="AG16" s="70"/>
    </row>
    <row r="17" spans="1:33" x14ac:dyDescent="0.25">
      <c r="A17" s="72" t="s">
        <v>49</v>
      </c>
      <c r="B17" s="64"/>
      <c r="C17" s="228"/>
      <c r="D17" s="228"/>
      <c r="E17" s="228"/>
      <c r="F17" s="228"/>
      <c r="G17" s="228"/>
      <c r="H17" s="228"/>
      <c r="I17" s="228"/>
      <c r="J17" s="64"/>
      <c r="K17" s="64"/>
      <c r="L17" s="64"/>
      <c r="M17" s="70"/>
      <c r="N17" s="70"/>
      <c r="O17" s="70"/>
      <c r="P17" s="70"/>
      <c r="Q17" s="70"/>
      <c r="R17" s="70"/>
      <c r="S17" s="70"/>
      <c r="T17" s="70"/>
      <c r="U17" s="70"/>
      <c r="V17" s="70"/>
      <c r="W17" s="70"/>
      <c r="X17" s="70"/>
      <c r="Y17" s="70"/>
      <c r="Z17" s="70"/>
      <c r="AA17" s="70"/>
      <c r="AB17" s="70"/>
      <c r="AC17" s="70"/>
      <c r="AD17" s="70"/>
      <c r="AE17" s="70"/>
      <c r="AF17" s="70"/>
      <c r="AG17" s="70"/>
    </row>
    <row r="18" spans="1:33" x14ac:dyDescent="0.25">
      <c r="A18" s="72" t="s">
        <v>49</v>
      </c>
      <c r="B18" s="64"/>
      <c r="C18" s="228"/>
      <c r="D18" s="228"/>
      <c r="E18" s="228"/>
      <c r="F18" s="228"/>
      <c r="G18" s="228"/>
      <c r="H18" s="228"/>
      <c r="I18" s="228"/>
      <c r="J18" s="64"/>
      <c r="K18" s="64"/>
      <c r="L18" s="64"/>
      <c r="M18" s="70"/>
      <c r="N18" s="70"/>
      <c r="O18" s="70"/>
      <c r="P18" s="70"/>
      <c r="Q18" s="70"/>
      <c r="R18" s="70"/>
      <c r="S18" s="70"/>
      <c r="T18" s="70"/>
      <c r="U18" s="70"/>
      <c r="V18" s="70"/>
      <c r="W18" s="70"/>
      <c r="X18" s="70"/>
      <c r="Y18" s="70"/>
      <c r="Z18" s="70"/>
      <c r="AA18" s="70"/>
      <c r="AB18" s="70"/>
      <c r="AC18" s="70"/>
      <c r="AD18" s="70"/>
      <c r="AE18" s="70"/>
      <c r="AF18" s="70"/>
      <c r="AG18" s="70"/>
    </row>
    <row r="19" spans="1:33" x14ac:dyDescent="0.25">
      <c r="A19" s="72" t="s">
        <v>49</v>
      </c>
      <c r="B19" s="64"/>
      <c r="C19" s="228"/>
      <c r="D19" s="228"/>
      <c r="E19" s="228"/>
      <c r="F19" s="228"/>
      <c r="G19" s="228"/>
      <c r="H19" s="228"/>
      <c r="I19" s="228"/>
      <c r="J19" s="64"/>
      <c r="K19" s="64"/>
      <c r="L19" s="64"/>
      <c r="M19" s="70"/>
      <c r="N19" s="70"/>
      <c r="O19" s="70"/>
      <c r="P19" s="70"/>
      <c r="Q19" s="70"/>
      <c r="R19" s="70"/>
      <c r="S19" s="70"/>
      <c r="T19" s="70"/>
      <c r="U19" s="70"/>
      <c r="V19" s="70"/>
      <c r="W19" s="70"/>
      <c r="X19" s="70"/>
      <c r="Y19" s="70"/>
      <c r="Z19" s="70"/>
      <c r="AA19" s="70"/>
      <c r="AB19" s="70"/>
      <c r="AC19" s="70"/>
      <c r="AD19" s="70"/>
      <c r="AE19" s="70"/>
      <c r="AF19" s="70"/>
      <c r="AG19" s="70"/>
    </row>
    <row r="20" spans="1:33" x14ac:dyDescent="0.25">
      <c r="A20" s="72" t="s">
        <v>49</v>
      </c>
      <c r="B20" s="64"/>
      <c r="C20" s="228"/>
      <c r="D20" s="228"/>
      <c r="E20" s="228"/>
      <c r="F20" s="228"/>
      <c r="G20" s="228"/>
      <c r="H20" s="228"/>
      <c r="I20" s="228"/>
      <c r="J20" s="64"/>
      <c r="K20" s="64"/>
      <c r="L20" s="64"/>
      <c r="M20" s="70"/>
      <c r="N20" s="70"/>
      <c r="O20" s="70"/>
      <c r="P20" s="70"/>
      <c r="Q20" s="70"/>
      <c r="R20" s="70"/>
      <c r="S20" s="70"/>
      <c r="T20" s="70"/>
      <c r="U20" s="70"/>
      <c r="V20" s="70"/>
      <c r="W20" s="70"/>
      <c r="X20" s="70"/>
      <c r="Y20" s="70"/>
      <c r="Z20" s="70"/>
      <c r="AA20" s="70"/>
      <c r="AB20" s="70"/>
      <c r="AC20" s="70"/>
      <c r="AD20" s="70"/>
      <c r="AE20" s="70"/>
      <c r="AF20" s="70"/>
      <c r="AG20" s="70"/>
    </row>
    <row r="21" spans="1:33" x14ac:dyDescent="0.25">
      <c r="A21" s="72" t="s">
        <v>49</v>
      </c>
      <c r="B21" s="64"/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70"/>
      <c r="N21" s="70"/>
      <c r="O21" s="70"/>
      <c r="P21" s="70"/>
      <c r="Q21" s="70"/>
      <c r="R21" s="70"/>
      <c r="S21" s="70"/>
      <c r="T21" s="70"/>
      <c r="U21" s="70"/>
      <c r="V21" s="70"/>
      <c r="W21" s="70"/>
      <c r="X21" s="70"/>
      <c r="Y21" s="70"/>
      <c r="Z21" s="70"/>
      <c r="AA21" s="70"/>
      <c r="AB21" s="70"/>
      <c r="AC21" s="70"/>
      <c r="AD21" s="70"/>
      <c r="AE21" s="70"/>
      <c r="AF21" s="70"/>
      <c r="AG21" s="70"/>
    </row>
    <row r="22" spans="1:33" x14ac:dyDescent="0.25">
      <c r="A22" s="72" t="s">
        <v>49</v>
      </c>
      <c r="B22" s="64"/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70"/>
      <c r="N22" s="70"/>
      <c r="O22" s="70"/>
      <c r="P22" s="70"/>
      <c r="Q22" s="70"/>
      <c r="R22" s="70"/>
      <c r="S22" s="70"/>
      <c r="T22" s="70"/>
      <c r="U22" s="70"/>
      <c r="V22" s="70"/>
      <c r="W22" s="70"/>
      <c r="X22" s="70"/>
      <c r="Y22" s="70"/>
      <c r="Z22" s="70"/>
      <c r="AA22" s="70"/>
      <c r="AB22" s="70"/>
      <c r="AC22" s="70"/>
      <c r="AD22" s="70"/>
      <c r="AE22" s="70"/>
      <c r="AF22" s="70"/>
      <c r="AG22" s="70"/>
    </row>
    <row r="23" spans="1:33" x14ac:dyDescent="0.25">
      <c r="A23" s="72" t="s">
        <v>49</v>
      </c>
      <c r="B23" s="64"/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70"/>
      <c r="N23" s="70"/>
      <c r="O23" s="70"/>
      <c r="P23" s="70"/>
      <c r="Q23" s="70"/>
      <c r="R23" s="70"/>
      <c r="S23" s="70"/>
      <c r="T23" s="70"/>
      <c r="U23" s="70"/>
      <c r="V23" s="70"/>
      <c r="W23" s="70"/>
      <c r="X23" s="70"/>
      <c r="Y23" s="70"/>
      <c r="Z23" s="70"/>
      <c r="AA23" s="70"/>
      <c r="AB23" s="70"/>
      <c r="AC23" s="70"/>
      <c r="AD23" s="70"/>
      <c r="AE23" s="70"/>
      <c r="AF23" s="70"/>
      <c r="AG23" s="70"/>
    </row>
    <row r="24" spans="1:33" x14ac:dyDescent="0.25">
      <c r="A24" s="72" t="s">
        <v>49</v>
      </c>
      <c r="B24" s="64"/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70"/>
      <c r="N24" s="70"/>
      <c r="O24" s="70"/>
      <c r="P24" s="70"/>
      <c r="Q24" s="70"/>
      <c r="R24" s="70"/>
      <c r="S24" s="70"/>
      <c r="T24" s="70"/>
      <c r="U24" s="70"/>
      <c r="V24" s="70"/>
      <c r="W24" s="70"/>
      <c r="X24" s="70"/>
      <c r="Y24" s="70"/>
      <c r="Z24" s="70"/>
      <c r="AA24" s="70"/>
      <c r="AB24" s="70"/>
      <c r="AC24" s="70"/>
      <c r="AD24" s="70"/>
      <c r="AE24" s="70"/>
      <c r="AF24" s="70"/>
      <c r="AG24" s="70"/>
    </row>
    <row r="25" spans="1:33" x14ac:dyDescent="0.25">
      <c r="A25" s="72" t="s">
        <v>49</v>
      </c>
      <c r="B25" s="64"/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70"/>
      <c r="N25" s="70"/>
      <c r="O25" s="70"/>
      <c r="P25" s="70"/>
      <c r="Q25" s="70"/>
      <c r="R25" s="70"/>
      <c r="S25" s="70"/>
      <c r="T25" s="70"/>
      <c r="U25" s="70"/>
      <c r="V25" s="70"/>
      <c r="W25" s="70"/>
      <c r="X25" s="70"/>
      <c r="Y25" s="70"/>
      <c r="Z25" s="70"/>
      <c r="AA25" s="70"/>
      <c r="AB25" s="70"/>
      <c r="AC25" s="70"/>
      <c r="AD25" s="70"/>
      <c r="AE25" s="70"/>
      <c r="AF25" s="70"/>
      <c r="AG25" s="70"/>
    </row>
    <row r="26" spans="1:33" x14ac:dyDescent="0.25">
      <c r="A26" s="64"/>
      <c r="B26" s="64"/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70"/>
      <c r="N26" s="70"/>
      <c r="O26" s="70"/>
      <c r="P26" s="70"/>
      <c r="Q26" s="70"/>
      <c r="R26" s="70"/>
      <c r="S26" s="70"/>
      <c r="T26" s="70"/>
      <c r="U26" s="70"/>
      <c r="V26" s="70"/>
      <c r="W26" s="70"/>
      <c r="X26" s="70"/>
      <c r="Y26" s="70"/>
      <c r="Z26" s="70"/>
      <c r="AA26" s="70"/>
      <c r="AB26" s="70"/>
      <c r="AC26" s="70"/>
      <c r="AD26" s="70"/>
      <c r="AE26" s="70"/>
      <c r="AF26" s="70"/>
      <c r="AG26" s="70"/>
    </row>
    <row r="27" spans="1:33" x14ac:dyDescent="0.25">
      <c r="A27" s="64"/>
      <c r="B27" s="64"/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70"/>
      <c r="N27" s="70"/>
      <c r="O27" s="70"/>
      <c r="P27" s="70"/>
      <c r="Q27" s="70"/>
      <c r="R27" s="70"/>
      <c r="S27" s="70"/>
      <c r="T27" s="70"/>
      <c r="U27" s="70"/>
      <c r="V27" s="70"/>
      <c r="W27" s="70"/>
      <c r="X27" s="70"/>
      <c r="Y27" s="70"/>
      <c r="Z27" s="70"/>
      <c r="AA27" s="70"/>
      <c r="AB27" s="70"/>
      <c r="AC27" s="70"/>
      <c r="AD27" s="70"/>
      <c r="AE27" s="70"/>
      <c r="AF27" s="70"/>
      <c r="AG27" s="70"/>
    </row>
    <row r="28" spans="1:33" x14ac:dyDescent="0.25">
      <c r="A28" s="64"/>
      <c r="B28" s="64"/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70"/>
      <c r="N28" s="70"/>
      <c r="O28" s="70"/>
      <c r="P28" s="70"/>
      <c r="Q28" s="70"/>
      <c r="R28" s="70"/>
      <c r="S28" s="70"/>
      <c r="T28" s="70"/>
      <c r="U28" s="70"/>
      <c r="V28" s="70"/>
      <c r="W28" s="70"/>
      <c r="X28" s="70"/>
      <c r="Y28" s="70"/>
      <c r="Z28" s="70"/>
      <c r="AA28" s="70"/>
      <c r="AB28" s="70"/>
      <c r="AC28" s="70"/>
      <c r="AD28" s="70"/>
      <c r="AE28" s="70"/>
      <c r="AF28" s="70"/>
      <c r="AG28" s="70"/>
    </row>
    <row r="29" spans="1:33" x14ac:dyDescent="0.25">
      <c r="A29" s="64"/>
      <c r="B29" s="64"/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70"/>
      <c r="N29" s="70"/>
      <c r="O29" s="70"/>
      <c r="P29" s="70"/>
      <c r="Q29" s="70"/>
      <c r="R29" s="70"/>
      <c r="S29" s="70"/>
      <c r="T29" s="70"/>
      <c r="U29" s="70"/>
      <c r="V29" s="70"/>
      <c r="W29" s="70"/>
      <c r="X29" s="70"/>
      <c r="Y29" s="70"/>
      <c r="Z29" s="70"/>
      <c r="AA29" s="70"/>
      <c r="AB29" s="70"/>
      <c r="AC29" s="70"/>
      <c r="AD29" s="70"/>
      <c r="AE29" s="70"/>
      <c r="AF29" s="70"/>
      <c r="AG29" s="70"/>
    </row>
    <row r="30" spans="1:33" x14ac:dyDescent="0.25">
      <c r="A30" s="64"/>
      <c r="B30" s="64"/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70"/>
      <c r="N30" s="70"/>
      <c r="O30" s="70"/>
      <c r="P30" s="70"/>
      <c r="Q30" s="70"/>
      <c r="R30" s="70"/>
      <c r="S30" s="70"/>
      <c r="T30" s="70"/>
      <c r="U30" s="70"/>
      <c r="V30" s="70"/>
      <c r="W30" s="70"/>
      <c r="X30" s="70"/>
      <c r="Y30" s="70"/>
      <c r="Z30" s="70"/>
      <c r="AA30" s="70"/>
      <c r="AB30" s="70"/>
      <c r="AC30" s="70"/>
      <c r="AD30" s="70"/>
      <c r="AE30" s="70"/>
      <c r="AF30" s="70"/>
      <c r="AG30" s="70"/>
    </row>
    <row r="31" spans="1:33" x14ac:dyDescent="0.25">
      <c r="A31" s="64"/>
      <c r="B31" s="64"/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70"/>
      <c r="N31" s="70"/>
      <c r="O31" s="70"/>
      <c r="P31" s="70"/>
      <c r="Q31" s="70"/>
      <c r="R31" s="70"/>
      <c r="S31" s="70"/>
      <c r="T31" s="70"/>
      <c r="U31" s="70"/>
      <c r="V31" s="70"/>
      <c r="W31" s="70"/>
      <c r="X31" s="70"/>
      <c r="Y31" s="70"/>
      <c r="Z31" s="70"/>
      <c r="AA31" s="70"/>
      <c r="AB31" s="70"/>
      <c r="AC31" s="70"/>
      <c r="AD31" s="70"/>
      <c r="AE31" s="70"/>
      <c r="AF31" s="70"/>
      <c r="AG31" s="70"/>
    </row>
    <row r="32" spans="1:33" x14ac:dyDescent="0.25">
      <c r="A32" s="64"/>
      <c r="B32" s="64"/>
      <c r="C32" s="64"/>
      <c r="D32" s="64"/>
      <c r="E32" s="64"/>
      <c r="F32" s="64"/>
      <c r="G32" s="64"/>
      <c r="H32" s="64"/>
      <c r="I32" s="64"/>
      <c r="J32" s="64"/>
      <c r="K32" s="64"/>
      <c r="L32" s="64"/>
      <c r="M32" s="70"/>
      <c r="N32" s="70"/>
      <c r="O32" s="70"/>
      <c r="P32" s="70"/>
      <c r="Q32" s="70"/>
      <c r="R32" s="70"/>
      <c r="S32" s="70"/>
      <c r="T32" s="70"/>
      <c r="U32" s="70"/>
      <c r="V32" s="70"/>
      <c r="W32" s="70"/>
      <c r="X32" s="70"/>
      <c r="Y32" s="70"/>
      <c r="Z32" s="70"/>
      <c r="AA32" s="70"/>
      <c r="AB32" s="70"/>
      <c r="AC32" s="70"/>
      <c r="AD32" s="70"/>
      <c r="AE32" s="70"/>
      <c r="AF32" s="70"/>
      <c r="AG32" s="70"/>
    </row>
    <row r="33" spans="1:33" x14ac:dyDescent="0.25">
      <c r="A33" s="64"/>
      <c r="B33" s="64"/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70"/>
      <c r="N33" s="70"/>
      <c r="O33" s="70"/>
      <c r="P33" s="70"/>
      <c r="Q33" s="70"/>
      <c r="R33" s="70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/>
      <c r="AD33" s="70"/>
      <c r="AE33" s="70"/>
      <c r="AF33" s="70"/>
      <c r="AG33" s="70"/>
    </row>
    <row r="34" spans="1:33" x14ac:dyDescent="0.25">
      <c r="A34" s="64"/>
      <c r="B34" s="64"/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70"/>
      <c r="N34" s="70"/>
      <c r="O34" s="70"/>
      <c r="P34" s="70"/>
      <c r="Q34" s="70"/>
      <c r="R34" s="70"/>
      <c r="S34" s="70"/>
      <c r="T34" s="70"/>
      <c r="U34" s="70"/>
      <c r="V34" s="70"/>
      <c r="W34" s="70"/>
      <c r="X34" s="70"/>
      <c r="Y34" s="70"/>
      <c r="Z34" s="70"/>
      <c r="AA34" s="70"/>
      <c r="AB34" s="70"/>
      <c r="AC34" s="70"/>
      <c r="AD34" s="70"/>
      <c r="AE34" s="70"/>
      <c r="AF34" s="70"/>
      <c r="AG34" s="70"/>
    </row>
    <row r="35" spans="1:33" x14ac:dyDescent="0.25">
      <c r="A35" s="64"/>
      <c r="B35" s="64"/>
      <c r="C35" s="64"/>
      <c r="D35" s="64"/>
      <c r="E35" s="64"/>
      <c r="F35" s="64"/>
      <c r="G35" s="64"/>
      <c r="H35" s="64"/>
      <c r="I35" s="64"/>
      <c r="J35" s="64"/>
      <c r="K35" s="64"/>
      <c r="L35" s="64"/>
      <c r="M35" s="70"/>
      <c r="N35" s="70"/>
      <c r="O35" s="70"/>
      <c r="P35" s="70"/>
      <c r="Q35" s="70"/>
      <c r="R35" s="70"/>
      <c r="S35" s="70"/>
      <c r="T35" s="70"/>
      <c r="U35" s="70"/>
      <c r="V35" s="70"/>
      <c r="W35" s="70"/>
      <c r="X35" s="70"/>
      <c r="Y35" s="70"/>
      <c r="Z35" s="70"/>
      <c r="AA35" s="70"/>
      <c r="AB35" s="70"/>
      <c r="AC35" s="70"/>
      <c r="AD35" s="70"/>
      <c r="AE35" s="70"/>
      <c r="AF35" s="70"/>
      <c r="AG35" s="70"/>
    </row>
    <row r="36" spans="1:33" x14ac:dyDescent="0.25">
      <c r="A36" s="64"/>
      <c r="B36" s="64"/>
      <c r="C36" s="64"/>
      <c r="D36" s="64"/>
      <c r="E36" s="64"/>
      <c r="F36" s="64"/>
      <c r="G36" s="64"/>
      <c r="H36" s="64"/>
      <c r="I36" s="64"/>
      <c r="J36" s="64"/>
      <c r="K36" s="64"/>
      <c r="L36" s="64"/>
      <c r="M36" s="70"/>
      <c r="N36" s="70"/>
      <c r="O36" s="70"/>
      <c r="P36" s="70"/>
      <c r="Q36" s="70"/>
      <c r="R36" s="70"/>
      <c r="S36" s="70"/>
      <c r="T36" s="70"/>
      <c r="U36" s="70"/>
      <c r="V36" s="70"/>
      <c r="W36" s="70"/>
      <c r="X36" s="70"/>
      <c r="Y36" s="70"/>
      <c r="Z36" s="70"/>
      <c r="AA36" s="70"/>
      <c r="AB36" s="70"/>
      <c r="AC36" s="70"/>
      <c r="AD36" s="70"/>
      <c r="AE36" s="70"/>
      <c r="AF36" s="70"/>
      <c r="AG36" s="70"/>
    </row>
    <row r="37" spans="1:33" x14ac:dyDescent="0.25">
      <c r="A37" s="64"/>
      <c r="B37" s="64"/>
      <c r="C37" s="64"/>
      <c r="D37" s="64"/>
      <c r="E37" s="64"/>
      <c r="F37" s="64"/>
      <c r="G37" s="64"/>
      <c r="H37" s="64"/>
      <c r="I37" s="64"/>
      <c r="J37" s="64"/>
      <c r="K37" s="64"/>
      <c r="L37" s="64"/>
      <c r="M37" s="70"/>
      <c r="N37" s="70"/>
      <c r="O37" s="70"/>
      <c r="P37" s="70"/>
      <c r="Q37" s="70"/>
      <c r="R37" s="70"/>
      <c r="S37" s="70"/>
      <c r="T37" s="70"/>
      <c r="U37" s="70"/>
      <c r="V37" s="70"/>
      <c r="W37" s="70"/>
      <c r="X37" s="70"/>
      <c r="Y37" s="70"/>
      <c r="Z37" s="70"/>
      <c r="AA37" s="70"/>
      <c r="AB37" s="70"/>
      <c r="AC37" s="70"/>
      <c r="AD37" s="70"/>
      <c r="AE37" s="70"/>
      <c r="AF37" s="70"/>
      <c r="AG37" s="70"/>
    </row>
    <row r="38" spans="1:33" x14ac:dyDescent="0.25">
      <c r="A38" s="64"/>
      <c r="B38" s="64"/>
      <c r="C38" s="64"/>
      <c r="D38" s="64"/>
      <c r="E38" s="64"/>
      <c r="F38" s="64"/>
      <c r="G38" s="64"/>
      <c r="H38" s="64"/>
      <c r="I38" s="64"/>
      <c r="J38" s="64"/>
      <c r="K38" s="64"/>
      <c r="L38" s="64"/>
      <c r="M38" s="70"/>
      <c r="N38" s="70"/>
      <c r="O38" s="70"/>
      <c r="P38" s="70"/>
      <c r="Q38" s="70"/>
      <c r="R38" s="70"/>
      <c r="S38" s="70"/>
      <c r="T38" s="70"/>
      <c r="U38" s="70"/>
      <c r="V38" s="70"/>
      <c r="W38" s="70"/>
      <c r="X38" s="70"/>
      <c r="Y38" s="70"/>
      <c r="Z38" s="70"/>
      <c r="AA38" s="70"/>
      <c r="AB38" s="70"/>
      <c r="AC38" s="70"/>
      <c r="AD38" s="70"/>
      <c r="AE38" s="70"/>
      <c r="AF38" s="70"/>
      <c r="AG38" s="70"/>
    </row>
    <row r="39" spans="1:33" x14ac:dyDescent="0.25">
      <c r="A39" s="64"/>
      <c r="B39" s="64"/>
      <c r="C39" s="64"/>
      <c r="D39" s="64"/>
      <c r="E39" s="64"/>
      <c r="F39" s="64"/>
      <c r="G39" s="64"/>
      <c r="H39" s="64"/>
      <c r="I39" s="64"/>
      <c r="J39" s="64"/>
      <c r="K39" s="64"/>
      <c r="L39" s="64"/>
      <c r="M39" s="70"/>
      <c r="N39" s="70"/>
      <c r="O39" s="70"/>
      <c r="P39" s="70"/>
      <c r="Q39" s="70"/>
      <c r="R39" s="70"/>
      <c r="S39" s="70"/>
      <c r="T39" s="70"/>
      <c r="U39" s="70"/>
      <c r="V39" s="70"/>
      <c r="W39" s="70"/>
      <c r="X39" s="70"/>
      <c r="Y39" s="70"/>
      <c r="Z39" s="70"/>
      <c r="AA39" s="70"/>
      <c r="AB39" s="70"/>
      <c r="AC39" s="70"/>
      <c r="AD39" s="70"/>
      <c r="AE39" s="70"/>
      <c r="AF39" s="70"/>
      <c r="AG39" s="70"/>
    </row>
    <row r="40" spans="1:33" x14ac:dyDescent="0.25">
      <c r="A40" s="64"/>
      <c r="B40" s="64"/>
      <c r="C40" s="64"/>
      <c r="D40" s="64"/>
      <c r="E40" s="64"/>
      <c r="F40" s="64"/>
      <c r="G40" s="64"/>
      <c r="H40" s="64"/>
      <c r="I40" s="64"/>
      <c r="J40" s="64"/>
      <c r="K40" s="64"/>
      <c r="L40" s="64"/>
      <c r="M40" s="70"/>
      <c r="N40" s="70"/>
      <c r="O40" s="70"/>
      <c r="P40" s="70"/>
      <c r="Q40" s="70"/>
      <c r="R40" s="70"/>
      <c r="S40" s="70"/>
      <c r="T40" s="70"/>
      <c r="U40" s="70"/>
      <c r="V40" s="70"/>
      <c r="W40" s="70"/>
      <c r="X40" s="70"/>
      <c r="Y40" s="70"/>
      <c r="Z40" s="70"/>
      <c r="AA40" s="70"/>
      <c r="AB40" s="70"/>
      <c r="AC40" s="70"/>
      <c r="AD40" s="70"/>
      <c r="AE40" s="70"/>
      <c r="AF40" s="70"/>
      <c r="AG40" s="70"/>
    </row>
    <row r="41" spans="1:33" x14ac:dyDescent="0.25">
      <c r="A41" s="64"/>
      <c r="B41" s="64"/>
      <c r="C41" s="64"/>
      <c r="D41" s="64"/>
      <c r="E41" s="64"/>
      <c r="F41" s="64"/>
      <c r="G41" s="64"/>
      <c r="H41" s="64"/>
      <c r="I41" s="64"/>
      <c r="J41" s="64"/>
      <c r="K41" s="64"/>
      <c r="L41" s="64"/>
      <c r="M41" s="70"/>
      <c r="N41" s="70"/>
      <c r="O41" s="70"/>
      <c r="P41" s="70"/>
      <c r="Q41" s="70"/>
      <c r="R41" s="70"/>
      <c r="S41" s="70"/>
      <c r="T41" s="70"/>
      <c r="U41" s="70"/>
      <c r="V41" s="70"/>
      <c r="W41" s="70"/>
      <c r="X41" s="70"/>
      <c r="Y41" s="70"/>
      <c r="Z41" s="70"/>
      <c r="AA41" s="70"/>
      <c r="AB41" s="70"/>
      <c r="AC41" s="70"/>
      <c r="AD41" s="70"/>
      <c r="AE41" s="70"/>
      <c r="AF41" s="70"/>
      <c r="AG41" s="70"/>
    </row>
    <row r="42" spans="1:33" x14ac:dyDescent="0.25">
      <c r="A42" s="64"/>
      <c r="B42" s="64"/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70"/>
      <c r="N42" s="70"/>
      <c r="O42" s="70"/>
      <c r="P42" s="70"/>
      <c r="Q42" s="70"/>
      <c r="R42" s="70"/>
      <c r="S42" s="70"/>
      <c r="T42" s="70"/>
      <c r="U42" s="70"/>
      <c r="V42" s="70"/>
      <c r="W42" s="70"/>
      <c r="X42" s="70"/>
      <c r="Y42" s="70"/>
      <c r="Z42" s="70"/>
      <c r="AA42" s="70"/>
      <c r="AB42" s="70"/>
      <c r="AC42" s="70"/>
      <c r="AD42" s="70"/>
      <c r="AE42" s="70"/>
      <c r="AF42" s="70"/>
      <c r="AG42" s="70"/>
    </row>
    <row r="43" spans="1:33" x14ac:dyDescent="0.25">
      <c r="A43" s="64"/>
      <c r="B43" s="64"/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70"/>
      <c r="N43" s="70"/>
      <c r="O43" s="70"/>
      <c r="P43" s="70"/>
      <c r="Q43" s="70"/>
      <c r="R43" s="70"/>
      <c r="S43" s="70"/>
      <c r="T43" s="70"/>
      <c r="U43" s="70"/>
      <c r="V43" s="70"/>
      <c r="W43" s="70"/>
      <c r="X43" s="70"/>
      <c r="Y43" s="70"/>
      <c r="Z43" s="70"/>
      <c r="AA43" s="70"/>
      <c r="AB43" s="70"/>
      <c r="AC43" s="70"/>
      <c r="AD43" s="70"/>
      <c r="AE43" s="70"/>
      <c r="AF43" s="70"/>
      <c r="AG43" s="70"/>
    </row>
    <row r="44" spans="1:33" x14ac:dyDescent="0.25">
      <c r="A44" s="64"/>
      <c r="B44" s="64"/>
      <c r="C44" s="64"/>
      <c r="D44" s="64"/>
      <c r="E44" s="64"/>
      <c r="F44" s="64"/>
      <c r="G44" s="64"/>
      <c r="H44" s="64"/>
      <c r="I44" s="64"/>
      <c r="J44" s="64"/>
      <c r="K44" s="64"/>
      <c r="L44" s="64"/>
      <c r="M44" s="70"/>
      <c r="N44" s="70"/>
      <c r="O44" s="70"/>
      <c r="P44" s="70"/>
      <c r="Q44" s="70"/>
      <c r="R44" s="70"/>
      <c r="S44" s="70"/>
      <c r="T44" s="70"/>
      <c r="U44" s="70"/>
      <c r="V44" s="70"/>
      <c r="W44" s="70"/>
      <c r="X44" s="70"/>
      <c r="Y44" s="70"/>
      <c r="Z44" s="70"/>
      <c r="AA44" s="70"/>
      <c r="AB44" s="70"/>
      <c r="AC44" s="70"/>
      <c r="AD44" s="70"/>
      <c r="AE44" s="70"/>
      <c r="AF44" s="70"/>
      <c r="AG44" s="70"/>
    </row>
    <row r="45" spans="1:33" x14ac:dyDescent="0.25">
      <c r="A45" s="64"/>
      <c r="B45" s="64"/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70"/>
      <c r="N45" s="70"/>
      <c r="O45" s="70"/>
      <c r="P45" s="70"/>
      <c r="Q45" s="70"/>
      <c r="R45" s="70"/>
      <c r="S45" s="70"/>
      <c r="T45" s="70"/>
      <c r="U45" s="70"/>
      <c r="V45" s="70"/>
      <c r="W45" s="70"/>
      <c r="X45" s="70"/>
      <c r="Y45" s="70"/>
      <c r="Z45" s="70"/>
      <c r="AA45" s="70"/>
      <c r="AB45" s="70"/>
      <c r="AC45" s="70"/>
      <c r="AD45" s="70"/>
      <c r="AE45" s="70"/>
      <c r="AF45" s="70"/>
      <c r="AG45" s="70"/>
    </row>
    <row r="46" spans="1:33" x14ac:dyDescent="0.25">
      <c r="A46" s="64"/>
      <c r="B46" s="64"/>
      <c r="C46" s="64"/>
      <c r="D46" s="64"/>
      <c r="E46" s="64"/>
      <c r="F46" s="64"/>
      <c r="G46" s="64"/>
      <c r="H46" s="64"/>
      <c r="I46" s="64"/>
      <c r="J46" s="64"/>
      <c r="K46" s="64"/>
      <c r="L46" s="64"/>
      <c r="M46" s="70"/>
      <c r="N46" s="70"/>
      <c r="O46" s="70"/>
      <c r="P46" s="70"/>
      <c r="Q46" s="70"/>
      <c r="R46" s="70"/>
      <c r="S46" s="70"/>
      <c r="T46" s="70"/>
      <c r="U46" s="70"/>
      <c r="V46" s="70"/>
      <c r="W46" s="70"/>
      <c r="X46" s="70"/>
      <c r="Y46" s="70"/>
      <c r="Z46" s="70"/>
      <c r="AA46" s="70"/>
      <c r="AB46" s="70"/>
      <c r="AC46" s="70"/>
      <c r="AD46" s="70"/>
      <c r="AE46" s="70"/>
      <c r="AF46" s="70"/>
      <c r="AG46" s="70"/>
    </row>
    <row r="47" spans="1:33" x14ac:dyDescent="0.25">
      <c r="A47" s="64"/>
      <c r="B47" s="64"/>
      <c r="C47" s="64"/>
      <c r="D47" s="64"/>
      <c r="E47" s="64"/>
      <c r="F47" s="64"/>
      <c r="G47" s="64"/>
      <c r="H47" s="64"/>
      <c r="I47" s="64"/>
      <c r="J47" s="64"/>
      <c r="K47" s="64"/>
      <c r="L47" s="64"/>
      <c r="M47" s="70"/>
      <c r="N47" s="70"/>
      <c r="O47" s="70"/>
      <c r="P47" s="70"/>
      <c r="Q47" s="70"/>
      <c r="R47" s="70"/>
      <c r="S47" s="70"/>
      <c r="T47" s="70"/>
      <c r="U47" s="70"/>
      <c r="V47" s="70"/>
      <c r="W47" s="70"/>
      <c r="X47" s="70"/>
      <c r="Y47" s="70"/>
      <c r="Z47" s="70"/>
      <c r="AA47" s="70"/>
      <c r="AB47" s="70"/>
      <c r="AC47" s="70"/>
      <c r="AD47" s="70"/>
      <c r="AE47" s="70"/>
      <c r="AF47" s="70"/>
      <c r="AG47" s="70"/>
    </row>
    <row r="48" spans="1:33" x14ac:dyDescent="0.25">
      <c r="A48" s="64"/>
      <c r="B48" s="64"/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70"/>
      <c r="N48" s="70"/>
      <c r="O48" s="70"/>
      <c r="P48" s="70"/>
      <c r="Q48" s="70"/>
      <c r="R48" s="70"/>
      <c r="S48" s="70"/>
      <c r="T48" s="70"/>
      <c r="U48" s="70"/>
      <c r="V48" s="70"/>
      <c r="W48" s="70"/>
      <c r="X48" s="70"/>
      <c r="Y48" s="70"/>
      <c r="Z48" s="70"/>
      <c r="AA48" s="70"/>
      <c r="AB48" s="70"/>
      <c r="AC48" s="70"/>
      <c r="AD48" s="70"/>
      <c r="AE48" s="70"/>
      <c r="AF48" s="70"/>
      <c r="AG48" s="70"/>
    </row>
    <row r="49" spans="1:33" x14ac:dyDescent="0.25">
      <c r="A49" s="64"/>
      <c r="B49" s="64"/>
      <c r="C49" s="64"/>
      <c r="D49" s="64"/>
      <c r="E49" s="64"/>
      <c r="F49" s="64"/>
      <c r="G49" s="64"/>
      <c r="H49" s="64"/>
      <c r="I49" s="64"/>
      <c r="J49" s="64"/>
      <c r="K49" s="64"/>
      <c r="L49" s="64"/>
      <c r="M49" s="70"/>
      <c r="N49" s="70"/>
      <c r="O49" s="70"/>
      <c r="P49" s="70"/>
      <c r="Q49" s="70"/>
      <c r="R49" s="70"/>
      <c r="S49" s="70"/>
      <c r="T49" s="70"/>
      <c r="U49" s="70"/>
      <c r="V49" s="70"/>
      <c r="W49" s="70"/>
      <c r="X49" s="70"/>
      <c r="Y49" s="70"/>
      <c r="Z49" s="70"/>
      <c r="AA49" s="70"/>
      <c r="AB49" s="70"/>
      <c r="AC49" s="70"/>
      <c r="AD49" s="70"/>
      <c r="AE49" s="70"/>
      <c r="AF49" s="70"/>
      <c r="AG49" s="70"/>
    </row>
    <row r="50" spans="1:33" x14ac:dyDescent="0.25">
      <c r="A50" s="64"/>
      <c r="B50" s="64"/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70"/>
      <c r="N50" s="70"/>
      <c r="O50" s="70"/>
      <c r="P50" s="70"/>
      <c r="Q50" s="70"/>
      <c r="R50" s="70"/>
      <c r="S50" s="70"/>
      <c r="T50" s="70"/>
      <c r="U50" s="70"/>
      <c r="V50" s="70"/>
      <c r="W50" s="70"/>
      <c r="X50" s="70"/>
      <c r="Y50" s="70"/>
      <c r="Z50" s="70"/>
      <c r="AA50" s="70"/>
      <c r="AB50" s="70"/>
      <c r="AC50" s="70"/>
      <c r="AD50" s="70"/>
      <c r="AE50" s="70"/>
      <c r="AF50" s="70"/>
      <c r="AG50" s="70"/>
    </row>
    <row r="51" spans="1:33" x14ac:dyDescent="0.25">
      <c r="A51" s="64"/>
      <c r="B51" s="64"/>
      <c r="C51" s="64"/>
      <c r="D51" s="64"/>
      <c r="E51" s="64"/>
      <c r="F51" s="64"/>
      <c r="G51" s="64"/>
      <c r="H51" s="64"/>
      <c r="I51" s="64"/>
      <c r="J51" s="64"/>
      <c r="K51" s="64"/>
      <c r="L51" s="64"/>
      <c r="M51" s="70"/>
      <c r="N51" s="70"/>
      <c r="O51" s="70"/>
      <c r="P51" s="70"/>
      <c r="Q51" s="70"/>
      <c r="R51" s="70"/>
      <c r="S51" s="70"/>
      <c r="T51" s="70"/>
      <c r="U51" s="70"/>
      <c r="V51" s="70"/>
      <c r="W51" s="70"/>
      <c r="X51" s="70"/>
      <c r="Y51" s="70"/>
      <c r="Z51" s="70"/>
      <c r="AA51" s="70"/>
      <c r="AB51" s="70"/>
      <c r="AC51" s="70"/>
      <c r="AD51" s="70"/>
      <c r="AE51" s="70"/>
      <c r="AF51" s="70"/>
      <c r="AG51" s="70"/>
    </row>
    <row r="52" spans="1:33" x14ac:dyDescent="0.25">
      <c r="A52" s="64"/>
      <c r="B52" s="64"/>
      <c r="C52" s="64"/>
      <c r="D52" s="64"/>
      <c r="E52" s="64"/>
      <c r="F52" s="64"/>
      <c r="G52" s="64"/>
      <c r="H52" s="64"/>
      <c r="I52" s="64"/>
      <c r="J52" s="64"/>
      <c r="K52" s="64"/>
      <c r="L52" s="64"/>
      <c r="M52" s="70"/>
      <c r="N52" s="70"/>
      <c r="O52" s="70"/>
      <c r="P52" s="70"/>
      <c r="Q52" s="70"/>
      <c r="R52" s="70"/>
      <c r="S52" s="70"/>
      <c r="T52" s="70"/>
      <c r="U52" s="70"/>
      <c r="V52" s="70"/>
      <c r="W52" s="70"/>
      <c r="X52" s="70"/>
      <c r="Y52" s="70"/>
      <c r="Z52" s="70"/>
      <c r="AA52" s="70"/>
      <c r="AB52" s="70"/>
      <c r="AC52" s="70"/>
      <c r="AD52" s="70"/>
      <c r="AE52" s="70"/>
      <c r="AF52" s="70"/>
      <c r="AG52" s="70"/>
    </row>
    <row r="53" spans="1:33" x14ac:dyDescent="0.25">
      <c r="A53" s="64"/>
      <c r="B53" s="64"/>
      <c r="C53" s="64"/>
      <c r="D53" s="64"/>
      <c r="E53" s="64"/>
      <c r="F53" s="64"/>
      <c r="G53" s="64"/>
      <c r="H53" s="64"/>
      <c r="I53" s="64"/>
      <c r="J53" s="64"/>
      <c r="K53" s="64"/>
      <c r="L53" s="64"/>
      <c r="M53" s="70"/>
      <c r="N53" s="70"/>
      <c r="O53" s="70"/>
      <c r="P53" s="70"/>
      <c r="Q53" s="70"/>
      <c r="R53" s="70"/>
      <c r="S53" s="70"/>
      <c r="T53" s="70"/>
      <c r="U53" s="70"/>
      <c r="V53" s="70"/>
      <c r="W53" s="70"/>
      <c r="X53" s="70"/>
      <c r="Y53" s="70"/>
      <c r="Z53" s="70"/>
      <c r="AA53" s="70"/>
      <c r="AB53" s="70"/>
      <c r="AC53" s="70"/>
      <c r="AD53" s="70"/>
      <c r="AE53" s="70"/>
      <c r="AF53" s="70"/>
      <c r="AG53" s="70"/>
    </row>
    <row r="54" spans="1:33" x14ac:dyDescent="0.25">
      <c r="A54" s="64"/>
      <c r="B54" s="64"/>
      <c r="C54" s="64"/>
      <c r="D54" s="64"/>
      <c r="E54" s="64"/>
      <c r="F54" s="64"/>
      <c r="G54" s="64"/>
      <c r="H54" s="64"/>
      <c r="I54" s="64"/>
      <c r="J54" s="64"/>
      <c r="K54" s="64"/>
      <c r="L54" s="64"/>
      <c r="M54" s="70"/>
      <c r="N54" s="70"/>
      <c r="O54" s="70"/>
      <c r="P54" s="70"/>
      <c r="Q54" s="70"/>
      <c r="R54" s="70"/>
      <c r="S54" s="70"/>
      <c r="T54" s="70"/>
      <c r="U54" s="70"/>
      <c r="V54" s="70"/>
      <c r="W54" s="70"/>
      <c r="X54" s="70"/>
      <c r="Y54" s="70"/>
      <c r="Z54" s="70"/>
      <c r="AA54" s="70"/>
      <c r="AB54" s="70"/>
      <c r="AC54" s="70"/>
      <c r="AD54" s="70"/>
      <c r="AE54" s="70"/>
      <c r="AF54" s="70"/>
      <c r="AG54" s="70"/>
    </row>
    <row r="55" spans="1:33" x14ac:dyDescent="0.25">
      <c r="A55" s="64"/>
      <c r="B55" s="64"/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70"/>
      <c r="N55" s="70"/>
      <c r="O55" s="70"/>
      <c r="P55" s="70"/>
      <c r="Q55" s="70"/>
      <c r="R55" s="70"/>
      <c r="S55" s="70"/>
      <c r="T55" s="70"/>
      <c r="U55" s="70"/>
      <c r="V55" s="70"/>
      <c r="W55" s="70"/>
      <c r="X55" s="70"/>
      <c r="Y55" s="70"/>
      <c r="Z55" s="70"/>
      <c r="AA55" s="70"/>
      <c r="AB55" s="70"/>
      <c r="AC55" s="70"/>
      <c r="AD55" s="70"/>
      <c r="AE55" s="70"/>
      <c r="AF55" s="70"/>
      <c r="AG55" s="70"/>
    </row>
    <row r="56" spans="1:33" x14ac:dyDescent="0.25">
      <c r="A56" s="64"/>
      <c r="B56" s="64"/>
      <c r="C56" s="64"/>
      <c r="D56" s="64"/>
      <c r="E56" s="64"/>
      <c r="F56" s="64"/>
      <c r="G56" s="64"/>
      <c r="H56" s="64"/>
      <c r="I56" s="64"/>
      <c r="J56" s="64"/>
      <c r="K56" s="64"/>
      <c r="L56" s="64"/>
      <c r="M56" s="70"/>
      <c r="N56" s="70"/>
      <c r="O56" s="70"/>
      <c r="P56" s="70"/>
      <c r="Q56" s="70"/>
      <c r="R56" s="70"/>
      <c r="S56" s="70"/>
      <c r="T56" s="70"/>
      <c r="U56" s="70"/>
      <c r="V56" s="70"/>
      <c r="W56" s="70"/>
      <c r="X56" s="70"/>
      <c r="Y56" s="70"/>
      <c r="Z56" s="70"/>
      <c r="AA56" s="70"/>
      <c r="AB56" s="70"/>
      <c r="AC56" s="70"/>
      <c r="AD56" s="70"/>
      <c r="AE56" s="70"/>
      <c r="AF56" s="70"/>
      <c r="AG56" s="70"/>
    </row>
    <row r="57" spans="1:33" x14ac:dyDescent="0.25">
      <c r="A57" s="64"/>
      <c r="B57" s="64"/>
      <c r="C57" s="64"/>
      <c r="D57" s="64"/>
      <c r="E57" s="64"/>
      <c r="F57" s="64"/>
      <c r="G57" s="64"/>
      <c r="H57" s="64"/>
      <c r="I57" s="64"/>
      <c r="J57" s="64"/>
      <c r="K57" s="64"/>
      <c r="L57" s="64"/>
      <c r="M57" s="70"/>
      <c r="N57" s="70"/>
      <c r="O57" s="70"/>
      <c r="P57" s="70"/>
      <c r="Q57" s="70"/>
      <c r="R57" s="70"/>
      <c r="S57" s="70"/>
      <c r="T57" s="70"/>
      <c r="U57" s="70"/>
      <c r="V57" s="70"/>
      <c r="W57" s="70"/>
      <c r="X57" s="70"/>
      <c r="Y57" s="70"/>
      <c r="Z57" s="70"/>
      <c r="AA57" s="70"/>
      <c r="AB57" s="70"/>
      <c r="AC57" s="70"/>
      <c r="AD57" s="70"/>
      <c r="AE57" s="70"/>
      <c r="AF57" s="70"/>
      <c r="AG57" s="70"/>
    </row>
    <row r="58" spans="1:33" x14ac:dyDescent="0.25">
      <c r="A58" s="64"/>
      <c r="B58" s="64"/>
      <c r="C58" s="64"/>
      <c r="D58" s="64"/>
      <c r="E58" s="64"/>
      <c r="F58" s="64"/>
      <c r="G58" s="64"/>
      <c r="H58" s="64"/>
      <c r="I58" s="64"/>
      <c r="J58" s="64"/>
      <c r="K58" s="64"/>
      <c r="L58" s="64"/>
      <c r="M58" s="70"/>
      <c r="N58" s="70"/>
      <c r="O58" s="70"/>
      <c r="P58" s="70"/>
      <c r="Q58" s="70"/>
      <c r="R58" s="70"/>
      <c r="S58" s="70"/>
      <c r="T58" s="70"/>
      <c r="U58" s="70"/>
      <c r="V58" s="70"/>
      <c r="W58" s="70"/>
      <c r="X58" s="70"/>
      <c r="Y58" s="70"/>
      <c r="Z58" s="70"/>
      <c r="AA58" s="70"/>
      <c r="AB58" s="70"/>
      <c r="AC58" s="70"/>
      <c r="AD58" s="70"/>
      <c r="AE58" s="70"/>
      <c r="AF58" s="70"/>
      <c r="AG58" s="70"/>
    </row>
    <row r="59" spans="1:33" x14ac:dyDescent="0.25">
      <c r="A59" s="64"/>
      <c r="B59" s="64"/>
      <c r="C59" s="64"/>
      <c r="D59" s="64"/>
      <c r="E59" s="64"/>
      <c r="F59" s="64"/>
      <c r="G59" s="64"/>
      <c r="H59" s="64"/>
      <c r="I59" s="64"/>
      <c r="J59" s="64"/>
      <c r="K59" s="64"/>
      <c r="L59" s="64"/>
      <c r="M59" s="70"/>
      <c r="N59" s="70"/>
      <c r="O59" s="70"/>
      <c r="P59" s="70"/>
      <c r="Q59" s="70"/>
      <c r="R59" s="70"/>
      <c r="S59" s="70"/>
      <c r="T59" s="70"/>
      <c r="U59" s="70"/>
      <c r="V59" s="70"/>
      <c r="W59" s="70"/>
      <c r="X59" s="70"/>
      <c r="Y59" s="70"/>
      <c r="Z59" s="70"/>
      <c r="AA59" s="70"/>
      <c r="AB59" s="70"/>
      <c r="AC59" s="70"/>
      <c r="AD59" s="70"/>
      <c r="AE59" s="70"/>
      <c r="AF59" s="70"/>
      <c r="AG59" s="70"/>
    </row>
    <row r="60" spans="1:33" x14ac:dyDescent="0.25">
      <c r="A60" s="64"/>
      <c r="B60" s="64"/>
      <c r="C60" s="64"/>
      <c r="D60" s="64"/>
      <c r="E60" s="64"/>
      <c r="F60" s="64"/>
      <c r="G60" s="64"/>
      <c r="H60" s="64"/>
      <c r="I60" s="64"/>
      <c r="J60" s="64"/>
      <c r="K60" s="64"/>
      <c r="L60" s="64"/>
      <c r="M60" s="70"/>
      <c r="N60" s="70"/>
      <c r="O60" s="70"/>
      <c r="P60" s="70"/>
      <c r="Q60" s="70"/>
      <c r="R60" s="70"/>
      <c r="S60" s="70"/>
      <c r="T60" s="70"/>
      <c r="U60" s="70"/>
      <c r="V60" s="70"/>
      <c r="W60" s="70"/>
      <c r="X60" s="70"/>
      <c r="Y60" s="70"/>
      <c r="Z60" s="70"/>
      <c r="AA60" s="70"/>
      <c r="AB60" s="70"/>
      <c r="AC60" s="70"/>
      <c r="AD60" s="70"/>
      <c r="AE60" s="70"/>
      <c r="AF60" s="70"/>
      <c r="AG60" s="70"/>
    </row>
    <row r="61" spans="1:33" x14ac:dyDescent="0.25">
      <c r="A61" s="64"/>
      <c r="B61" s="64"/>
      <c r="C61" s="64"/>
      <c r="D61" s="64"/>
      <c r="E61" s="64"/>
      <c r="F61" s="64"/>
      <c r="G61" s="64"/>
      <c r="H61" s="64"/>
      <c r="I61" s="64"/>
      <c r="J61" s="64"/>
      <c r="K61" s="64"/>
      <c r="L61" s="64"/>
      <c r="M61" s="70"/>
      <c r="N61" s="70"/>
      <c r="O61" s="70"/>
      <c r="P61" s="70"/>
      <c r="Q61" s="70"/>
      <c r="R61" s="70"/>
      <c r="S61" s="70"/>
      <c r="T61" s="70"/>
      <c r="U61" s="70"/>
      <c r="V61" s="70"/>
      <c r="W61" s="70"/>
      <c r="X61" s="70"/>
      <c r="Y61" s="70"/>
      <c r="Z61" s="70"/>
      <c r="AA61" s="70"/>
      <c r="AB61" s="70"/>
      <c r="AC61" s="70"/>
      <c r="AD61" s="70"/>
      <c r="AE61" s="70"/>
      <c r="AF61" s="70"/>
      <c r="AG61" s="70"/>
    </row>
    <row r="62" spans="1:33" x14ac:dyDescent="0.25">
      <c r="A62" s="64"/>
      <c r="B62" s="64"/>
      <c r="C62" s="64"/>
      <c r="D62" s="64"/>
      <c r="E62" s="64"/>
      <c r="F62" s="64"/>
      <c r="G62" s="64"/>
      <c r="H62" s="64"/>
      <c r="I62" s="64"/>
      <c r="J62" s="64"/>
      <c r="K62" s="64"/>
      <c r="L62" s="64"/>
      <c r="M62" s="70"/>
      <c r="N62" s="70"/>
      <c r="O62" s="70"/>
      <c r="P62" s="70"/>
      <c r="Q62" s="70"/>
      <c r="R62" s="70"/>
      <c r="S62" s="70"/>
      <c r="T62" s="70"/>
      <c r="U62" s="70"/>
      <c r="V62" s="70"/>
      <c r="W62" s="70"/>
      <c r="X62" s="70"/>
      <c r="Y62" s="70"/>
      <c r="Z62" s="70"/>
      <c r="AA62" s="70"/>
      <c r="AB62" s="70"/>
      <c r="AC62" s="70"/>
      <c r="AD62" s="70"/>
      <c r="AE62" s="70"/>
      <c r="AF62" s="70"/>
      <c r="AG62" s="70"/>
    </row>
    <row r="63" spans="1:33" x14ac:dyDescent="0.25">
      <c r="A63" s="64"/>
      <c r="B63" s="64"/>
      <c r="C63" s="64"/>
      <c r="D63" s="64"/>
      <c r="E63" s="64"/>
      <c r="F63" s="64"/>
      <c r="G63" s="64"/>
      <c r="H63" s="64"/>
      <c r="I63" s="64"/>
      <c r="J63" s="64"/>
      <c r="K63" s="64"/>
      <c r="L63" s="64"/>
      <c r="M63" s="70"/>
      <c r="N63" s="70"/>
      <c r="O63" s="70"/>
      <c r="P63" s="70"/>
      <c r="Q63" s="70"/>
      <c r="R63" s="70"/>
      <c r="S63" s="70"/>
      <c r="T63" s="70"/>
      <c r="U63" s="70"/>
      <c r="V63" s="70"/>
      <c r="W63" s="70"/>
      <c r="X63" s="70"/>
      <c r="Y63" s="70"/>
      <c r="Z63" s="70"/>
      <c r="AA63" s="70"/>
      <c r="AB63" s="70"/>
      <c r="AC63" s="70"/>
      <c r="AD63" s="70"/>
      <c r="AE63" s="70"/>
      <c r="AF63" s="70"/>
      <c r="AG63" s="70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0C4A2F-FB97-4D07-8A44-E0A8DB026AE0}">
  <sheetPr>
    <tabColor rgb="FF0000FF"/>
  </sheetPr>
  <dimension ref="A1:MZ62"/>
  <sheetViews>
    <sheetView tabSelected="1" workbookViewId="0">
      <selection sqref="A1:F2"/>
    </sheetView>
  </sheetViews>
  <sheetFormatPr baseColWidth="10" defaultRowHeight="15" x14ac:dyDescent="0.25"/>
  <cols>
    <col min="1" max="1" width="5.7109375" style="2" customWidth="1"/>
    <col min="2" max="2" width="30.7109375" style="4" customWidth="1"/>
    <col min="3" max="4" width="5.7109375" style="2" customWidth="1"/>
    <col min="5" max="5" width="30.7109375" style="1" customWidth="1"/>
    <col min="6" max="6" width="5.7109375" style="2" customWidth="1"/>
    <col min="7" max="7" width="25.7109375" style="2" customWidth="1"/>
    <col min="8" max="9" width="10.7109375" style="2" customWidth="1"/>
    <col min="10" max="10" width="5.7109375" style="2" customWidth="1"/>
    <col min="11" max="11" width="30.7109375" style="1" customWidth="1"/>
    <col min="12" max="12" width="5.7109375" style="1" customWidth="1"/>
    <col min="13" max="22" width="5.7109375" style="2" customWidth="1"/>
    <col min="23" max="23" width="30.7109375" style="1" customWidth="1"/>
    <col min="24" max="24" width="5.7109375" style="1" customWidth="1"/>
    <col min="25" max="34" width="5.7109375" style="2" customWidth="1"/>
    <col min="35" max="35" width="30.7109375" style="1" customWidth="1"/>
    <col min="36" max="36" width="5.7109375" style="1" customWidth="1"/>
    <col min="37" max="45" width="5.7109375" style="2" customWidth="1"/>
    <col min="46" max="51" width="5.7109375" style="2" hidden="1" customWidth="1"/>
    <col min="52" max="52" width="30.7109375" style="1" hidden="1" customWidth="1"/>
    <col min="53" max="64" width="5.7109375" style="2" hidden="1" customWidth="1"/>
    <col min="65" max="65" width="30.7109375" style="1" hidden="1" customWidth="1"/>
    <col min="66" max="77" width="5.7109375" style="2" hidden="1" customWidth="1"/>
    <col min="78" max="78" width="30.7109375" style="1" hidden="1" customWidth="1"/>
    <col min="79" max="90" width="5.7109375" style="2" hidden="1" customWidth="1"/>
    <col min="91" max="96" width="15.7109375" style="2" hidden="1" customWidth="1"/>
    <col min="97" max="114" width="5.7109375" style="2" hidden="1" customWidth="1"/>
    <col min="115" max="115" width="30.7109375" style="1" hidden="1" customWidth="1"/>
    <col min="116" max="116" width="15.7109375" style="2" hidden="1" customWidth="1"/>
    <col min="117" max="117" width="5.7109375" style="2" hidden="1" customWidth="1"/>
    <col min="118" max="119" width="30.7109375" style="1" hidden="1" customWidth="1"/>
    <col min="120" max="120" width="15.7109375" style="2" hidden="1" customWidth="1"/>
    <col min="121" max="121" width="5.7109375" style="2" hidden="1" customWidth="1"/>
    <col min="122" max="123" width="30.7109375" style="1" hidden="1" customWidth="1"/>
    <col min="124" max="124" width="15.7109375" style="2" hidden="1" customWidth="1"/>
    <col min="125" max="125" width="5.7109375" style="2" hidden="1" customWidth="1"/>
    <col min="126" max="126" width="30.7109375" style="1" hidden="1" customWidth="1"/>
    <col min="127" max="364" width="5.7109375" style="2" customWidth="1"/>
  </cols>
  <sheetData>
    <row r="1" spans="1:197" ht="15.75" thickTop="1" x14ac:dyDescent="0.25">
      <c r="A1" s="268" t="s">
        <v>16</v>
      </c>
      <c r="B1" s="269"/>
      <c r="C1" s="269"/>
      <c r="D1" s="269"/>
      <c r="E1" s="269"/>
      <c r="F1" s="270"/>
      <c r="G1" s="266" t="s">
        <v>47</v>
      </c>
      <c r="H1" s="264" t="s">
        <v>48</v>
      </c>
      <c r="I1" s="22"/>
      <c r="J1" s="276" t="s">
        <v>26</v>
      </c>
      <c r="K1" s="277"/>
      <c r="L1" s="277"/>
      <c r="M1" s="277"/>
      <c r="N1" s="277"/>
      <c r="O1" s="277"/>
      <c r="P1" s="277"/>
      <c r="Q1" s="277"/>
      <c r="R1" s="277"/>
      <c r="S1" s="277"/>
      <c r="T1" s="277"/>
      <c r="U1" s="278"/>
      <c r="V1" s="233" t="s">
        <v>27</v>
      </c>
      <c r="W1" s="234"/>
      <c r="X1" s="234"/>
      <c r="Y1" s="234"/>
      <c r="Z1" s="234"/>
      <c r="AA1" s="234"/>
      <c r="AB1" s="234"/>
      <c r="AC1" s="234"/>
      <c r="AD1" s="234"/>
      <c r="AE1" s="234"/>
      <c r="AF1" s="234"/>
      <c r="AG1" s="235"/>
      <c r="AH1" s="241" t="s">
        <v>28</v>
      </c>
      <c r="AI1" s="242"/>
      <c r="AJ1" s="242"/>
      <c r="AK1" s="242"/>
      <c r="AL1" s="242"/>
      <c r="AM1" s="242"/>
      <c r="AN1" s="242"/>
      <c r="AO1" s="242"/>
      <c r="AP1" s="242"/>
      <c r="AQ1" s="242"/>
      <c r="AR1" s="242"/>
      <c r="AS1" s="243"/>
      <c r="AT1" s="232"/>
      <c r="AU1" s="232"/>
      <c r="AV1" s="232"/>
      <c r="AW1" s="232"/>
      <c r="AX1" s="232"/>
      <c r="AY1" s="232"/>
      <c r="AZ1" s="282" t="s">
        <v>26</v>
      </c>
      <c r="BA1" s="282"/>
      <c r="BB1" s="282"/>
      <c r="BC1" s="282"/>
      <c r="BD1" s="282"/>
      <c r="BE1" s="282"/>
      <c r="BF1" s="282"/>
      <c r="BG1" s="282"/>
      <c r="BH1" s="282"/>
      <c r="BI1" s="282"/>
      <c r="BJ1" s="282"/>
      <c r="BK1" s="282"/>
      <c r="BL1" s="282"/>
      <c r="BM1" s="282" t="s">
        <v>27</v>
      </c>
      <c r="BN1" s="282"/>
      <c r="BO1" s="282"/>
      <c r="BP1" s="282"/>
      <c r="BQ1" s="282"/>
      <c r="BR1" s="282"/>
      <c r="BS1" s="282"/>
      <c r="BT1" s="282"/>
      <c r="BU1" s="282"/>
      <c r="BV1" s="282"/>
      <c r="BW1" s="282"/>
      <c r="BX1" s="282"/>
      <c r="BY1" s="282"/>
      <c r="BZ1" s="282" t="s">
        <v>28</v>
      </c>
      <c r="CA1" s="282"/>
      <c r="CB1" s="282"/>
      <c r="CC1" s="282"/>
      <c r="CD1" s="282"/>
      <c r="CE1" s="282"/>
      <c r="CF1" s="282"/>
      <c r="CG1" s="282"/>
      <c r="CH1" s="282"/>
      <c r="CI1" s="282"/>
      <c r="CJ1" s="282"/>
      <c r="CK1" s="282"/>
      <c r="CL1" s="282"/>
      <c r="CM1" s="229" t="s">
        <v>40</v>
      </c>
      <c r="CN1" s="229"/>
      <c r="CO1" s="229" t="s">
        <v>46</v>
      </c>
      <c r="CP1" s="229"/>
      <c r="CQ1" s="229" t="s">
        <v>41</v>
      </c>
      <c r="CR1" s="229"/>
      <c r="CS1" s="283" t="s">
        <v>44</v>
      </c>
      <c r="CT1" s="283" t="s">
        <v>45</v>
      </c>
      <c r="CU1" s="283" t="s">
        <v>44</v>
      </c>
      <c r="CV1" s="283" t="s">
        <v>45</v>
      </c>
      <c r="CW1" s="283" t="s">
        <v>44</v>
      </c>
      <c r="CX1" s="283" t="s">
        <v>45</v>
      </c>
      <c r="CY1" s="283" t="s">
        <v>44</v>
      </c>
      <c r="CZ1" s="283" t="s">
        <v>45</v>
      </c>
      <c r="DA1" s="283" t="s">
        <v>44</v>
      </c>
      <c r="DB1" s="283" t="s">
        <v>45</v>
      </c>
      <c r="DC1" s="283" t="s">
        <v>44</v>
      </c>
      <c r="DD1" s="283" t="s">
        <v>45</v>
      </c>
      <c r="DE1" s="283" t="s">
        <v>44</v>
      </c>
      <c r="DF1" s="283" t="s">
        <v>45</v>
      </c>
      <c r="DG1" s="283" t="s">
        <v>44</v>
      </c>
      <c r="DH1" s="283" t="s">
        <v>45</v>
      </c>
      <c r="DI1" s="283" t="s">
        <v>44</v>
      </c>
      <c r="DJ1" s="284" t="s">
        <v>45</v>
      </c>
      <c r="DK1" s="282" t="s">
        <v>40</v>
      </c>
      <c r="DL1" s="282"/>
      <c r="DM1" s="282"/>
      <c r="DN1" s="282"/>
      <c r="DO1" s="282" t="s">
        <v>46</v>
      </c>
      <c r="DP1" s="282"/>
      <c r="DQ1" s="282"/>
      <c r="DR1" s="282"/>
      <c r="DS1" s="282" t="s">
        <v>41</v>
      </c>
      <c r="DT1" s="282"/>
      <c r="DU1" s="282"/>
      <c r="DV1" s="282"/>
      <c r="DW1" s="23"/>
      <c r="DX1" s="23"/>
      <c r="DY1" s="23"/>
      <c r="DZ1" s="23"/>
      <c r="EA1" s="23"/>
      <c r="EB1" s="23"/>
      <c r="EC1" s="23"/>
      <c r="ED1" s="23"/>
      <c r="EE1" s="23"/>
      <c r="EF1" s="23"/>
      <c r="EG1" s="23"/>
      <c r="EH1" s="23"/>
      <c r="EI1" s="23"/>
      <c r="EJ1" s="23"/>
      <c r="EK1" s="23"/>
      <c r="EL1" s="23"/>
      <c r="EM1" s="23"/>
      <c r="EN1" s="23"/>
      <c r="EO1" s="23"/>
      <c r="EP1" s="23"/>
      <c r="EQ1" s="23"/>
      <c r="ER1" s="23"/>
      <c r="ES1" s="23"/>
      <c r="ET1" s="23"/>
      <c r="EU1" s="23"/>
      <c r="EV1" s="23"/>
      <c r="EW1" s="23"/>
      <c r="EX1" s="23"/>
      <c r="EY1" s="23"/>
      <c r="EZ1" s="23"/>
      <c r="FA1" s="23"/>
      <c r="FB1" s="23"/>
      <c r="FC1" s="23"/>
      <c r="FD1" s="23"/>
      <c r="FE1" s="23"/>
      <c r="FF1" s="23"/>
      <c r="FG1" s="23"/>
      <c r="FH1" s="23"/>
      <c r="FI1" s="23"/>
      <c r="FJ1" s="23"/>
      <c r="FK1" s="23"/>
      <c r="FL1" s="23"/>
      <c r="FM1" s="23"/>
      <c r="FN1" s="23"/>
      <c r="FO1" s="23"/>
      <c r="FP1" s="23"/>
      <c r="FQ1" s="23"/>
      <c r="FR1" s="23"/>
      <c r="FS1" s="23"/>
      <c r="FT1" s="23"/>
      <c r="FU1" s="23"/>
      <c r="FV1" s="23"/>
      <c r="FW1" s="23"/>
      <c r="FX1" s="23"/>
      <c r="FY1" s="23"/>
      <c r="FZ1" s="23"/>
      <c r="GA1" s="23"/>
      <c r="GB1" s="23"/>
      <c r="GC1" s="23"/>
      <c r="GD1" s="23"/>
      <c r="GE1" s="23"/>
      <c r="GF1" s="23"/>
      <c r="GG1" s="23"/>
      <c r="GH1" s="23"/>
      <c r="GI1" s="23"/>
      <c r="GJ1" s="23"/>
      <c r="GK1" s="23"/>
      <c r="GL1" s="23"/>
      <c r="GM1" s="23"/>
      <c r="GN1" s="23"/>
      <c r="GO1" s="23"/>
    </row>
    <row r="2" spans="1:197" ht="15.75" thickBot="1" x14ac:dyDescent="0.3">
      <c r="A2" s="271"/>
      <c r="B2" s="272"/>
      <c r="C2" s="272"/>
      <c r="D2" s="272"/>
      <c r="E2" s="272"/>
      <c r="F2" s="273"/>
      <c r="G2" s="267"/>
      <c r="H2" s="265"/>
      <c r="I2" s="22"/>
      <c r="J2" s="279"/>
      <c r="K2" s="280"/>
      <c r="L2" s="280"/>
      <c r="M2" s="280"/>
      <c r="N2" s="280"/>
      <c r="O2" s="280"/>
      <c r="P2" s="280"/>
      <c r="Q2" s="280"/>
      <c r="R2" s="280"/>
      <c r="S2" s="280"/>
      <c r="T2" s="280"/>
      <c r="U2" s="281"/>
      <c r="V2" s="236"/>
      <c r="W2" s="237"/>
      <c r="X2" s="237"/>
      <c r="Y2" s="237"/>
      <c r="Z2" s="237"/>
      <c r="AA2" s="237"/>
      <c r="AB2" s="237"/>
      <c r="AC2" s="237"/>
      <c r="AD2" s="237"/>
      <c r="AE2" s="237"/>
      <c r="AF2" s="237"/>
      <c r="AG2" s="238"/>
      <c r="AH2" s="244"/>
      <c r="AI2" s="245"/>
      <c r="AJ2" s="245"/>
      <c r="AK2" s="245"/>
      <c r="AL2" s="245"/>
      <c r="AM2" s="245"/>
      <c r="AN2" s="245"/>
      <c r="AO2" s="245"/>
      <c r="AP2" s="245"/>
      <c r="AQ2" s="245"/>
      <c r="AR2" s="245"/>
      <c r="AS2" s="246"/>
      <c r="AT2" s="232"/>
      <c r="AU2" s="232"/>
      <c r="AV2" s="232"/>
      <c r="AW2" s="232"/>
      <c r="AX2" s="232"/>
      <c r="AY2" s="232"/>
      <c r="AZ2" s="282"/>
      <c r="BA2" s="282"/>
      <c r="BB2" s="282"/>
      <c r="BC2" s="282"/>
      <c r="BD2" s="282"/>
      <c r="BE2" s="282"/>
      <c r="BF2" s="282"/>
      <c r="BG2" s="282"/>
      <c r="BH2" s="282"/>
      <c r="BI2" s="282"/>
      <c r="BJ2" s="282"/>
      <c r="BK2" s="282"/>
      <c r="BL2" s="282"/>
      <c r="BM2" s="282"/>
      <c r="BN2" s="282"/>
      <c r="BO2" s="282"/>
      <c r="BP2" s="282"/>
      <c r="BQ2" s="282"/>
      <c r="BR2" s="282"/>
      <c r="BS2" s="282"/>
      <c r="BT2" s="282"/>
      <c r="BU2" s="282"/>
      <c r="BV2" s="282"/>
      <c r="BW2" s="282"/>
      <c r="BX2" s="282"/>
      <c r="BY2" s="282"/>
      <c r="BZ2" s="282"/>
      <c r="CA2" s="282"/>
      <c r="CB2" s="282"/>
      <c r="CC2" s="282"/>
      <c r="CD2" s="282"/>
      <c r="CE2" s="282"/>
      <c r="CF2" s="282"/>
      <c r="CG2" s="282"/>
      <c r="CH2" s="282"/>
      <c r="CI2" s="282"/>
      <c r="CJ2" s="282"/>
      <c r="CK2" s="282"/>
      <c r="CL2" s="282"/>
      <c r="CM2" s="229"/>
      <c r="CN2" s="229"/>
      <c r="CO2" s="229"/>
      <c r="CP2" s="229"/>
      <c r="CQ2" s="229"/>
      <c r="CR2" s="229"/>
      <c r="CS2" s="283"/>
      <c r="CT2" s="283"/>
      <c r="CU2" s="283"/>
      <c r="CV2" s="283"/>
      <c r="CW2" s="283"/>
      <c r="CX2" s="283"/>
      <c r="CY2" s="283"/>
      <c r="CZ2" s="283"/>
      <c r="DA2" s="283"/>
      <c r="DB2" s="283"/>
      <c r="DC2" s="283"/>
      <c r="DD2" s="283"/>
      <c r="DE2" s="283"/>
      <c r="DF2" s="283"/>
      <c r="DG2" s="283"/>
      <c r="DH2" s="283"/>
      <c r="DI2" s="283"/>
      <c r="DJ2" s="284"/>
      <c r="DK2" s="282"/>
      <c r="DL2" s="282"/>
      <c r="DM2" s="282"/>
      <c r="DN2" s="282"/>
      <c r="DO2" s="282"/>
      <c r="DP2" s="282"/>
      <c r="DQ2" s="282"/>
      <c r="DR2" s="282"/>
      <c r="DS2" s="282"/>
      <c r="DT2" s="282"/>
      <c r="DU2" s="282"/>
      <c r="DV2" s="282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  <c r="GM2" s="23"/>
      <c r="GN2" s="23"/>
      <c r="GO2" s="23"/>
    </row>
    <row r="3" spans="1:197" ht="15" customHeight="1" thickTop="1" thickBot="1" x14ac:dyDescent="0.3">
      <c r="A3" s="16" t="s">
        <v>12</v>
      </c>
      <c r="B3" s="5" t="s">
        <v>0</v>
      </c>
      <c r="C3" s="263" t="s">
        <v>13</v>
      </c>
      <c r="D3" s="263"/>
      <c r="E3" s="5" t="s">
        <v>0</v>
      </c>
      <c r="F3" s="6" t="s">
        <v>12</v>
      </c>
      <c r="G3" s="13" t="s">
        <v>14</v>
      </c>
      <c r="H3" s="17" t="s">
        <v>15</v>
      </c>
      <c r="I3" s="22"/>
      <c r="J3" s="36" t="s">
        <v>17</v>
      </c>
      <c r="K3" s="40" t="s">
        <v>0</v>
      </c>
      <c r="L3" s="39" t="s">
        <v>18</v>
      </c>
      <c r="M3" s="274" t="s">
        <v>19</v>
      </c>
      <c r="N3" s="275"/>
      <c r="O3" s="41" t="s">
        <v>20</v>
      </c>
      <c r="P3" s="37" t="s">
        <v>21</v>
      </c>
      <c r="Q3" s="37" t="s">
        <v>22</v>
      </c>
      <c r="R3" s="37" t="s">
        <v>12</v>
      </c>
      <c r="S3" s="37" t="s">
        <v>23</v>
      </c>
      <c r="T3" s="37" t="s">
        <v>24</v>
      </c>
      <c r="U3" s="38" t="s">
        <v>25</v>
      </c>
      <c r="V3" s="43" t="s">
        <v>17</v>
      </c>
      <c r="W3" s="45" t="s">
        <v>0</v>
      </c>
      <c r="X3" s="44" t="s">
        <v>18</v>
      </c>
      <c r="Y3" s="239" t="s">
        <v>19</v>
      </c>
      <c r="Z3" s="240"/>
      <c r="AA3" s="46" t="s">
        <v>20</v>
      </c>
      <c r="AB3" s="47" t="s">
        <v>21</v>
      </c>
      <c r="AC3" s="47" t="s">
        <v>22</v>
      </c>
      <c r="AD3" s="47" t="s">
        <v>12</v>
      </c>
      <c r="AE3" s="47" t="s">
        <v>23</v>
      </c>
      <c r="AF3" s="47" t="s">
        <v>24</v>
      </c>
      <c r="AG3" s="48" t="s">
        <v>25</v>
      </c>
      <c r="AH3" s="53" t="s">
        <v>17</v>
      </c>
      <c r="AI3" s="55" t="s">
        <v>0</v>
      </c>
      <c r="AJ3" s="54" t="s">
        <v>18</v>
      </c>
      <c r="AK3" s="247" t="s">
        <v>19</v>
      </c>
      <c r="AL3" s="248"/>
      <c r="AM3" s="56" t="s">
        <v>20</v>
      </c>
      <c r="AN3" s="57" t="s">
        <v>21</v>
      </c>
      <c r="AO3" s="57" t="s">
        <v>22</v>
      </c>
      <c r="AP3" s="57" t="s">
        <v>12</v>
      </c>
      <c r="AQ3" s="57" t="s">
        <v>23</v>
      </c>
      <c r="AR3" s="57" t="s">
        <v>24</v>
      </c>
      <c r="AS3" s="58" t="s">
        <v>25</v>
      </c>
      <c r="AT3" s="231" t="s">
        <v>32</v>
      </c>
      <c r="AU3" s="229"/>
      <c r="AV3" s="229" t="s">
        <v>33</v>
      </c>
      <c r="AW3" s="229"/>
      <c r="AX3" s="229" t="s">
        <v>34</v>
      </c>
      <c r="AY3" s="230"/>
      <c r="AZ3" s="25" t="s">
        <v>0</v>
      </c>
      <c r="BA3" s="25" t="s">
        <v>35</v>
      </c>
      <c r="BB3" s="229" t="s">
        <v>19</v>
      </c>
      <c r="BC3" s="229"/>
      <c r="BD3" s="25" t="s">
        <v>17</v>
      </c>
      <c r="BE3" s="25" t="s">
        <v>36</v>
      </c>
      <c r="BF3" s="25" t="s">
        <v>20</v>
      </c>
      <c r="BG3" s="25" t="s">
        <v>21</v>
      </c>
      <c r="BH3" s="25" t="s">
        <v>22</v>
      </c>
      <c r="BI3" s="25" t="s">
        <v>12</v>
      </c>
      <c r="BJ3" s="25" t="s">
        <v>23</v>
      </c>
      <c r="BK3" s="25" t="s">
        <v>24</v>
      </c>
      <c r="BL3" s="25" t="s">
        <v>25</v>
      </c>
      <c r="BM3" s="25" t="s">
        <v>0</v>
      </c>
      <c r="BN3" s="25" t="s">
        <v>35</v>
      </c>
      <c r="BO3" s="229" t="s">
        <v>19</v>
      </c>
      <c r="BP3" s="229"/>
      <c r="BQ3" s="25" t="s">
        <v>17</v>
      </c>
      <c r="BR3" s="25" t="s">
        <v>36</v>
      </c>
      <c r="BS3" s="25" t="s">
        <v>20</v>
      </c>
      <c r="BT3" s="25" t="s">
        <v>21</v>
      </c>
      <c r="BU3" s="25" t="s">
        <v>22</v>
      </c>
      <c r="BV3" s="25" t="s">
        <v>12</v>
      </c>
      <c r="BW3" s="25" t="s">
        <v>23</v>
      </c>
      <c r="BX3" s="25" t="s">
        <v>24</v>
      </c>
      <c r="BY3" s="25" t="s">
        <v>25</v>
      </c>
      <c r="BZ3" s="25" t="s">
        <v>0</v>
      </c>
      <c r="CA3" s="25" t="s">
        <v>35</v>
      </c>
      <c r="CB3" s="229" t="s">
        <v>19</v>
      </c>
      <c r="CC3" s="229"/>
      <c r="CD3" s="25" t="s">
        <v>17</v>
      </c>
      <c r="CE3" s="25" t="s">
        <v>36</v>
      </c>
      <c r="CF3" s="25" t="s">
        <v>20</v>
      </c>
      <c r="CG3" s="25" t="s">
        <v>21</v>
      </c>
      <c r="CH3" s="25" t="s">
        <v>22</v>
      </c>
      <c r="CI3" s="25" t="s">
        <v>12</v>
      </c>
      <c r="CJ3" s="25" t="s">
        <v>23</v>
      </c>
      <c r="CK3" s="25" t="s">
        <v>24</v>
      </c>
      <c r="CL3" s="25" t="s">
        <v>25</v>
      </c>
      <c r="CM3" s="25" t="s">
        <v>42</v>
      </c>
      <c r="CN3" s="25" t="s">
        <v>42</v>
      </c>
      <c r="CO3" s="25" t="s">
        <v>42</v>
      </c>
      <c r="CP3" s="25" t="s">
        <v>42</v>
      </c>
      <c r="CQ3" s="25" t="s">
        <v>42</v>
      </c>
      <c r="CR3" s="25" t="s">
        <v>42</v>
      </c>
      <c r="CS3" s="25" t="s">
        <v>12</v>
      </c>
      <c r="CT3" s="25" t="s">
        <v>12</v>
      </c>
      <c r="CU3" s="25" t="s">
        <v>36</v>
      </c>
      <c r="CV3" s="25" t="s">
        <v>36</v>
      </c>
      <c r="CW3" s="25" t="s">
        <v>43</v>
      </c>
      <c r="CX3" s="25" t="s">
        <v>43</v>
      </c>
      <c r="CY3" s="25" t="s">
        <v>20</v>
      </c>
      <c r="CZ3" s="25" t="s">
        <v>20</v>
      </c>
      <c r="DA3" s="25" t="s">
        <v>21</v>
      </c>
      <c r="DB3" s="25" t="s">
        <v>21</v>
      </c>
      <c r="DC3" s="25" t="s">
        <v>22</v>
      </c>
      <c r="DD3" s="25" t="s">
        <v>22</v>
      </c>
      <c r="DE3" s="25" t="s">
        <v>12</v>
      </c>
      <c r="DF3" s="25" t="s">
        <v>12</v>
      </c>
      <c r="DG3" s="25" t="s">
        <v>23</v>
      </c>
      <c r="DH3" s="25" t="s">
        <v>23</v>
      </c>
      <c r="DI3" s="25" t="s">
        <v>24</v>
      </c>
      <c r="DJ3" s="30" t="s">
        <v>24</v>
      </c>
      <c r="DK3" s="25" t="s">
        <v>0</v>
      </c>
      <c r="DL3" s="25" t="s">
        <v>35</v>
      </c>
      <c r="DM3" s="25" t="s">
        <v>42</v>
      </c>
      <c r="DN3" s="25" t="s">
        <v>0</v>
      </c>
      <c r="DO3" s="25" t="s">
        <v>0</v>
      </c>
      <c r="DP3" s="25" t="s">
        <v>35</v>
      </c>
      <c r="DQ3" s="25" t="s">
        <v>42</v>
      </c>
      <c r="DR3" s="25" t="s">
        <v>0</v>
      </c>
      <c r="DS3" s="25" t="s">
        <v>0</v>
      </c>
      <c r="DT3" s="25" t="s">
        <v>35</v>
      </c>
      <c r="DU3" s="25" t="s">
        <v>42</v>
      </c>
      <c r="DV3" s="25" t="s">
        <v>0</v>
      </c>
      <c r="DW3" s="23"/>
      <c r="DX3" s="23"/>
      <c r="DY3" s="23"/>
      <c r="DZ3" s="23"/>
      <c r="EA3" s="23"/>
      <c r="EB3" s="23"/>
      <c r="EC3" s="23"/>
      <c r="ED3" s="23"/>
      <c r="EE3" s="23"/>
      <c r="EF3" s="23"/>
      <c r="EG3" s="23"/>
      <c r="EH3" s="23"/>
      <c r="EI3" s="23"/>
      <c r="EJ3" s="23"/>
      <c r="EK3" s="23"/>
      <c r="EL3" s="23"/>
      <c r="EM3" s="23"/>
      <c r="EN3" s="23"/>
      <c r="EO3" s="23"/>
      <c r="EP3" s="23"/>
      <c r="EQ3" s="23"/>
      <c r="ER3" s="23"/>
      <c r="ES3" s="23"/>
      <c r="ET3" s="23"/>
      <c r="EU3" s="23"/>
      <c r="EV3" s="23"/>
      <c r="EW3" s="23"/>
      <c r="EX3" s="23"/>
      <c r="EY3" s="23"/>
      <c r="EZ3" s="23"/>
      <c r="FA3" s="23"/>
      <c r="FB3" s="23"/>
      <c r="FC3" s="23"/>
      <c r="FD3" s="23"/>
      <c r="FE3" s="23"/>
      <c r="FF3" s="23"/>
      <c r="FG3" s="23"/>
      <c r="FH3" s="23"/>
      <c r="FI3" s="23"/>
      <c r="FJ3" s="23"/>
      <c r="FK3" s="23"/>
      <c r="FL3" s="23"/>
      <c r="FM3" s="23"/>
      <c r="FN3" s="23"/>
      <c r="FO3" s="23"/>
      <c r="FP3" s="23"/>
      <c r="FQ3" s="23"/>
      <c r="FR3" s="23"/>
      <c r="FS3" s="23"/>
      <c r="FT3" s="23"/>
      <c r="FU3" s="23"/>
      <c r="FV3" s="23"/>
      <c r="FW3" s="23"/>
      <c r="FX3" s="23"/>
      <c r="FY3" s="23"/>
      <c r="FZ3" s="23"/>
      <c r="GA3" s="23"/>
      <c r="GB3" s="23"/>
      <c r="GC3" s="23"/>
      <c r="GD3" s="23"/>
      <c r="GE3" s="23"/>
      <c r="GF3" s="23"/>
      <c r="GG3" s="23"/>
      <c r="GH3" s="23"/>
      <c r="GI3" s="23"/>
      <c r="GJ3" s="23"/>
      <c r="GK3" s="23"/>
      <c r="GL3" s="23"/>
      <c r="GM3" s="23"/>
      <c r="GN3" s="23"/>
      <c r="GO3" s="23"/>
    </row>
    <row r="4" spans="1:197" ht="15" customHeight="1" thickTop="1" x14ac:dyDescent="0.25">
      <c r="A4" s="18"/>
      <c r="B4" s="212"/>
      <c r="C4" s="11"/>
      <c r="D4" s="9"/>
      <c r="E4" s="215"/>
      <c r="F4" s="7"/>
      <c r="G4" s="14"/>
      <c r="H4" s="19"/>
      <c r="I4" s="22"/>
      <c r="J4" s="35">
        <v>1</v>
      </c>
      <c r="K4" s="218" t="str">
        <f>VLOOKUP(AT4,$AU$4:$AZ$27,6,0)</f>
        <v>Equipe 01</v>
      </c>
      <c r="L4" s="184">
        <f t="shared" ref="L4:L11" si="0">VLOOKUP(K4,$AZ$4:$BL$27,6,0)</f>
        <v>0</v>
      </c>
      <c r="M4" s="112">
        <f t="shared" ref="M4:M11" si="1">VLOOKUP(K4,$AZ$4:$BL$27,3,0)</f>
        <v>0</v>
      </c>
      <c r="N4" s="63" t="str">
        <f t="shared" ref="N4:N11" si="2">VLOOKUP(K4,$AZ$4:$BL$27,4,0)</f>
        <v>u</v>
      </c>
      <c r="O4" s="115">
        <f t="shared" ref="O4:O11" si="3">VLOOKUP(K4,$AZ$4:$BL$27,7,0)</f>
        <v>0</v>
      </c>
      <c r="P4" s="116">
        <f t="shared" ref="P4:P11" si="4">VLOOKUP(K4,$AZ$4:$BL$27,8,0)</f>
        <v>0</v>
      </c>
      <c r="Q4" s="116">
        <f t="shared" ref="Q4:Q11" si="5">VLOOKUP(K4,$AZ$4:$BL$27,9,0)</f>
        <v>0</v>
      </c>
      <c r="R4" s="116">
        <f t="shared" ref="R4:R11" si="6">VLOOKUP(K4,$AZ$4:$BL$27,10,0)</f>
        <v>0</v>
      </c>
      <c r="S4" s="116">
        <f t="shared" ref="S4:S11" si="7">VLOOKUP(K4,$AZ$4:$BL$27,11,0)</f>
        <v>0</v>
      </c>
      <c r="T4" s="116">
        <f t="shared" ref="T4:T11" si="8">VLOOKUP(K4,$AZ$4:$BL$27,12,0)</f>
        <v>0</v>
      </c>
      <c r="U4" s="166">
        <f t="shared" ref="U4:U11" si="9">VLOOKUP(K4,$AZ$4:$BL$27,13,0)</f>
        <v>0</v>
      </c>
      <c r="V4" s="49">
        <v>1</v>
      </c>
      <c r="W4" s="221" t="str">
        <f>VLOOKUP(AV4,$AW$4:$BM$27,17,0)</f>
        <v>Equipe 01</v>
      </c>
      <c r="X4" s="187">
        <f t="shared" ref="X4:X11" si="10">VLOOKUP(W4,$BM$4:$BY$27,6,0)</f>
        <v>0</v>
      </c>
      <c r="Y4" s="121">
        <f t="shared" ref="Y4:Y11" si="11">VLOOKUP(W4,$BM$4:$BY$27,3,0)</f>
        <v>0</v>
      </c>
      <c r="Z4" s="50" t="str">
        <f t="shared" ref="Z4:Z11" si="12">VLOOKUP(W4,$BM$4:$BY$27,4,0)</f>
        <v>u</v>
      </c>
      <c r="AA4" s="124">
        <f t="shared" ref="AA4:AA11" si="13">VLOOKUP(W4,$BM$4:$BY$27,7,0)</f>
        <v>0</v>
      </c>
      <c r="AB4" s="125">
        <f t="shared" ref="AB4:AB11" si="14">VLOOKUP(W4,$BM$4:$BY$27,8,0)</f>
        <v>0</v>
      </c>
      <c r="AC4" s="125">
        <f t="shared" ref="AC4:AC11" si="15">VLOOKUP(W4,$BM$4:$BY$27,9,0)</f>
        <v>0</v>
      </c>
      <c r="AD4" s="125">
        <f t="shared" ref="AD4:AD11" si="16">VLOOKUP(W4,$BM$4:$BY$27,10,0)</f>
        <v>0</v>
      </c>
      <c r="AE4" s="125">
        <f t="shared" ref="AE4:AE11" si="17">VLOOKUP(W4,$BM$4:$BY$27,11,0)</f>
        <v>0</v>
      </c>
      <c r="AF4" s="125">
        <f t="shared" ref="AF4:AF11" si="18">VLOOKUP(W4,$BM$4:$BY$27,12,0)</f>
        <v>0</v>
      </c>
      <c r="AG4" s="169">
        <f t="shared" ref="AG4:AG11" si="19">VLOOKUP(W4,$BM$4:$BY$27,13,0)</f>
        <v>0</v>
      </c>
      <c r="AH4" s="59">
        <v>1</v>
      </c>
      <c r="AI4" s="224" t="str">
        <f>VLOOKUP(AX4,$AY$4:$BZ$27,28,0)</f>
        <v>Equipe 01</v>
      </c>
      <c r="AJ4" s="190">
        <f t="shared" ref="AJ4:AJ11" si="20">VLOOKUP(AI4,$BZ$4:$CL$27,6,0)</f>
        <v>0</v>
      </c>
      <c r="AK4" s="130">
        <f>VLOOKUP(AI4,$BZ$4:$CL$27,3,0)</f>
        <v>0</v>
      </c>
      <c r="AL4" s="60" t="str">
        <f>VLOOKUP(AI4,$BZ$4:$CL$27,4,0)</f>
        <v>u</v>
      </c>
      <c r="AM4" s="133">
        <f>VLOOKUP(AI4,$BZ$4:$CL$27,7,0)</f>
        <v>0</v>
      </c>
      <c r="AN4" s="134">
        <f>VLOOKUP(AI4,$BZ$4:$CL$27,8,0)</f>
        <v>0</v>
      </c>
      <c r="AO4" s="134">
        <f>VLOOKUP(AI4,$BZ$4:$CL$27,9,0)</f>
        <v>0</v>
      </c>
      <c r="AP4" s="134">
        <f>VLOOKUP(AI4,$BZ$4:$CL$27,10,0)</f>
        <v>0</v>
      </c>
      <c r="AQ4" s="134">
        <f>VLOOKUP(AI4,$BZ$4:$CL$27,11,0)</f>
        <v>0</v>
      </c>
      <c r="AR4" s="134">
        <f>VLOOKUP(AI4,$BZ$4:$CL$27,12,0)</f>
        <v>0</v>
      </c>
      <c r="AS4" s="172">
        <f>VLOOKUP(AI4,$BZ$4:$CL$27,13,0)</f>
        <v>0</v>
      </c>
      <c r="AT4" s="24">
        <v>1</v>
      </c>
      <c r="AU4" s="25">
        <f>BD4</f>
        <v>1</v>
      </c>
      <c r="AV4" s="25">
        <v>1</v>
      </c>
      <c r="AW4" s="25">
        <f>BQ4</f>
        <v>1</v>
      </c>
      <c r="AX4" s="25">
        <v>1</v>
      </c>
      <c r="AY4" s="30">
        <f>CD4</f>
        <v>1</v>
      </c>
      <c r="AZ4" s="31" t="str">
        <f>Equipes!A2</f>
        <v>Equipe 01</v>
      </c>
      <c r="BA4" s="25">
        <f>RANK(CM4,$CM$4:$CM$27)</f>
        <v>1</v>
      </c>
      <c r="BB4" s="25">
        <f>BA4-BA4</f>
        <v>0</v>
      </c>
      <c r="BC4" s="32" t="s">
        <v>37</v>
      </c>
      <c r="BD4" s="25">
        <f>RANK(CN4,$CN$4:$CN$27)</f>
        <v>1</v>
      </c>
      <c r="BE4" s="25">
        <f t="shared" ref="BE4:BE11" si="21">SUMPRODUCT(($B$4:$B$15=AZ4)*($CW$4:$CW$15))+SUMPRODUCT(($E$4:$E$15=AZ4)*($CX$4:$CX$15))</f>
        <v>0</v>
      </c>
      <c r="BF4" s="25">
        <f t="shared" ref="BF4:BF11" si="22">SUMPRODUCT(($B$4:$B$15=AZ4)*($CY$4:$CY$15))+SUMPRODUCT(($E$4:$E$15=AZ4)*($CZ$4:$CZ$15))</f>
        <v>0</v>
      </c>
      <c r="BG4" s="25">
        <f t="shared" ref="BG4:BG11" si="23">SUMPRODUCT(($B$4:$B$15=AZ4)*($DA$4:$DA$15))+SUMPRODUCT(($E$4:$E$15=AZ4)*($DB$4:$DB$15))</f>
        <v>0</v>
      </c>
      <c r="BH4" s="25">
        <f t="shared" ref="BH4:BH11" si="24">SUMPRODUCT(($B$4:$B$15=AZ4)*($DC$4:$DC$15))+SUMPRODUCT(($E$4:$E$15=AZ4)*($DD$4:$DD$15))</f>
        <v>0</v>
      </c>
      <c r="BI4" s="25">
        <f t="shared" ref="BI4:BI11" si="25">SUMPRODUCT(($B$4:$B$15=AZ4)*($DE$4:$DE$15))+SUMPRODUCT(($E$4:$E$15=AZ4)*($DF$4:$DF$15))</f>
        <v>0</v>
      </c>
      <c r="BJ4" s="25">
        <f t="shared" ref="BJ4:BJ11" si="26">SUMPRODUCT(($B$4:$B$15=AZ4)*($DG$4:$DG$15))+SUMPRODUCT(($E$4:$E$15=AZ4)*($DH$4:$DH$15))</f>
        <v>0</v>
      </c>
      <c r="BK4" s="25">
        <f t="shared" ref="BK4:BK11" si="27">SUMPRODUCT(($B$4:$B$15=AZ4)*($DI$4:$DI$15))+SUMPRODUCT(($E$4:$E$15=AZ4)*($DJ$4:$DJ$15))</f>
        <v>0</v>
      </c>
      <c r="BL4" s="25">
        <f>BJ4-BK4</f>
        <v>0</v>
      </c>
      <c r="BM4" s="31" t="str">
        <f>Equipes!A2</f>
        <v>Equipe 01</v>
      </c>
      <c r="BN4" s="25">
        <f>RANK(CO4,$CO$4:$CO$27)</f>
        <v>1</v>
      </c>
      <c r="BO4" s="25">
        <f>BN4-BN4</f>
        <v>0</v>
      </c>
      <c r="BP4" s="32" t="s">
        <v>37</v>
      </c>
      <c r="BQ4" s="25">
        <f>RANK(CP4,$CP$4:$CP$27)</f>
        <v>1</v>
      </c>
      <c r="BR4" s="25">
        <f t="shared" ref="BR4:BR11" si="28">SUMPRODUCT(($B$4:$B$15=BM4)*($CU$4:$CU$15))</f>
        <v>0</v>
      </c>
      <c r="BS4" s="25">
        <f t="shared" ref="BS4:BS11" si="29">SUMPRODUCT(($B$4:$B$15=BM4)*($CY$4:$CY$15))</f>
        <v>0</v>
      </c>
      <c r="BT4" s="25">
        <f t="shared" ref="BT4:BT11" si="30">SUMPRODUCT(($B$4:$B$15=BM4)*($DA$4:$DA$15))</f>
        <v>0</v>
      </c>
      <c r="BU4" s="25">
        <f t="shared" ref="BU4:BU11" si="31">SUMPRODUCT(($B$4:$B$15=BM4)*($DC$4:$DC$15))</f>
        <v>0</v>
      </c>
      <c r="BV4" s="25">
        <f t="shared" ref="BV4:BV11" si="32">SUMPRODUCT(($B$4:$B$15=BM4)*($DE$4:$DE$15))</f>
        <v>0</v>
      </c>
      <c r="BW4" s="25">
        <f t="shared" ref="BW4:BW11" si="33">SUMPRODUCT(($B$4:$B$15=BM4)*($DG$4:$DG$15))</f>
        <v>0</v>
      </c>
      <c r="BX4" s="25">
        <f t="shared" ref="BX4:BX11" si="34">SUMPRODUCT(($B$4:$B$15=BM4)*($DI$4:$DI$15))</f>
        <v>0</v>
      </c>
      <c r="BY4" s="25">
        <f>BW4-BX4</f>
        <v>0</v>
      </c>
      <c r="BZ4" s="31" t="str">
        <f>Equipes!A2</f>
        <v>Equipe 01</v>
      </c>
      <c r="CA4" s="25">
        <f>RANK(CQ4,$CQ$4:$CQ$27)</f>
        <v>1</v>
      </c>
      <c r="CB4" s="25">
        <f>CA4-CA4</f>
        <v>0</v>
      </c>
      <c r="CC4" s="32" t="s">
        <v>37</v>
      </c>
      <c r="CD4" s="25">
        <f>RANK(CR4,$CR$4:$CR$27)</f>
        <v>1</v>
      </c>
      <c r="CE4" s="25">
        <f t="shared" ref="CE4:CE11" si="35">SUMPRODUCT(($E$4:$E$15=BZ4)*($CV$4:$CV$15))</f>
        <v>0</v>
      </c>
      <c r="CF4" s="25">
        <f t="shared" ref="CF4:CF11" si="36">SUMPRODUCT(($E$4:$E$15=BZ4)*($CZ$4:$CZ$15))</f>
        <v>0</v>
      </c>
      <c r="CG4" s="25">
        <f t="shared" ref="CG4:CG11" si="37">SUMPRODUCT(($E$4:$E$15=BZ4)*($DB$4:$DB$15))</f>
        <v>0</v>
      </c>
      <c r="CH4" s="25">
        <f t="shared" ref="CH4:CH11" si="38">SUMPRODUCT(($E$4:$E$15=BZ4)*($DD$4:$DD$15))</f>
        <v>0</v>
      </c>
      <c r="CI4" s="25">
        <f t="shared" ref="CI4:CI11" si="39">SUMPRODUCT(($E$4:$E$15=BZ4)*($DF$4:$DF$15))</f>
        <v>0</v>
      </c>
      <c r="CJ4" s="25">
        <f t="shared" ref="CJ4:CJ11" si="40">SUMPRODUCT(($E$4:$E$15=BZ4)*($DH$4:$DH$15))</f>
        <v>0</v>
      </c>
      <c r="CK4" s="25">
        <f t="shared" ref="CK4:CK11" si="41">SUMPRODUCT(($E$4:$E$15=BZ4)*($DJ$4:$DJ$15))</f>
        <v>0</v>
      </c>
      <c r="CL4" s="25">
        <f>CJ4-CK4</f>
        <v>0</v>
      </c>
      <c r="CM4" s="33">
        <f>SUM(BE4*1000+(BL4)/100+(BJ4)/1000)</f>
        <v>0</v>
      </c>
      <c r="CN4" s="33">
        <f>CM4+0.0000008</f>
        <v>7.9999999999999996E-7</v>
      </c>
      <c r="CO4" s="33">
        <f>SUM(BR4*1000+(BY4)/100+(BW4)/1000)</f>
        <v>0</v>
      </c>
      <c r="CP4" s="33">
        <f>CO4+0.0000008</f>
        <v>7.9999999999999996E-7</v>
      </c>
      <c r="CQ4" s="33">
        <f>SUM(CE4*1000+(CL4)/100+(CJ4)/1000)</f>
        <v>0</v>
      </c>
      <c r="CR4" s="33">
        <f>CQ4+0.0000008</f>
        <v>7.9999999999999996E-7</v>
      </c>
      <c r="CS4" s="25">
        <f>A4</f>
        <v>0</v>
      </c>
      <c r="CT4" s="25">
        <f>F4</f>
        <v>0</v>
      </c>
      <c r="CU4" s="25">
        <f>IF(C4="",0,IF(C4&gt;D4,3,IF(C4=D4,1,IF(C4&lt;D4,0))))</f>
        <v>0</v>
      </c>
      <c r="CV4" s="25">
        <f>IF(D4="",0,IF(D4&gt;C4,3,IF(D4=C4,1,IF(D4&lt;C4,0))))</f>
        <v>0</v>
      </c>
      <c r="CW4" s="25">
        <f>CU4-CS4</f>
        <v>0</v>
      </c>
      <c r="CX4" s="25">
        <f>CV4-CT4</f>
        <v>0</v>
      </c>
      <c r="CY4" s="25">
        <f t="shared" ref="CY4:CZ7" si="42">IF(C4="",0,1)</f>
        <v>0</v>
      </c>
      <c r="CZ4" s="25">
        <f t="shared" si="42"/>
        <v>0</v>
      </c>
      <c r="DA4" s="25" t="b">
        <f>IF(C4&lt;&gt;"",IF(C4&gt;D4,1))</f>
        <v>0</v>
      </c>
      <c r="DB4" s="25" t="b">
        <f>IF(D4&lt;&gt;"",IF(D4&gt;C4,1))</f>
        <v>0</v>
      </c>
      <c r="DC4" s="25" t="b">
        <f>IF(C4&lt;&gt;"",IF(C4=D4,1))</f>
        <v>0</v>
      </c>
      <c r="DD4" s="25" t="b">
        <f>IF(D4&lt;&gt;"",IF(D4=C4,1))</f>
        <v>0</v>
      </c>
      <c r="DE4" s="25" t="b">
        <f>IF(C4&lt;&gt;"",IF(C4&lt;D4,1))</f>
        <v>0</v>
      </c>
      <c r="DF4" s="25" t="b">
        <f>IF(D4&lt;&gt;"",IF(D4&lt;C4,1))</f>
        <v>0</v>
      </c>
      <c r="DG4" s="25">
        <f t="shared" ref="DG4:DH7" si="43">C4</f>
        <v>0</v>
      </c>
      <c r="DH4" s="25">
        <f t="shared" si="43"/>
        <v>0</v>
      </c>
      <c r="DI4" s="25">
        <f>D4</f>
        <v>0</v>
      </c>
      <c r="DJ4" s="30">
        <f>C4</f>
        <v>0</v>
      </c>
      <c r="DK4" s="31" t="str">
        <f>VLOOKUP(AT4,$AU$4:$AZ$27,6,0)</f>
        <v>Equipe 01</v>
      </c>
      <c r="DL4" s="33">
        <f>VLOOKUP(DK4,$AZ$4:$CM$27,40,0)</f>
        <v>0</v>
      </c>
      <c r="DM4" s="25">
        <f>RANK(DL4,$DL$4:$DL$27)</f>
        <v>1</v>
      </c>
      <c r="DN4" s="31" t="str">
        <f>AZ4</f>
        <v>Equipe 01</v>
      </c>
      <c r="DO4" s="31" t="str">
        <f>VLOOKUP(AV4,$AW$4:$BM$27,17,0)</f>
        <v>Equipe 01</v>
      </c>
      <c r="DP4" s="33">
        <f>VLOOKUP(DO4,$BM$4:$CO$27,29,0)</f>
        <v>0</v>
      </c>
      <c r="DQ4" s="25">
        <f>RANK(DP4,$DP$4:$DP$27)</f>
        <v>1</v>
      </c>
      <c r="DR4" s="31" t="str">
        <f>BM4</f>
        <v>Equipe 01</v>
      </c>
      <c r="DS4" s="31" t="str">
        <f>VLOOKUP(AX4,$AY$4:$BZ$27,28,0)</f>
        <v>Equipe 01</v>
      </c>
      <c r="DT4" s="33">
        <f>VLOOKUP(DS4,$BZ$4:$CQ$27,18,0)</f>
        <v>0</v>
      </c>
      <c r="DU4" s="25">
        <f>RANK(DT4,$DT$4:$DT$27)</f>
        <v>1</v>
      </c>
      <c r="DV4" s="31" t="str">
        <f>BZ4</f>
        <v>Equipe 01</v>
      </c>
      <c r="DW4" s="23"/>
      <c r="DX4" s="23"/>
      <c r="DY4" s="23"/>
      <c r="DZ4" s="23"/>
      <c r="EA4" s="23"/>
      <c r="EB4" s="23"/>
      <c r="EC4" s="23"/>
      <c r="ED4" s="23"/>
      <c r="EE4" s="23"/>
      <c r="EF4" s="23"/>
      <c r="EG4" s="23"/>
      <c r="EH4" s="23"/>
      <c r="EI4" s="23"/>
      <c r="EJ4" s="23"/>
      <c r="EK4" s="23"/>
      <c r="EL4" s="23"/>
      <c r="EM4" s="23"/>
      <c r="EN4" s="23"/>
      <c r="EO4" s="23"/>
      <c r="EP4" s="23"/>
      <c r="EQ4" s="23"/>
      <c r="ER4" s="23"/>
      <c r="ES4" s="23"/>
      <c r="ET4" s="23"/>
      <c r="EU4" s="23"/>
      <c r="EV4" s="23"/>
      <c r="EW4" s="23"/>
      <c r="EX4" s="23"/>
      <c r="EY4" s="23"/>
      <c r="EZ4" s="23"/>
      <c r="FA4" s="23"/>
      <c r="FB4" s="23"/>
      <c r="FC4" s="23"/>
      <c r="FD4" s="23"/>
      <c r="FE4" s="23"/>
      <c r="FF4" s="23"/>
      <c r="FG4" s="23"/>
      <c r="FH4" s="23"/>
      <c r="FI4" s="23"/>
      <c r="FJ4" s="23"/>
      <c r="FK4" s="23"/>
      <c r="FL4" s="23"/>
      <c r="FM4" s="23"/>
      <c r="FN4" s="23"/>
      <c r="FO4" s="23"/>
      <c r="FP4" s="23"/>
      <c r="FQ4" s="23"/>
      <c r="FR4" s="23"/>
      <c r="FS4" s="23"/>
      <c r="FT4" s="23"/>
      <c r="FU4" s="23"/>
      <c r="FV4" s="23"/>
      <c r="FW4" s="23"/>
      <c r="FX4" s="23"/>
      <c r="FY4" s="23"/>
      <c r="FZ4" s="23"/>
      <c r="GA4" s="23"/>
      <c r="GB4" s="23"/>
      <c r="GC4" s="23"/>
      <c r="GD4" s="23"/>
      <c r="GE4" s="23"/>
      <c r="GF4" s="23"/>
      <c r="GG4" s="23"/>
      <c r="GH4" s="23"/>
      <c r="GI4" s="23"/>
      <c r="GJ4" s="23"/>
      <c r="GK4" s="23"/>
      <c r="GL4" s="23"/>
      <c r="GM4" s="23"/>
      <c r="GN4" s="23"/>
      <c r="GO4" s="23"/>
    </row>
    <row r="5" spans="1:197" ht="15" customHeight="1" x14ac:dyDescent="0.25">
      <c r="A5" s="20"/>
      <c r="B5" s="213"/>
      <c r="C5" s="12"/>
      <c r="D5" s="10"/>
      <c r="E5" s="216"/>
      <c r="F5" s="8"/>
      <c r="G5" s="15"/>
      <c r="H5" s="21"/>
      <c r="I5" s="22"/>
      <c r="J5" s="34">
        <f>IF(DL5=DL4,DM4,DM5)</f>
        <v>1</v>
      </c>
      <c r="K5" s="219" t="str">
        <f t="shared" ref="K5:K11" si="44">VLOOKUP(AT5,$AU$4:$AZ$27,6,0)</f>
        <v>Equipe 02</v>
      </c>
      <c r="L5" s="185">
        <f t="shared" si="0"/>
        <v>0</v>
      </c>
      <c r="M5" s="113">
        <f t="shared" si="1"/>
        <v>0</v>
      </c>
      <c r="N5" s="42" t="str">
        <f t="shared" si="2"/>
        <v>u</v>
      </c>
      <c r="O5" s="117">
        <f t="shared" si="3"/>
        <v>0</v>
      </c>
      <c r="P5" s="118">
        <f t="shared" si="4"/>
        <v>0</v>
      </c>
      <c r="Q5" s="118">
        <f t="shared" si="5"/>
        <v>0</v>
      </c>
      <c r="R5" s="118">
        <f t="shared" si="6"/>
        <v>0</v>
      </c>
      <c r="S5" s="118">
        <f t="shared" si="7"/>
        <v>0</v>
      </c>
      <c r="T5" s="118">
        <f t="shared" si="8"/>
        <v>0</v>
      </c>
      <c r="U5" s="167">
        <f t="shared" si="9"/>
        <v>0</v>
      </c>
      <c r="V5" s="51">
        <f>IF(DP5=DP4,DQ4,DQ5)</f>
        <v>1</v>
      </c>
      <c r="W5" s="222" t="str">
        <f t="shared" ref="W5:W11" si="45">VLOOKUP(AV5,$AW$4:$BM$27,17,0)</f>
        <v>Equipe 02</v>
      </c>
      <c r="X5" s="188">
        <f t="shared" si="10"/>
        <v>0</v>
      </c>
      <c r="Y5" s="122">
        <f t="shared" si="11"/>
        <v>0</v>
      </c>
      <c r="Z5" s="52" t="str">
        <f t="shared" si="12"/>
        <v>u</v>
      </c>
      <c r="AA5" s="126">
        <f t="shared" si="13"/>
        <v>0</v>
      </c>
      <c r="AB5" s="127">
        <f t="shared" si="14"/>
        <v>0</v>
      </c>
      <c r="AC5" s="127">
        <f t="shared" si="15"/>
        <v>0</v>
      </c>
      <c r="AD5" s="127">
        <f t="shared" si="16"/>
        <v>0</v>
      </c>
      <c r="AE5" s="127">
        <f t="shared" si="17"/>
        <v>0</v>
      </c>
      <c r="AF5" s="127">
        <f t="shared" si="18"/>
        <v>0</v>
      </c>
      <c r="AG5" s="170">
        <f t="shared" si="19"/>
        <v>0</v>
      </c>
      <c r="AH5" s="61">
        <f>IF(DT5=DT4,DU4,DU5)</f>
        <v>1</v>
      </c>
      <c r="AI5" s="225" t="str">
        <f t="shared" ref="AI5:AI11" si="46">VLOOKUP(AX5,$AY$4:$BZ$27,28,0)</f>
        <v>Equipe 02</v>
      </c>
      <c r="AJ5" s="191">
        <f t="shared" si="20"/>
        <v>0</v>
      </c>
      <c r="AK5" s="131">
        <f t="shared" ref="AK5:AK11" si="47">VLOOKUP(AI5,$BZ$4:$CL$27,3,0)</f>
        <v>0</v>
      </c>
      <c r="AL5" s="62" t="str">
        <f t="shared" ref="AL5:AL11" si="48">VLOOKUP(AI5,$BZ$4:$CL$27,4,0)</f>
        <v>u</v>
      </c>
      <c r="AM5" s="135">
        <f t="shared" ref="AM5:AM11" si="49">VLOOKUP(AI5,$BZ$4:$CL$27,7,0)</f>
        <v>0</v>
      </c>
      <c r="AN5" s="136">
        <f t="shared" ref="AN5:AN11" si="50">VLOOKUP(AI5,$BZ$4:$CL$27,8,0)</f>
        <v>0</v>
      </c>
      <c r="AO5" s="136">
        <f t="shared" ref="AO5:AO11" si="51">VLOOKUP(AI5,$BZ$4:$CL$27,9,0)</f>
        <v>0</v>
      </c>
      <c r="AP5" s="136">
        <f t="shared" ref="AP5:AP11" si="52">VLOOKUP(AI5,$BZ$4:$CL$27,10,0)</f>
        <v>0</v>
      </c>
      <c r="AQ5" s="136">
        <f t="shared" ref="AQ5:AQ11" si="53">VLOOKUP(AI5,$BZ$4:$CL$27,11,0)</f>
        <v>0</v>
      </c>
      <c r="AR5" s="136">
        <f t="shared" ref="AR5:AR11" si="54">VLOOKUP(AI5,$BZ$4:$CL$27,12,0)</f>
        <v>0</v>
      </c>
      <c r="AS5" s="173">
        <f t="shared" ref="AS5:AS11" si="55">VLOOKUP(AI5,$BZ$4:$CL$27,13,0)</f>
        <v>0</v>
      </c>
      <c r="AT5" s="24">
        <v>2</v>
      </c>
      <c r="AU5" s="25">
        <f t="shared" ref="AU5:AU11" si="56">BD5</f>
        <v>2</v>
      </c>
      <c r="AV5" s="25">
        <v>2</v>
      </c>
      <c r="AW5" s="25">
        <f t="shared" ref="AW5:AW11" si="57">BQ5</f>
        <v>2</v>
      </c>
      <c r="AX5" s="25">
        <v>2</v>
      </c>
      <c r="AY5" s="30">
        <f t="shared" ref="AY5:AY11" si="58">CD5</f>
        <v>2</v>
      </c>
      <c r="AZ5" s="31" t="str">
        <f>Equipes!A3</f>
        <v>Equipe 02</v>
      </c>
      <c r="BA5" s="25">
        <f t="shared" ref="BA5:BA11" si="59">RANK(CM5,$CM$4:$CM$27)</f>
        <v>1</v>
      </c>
      <c r="BB5" s="25">
        <f t="shared" ref="BB5:BB11" si="60">BA5-BA5</f>
        <v>0</v>
      </c>
      <c r="BC5" s="32" t="s">
        <v>37</v>
      </c>
      <c r="BD5" s="25">
        <f t="shared" ref="BD5:BD11" si="61">RANK(CN5,$CN$4:$CN$27)</f>
        <v>2</v>
      </c>
      <c r="BE5" s="25">
        <f t="shared" si="21"/>
        <v>0</v>
      </c>
      <c r="BF5" s="25">
        <f t="shared" si="22"/>
        <v>0</v>
      </c>
      <c r="BG5" s="25">
        <f t="shared" si="23"/>
        <v>0</v>
      </c>
      <c r="BH5" s="25">
        <f t="shared" si="24"/>
        <v>0</v>
      </c>
      <c r="BI5" s="25">
        <f t="shared" si="25"/>
        <v>0</v>
      </c>
      <c r="BJ5" s="25">
        <f t="shared" si="26"/>
        <v>0</v>
      </c>
      <c r="BK5" s="25">
        <f t="shared" si="27"/>
        <v>0</v>
      </c>
      <c r="BL5" s="25">
        <f t="shared" ref="BL5:BL11" si="62">BJ5-BK5</f>
        <v>0</v>
      </c>
      <c r="BM5" s="31" t="str">
        <f>Equipes!A3</f>
        <v>Equipe 02</v>
      </c>
      <c r="BN5" s="25">
        <f t="shared" ref="BN5:BN11" si="63">RANK(CO5,$CO$4:$CO$27)</f>
        <v>1</v>
      </c>
      <c r="BO5" s="25">
        <f t="shared" ref="BO5:BO11" si="64">BN5-BN5</f>
        <v>0</v>
      </c>
      <c r="BP5" s="32" t="s">
        <v>37</v>
      </c>
      <c r="BQ5" s="25">
        <f t="shared" ref="BQ5:BQ11" si="65">RANK(CP5,$CP$4:$CP$27)</f>
        <v>2</v>
      </c>
      <c r="BR5" s="25">
        <f t="shared" si="28"/>
        <v>0</v>
      </c>
      <c r="BS5" s="25">
        <f t="shared" si="29"/>
        <v>0</v>
      </c>
      <c r="BT5" s="25">
        <f t="shared" si="30"/>
        <v>0</v>
      </c>
      <c r="BU5" s="25">
        <f t="shared" si="31"/>
        <v>0</v>
      </c>
      <c r="BV5" s="25">
        <f t="shared" si="32"/>
        <v>0</v>
      </c>
      <c r="BW5" s="25">
        <f t="shared" si="33"/>
        <v>0</v>
      </c>
      <c r="BX5" s="25">
        <f t="shared" si="34"/>
        <v>0</v>
      </c>
      <c r="BY5" s="25">
        <f t="shared" ref="BY5:BY11" si="66">BW5-BX5</f>
        <v>0</v>
      </c>
      <c r="BZ5" s="31" t="str">
        <f>Equipes!A3</f>
        <v>Equipe 02</v>
      </c>
      <c r="CA5" s="25">
        <f t="shared" ref="CA5:CA11" si="67">RANK(CQ5,$CQ$4:$CQ$27)</f>
        <v>1</v>
      </c>
      <c r="CB5" s="25">
        <f t="shared" ref="CB5:CB11" si="68">CA5-CA5</f>
        <v>0</v>
      </c>
      <c r="CC5" s="32" t="s">
        <v>37</v>
      </c>
      <c r="CD5" s="25">
        <f t="shared" ref="CD5:CD11" si="69">RANK(CR5,$CR$4:$CR$27)</f>
        <v>2</v>
      </c>
      <c r="CE5" s="25">
        <f t="shared" si="35"/>
        <v>0</v>
      </c>
      <c r="CF5" s="25">
        <f t="shared" si="36"/>
        <v>0</v>
      </c>
      <c r="CG5" s="25">
        <f t="shared" si="37"/>
        <v>0</v>
      </c>
      <c r="CH5" s="25">
        <f t="shared" si="38"/>
        <v>0</v>
      </c>
      <c r="CI5" s="25">
        <f t="shared" si="39"/>
        <v>0</v>
      </c>
      <c r="CJ5" s="25">
        <f t="shared" si="40"/>
        <v>0</v>
      </c>
      <c r="CK5" s="25">
        <f t="shared" si="41"/>
        <v>0</v>
      </c>
      <c r="CL5" s="25">
        <f t="shared" ref="CL5:CL11" si="70">CJ5-CK5</f>
        <v>0</v>
      </c>
      <c r="CM5" s="33">
        <f t="shared" ref="CM5:CM11" si="71">SUM(BE5*1000+(BL5)/100+(BJ5)/1000)</f>
        <v>0</v>
      </c>
      <c r="CN5" s="33">
        <f>CM5+0.0000007</f>
        <v>6.9999999999999997E-7</v>
      </c>
      <c r="CO5" s="33">
        <f t="shared" ref="CO5:CO11" si="72">SUM(BR5*1000+(BY5)/100+(BW5)/1000)</f>
        <v>0</v>
      </c>
      <c r="CP5" s="33">
        <f>CO5+0.0000007</f>
        <v>6.9999999999999997E-7</v>
      </c>
      <c r="CQ5" s="33">
        <f t="shared" ref="CQ5:CQ11" si="73">SUM(CE5*1000+(CL5)/100+(CJ5)/1000)</f>
        <v>0</v>
      </c>
      <c r="CR5" s="33">
        <f>CQ5+0.0000007</f>
        <v>6.9999999999999997E-7</v>
      </c>
      <c r="CS5" s="25">
        <f>A5</f>
        <v>0</v>
      </c>
      <c r="CT5" s="25">
        <f>F5</f>
        <v>0</v>
      </c>
      <c r="CU5" s="25">
        <f>IF(C5="",0,IF(C5&gt;D5,3,IF(C5=D5,1,IF(C5&lt;D5,0))))</f>
        <v>0</v>
      </c>
      <c r="CV5" s="25">
        <f>IF(D5="",0,IF(D5&gt;C5,3,IF(D5=C5,1,IF(D5&lt;C5,0))))</f>
        <v>0</v>
      </c>
      <c r="CW5" s="25">
        <f t="shared" ref="CW5:CW7" si="74">CU5-CS5</f>
        <v>0</v>
      </c>
      <c r="CX5" s="25">
        <f t="shared" ref="CX5:CX7" si="75">CV5-CT5</f>
        <v>0</v>
      </c>
      <c r="CY5" s="25">
        <f t="shared" si="42"/>
        <v>0</v>
      </c>
      <c r="CZ5" s="25">
        <f t="shared" si="42"/>
        <v>0</v>
      </c>
      <c r="DA5" s="25" t="b">
        <f>IF(C5&lt;&gt;"",IF(C5&gt;D5,1))</f>
        <v>0</v>
      </c>
      <c r="DB5" s="25" t="b">
        <f>IF(D5&lt;&gt;"",IF(D5&gt;C5,1))</f>
        <v>0</v>
      </c>
      <c r="DC5" s="25" t="b">
        <f>IF(C5&lt;&gt;"",IF(C5=D5,1))</f>
        <v>0</v>
      </c>
      <c r="DD5" s="25" t="b">
        <f>IF(D5&lt;&gt;"",IF(D5=C5,1))</f>
        <v>0</v>
      </c>
      <c r="DE5" s="25" t="b">
        <f>IF(C5&lt;&gt;"",IF(C5&lt;D5,1))</f>
        <v>0</v>
      </c>
      <c r="DF5" s="25" t="b">
        <f>IF(D5&lt;&gt;"",IF(D5&lt;C5,1))</f>
        <v>0</v>
      </c>
      <c r="DG5" s="25">
        <f t="shared" si="43"/>
        <v>0</v>
      </c>
      <c r="DH5" s="25">
        <f t="shared" si="43"/>
        <v>0</v>
      </c>
      <c r="DI5" s="25">
        <f>D5</f>
        <v>0</v>
      </c>
      <c r="DJ5" s="30">
        <f>C5</f>
        <v>0</v>
      </c>
      <c r="DK5" s="31" t="str">
        <f t="shared" ref="DK5:DK11" si="76">VLOOKUP(AT5,$AU$4:$AZ$27,6,0)</f>
        <v>Equipe 02</v>
      </c>
      <c r="DL5" s="33">
        <f t="shared" ref="DL5:DL11" si="77">VLOOKUP(DK5,$AZ$4:$CM$27,40,0)</f>
        <v>0</v>
      </c>
      <c r="DM5" s="25">
        <f t="shared" ref="DM5:DM11" si="78">RANK(DL5,$DL$4:$DL$27)</f>
        <v>1</v>
      </c>
      <c r="DN5" s="31" t="str">
        <f t="shared" ref="DN5:DN11" si="79">AZ5</f>
        <v>Equipe 02</v>
      </c>
      <c r="DO5" s="31" t="str">
        <f t="shared" ref="DO5:DO11" si="80">VLOOKUP(AV5,$AW$4:$BM$27,17,0)</f>
        <v>Equipe 02</v>
      </c>
      <c r="DP5" s="33">
        <f t="shared" ref="DP5:DP11" si="81">VLOOKUP(DO5,$BM$4:$CO$27,29,0)</f>
        <v>0</v>
      </c>
      <c r="DQ5" s="25">
        <f t="shared" ref="DQ5:DQ11" si="82">RANK(DP5,$DP$4:$DP$27)</f>
        <v>1</v>
      </c>
      <c r="DR5" s="31" t="str">
        <f t="shared" ref="DR5:DR11" si="83">BM5</f>
        <v>Equipe 02</v>
      </c>
      <c r="DS5" s="31" t="str">
        <f t="shared" ref="DS5:DS11" si="84">VLOOKUP(AX5,$AY$4:$BZ$27,28,0)</f>
        <v>Equipe 02</v>
      </c>
      <c r="DT5" s="33">
        <f t="shared" ref="DT5:DT11" si="85">VLOOKUP(DS5,$BZ$4:$CQ$27,18,0)</f>
        <v>0</v>
      </c>
      <c r="DU5" s="25">
        <f t="shared" ref="DU5:DU11" si="86">RANK(DT5,$DT$4:$DT$27)</f>
        <v>1</v>
      </c>
      <c r="DV5" s="31" t="str">
        <f t="shared" ref="DV5:DV11" si="87">BZ5</f>
        <v>Equipe 02</v>
      </c>
      <c r="DW5" s="23"/>
      <c r="DX5" s="23"/>
      <c r="DY5" s="23"/>
      <c r="DZ5" s="23"/>
      <c r="EA5" s="23"/>
      <c r="EB5" s="23"/>
      <c r="EC5" s="23"/>
      <c r="ED5" s="23"/>
      <c r="EE5" s="23"/>
      <c r="EF5" s="23"/>
      <c r="EG5" s="23"/>
      <c r="EH5" s="23"/>
      <c r="EI5" s="23"/>
      <c r="EJ5" s="23"/>
      <c r="EK5" s="23"/>
      <c r="EL5" s="23"/>
      <c r="EM5" s="23"/>
      <c r="EN5" s="23"/>
      <c r="EO5" s="23"/>
      <c r="EP5" s="23"/>
      <c r="EQ5" s="23"/>
      <c r="ER5" s="23"/>
      <c r="ES5" s="23"/>
      <c r="ET5" s="23"/>
      <c r="EU5" s="23"/>
      <c r="EV5" s="23"/>
      <c r="EW5" s="23"/>
      <c r="EX5" s="23"/>
      <c r="EY5" s="23"/>
      <c r="EZ5" s="23"/>
      <c r="FA5" s="23"/>
      <c r="FB5" s="23"/>
      <c r="FC5" s="23"/>
      <c r="FD5" s="23"/>
      <c r="FE5" s="23"/>
      <c r="FF5" s="23"/>
      <c r="FG5" s="23"/>
      <c r="FH5" s="23"/>
      <c r="FI5" s="23"/>
      <c r="FJ5" s="23"/>
      <c r="FK5" s="23"/>
      <c r="FL5" s="23"/>
      <c r="FM5" s="23"/>
      <c r="FN5" s="23"/>
      <c r="FO5" s="23"/>
      <c r="FP5" s="23"/>
      <c r="FQ5" s="23"/>
      <c r="FR5" s="23"/>
      <c r="FS5" s="23"/>
      <c r="FT5" s="23"/>
      <c r="FU5" s="23"/>
      <c r="FV5" s="23"/>
      <c r="FW5" s="23"/>
      <c r="FX5" s="23"/>
      <c r="FY5" s="23"/>
      <c r="FZ5" s="23"/>
      <c r="GA5" s="23"/>
      <c r="GB5" s="23"/>
      <c r="GC5" s="23"/>
      <c r="GD5" s="23"/>
      <c r="GE5" s="23"/>
      <c r="GF5" s="23"/>
      <c r="GG5" s="23"/>
      <c r="GH5" s="23"/>
      <c r="GI5" s="23"/>
      <c r="GJ5" s="23"/>
      <c r="GK5" s="23"/>
      <c r="GL5" s="23"/>
      <c r="GM5" s="23"/>
      <c r="GN5" s="23"/>
      <c r="GO5" s="23"/>
    </row>
    <row r="6" spans="1:197" ht="15" customHeight="1" x14ac:dyDescent="0.25">
      <c r="A6" s="20"/>
      <c r="B6" s="213"/>
      <c r="C6" s="12"/>
      <c r="D6" s="10"/>
      <c r="E6" s="216"/>
      <c r="F6" s="8"/>
      <c r="G6" s="15"/>
      <c r="H6" s="21"/>
      <c r="I6" s="22"/>
      <c r="J6" s="34">
        <f t="shared" ref="J6:J11" si="88">IF(DL6=DL5,DM5,DM6)</f>
        <v>1</v>
      </c>
      <c r="K6" s="219" t="str">
        <f t="shared" si="44"/>
        <v>Equipe 03</v>
      </c>
      <c r="L6" s="185">
        <f t="shared" si="0"/>
        <v>0</v>
      </c>
      <c r="M6" s="113">
        <f t="shared" si="1"/>
        <v>0</v>
      </c>
      <c r="N6" s="42" t="str">
        <f t="shared" si="2"/>
        <v>u</v>
      </c>
      <c r="O6" s="117">
        <f t="shared" si="3"/>
        <v>0</v>
      </c>
      <c r="P6" s="118">
        <f t="shared" si="4"/>
        <v>0</v>
      </c>
      <c r="Q6" s="118">
        <f t="shared" si="5"/>
        <v>0</v>
      </c>
      <c r="R6" s="118">
        <f t="shared" si="6"/>
        <v>0</v>
      </c>
      <c r="S6" s="118">
        <f t="shared" si="7"/>
        <v>0</v>
      </c>
      <c r="T6" s="118">
        <f t="shared" si="8"/>
        <v>0</v>
      </c>
      <c r="U6" s="167">
        <f t="shared" si="9"/>
        <v>0</v>
      </c>
      <c r="V6" s="51">
        <f t="shared" ref="V6:V11" si="89">IF(DP6=DP5,DQ5,DQ6)</f>
        <v>1</v>
      </c>
      <c r="W6" s="222" t="str">
        <f t="shared" si="45"/>
        <v>Equipe 03</v>
      </c>
      <c r="X6" s="188">
        <f t="shared" si="10"/>
        <v>0</v>
      </c>
      <c r="Y6" s="122">
        <f t="shared" si="11"/>
        <v>0</v>
      </c>
      <c r="Z6" s="52" t="str">
        <f t="shared" si="12"/>
        <v>u</v>
      </c>
      <c r="AA6" s="126">
        <f t="shared" si="13"/>
        <v>0</v>
      </c>
      <c r="AB6" s="127">
        <f t="shared" si="14"/>
        <v>0</v>
      </c>
      <c r="AC6" s="127">
        <f t="shared" si="15"/>
        <v>0</v>
      </c>
      <c r="AD6" s="127">
        <f t="shared" si="16"/>
        <v>0</v>
      </c>
      <c r="AE6" s="127">
        <f t="shared" si="17"/>
        <v>0</v>
      </c>
      <c r="AF6" s="127">
        <f t="shared" si="18"/>
        <v>0</v>
      </c>
      <c r="AG6" s="170">
        <f t="shared" si="19"/>
        <v>0</v>
      </c>
      <c r="AH6" s="61">
        <f t="shared" ref="AH6:AH11" si="90">IF(DT6=DT5,DU5,DU6)</f>
        <v>1</v>
      </c>
      <c r="AI6" s="225" t="str">
        <f t="shared" si="46"/>
        <v>Equipe 03</v>
      </c>
      <c r="AJ6" s="191">
        <f t="shared" si="20"/>
        <v>0</v>
      </c>
      <c r="AK6" s="131">
        <f t="shared" si="47"/>
        <v>0</v>
      </c>
      <c r="AL6" s="62" t="str">
        <f t="shared" si="48"/>
        <v>u</v>
      </c>
      <c r="AM6" s="135">
        <f t="shared" si="49"/>
        <v>0</v>
      </c>
      <c r="AN6" s="136">
        <f t="shared" si="50"/>
        <v>0</v>
      </c>
      <c r="AO6" s="136">
        <f t="shared" si="51"/>
        <v>0</v>
      </c>
      <c r="AP6" s="136">
        <f t="shared" si="52"/>
        <v>0</v>
      </c>
      <c r="AQ6" s="136">
        <f t="shared" si="53"/>
        <v>0</v>
      </c>
      <c r="AR6" s="136">
        <f t="shared" si="54"/>
        <v>0</v>
      </c>
      <c r="AS6" s="173">
        <f t="shared" si="55"/>
        <v>0</v>
      </c>
      <c r="AT6" s="24">
        <v>3</v>
      </c>
      <c r="AU6" s="25">
        <f t="shared" si="56"/>
        <v>3</v>
      </c>
      <c r="AV6" s="25">
        <v>3</v>
      </c>
      <c r="AW6" s="25">
        <f t="shared" si="57"/>
        <v>3</v>
      </c>
      <c r="AX6" s="25">
        <v>3</v>
      </c>
      <c r="AY6" s="30">
        <f t="shared" si="58"/>
        <v>3</v>
      </c>
      <c r="AZ6" s="31" t="str">
        <f>Equipes!A4</f>
        <v>Equipe 03</v>
      </c>
      <c r="BA6" s="25">
        <f t="shared" si="59"/>
        <v>1</v>
      </c>
      <c r="BB6" s="25">
        <f t="shared" si="60"/>
        <v>0</v>
      </c>
      <c r="BC6" s="32" t="s">
        <v>37</v>
      </c>
      <c r="BD6" s="25">
        <f t="shared" si="61"/>
        <v>3</v>
      </c>
      <c r="BE6" s="25">
        <f t="shared" si="21"/>
        <v>0</v>
      </c>
      <c r="BF6" s="25">
        <f t="shared" si="22"/>
        <v>0</v>
      </c>
      <c r="BG6" s="25">
        <f t="shared" si="23"/>
        <v>0</v>
      </c>
      <c r="BH6" s="25">
        <f t="shared" si="24"/>
        <v>0</v>
      </c>
      <c r="BI6" s="25">
        <f t="shared" si="25"/>
        <v>0</v>
      </c>
      <c r="BJ6" s="25">
        <f t="shared" si="26"/>
        <v>0</v>
      </c>
      <c r="BK6" s="25">
        <f t="shared" si="27"/>
        <v>0</v>
      </c>
      <c r="BL6" s="25">
        <f t="shared" si="62"/>
        <v>0</v>
      </c>
      <c r="BM6" s="31" t="str">
        <f>Equipes!A4</f>
        <v>Equipe 03</v>
      </c>
      <c r="BN6" s="25">
        <f t="shared" si="63"/>
        <v>1</v>
      </c>
      <c r="BO6" s="25">
        <f t="shared" si="64"/>
        <v>0</v>
      </c>
      <c r="BP6" s="32" t="s">
        <v>37</v>
      </c>
      <c r="BQ6" s="25">
        <f t="shared" si="65"/>
        <v>3</v>
      </c>
      <c r="BR6" s="25">
        <f t="shared" si="28"/>
        <v>0</v>
      </c>
      <c r="BS6" s="25">
        <f t="shared" si="29"/>
        <v>0</v>
      </c>
      <c r="BT6" s="25">
        <f t="shared" si="30"/>
        <v>0</v>
      </c>
      <c r="BU6" s="25">
        <f t="shared" si="31"/>
        <v>0</v>
      </c>
      <c r="BV6" s="25">
        <f t="shared" si="32"/>
        <v>0</v>
      </c>
      <c r="BW6" s="25">
        <f t="shared" si="33"/>
        <v>0</v>
      </c>
      <c r="BX6" s="25">
        <f t="shared" si="34"/>
        <v>0</v>
      </c>
      <c r="BY6" s="25">
        <f t="shared" si="66"/>
        <v>0</v>
      </c>
      <c r="BZ6" s="31" t="str">
        <f>Equipes!A4</f>
        <v>Equipe 03</v>
      </c>
      <c r="CA6" s="25">
        <f t="shared" si="67"/>
        <v>1</v>
      </c>
      <c r="CB6" s="25">
        <f t="shared" si="68"/>
        <v>0</v>
      </c>
      <c r="CC6" s="32" t="s">
        <v>37</v>
      </c>
      <c r="CD6" s="25">
        <f t="shared" si="69"/>
        <v>3</v>
      </c>
      <c r="CE6" s="25">
        <f t="shared" si="35"/>
        <v>0</v>
      </c>
      <c r="CF6" s="25">
        <f t="shared" si="36"/>
        <v>0</v>
      </c>
      <c r="CG6" s="25">
        <f t="shared" si="37"/>
        <v>0</v>
      </c>
      <c r="CH6" s="25">
        <f t="shared" si="38"/>
        <v>0</v>
      </c>
      <c r="CI6" s="25">
        <f t="shared" si="39"/>
        <v>0</v>
      </c>
      <c r="CJ6" s="25">
        <f t="shared" si="40"/>
        <v>0</v>
      </c>
      <c r="CK6" s="25">
        <f t="shared" si="41"/>
        <v>0</v>
      </c>
      <c r="CL6" s="25">
        <f t="shared" si="70"/>
        <v>0</v>
      </c>
      <c r="CM6" s="33">
        <f t="shared" si="71"/>
        <v>0</v>
      </c>
      <c r="CN6" s="33">
        <f>CM6+0.0000006</f>
        <v>5.9999999999999997E-7</v>
      </c>
      <c r="CO6" s="33">
        <f t="shared" si="72"/>
        <v>0</v>
      </c>
      <c r="CP6" s="33">
        <f>CO6+0.0000006</f>
        <v>5.9999999999999997E-7</v>
      </c>
      <c r="CQ6" s="33">
        <f t="shared" si="73"/>
        <v>0</v>
      </c>
      <c r="CR6" s="33">
        <f>CQ6+0.0000006</f>
        <v>5.9999999999999997E-7</v>
      </c>
      <c r="CS6" s="25">
        <f>A6</f>
        <v>0</v>
      </c>
      <c r="CT6" s="25">
        <f>F6</f>
        <v>0</v>
      </c>
      <c r="CU6" s="25">
        <f>IF(C6="",0,IF(C6&gt;D6,3,IF(C6=D6,1,IF(C6&lt;D6,0))))</f>
        <v>0</v>
      </c>
      <c r="CV6" s="25">
        <f>IF(D6="",0,IF(D6&gt;C6,3,IF(D6=C6,1,IF(D6&lt;C6,0))))</f>
        <v>0</v>
      </c>
      <c r="CW6" s="25">
        <f t="shared" si="74"/>
        <v>0</v>
      </c>
      <c r="CX6" s="25">
        <f t="shared" si="75"/>
        <v>0</v>
      </c>
      <c r="CY6" s="25">
        <f t="shared" si="42"/>
        <v>0</v>
      </c>
      <c r="CZ6" s="25">
        <f t="shared" si="42"/>
        <v>0</v>
      </c>
      <c r="DA6" s="25" t="b">
        <f>IF(C6&lt;&gt;"",IF(C6&gt;D6,1))</f>
        <v>0</v>
      </c>
      <c r="DB6" s="25" t="b">
        <f>IF(D6&lt;&gt;"",IF(D6&gt;C6,1))</f>
        <v>0</v>
      </c>
      <c r="DC6" s="25" t="b">
        <f>IF(C6&lt;&gt;"",IF(C6=D6,1))</f>
        <v>0</v>
      </c>
      <c r="DD6" s="25" t="b">
        <f>IF(D6&lt;&gt;"",IF(D6=C6,1))</f>
        <v>0</v>
      </c>
      <c r="DE6" s="25" t="b">
        <f>IF(C6&lt;&gt;"",IF(C6&lt;D6,1))</f>
        <v>0</v>
      </c>
      <c r="DF6" s="25" t="b">
        <f>IF(D6&lt;&gt;"",IF(D6&lt;C6,1))</f>
        <v>0</v>
      </c>
      <c r="DG6" s="25">
        <f t="shared" si="43"/>
        <v>0</v>
      </c>
      <c r="DH6" s="25">
        <f t="shared" si="43"/>
        <v>0</v>
      </c>
      <c r="DI6" s="25">
        <f>D6</f>
        <v>0</v>
      </c>
      <c r="DJ6" s="30">
        <f>C6</f>
        <v>0</v>
      </c>
      <c r="DK6" s="31" t="str">
        <f t="shared" si="76"/>
        <v>Equipe 03</v>
      </c>
      <c r="DL6" s="33">
        <f t="shared" si="77"/>
        <v>0</v>
      </c>
      <c r="DM6" s="25">
        <f t="shared" si="78"/>
        <v>1</v>
      </c>
      <c r="DN6" s="31" t="str">
        <f t="shared" si="79"/>
        <v>Equipe 03</v>
      </c>
      <c r="DO6" s="31" t="str">
        <f t="shared" si="80"/>
        <v>Equipe 03</v>
      </c>
      <c r="DP6" s="33">
        <f t="shared" si="81"/>
        <v>0</v>
      </c>
      <c r="DQ6" s="25">
        <f t="shared" si="82"/>
        <v>1</v>
      </c>
      <c r="DR6" s="31" t="str">
        <f t="shared" si="83"/>
        <v>Equipe 03</v>
      </c>
      <c r="DS6" s="31" t="str">
        <f t="shared" si="84"/>
        <v>Equipe 03</v>
      </c>
      <c r="DT6" s="33">
        <f t="shared" si="85"/>
        <v>0</v>
      </c>
      <c r="DU6" s="25">
        <f t="shared" si="86"/>
        <v>1</v>
      </c>
      <c r="DV6" s="31" t="str">
        <f t="shared" si="87"/>
        <v>Equipe 03</v>
      </c>
      <c r="DW6" s="23"/>
      <c r="DX6" s="23"/>
      <c r="DY6" s="23"/>
      <c r="DZ6" s="23"/>
      <c r="EA6" s="23"/>
      <c r="EB6" s="23"/>
      <c r="EC6" s="23"/>
      <c r="ED6" s="23"/>
      <c r="EE6" s="23"/>
      <c r="EF6" s="23"/>
      <c r="EG6" s="23"/>
      <c r="EH6" s="23"/>
      <c r="EI6" s="23"/>
      <c r="EJ6" s="23"/>
      <c r="EK6" s="23"/>
      <c r="EL6" s="23"/>
      <c r="EM6" s="23"/>
      <c r="EN6" s="23"/>
      <c r="EO6" s="23"/>
      <c r="EP6" s="23"/>
      <c r="EQ6" s="23"/>
      <c r="ER6" s="23"/>
      <c r="ES6" s="23"/>
      <c r="ET6" s="23"/>
      <c r="EU6" s="23"/>
      <c r="EV6" s="23"/>
      <c r="EW6" s="23"/>
      <c r="EX6" s="23"/>
      <c r="EY6" s="23"/>
      <c r="EZ6" s="23"/>
      <c r="FA6" s="23"/>
      <c r="FB6" s="23"/>
      <c r="FC6" s="23"/>
      <c r="FD6" s="23"/>
      <c r="FE6" s="23"/>
      <c r="FF6" s="23"/>
      <c r="FG6" s="23"/>
      <c r="FH6" s="23"/>
      <c r="FI6" s="23"/>
      <c r="FJ6" s="23"/>
      <c r="FK6" s="23"/>
      <c r="FL6" s="23"/>
      <c r="FM6" s="23"/>
      <c r="FN6" s="23"/>
      <c r="FO6" s="23"/>
      <c r="FP6" s="23"/>
      <c r="FQ6" s="23"/>
      <c r="FR6" s="23"/>
      <c r="FS6" s="23"/>
      <c r="FT6" s="23"/>
      <c r="FU6" s="23"/>
      <c r="FV6" s="23"/>
      <c r="FW6" s="23"/>
      <c r="FX6" s="23"/>
      <c r="FY6" s="23"/>
      <c r="FZ6" s="23"/>
      <c r="GA6" s="23"/>
      <c r="GB6" s="23"/>
      <c r="GC6" s="23"/>
      <c r="GD6" s="23"/>
      <c r="GE6" s="23"/>
      <c r="GF6" s="23"/>
      <c r="GG6" s="23"/>
      <c r="GH6" s="23"/>
      <c r="GI6" s="23"/>
      <c r="GJ6" s="23"/>
      <c r="GK6" s="23"/>
      <c r="GL6" s="23"/>
      <c r="GM6" s="23"/>
      <c r="GN6" s="23"/>
      <c r="GO6" s="23"/>
    </row>
    <row r="7" spans="1:197" ht="15" customHeight="1" thickBot="1" x14ac:dyDescent="0.3">
      <c r="A7" s="73"/>
      <c r="B7" s="214"/>
      <c r="C7" s="74"/>
      <c r="D7" s="75"/>
      <c r="E7" s="217"/>
      <c r="F7" s="76"/>
      <c r="G7" s="77"/>
      <c r="H7" s="78"/>
      <c r="I7" s="22"/>
      <c r="J7" s="34">
        <f t="shared" si="88"/>
        <v>1</v>
      </c>
      <c r="K7" s="219" t="str">
        <f t="shared" si="44"/>
        <v>Equipe 04</v>
      </c>
      <c r="L7" s="185">
        <f t="shared" si="0"/>
        <v>0</v>
      </c>
      <c r="M7" s="113">
        <f t="shared" si="1"/>
        <v>0</v>
      </c>
      <c r="N7" s="42" t="str">
        <f t="shared" si="2"/>
        <v>u</v>
      </c>
      <c r="O7" s="117">
        <f t="shared" si="3"/>
        <v>0</v>
      </c>
      <c r="P7" s="118">
        <f t="shared" si="4"/>
        <v>0</v>
      </c>
      <c r="Q7" s="118">
        <f t="shared" si="5"/>
        <v>0</v>
      </c>
      <c r="R7" s="118">
        <f t="shared" si="6"/>
        <v>0</v>
      </c>
      <c r="S7" s="118">
        <f t="shared" si="7"/>
        <v>0</v>
      </c>
      <c r="T7" s="118">
        <f t="shared" si="8"/>
        <v>0</v>
      </c>
      <c r="U7" s="167">
        <f t="shared" si="9"/>
        <v>0</v>
      </c>
      <c r="V7" s="51">
        <f t="shared" si="89"/>
        <v>1</v>
      </c>
      <c r="W7" s="222" t="str">
        <f t="shared" si="45"/>
        <v>Equipe 04</v>
      </c>
      <c r="X7" s="188">
        <f t="shared" si="10"/>
        <v>0</v>
      </c>
      <c r="Y7" s="122">
        <f t="shared" si="11"/>
        <v>0</v>
      </c>
      <c r="Z7" s="52" t="str">
        <f t="shared" si="12"/>
        <v>u</v>
      </c>
      <c r="AA7" s="126">
        <f t="shared" si="13"/>
        <v>0</v>
      </c>
      <c r="AB7" s="127">
        <f t="shared" si="14"/>
        <v>0</v>
      </c>
      <c r="AC7" s="127">
        <f t="shared" si="15"/>
        <v>0</v>
      </c>
      <c r="AD7" s="127">
        <f t="shared" si="16"/>
        <v>0</v>
      </c>
      <c r="AE7" s="127">
        <f t="shared" si="17"/>
        <v>0</v>
      </c>
      <c r="AF7" s="127">
        <f t="shared" si="18"/>
        <v>0</v>
      </c>
      <c r="AG7" s="170">
        <f t="shared" si="19"/>
        <v>0</v>
      </c>
      <c r="AH7" s="61">
        <f t="shared" si="90"/>
        <v>1</v>
      </c>
      <c r="AI7" s="225" t="str">
        <f t="shared" si="46"/>
        <v>Equipe 04</v>
      </c>
      <c r="AJ7" s="191">
        <f t="shared" si="20"/>
        <v>0</v>
      </c>
      <c r="AK7" s="131">
        <f t="shared" si="47"/>
        <v>0</v>
      </c>
      <c r="AL7" s="62" t="str">
        <f t="shared" si="48"/>
        <v>u</v>
      </c>
      <c r="AM7" s="135">
        <f t="shared" si="49"/>
        <v>0</v>
      </c>
      <c r="AN7" s="136">
        <f t="shared" si="50"/>
        <v>0</v>
      </c>
      <c r="AO7" s="136">
        <f t="shared" si="51"/>
        <v>0</v>
      </c>
      <c r="AP7" s="136">
        <f t="shared" si="52"/>
        <v>0</v>
      </c>
      <c r="AQ7" s="136">
        <f t="shared" si="53"/>
        <v>0</v>
      </c>
      <c r="AR7" s="136">
        <f t="shared" si="54"/>
        <v>0</v>
      </c>
      <c r="AS7" s="173">
        <f t="shared" si="55"/>
        <v>0</v>
      </c>
      <c r="AT7" s="24">
        <v>4</v>
      </c>
      <c r="AU7" s="25">
        <f t="shared" si="56"/>
        <v>4</v>
      </c>
      <c r="AV7" s="25">
        <v>4</v>
      </c>
      <c r="AW7" s="25">
        <f t="shared" si="57"/>
        <v>4</v>
      </c>
      <c r="AX7" s="25">
        <v>4</v>
      </c>
      <c r="AY7" s="30">
        <f t="shared" si="58"/>
        <v>4</v>
      </c>
      <c r="AZ7" s="31" t="str">
        <f>Equipes!A5</f>
        <v>Equipe 04</v>
      </c>
      <c r="BA7" s="25">
        <f t="shared" si="59"/>
        <v>1</v>
      </c>
      <c r="BB7" s="25">
        <f t="shared" si="60"/>
        <v>0</v>
      </c>
      <c r="BC7" s="32" t="s">
        <v>37</v>
      </c>
      <c r="BD7" s="25">
        <f t="shared" si="61"/>
        <v>4</v>
      </c>
      <c r="BE7" s="25">
        <f t="shared" si="21"/>
        <v>0</v>
      </c>
      <c r="BF7" s="25">
        <f t="shared" si="22"/>
        <v>0</v>
      </c>
      <c r="BG7" s="25">
        <f t="shared" si="23"/>
        <v>0</v>
      </c>
      <c r="BH7" s="25">
        <f t="shared" si="24"/>
        <v>0</v>
      </c>
      <c r="BI7" s="25">
        <f t="shared" si="25"/>
        <v>0</v>
      </c>
      <c r="BJ7" s="25">
        <f t="shared" si="26"/>
        <v>0</v>
      </c>
      <c r="BK7" s="25">
        <f t="shared" si="27"/>
        <v>0</v>
      </c>
      <c r="BL7" s="25">
        <f t="shared" si="62"/>
        <v>0</v>
      </c>
      <c r="BM7" s="31" t="str">
        <f>Equipes!A5</f>
        <v>Equipe 04</v>
      </c>
      <c r="BN7" s="25">
        <f t="shared" si="63"/>
        <v>1</v>
      </c>
      <c r="BO7" s="25">
        <f t="shared" si="64"/>
        <v>0</v>
      </c>
      <c r="BP7" s="32" t="s">
        <v>37</v>
      </c>
      <c r="BQ7" s="25">
        <f t="shared" si="65"/>
        <v>4</v>
      </c>
      <c r="BR7" s="25">
        <f t="shared" si="28"/>
        <v>0</v>
      </c>
      <c r="BS7" s="25">
        <f t="shared" si="29"/>
        <v>0</v>
      </c>
      <c r="BT7" s="25">
        <f t="shared" si="30"/>
        <v>0</v>
      </c>
      <c r="BU7" s="25">
        <f t="shared" si="31"/>
        <v>0</v>
      </c>
      <c r="BV7" s="25">
        <f t="shared" si="32"/>
        <v>0</v>
      </c>
      <c r="BW7" s="25">
        <f t="shared" si="33"/>
        <v>0</v>
      </c>
      <c r="BX7" s="25">
        <f t="shared" si="34"/>
        <v>0</v>
      </c>
      <c r="BY7" s="25">
        <f t="shared" si="66"/>
        <v>0</v>
      </c>
      <c r="BZ7" s="31" t="str">
        <f>Equipes!A5</f>
        <v>Equipe 04</v>
      </c>
      <c r="CA7" s="25">
        <f t="shared" si="67"/>
        <v>1</v>
      </c>
      <c r="CB7" s="25">
        <f t="shared" si="68"/>
        <v>0</v>
      </c>
      <c r="CC7" s="32" t="s">
        <v>37</v>
      </c>
      <c r="CD7" s="25">
        <f t="shared" si="69"/>
        <v>4</v>
      </c>
      <c r="CE7" s="25">
        <f t="shared" si="35"/>
        <v>0</v>
      </c>
      <c r="CF7" s="25">
        <f t="shared" si="36"/>
        <v>0</v>
      </c>
      <c r="CG7" s="25">
        <f t="shared" si="37"/>
        <v>0</v>
      </c>
      <c r="CH7" s="25">
        <f t="shared" si="38"/>
        <v>0</v>
      </c>
      <c r="CI7" s="25">
        <f t="shared" si="39"/>
        <v>0</v>
      </c>
      <c r="CJ7" s="25">
        <f t="shared" si="40"/>
        <v>0</v>
      </c>
      <c r="CK7" s="25">
        <f t="shared" si="41"/>
        <v>0</v>
      </c>
      <c r="CL7" s="25">
        <f t="shared" si="70"/>
        <v>0</v>
      </c>
      <c r="CM7" s="33">
        <f t="shared" si="71"/>
        <v>0</v>
      </c>
      <c r="CN7" s="33">
        <f>CM7+0.0000005</f>
        <v>4.9999999999999998E-7</v>
      </c>
      <c r="CO7" s="33">
        <f t="shared" si="72"/>
        <v>0</v>
      </c>
      <c r="CP7" s="33">
        <f>CO7+0.0000005</f>
        <v>4.9999999999999998E-7</v>
      </c>
      <c r="CQ7" s="33">
        <f t="shared" si="73"/>
        <v>0</v>
      </c>
      <c r="CR7" s="33">
        <f>CQ7+0.0000005</f>
        <v>4.9999999999999998E-7</v>
      </c>
      <c r="CS7" s="25">
        <f>A7</f>
        <v>0</v>
      </c>
      <c r="CT7" s="25">
        <f>F7</f>
        <v>0</v>
      </c>
      <c r="CU7" s="25">
        <f>IF(C7="",0,IF(C7&gt;D7,3,IF(C7=D7,1,IF(C7&lt;D7,0))))</f>
        <v>0</v>
      </c>
      <c r="CV7" s="25">
        <f>IF(D7="",0,IF(D7&gt;C7,3,IF(D7=C7,1,IF(D7&lt;C7,0))))</f>
        <v>0</v>
      </c>
      <c r="CW7" s="25">
        <f t="shared" si="74"/>
        <v>0</v>
      </c>
      <c r="CX7" s="25">
        <f t="shared" si="75"/>
        <v>0</v>
      </c>
      <c r="CY7" s="25">
        <f t="shared" si="42"/>
        <v>0</v>
      </c>
      <c r="CZ7" s="25">
        <f t="shared" si="42"/>
        <v>0</v>
      </c>
      <c r="DA7" s="25" t="b">
        <f>IF(C7&lt;&gt;"",IF(C7&gt;D7,1))</f>
        <v>0</v>
      </c>
      <c r="DB7" s="25" t="b">
        <f>IF(D7&lt;&gt;"",IF(D7&gt;C7,1))</f>
        <v>0</v>
      </c>
      <c r="DC7" s="25" t="b">
        <f>IF(C7&lt;&gt;"",IF(C7=D7,1))</f>
        <v>0</v>
      </c>
      <c r="DD7" s="25" t="b">
        <f>IF(D7&lt;&gt;"",IF(D7=C7,1))</f>
        <v>0</v>
      </c>
      <c r="DE7" s="25" t="b">
        <f>IF(C7&lt;&gt;"",IF(C7&lt;D7,1))</f>
        <v>0</v>
      </c>
      <c r="DF7" s="25" t="b">
        <f>IF(D7&lt;&gt;"",IF(D7&lt;C7,1))</f>
        <v>0</v>
      </c>
      <c r="DG7" s="25">
        <f t="shared" si="43"/>
        <v>0</v>
      </c>
      <c r="DH7" s="25">
        <f t="shared" si="43"/>
        <v>0</v>
      </c>
      <c r="DI7" s="25">
        <f>D7</f>
        <v>0</v>
      </c>
      <c r="DJ7" s="30">
        <f>C7</f>
        <v>0</v>
      </c>
      <c r="DK7" s="31" t="str">
        <f t="shared" si="76"/>
        <v>Equipe 04</v>
      </c>
      <c r="DL7" s="33">
        <f t="shared" si="77"/>
        <v>0</v>
      </c>
      <c r="DM7" s="25">
        <f t="shared" si="78"/>
        <v>1</v>
      </c>
      <c r="DN7" s="31" t="str">
        <f t="shared" si="79"/>
        <v>Equipe 04</v>
      </c>
      <c r="DO7" s="31" t="str">
        <f t="shared" si="80"/>
        <v>Equipe 04</v>
      </c>
      <c r="DP7" s="33">
        <f t="shared" si="81"/>
        <v>0</v>
      </c>
      <c r="DQ7" s="25">
        <f t="shared" si="82"/>
        <v>1</v>
      </c>
      <c r="DR7" s="31" t="str">
        <f t="shared" si="83"/>
        <v>Equipe 04</v>
      </c>
      <c r="DS7" s="31" t="str">
        <f t="shared" si="84"/>
        <v>Equipe 04</v>
      </c>
      <c r="DT7" s="33">
        <f t="shared" si="85"/>
        <v>0</v>
      </c>
      <c r="DU7" s="25">
        <f t="shared" si="86"/>
        <v>1</v>
      </c>
      <c r="DV7" s="31" t="str">
        <f t="shared" si="87"/>
        <v>Equipe 04</v>
      </c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  <c r="EJ7" s="23"/>
      <c r="EK7" s="23"/>
      <c r="EL7" s="23"/>
      <c r="EM7" s="23"/>
      <c r="EN7" s="23"/>
      <c r="EO7" s="23"/>
      <c r="EP7" s="23"/>
      <c r="EQ7" s="23"/>
      <c r="ER7" s="23"/>
      <c r="ES7" s="23"/>
      <c r="ET7" s="23"/>
      <c r="EU7" s="23"/>
      <c r="EV7" s="23"/>
      <c r="EW7" s="23"/>
      <c r="EX7" s="23"/>
      <c r="EY7" s="23"/>
      <c r="EZ7" s="23"/>
      <c r="FA7" s="23"/>
      <c r="FB7" s="23"/>
      <c r="FC7" s="23"/>
      <c r="FD7" s="23"/>
      <c r="FE7" s="23"/>
      <c r="FF7" s="23"/>
      <c r="FG7" s="23"/>
      <c r="FH7" s="23"/>
      <c r="FI7" s="23"/>
      <c r="FJ7" s="23"/>
      <c r="FK7" s="23"/>
      <c r="FL7" s="23"/>
      <c r="FM7" s="23"/>
      <c r="FN7" s="23"/>
      <c r="FO7" s="23"/>
      <c r="FP7" s="23"/>
      <c r="FQ7" s="23"/>
      <c r="FR7" s="23"/>
      <c r="FS7" s="23"/>
      <c r="FT7" s="23"/>
      <c r="FU7" s="23"/>
      <c r="FV7" s="23"/>
      <c r="FW7" s="23"/>
      <c r="FX7" s="23"/>
      <c r="FY7" s="23"/>
      <c r="FZ7" s="23"/>
      <c r="GA7" s="23"/>
      <c r="GB7" s="23"/>
      <c r="GC7" s="23"/>
      <c r="GD7" s="23"/>
      <c r="GE7" s="23"/>
      <c r="GF7" s="23"/>
      <c r="GG7" s="23"/>
      <c r="GH7" s="23"/>
      <c r="GI7" s="23"/>
      <c r="GJ7" s="23"/>
      <c r="GK7" s="23"/>
      <c r="GL7" s="23"/>
      <c r="GM7" s="23"/>
      <c r="GN7" s="23"/>
      <c r="GO7" s="23"/>
    </row>
    <row r="8" spans="1:197" ht="15" customHeight="1" thickTop="1" x14ac:dyDescent="0.25">
      <c r="A8" s="79"/>
      <c r="B8" s="196"/>
      <c r="C8" s="80"/>
      <c r="D8" s="80"/>
      <c r="E8" s="197"/>
      <c r="F8" s="79"/>
      <c r="G8" s="81"/>
      <c r="H8" s="82"/>
      <c r="I8" s="22"/>
      <c r="J8" s="34">
        <f t="shared" si="88"/>
        <v>1</v>
      </c>
      <c r="K8" s="219" t="str">
        <f t="shared" si="44"/>
        <v>Equipe 05</v>
      </c>
      <c r="L8" s="185">
        <f t="shared" si="0"/>
        <v>0</v>
      </c>
      <c r="M8" s="113">
        <f t="shared" si="1"/>
        <v>0</v>
      </c>
      <c r="N8" s="42" t="str">
        <f t="shared" si="2"/>
        <v>u</v>
      </c>
      <c r="O8" s="117">
        <f t="shared" si="3"/>
        <v>0</v>
      </c>
      <c r="P8" s="118">
        <f t="shared" si="4"/>
        <v>0</v>
      </c>
      <c r="Q8" s="118">
        <f t="shared" si="5"/>
        <v>0</v>
      </c>
      <c r="R8" s="118">
        <f t="shared" si="6"/>
        <v>0</v>
      </c>
      <c r="S8" s="118">
        <f t="shared" si="7"/>
        <v>0</v>
      </c>
      <c r="T8" s="118">
        <f t="shared" si="8"/>
        <v>0</v>
      </c>
      <c r="U8" s="167">
        <f t="shared" si="9"/>
        <v>0</v>
      </c>
      <c r="V8" s="51">
        <f t="shared" si="89"/>
        <v>1</v>
      </c>
      <c r="W8" s="222" t="str">
        <f t="shared" si="45"/>
        <v>Equipe 05</v>
      </c>
      <c r="X8" s="188">
        <f t="shared" si="10"/>
        <v>0</v>
      </c>
      <c r="Y8" s="122">
        <f t="shared" si="11"/>
        <v>0</v>
      </c>
      <c r="Z8" s="52" t="str">
        <f t="shared" si="12"/>
        <v>u</v>
      </c>
      <c r="AA8" s="126">
        <f t="shared" si="13"/>
        <v>0</v>
      </c>
      <c r="AB8" s="127">
        <f t="shared" si="14"/>
        <v>0</v>
      </c>
      <c r="AC8" s="127">
        <f t="shared" si="15"/>
        <v>0</v>
      </c>
      <c r="AD8" s="127">
        <f t="shared" si="16"/>
        <v>0</v>
      </c>
      <c r="AE8" s="127">
        <f t="shared" si="17"/>
        <v>0</v>
      </c>
      <c r="AF8" s="127">
        <f t="shared" si="18"/>
        <v>0</v>
      </c>
      <c r="AG8" s="170">
        <f t="shared" si="19"/>
        <v>0</v>
      </c>
      <c r="AH8" s="61">
        <f t="shared" si="90"/>
        <v>1</v>
      </c>
      <c r="AI8" s="225" t="str">
        <f t="shared" si="46"/>
        <v>Equipe 05</v>
      </c>
      <c r="AJ8" s="191">
        <f t="shared" si="20"/>
        <v>0</v>
      </c>
      <c r="AK8" s="131">
        <f t="shared" si="47"/>
        <v>0</v>
      </c>
      <c r="AL8" s="62" t="str">
        <f t="shared" si="48"/>
        <v>u</v>
      </c>
      <c r="AM8" s="135">
        <f t="shared" si="49"/>
        <v>0</v>
      </c>
      <c r="AN8" s="136">
        <f t="shared" si="50"/>
        <v>0</v>
      </c>
      <c r="AO8" s="136">
        <f t="shared" si="51"/>
        <v>0</v>
      </c>
      <c r="AP8" s="136">
        <f t="shared" si="52"/>
        <v>0</v>
      </c>
      <c r="AQ8" s="136">
        <f t="shared" si="53"/>
        <v>0</v>
      </c>
      <c r="AR8" s="136">
        <f t="shared" si="54"/>
        <v>0</v>
      </c>
      <c r="AS8" s="173">
        <f t="shared" si="55"/>
        <v>0</v>
      </c>
      <c r="AT8" s="24">
        <v>5</v>
      </c>
      <c r="AU8" s="25">
        <f t="shared" si="56"/>
        <v>5</v>
      </c>
      <c r="AV8" s="25">
        <v>5</v>
      </c>
      <c r="AW8" s="25">
        <f t="shared" si="57"/>
        <v>5</v>
      </c>
      <c r="AX8" s="25">
        <v>5</v>
      </c>
      <c r="AY8" s="30">
        <f t="shared" si="58"/>
        <v>5</v>
      </c>
      <c r="AZ8" s="31" t="str">
        <f>Equipes!A6</f>
        <v>Equipe 05</v>
      </c>
      <c r="BA8" s="25">
        <f t="shared" si="59"/>
        <v>1</v>
      </c>
      <c r="BB8" s="25">
        <f t="shared" si="60"/>
        <v>0</v>
      </c>
      <c r="BC8" s="32" t="s">
        <v>37</v>
      </c>
      <c r="BD8" s="25">
        <f t="shared" si="61"/>
        <v>5</v>
      </c>
      <c r="BE8" s="25">
        <f t="shared" si="21"/>
        <v>0</v>
      </c>
      <c r="BF8" s="25">
        <f t="shared" si="22"/>
        <v>0</v>
      </c>
      <c r="BG8" s="25">
        <f t="shared" si="23"/>
        <v>0</v>
      </c>
      <c r="BH8" s="25">
        <f t="shared" si="24"/>
        <v>0</v>
      </c>
      <c r="BI8" s="25">
        <f t="shared" si="25"/>
        <v>0</v>
      </c>
      <c r="BJ8" s="25">
        <f t="shared" si="26"/>
        <v>0</v>
      </c>
      <c r="BK8" s="25">
        <f t="shared" si="27"/>
        <v>0</v>
      </c>
      <c r="BL8" s="25">
        <f t="shared" si="62"/>
        <v>0</v>
      </c>
      <c r="BM8" s="31" t="str">
        <f>Equipes!A6</f>
        <v>Equipe 05</v>
      </c>
      <c r="BN8" s="25">
        <f t="shared" si="63"/>
        <v>1</v>
      </c>
      <c r="BO8" s="25">
        <f t="shared" si="64"/>
        <v>0</v>
      </c>
      <c r="BP8" s="32" t="s">
        <v>37</v>
      </c>
      <c r="BQ8" s="25">
        <f t="shared" si="65"/>
        <v>5</v>
      </c>
      <c r="BR8" s="25">
        <f t="shared" si="28"/>
        <v>0</v>
      </c>
      <c r="BS8" s="25">
        <f t="shared" si="29"/>
        <v>0</v>
      </c>
      <c r="BT8" s="25">
        <f t="shared" si="30"/>
        <v>0</v>
      </c>
      <c r="BU8" s="25">
        <f t="shared" si="31"/>
        <v>0</v>
      </c>
      <c r="BV8" s="25">
        <f t="shared" si="32"/>
        <v>0</v>
      </c>
      <c r="BW8" s="25">
        <f t="shared" si="33"/>
        <v>0</v>
      </c>
      <c r="BX8" s="25">
        <f t="shared" si="34"/>
        <v>0</v>
      </c>
      <c r="BY8" s="25">
        <f t="shared" si="66"/>
        <v>0</v>
      </c>
      <c r="BZ8" s="31" t="str">
        <f>Equipes!A6</f>
        <v>Equipe 05</v>
      </c>
      <c r="CA8" s="25">
        <f t="shared" si="67"/>
        <v>1</v>
      </c>
      <c r="CB8" s="25">
        <f t="shared" si="68"/>
        <v>0</v>
      </c>
      <c r="CC8" s="32" t="s">
        <v>37</v>
      </c>
      <c r="CD8" s="25">
        <f t="shared" si="69"/>
        <v>5</v>
      </c>
      <c r="CE8" s="25">
        <f t="shared" si="35"/>
        <v>0</v>
      </c>
      <c r="CF8" s="25">
        <f t="shared" si="36"/>
        <v>0</v>
      </c>
      <c r="CG8" s="25">
        <f t="shared" si="37"/>
        <v>0</v>
      </c>
      <c r="CH8" s="25">
        <f t="shared" si="38"/>
        <v>0</v>
      </c>
      <c r="CI8" s="25">
        <f t="shared" si="39"/>
        <v>0</v>
      </c>
      <c r="CJ8" s="25">
        <f t="shared" si="40"/>
        <v>0</v>
      </c>
      <c r="CK8" s="25">
        <f t="shared" si="41"/>
        <v>0</v>
      </c>
      <c r="CL8" s="25">
        <f t="shared" si="70"/>
        <v>0</v>
      </c>
      <c r="CM8" s="33">
        <f t="shared" si="71"/>
        <v>0</v>
      </c>
      <c r="CN8" s="33">
        <f>CM8+0.0000004</f>
        <v>3.9999999999999998E-7</v>
      </c>
      <c r="CO8" s="33">
        <f t="shared" si="72"/>
        <v>0</v>
      </c>
      <c r="CP8" s="33">
        <f>CO8+0.0000004</f>
        <v>3.9999999999999998E-7</v>
      </c>
      <c r="CQ8" s="33">
        <f t="shared" si="73"/>
        <v>0</v>
      </c>
      <c r="CR8" s="33">
        <f>CQ8+0.0000004</f>
        <v>3.9999999999999998E-7</v>
      </c>
      <c r="CS8" s="103"/>
      <c r="CT8" s="97"/>
      <c r="CU8" s="97"/>
      <c r="CV8" s="97"/>
      <c r="CW8" s="97"/>
      <c r="CX8" s="97"/>
      <c r="CY8" s="97"/>
      <c r="CZ8" s="97"/>
      <c r="DA8" s="97"/>
      <c r="DB8" s="97"/>
      <c r="DC8" s="97"/>
      <c r="DD8" s="97"/>
      <c r="DE8" s="97"/>
      <c r="DF8" s="97"/>
      <c r="DG8" s="97"/>
      <c r="DH8" s="97"/>
      <c r="DI8" s="97"/>
      <c r="DJ8" s="104"/>
      <c r="DK8" s="31" t="str">
        <f t="shared" si="76"/>
        <v>Equipe 05</v>
      </c>
      <c r="DL8" s="33">
        <f t="shared" si="77"/>
        <v>0</v>
      </c>
      <c r="DM8" s="25">
        <f t="shared" si="78"/>
        <v>1</v>
      </c>
      <c r="DN8" s="31" t="str">
        <f t="shared" si="79"/>
        <v>Equipe 05</v>
      </c>
      <c r="DO8" s="31" t="str">
        <f t="shared" si="80"/>
        <v>Equipe 05</v>
      </c>
      <c r="DP8" s="33">
        <f t="shared" si="81"/>
        <v>0</v>
      </c>
      <c r="DQ8" s="25">
        <f t="shared" si="82"/>
        <v>1</v>
      </c>
      <c r="DR8" s="31" t="str">
        <f t="shared" si="83"/>
        <v>Equipe 05</v>
      </c>
      <c r="DS8" s="31" t="str">
        <f t="shared" si="84"/>
        <v>Equipe 05</v>
      </c>
      <c r="DT8" s="33">
        <f t="shared" si="85"/>
        <v>0</v>
      </c>
      <c r="DU8" s="25">
        <f t="shared" si="86"/>
        <v>1</v>
      </c>
      <c r="DV8" s="31" t="str">
        <f t="shared" si="87"/>
        <v>Equipe 05</v>
      </c>
      <c r="DW8" s="23"/>
      <c r="DX8" s="23"/>
      <c r="DY8" s="23"/>
      <c r="DZ8" s="23"/>
      <c r="EA8" s="23"/>
      <c r="EB8" s="23"/>
      <c r="EC8" s="23"/>
      <c r="ED8" s="23"/>
      <c r="EE8" s="23"/>
      <c r="EF8" s="23"/>
      <c r="EG8" s="23"/>
      <c r="EH8" s="23"/>
      <c r="EI8" s="23"/>
      <c r="EJ8" s="23"/>
      <c r="EK8" s="23"/>
      <c r="EL8" s="23"/>
      <c r="EM8" s="23"/>
      <c r="EN8" s="23"/>
      <c r="EO8" s="23"/>
      <c r="EP8" s="23"/>
      <c r="EQ8" s="23"/>
      <c r="ER8" s="23"/>
      <c r="ES8" s="23"/>
      <c r="ET8" s="23"/>
      <c r="EU8" s="23"/>
      <c r="EV8" s="23"/>
      <c r="EW8" s="23"/>
      <c r="EX8" s="23"/>
      <c r="EY8" s="23"/>
      <c r="EZ8" s="23"/>
      <c r="FA8" s="23"/>
      <c r="FB8" s="23"/>
      <c r="FC8" s="23"/>
      <c r="FD8" s="23"/>
      <c r="FE8" s="23"/>
      <c r="FF8" s="23"/>
      <c r="FG8" s="23"/>
      <c r="FH8" s="23"/>
      <c r="FI8" s="23"/>
      <c r="FJ8" s="23"/>
      <c r="FK8" s="23"/>
      <c r="FL8" s="23"/>
      <c r="FM8" s="23"/>
      <c r="FN8" s="23"/>
      <c r="FO8" s="23"/>
      <c r="FP8" s="23"/>
      <c r="FQ8" s="23"/>
      <c r="FR8" s="23"/>
      <c r="FS8" s="23"/>
      <c r="FT8" s="23"/>
      <c r="FU8" s="23"/>
      <c r="FV8" s="23"/>
      <c r="FW8" s="23"/>
      <c r="FX8" s="23"/>
      <c r="FY8" s="23"/>
      <c r="FZ8" s="23"/>
      <c r="GA8" s="23"/>
      <c r="GB8" s="23"/>
      <c r="GC8" s="23"/>
      <c r="GD8" s="23"/>
      <c r="GE8" s="23"/>
      <c r="GF8" s="23"/>
      <c r="GG8" s="23"/>
      <c r="GH8" s="23"/>
      <c r="GI8" s="23"/>
      <c r="GJ8" s="23"/>
      <c r="GK8" s="23"/>
      <c r="GL8" s="23"/>
      <c r="GM8" s="23"/>
      <c r="GN8" s="23"/>
      <c r="GO8" s="23"/>
    </row>
    <row r="9" spans="1:197" ht="15" customHeight="1" x14ac:dyDescent="0.25">
      <c r="A9" s="105"/>
      <c r="B9" s="106"/>
      <c r="C9" s="94"/>
      <c r="D9" s="94"/>
      <c r="E9" s="93"/>
      <c r="F9" s="105"/>
      <c r="G9" s="107"/>
      <c r="H9" s="108"/>
      <c r="I9" s="22"/>
      <c r="J9" s="34">
        <f t="shared" si="88"/>
        <v>1</v>
      </c>
      <c r="K9" s="219" t="str">
        <f t="shared" si="44"/>
        <v>Equipe 06</v>
      </c>
      <c r="L9" s="185">
        <f t="shared" si="0"/>
        <v>0</v>
      </c>
      <c r="M9" s="113">
        <f t="shared" si="1"/>
        <v>0</v>
      </c>
      <c r="N9" s="42" t="str">
        <f t="shared" si="2"/>
        <v>u</v>
      </c>
      <c r="O9" s="117">
        <f t="shared" si="3"/>
        <v>0</v>
      </c>
      <c r="P9" s="118">
        <f t="shared" si="4"/>
        <v>0</v>
      </c>
      <c r="Q9" s="118">
        <f t="shared" si="5"/>
        <v>0</v>
      </c>
      <c r="R9" s="118">
        <f t="shared" si="6"/>
        <v>0</v>
      </c>
      <c r="S9" s="118">
        <f t="shared" si="7"/>
        <v>0</v>
      </c>
      <c r="T9" s="118">
        <f t="shared" si="8"/>
        <v>0</v>
      </c>
      <c r="U9" s="167">
        <f t="shared" si="9"/>
        <v>0</v>
      </c>
      <c r="V9" s="51">
        <f t="shared" si="89"/>
        <v>1</v>
      </c>
      <c r="W9" s="222" t="str">
        <f t="shared" si="45"/>
        <v>Equipe 06</v>
      </c>
      <c r="X9" s="188">
        <f t="shared" si="10"/>
        <v>0</v>
      </c>
      <c r="Y9" s="122">
        <f t="shared" si="11"/>
        <v>0</v>
      </c>
      <c r="Z9" s="52" t="str">
        <f t="shared" si="12"/>
        <v>u</v>
      </c>
      <c r="AA9" s="126">
        <f t="shared" si="13"/>
        <v>0</v>
      </c>
      <c r="AB9" s="127">
        <f t="shared" si="14"/>
        <v>0</v>
      </c>
      <c r="AC9" s="127">
        <f t="shared" si="15"/>
        <v>0</v>
      </c>
      <c r="AD9" s="127">
        <f t="shared" si="16"/>
        <v>0</v>
      </c>
      <c r="AE9" s="127">
        <f t="shared" si="17"/>
        <v>0</v>
      </c>
      <c r="AF9" s="127">
        <f t="shared" si="18"/>
        <v>0</v>
      </c>
      <c r="AG9" s="170">
        <f t="shared" si="19"/>
        <v>0</v>
      </c>
      <c r="AH9" s="61">
        <f t="shared" si="90"/>
        <v>1</v>
      </c>
      <c r="AI9" s="225" t="str">
        <f t="shared" si="46"/>
        <v>Equipe 06</v>
      </c>
      <c r="AJ9" s="191">
        <f t="shared" si="20"/>
        <v>0</v>
      </c>
      <c r="AK9" s="131">
        <f t="shared" si="47"/>
        <v>0</v>
      </c>
      <c r="AL9" s="62" t="str">
        <f t="shared" si="48"/>
        <v>u</v>
      </c>
      <c r="AM9" s="135">
        <f t="shared" si="49"/>
        <v>0</v>
      </c>
      <c r="AN9" s="136">
        <f t="shared" si="50"/>
        <v>0</v>
      </c>
      <c r="AO9" s="136">
        <f t="shared" si="51"/>
        <v>0</v>
      </c>
      <c r="AP9" s="136">
        <f t="shared" si="52"/>
        <v>0</v>
      </c>
      <c r="AQ9" s="136">
        <f t="shared" si="53"/>
        <v>0</v>
      </c>
      <c r="AR9" s="136">
        <f t="shared" si="54"/>
        <v>0</v>
      </c>
      <c r="AS9" s="173">
        <f t="shared" si="55"/>
        <v>0</v>
      </c>
      <c r="AT9" s="24">
        <v>6</v>
      </c>
      <c r="AU9" s="25">
        <f t="shared" si="56"/>
        <v>6</v>
      </c>
      <c r="AV9" s="25">
        <v>6</v>
      </c>
      <c r="AW9" s="25">
        <f t="shared" si="57"/>
        <v>6</v>
      </c>
      <c r="AX9" s="25">
        <v>6</v>
      </c>
      <c r="AY9" s="30">
        <f t="shared" si="58"/>
        <v>6</v>
      </c>
      <c r="AZ9" s="31" t="str">
        <f>Equipes!A7</f>
        <v>Equipe 06</v>
      </c>
      <c r="BA9" s="25">
        <f t="shared" si="59"/>
        <v>1</v>
      </c>
      <c r="BB9" s="25">
        <f t="shared" si="60"/>
        <v>0</v>
      </c>
      <c r="BC9" s="32" t="s">
        <v>37</v>
      </c>
      <c r="BD9" s="25">
        <f t="shared" si="61"/>
        <v>6</v>
      </c>
      <c r="BE9" s="25">
        <f t="shared" si="21"/>
        <v>0</v>
      </c>
      <c r="BF9" s="25">
        <f t="shared" si="22"/>
        <v>0</v>
      </c>
      <c r="BG9" s="25">
        <f t="shared" si="23"/>
        <v>0</v>
      </c>
      <c r="BH9" s="25">
        <f t="shared" si="24"/>
        <v>0</v>
      </c>
      <c r="BI9" s="25">
        <f t="shared" si="25"/>
        <v>0</v>
      </c>
      <c r="BJ9" s="25">
        <f t="shared" si="26"/>
        <v>0</v>
      </c>
      <c r="BK9" s="25">
        <f t="shared" si="27"/>
        <v>0</v>
      </c>
      <c r="BL9" s="25">
        <f t="shared" si="62"/>
        <v>0</v>
      </c>
      <c r="BM9" s="31" t="str">
        <f>Equipes!A7</f>
        <v>Equipe 06</v>
      </c>
      <c r="BN9" s="25">
        <f t="shared" si="63"/>
        <v>1</v>
      </c>
      <c r="BO9" s="25">
        <f t="shared" si="64"/>
        <v>0</v>
      </c>
      <c r="BP9" s="32" t="s">
        <v>37</v>
      </c>
      <c r="BQ9" s="25">
        <f t="shared" si="65"/>
        <v>6</v>
      </c>
      <c r="BR9" s="25">
        <f t="shared" si="28"/>
        <v>0</v>
      </c>
      <c r="BS9" s="25">
        <f t="shared" si="29"/>
        <v>0</v>
      </c>
      <c r="BT9" s="25">
        <f t="shared" si="30"/>
        <v>0</v>
      </c>
      <c r="BU9" s="25">
        <f t="shared" si="31"/>
        <v>0</v>
      </c>
      <c r="BV9" s="25">
        <f t="shared" si="32"/>
        <v>0</v>
      </c>
      <c r="BW9" s="25">
        <f t="shared" si="33"/>
        <v>0</v>
      </c>
      <c r="BX9" s="25">
        <f t="shared" si="34"/>
        <v>0</v>
      </c>
      <c r="BY9" s="25">
        <f t="shared" si="66"/>
        <v>0</v>
      </c>
      <c r="BZ9" s="31" t="str">
        <f>Equipes!A7</f>
        <v>Equipe 06</v>
      </c>
      <c r="CA9" s="25">
        <f t="shared" si="67"/>
        <v>1</v>
      </c>
      <c r="CB9" s="25">
        <f t="shared" si="68"/>
        <v>0</v>
      </c>
      <c r="CC9" s="32" t="s">
        <v>37</v>
      </c>
      <c r="CD9" s="25">
        <f t="shared" si="69"/>
        <v>6</v>
      </c>
      <c r="CE9" s="25">
        <f t="shared" si="35"/>
        <v>0</v>
      </c>
      <c r="CF9" s="25">
        <f t="shared" si="36"/>
        <v>0</v>
      </c>
      <c r="CG9" s="25">
        <f t="shared" si="37"/>
        <v>0</v>
      </c>
      <c r="CH9" s="25">
        <f t="shared" si="38"/>
        <v>0</v>
      </c>
      <c r="CI9" s="25">
        <f t="shared" si="39"/>
        <v>0</v>
      </c>
      <c r="CJ9" s="25">
        <f t="shared" si="40"/>
        <v>0</v>
      </c>
      <c r="CK9" s="25">
        <f t="shared" si="41"/>
        <v>0</v>
      </c>
      <c r="CL9" s="25">
        <f t="shared" si="70"/>
        <v>0</v>
      </c>
      <c r="CM9" s="33">
        <f t="shared" si="71"/>
        <v>0</v>
      </c>
      <c r="CN9" s="33">
        <f>CM9+0.0000003</f>
        <v>2.9999999999999999E-7</v>
      </c>
      <c r="CO9" s="33">
        <f t="shared" si="72"/>
        <v>0</v>
      </c>
      <c r="CP9" s="33">
        <f>CO9+0.0000003</f>
        <v>2.9999999999999999E-7</v>
      </c>
      <c r="CQ9" s="33">
        <f t="shared" si="73"/>
        <v>0</v>
      </c>
      <c r="CR9" s="33">
        <f>CQ9+0.0000003</f>
        <v>2.9999999999999999E-7</v>
      </c>
      <c r="CS9" s="109"/>
      <c r="CT9" s="101"/>
      <c r="CU9" s="101"/>
      <c r="CV9" s="101"/>
      <c r="CW9" s="101"/>
      <c r="CX9" s="101"/>
      <c r="CY9" s="101"/>
      <c r="CZ9" s="101"/>
      <c r="DA9" s="101"/>
      <c r="DB9" s="101"/>
      <c r="DC9" s="101"/>
      <c r="DD9" s="101"/>
      <c r="DE9" s="101"/>
      <c r="DF9" s="101"/>
      <c r="DG9" s="101"/>
      <c r="DH9" s="101"/>
      <c r="DI9" s="101"/>
      <c r="DJ9" s="110"/>
      <c r="DK9" s="31" t="str">
        <f t="shared" si="76"/>
        <v>Equipe 06</v>
      </c>
      <c r="DL9" s="33">
        <f t="shared" si="77"/>
        <v>0</v>
      </c>
      <c r="DM9" s="25">
        <f t="shared" si="78"/>
        <v>1</v>
      </c>
      <c r="DN9" s="31" t="str">
        <f t="shared" si="79"/>
        <v>Equipe 06</v>
      </c>
      <c r="DO9" s="31" t="str">
        <f t="shared" si="80"/>
        <v>Equipe 06</v>
      </c>
      <c r="DP9" s="33">
        <f t="shared" si="81"/>
        <v>0</v>
      </c>
      <c r="DQ9" s="25">
        <f t="shared" si="82"/>
        <v>1</v>
      </c>
      <c r="DR9" s="31" t="str">
        <f t="shared" si="83"/>
        <v>Equipe 06</v>
      </c>
      <c r="DS9" s="31" t="str">
        <f t="shared" si="84"/>
        <v>Equipe 06</v>
      </c>
      <c r="DT9" s="33">
        <f t="shared" si="85"/>
        <v>0</v>
      </c>
      <c r="DU9" s="25">
        <f t="shared" si="86"/>
        <v>1</v>
      </c>
      <c r="DV9" s="31" t="str">
        <f t="shared" si="87"/>
        <v>Equipe 06</v>
      </c>
      <c r="DW9" s="23"/>
      <c r="DX9" s="23"/>
      <c r="DY9" s="23"/>
      <c r="DZ9" s="23"/>
      <c r="EA9" s="23"/>
      <c r="EB9" s="23"/>
      <c r="EC9" s="23"/>
      <c r="ED9" s="23"/>
      <c r="EE9" s="23"/>
      <c r="EF9" s="23"/>
      <c r="EG9" s="23"/>
      <c r="EH9" s="23"/>
      <c r="EI9" s="23"/>
      <c r="EJ9" s="23"/>
      <c r="EK9" s="23"/>
      <c r="EL9" s="23"/>
      <c r="EM9" s="23"/>
      <c r="EN9" s="23"/>
      <c r="EO9" s="23"/>
      <c r="EP9" s="23"/>
      <c r="EQ9" s="23"/>
      <c r="ER9" s="23"/>
      <c r="ES9" s="23"/>
      <c r="ET9" s="23"/>
      <c r="EU9" s="23"/>
      <c r="EV9" s="23"/>
      <c r="EW9" s="23"/>
      <c r="EX9" s="23"/>
      <c r="EY9" s="23"/>
      <c r="EZ9" s="23"/>
      <c r="FA9" s="23"/>
      <c r="FB9" s="23"/>
      <c r="FC9" s="23"/>
      <c r="FD9" s="23"/>
      <c r="FE9" s="23"/>
      <c r="FF9" s="23"/>
      <c r="FG9" s="23"/>
      <c r="FH9" s="23"/>
      <c r="FI9" s="23"/>
      <c r="FJ9" s="23"/>
      <c r="FK9" s="23"/>
      <c r="FL9" s="23"/>
      <c r="FM9" s="23"/>
      <c r="FN9" s="23"/>
      <c r="FO9" s="23"/>
      <c r="FP9" s="23"/>
      <c r="FQ9" s="23"/>
      <c r="FR9" s="23"/>
      <c r="FS9" s="23"/>
      <c r="FT9" s="23"/>
      <c r="FU9" s="23"/>
      <c r="FV9" s="23"/>
      <c r="FW9" s="23"/>
      <c r="FX9" s="23"/>
      <c r="FY9" s="23"/>
      <c r="FZ9" s="23"/>
      <c r="GA9" s="23"/>
      <c r="GB9" s="23"/>
      <c r="GC9" s="23"/>
      <c r="GD9" s="23"/>
      <c r="GE9" s="23"/>
      <c r="GF9" s="23"/>
      <c r="GG9" s="23"/>
      <c r="GH9" s="23"/>
      <c r="GI9" s="23"/>
      <c r="GJ9" s="23"/>
      <c r="GK9" s="23"/>
      <c r="GL9" s="23"/>
      <c r="GM9" s="23"/>
      <c r="GN9" s="23"/>
      <c r="GO9" s="23"/>
    </row>
    <row r="10" spans="1:197" ht="15" customHeight="1" x14ac:dyDescent="0.25">
      <c r="A10" s="105"/>
      <c r="B10" s="106"/>
      <c r="C10" s="94"/>
      <c r="D10" s="94"/>
      <c r="E10" s="93"/>
      <c r="F10" s="105"/>
      <c r="G10" s="107"/>
      <c r="H10" s="108"/>
      <c r="I10" s="22"/>
      <c r="J10" s="34">
        <f t="shared" si="88"/>
        <v>1</v>
      </c>
      <c r="K10" s="219" t="str">
        <f t="shared" si="44"/>
        <v>Equipe 07</v>
      </c>
      <c r="L10" s="185">
        <f t="shared" si="0"/>
        <v>0</v>
      </c>
      <c r="M10" s="113">
        <f t="shared" si="1"/>
        <v>0</v>
      </c>
      <c r="N10" s="42" t="str">
        <f t="shared" si="2"/>
        <v>u</v>
      </c>
      <c r="O10" s="117">
        <f t="shared" si="3"/>
        <v>0</v>
      </c>
      <c r="P10" s="118">
        <f t="shared" si="4"/>
        <v>0</v>
      </c>
      <c r="Q10" s="118">
        <f t="shared" si="5"/>
        <v>0</v>
      </c>
      <c r="R10" s="118">
        <f t="shared" si="6"/>
        <v>0</v>
      </c>
      <c r="S10" s="118">
        <f t="shared" si="7"/>
        <v>0</v>
      </c>
      <c r="T10" s="118">
        <f t="shared" si="8"/>
        <v>0</v>
      </c>
      <c r="U10" s="167">
        <f t="shared" si="9"/>
        <v>0</v>
      </c>
      <c r="V10" s="51">
        <f t="shared" si="89"/>
        <v>1</v>
      </c>
      <c r="W10" s="222" t="str">
        <f t="shared" si="45"/>
        <v>Equipe 07</v>
      </c>
      <c r="X10" s="188">
        <f t="shared" si="10"/>
        <v>0</v>
      </c>
      <c r="Y10" s="122">
        <f t="shared" si="11"/>
        <v>0</v>
      </c>
      <c r="Z10" s="52" t="str">
        <f t="shared" si="12"/>
        <v>u</v>
      </c>
      <c r="AA10" s="126">
        <f t="shared" si="13"/>
        <v>0</v>
      </c>
      <c r="AB10" s="127">
        <f t="shared" si="14"/>
        <v>0</v>
      </c>
      <c r="AC10" s="127">
        <f t="shared" si="15"/>
        <v>0</v>
      </c>
      <c r="AD10" s="127">
        <f t="shared" si="16"/>
        <v>0</v>
      </c>
      <c r="AE10" s="127">
        <f t="shared" si="17"/>
        <v>0</v>
      </c>
      <c r="AF10" s="127">
        <f t="shared" si="18"/>
        <v>0</v>
      </c>
      <c r="AG10" s="170">
        <f t="shared" si="19"/>
        <v>0</v>
      </c>
      <c r="AH10" s="61">
        <f t="shared" si="90"/>
        <v>1</v>
      </c>
      <c r="AI10" s="225" t="str">
        <f t="shared" si="46"/>
        <v>Equipe 07</v>
      </c>
      <c r="AJ10" s="191">
        <f t="shared" si="20"/>
        <v>0</v>
      </c>
      <c r="AK10" s="131">
        <f t="shared" si="47"/>
        <v>0</v>
      </c>
      <c r="AL10" s="62" t="str">
        <f t="shared" si="48"/>
        <v>u</v>
      </c>
      <c r="AM10" s="135">
        <f t="shared" si="49"/>
        <v>0</v>
      </c>
      <c r="AN10" s="136">
        <f t="shared" si="50"/>
        <v>0</v>
      </c>
      <c r="AO10" s="136">
        <f t="shared" si="51"/>
        <v>0</v>
      </c>
      <c r="AP10" s="136">
        <f t="shared" si="52"/>
        <v>0</v>
      </c>
      <c r="AQ10" s="136">
        <f t="shared" si="53"/>
        <v>0</v>
      </c>
      <c r="AR10" s="136">
        <f t="shared" si="54"/>
        <v>0</v>
      </c>
      <c r="AS10" s="173">
        <f t="shared" si="55"/>
        <v>0</v>
      </c>
      <c r="AT10" s="24">
        <v>7</v>
      </c>
      <c r="AU10" s="25">
        <f t="shared" si="56"/>
        <v>7</v>
      </c>
      <c r="AV10" s="25">
        <v>7</v>
      </c>
      <c r="AW10" s="25">
        <f t="shared" si="57"/>
        <v>7</v>
      </c>
      <c r="AX10" s="25">
        <v>7</v>
      </c>
      <c r="AY10" s="30">
        <f t="shared" si="58"/>
        <v>7</v>
      </c>
      <c r="AZ10" s="31" t="str">
        <f>Equipes!A8</f>
        <v>Equipe 07</v>
      </c>
      <c r="BA10" s="25">
        <f t="shared" si="59"/>
        <v>1</v>
      </c>
      <c r="BB10" s="25">
        <f t="shared" si="60"/>
        <v>0</v>
      </c>
      <c r="BC10" s="32" t="s">
        <v>37</v>
      </c>
      <c r="BD10" s="25">
        <f t="shared" si="61"/>
        <v>7</v>
      </c>
      <c r="BE10" s="25">
        <f t="shared" si="21"/>
        <v>0</v>
      </c>
      <c r="BF10" s="25">
        <f t="shared" si="22"/>
        <v>0</v>
      </c>
      <c r="BG10" s="25">
        <f t="shared" si="23"/>
        <v>0</v>
      </c>
      <c r="BH10" s="25">
        <f t="shared" si="24"/>
        <v>0</v>
      </c>
      <c r="BI10" s="25">
        <f t="shared" si="25"/>
        <v>0</v>
      </c>
      <c r="BJ10" s="25">
        <f t="shared" si="26"/>
        <v>0</v>
      </c>
      <c r="BK10" s="25">
        <f t="shared" si="27"/>
        <v>0</v>
      </c>
      <c r="BL10" s="25">
        <f t="shared" si="62"/>
        <v>0</v>
      </c>
      <c r="BM10" s="31" t="str">
        <f>Equipes!A8</f>
        <v>Equipe 07</v>
      </c>
      <c r="BN10" s="25">
        <f t="shared" si="63"/>
        <v>1</v>
      </c>
      <c r="BO10" s="25">
        <f t="shared" si="64"/>
        <v>0</v>
      </c>
      <c r="BP10" s="32" t="s">
        <v>37</v>
      </c>
      <c r="BQ10" s="25">
        <f t="shared" si="65"/>
        <v>7</v>
      </c>
      <c r="BR10" s="25">
        <f t="shared" si="28"/>
        <v>0</v>
      </c>
      <c r="BS10" s="25">
        <f t="shared" si="29"/>
        <v>0</v>
      </c>
      <c r="BT10" s="25">
        <f t="shared" si="30"/>
        <v>0</v>
      </c>
      <c r="BU10" s="25">
        <f t="shared" si="31"/>
        <v>0</v>
      </c>
      <c r="BV10" s="25">
        <f t="shared" si="32"/>
        <v>0</v>
      </c>
      <c r="BW10" s="25">
        <f t="shared" si="33"/>
        <v>0</v>
      </c>
      <c r="BX10" s="25">
        <f t="shared" si="34"/>
        <v>0</v>
      </c>
      <c r="BY10" s="25">
        <f t="shared" si="66"/>
        <v>0</v>
      </c>
      <c r="BZ10" s="31" t="str">
        <f>Equipes!A8</f>
        <v>Equipe 07</v>
      </c>
      <c r="CA10" s="25">
        <f t="shared" si="67"/>
        <v>1</v>
      </c>
      <c r="CB10" s="25">
        <f t="shared" si="68"/>
        <v>0</v>
      </c>
      <c r="CC10" s="32" t="s">
        <v>37</v>
      </c>
      <c r="CD10" s="25">
        <f t="shared" si="69"/>
        <v>7</v>
      </c>
      <c r="CE10" s="25">
        <f t="shared" si="35"/>
        <v>0</v>
      </c>
      <c r="CF10" s="25">
        <f t="shared" si="36"/>
        <v>0</v>
      </c>
      <c r="CG10" s="25">
        <f t="shared" si="37"/>
        <v>0</v>
      </c>
      <c r="CH10" s="25">
        <f t="shared" si="38"/>
        <v>0</v>
      </c>
      <c r="CI10" s="25">
        <f t="shared" si="39"/>
        <v>0</v>
      </c>
      <c r="CJ10" s="25">
        <f t="shared" si="40"/>
        <v>0</v>
      </c>
      <c r="CK10" s="25">
        <f t="shared" si="41"/>
        <v>0</v>
      </c>
      <c r="CL10" s="25">
        <f t="shared" si="70"/>
        <v>0</v>
      </c>
      <c r="CM10" s="33">
        <f t="shared" si="71"/>
        <v>0</v>
      </c>
      <c r="CN10" s="33">
        <f>CM10+0.0000002</f>
        <v>1.9999999999999999E-7</v>
      </c>
      <c r="CO10" s="33">
        <f t="shared" si="72"/>
        <v>0</v>
      </c>
      <c r="CP10" s="33">
        <f>CO10+0.0000002</f>
        <v>1.9999999999999999E-7</v>
      </c>
      <c r="CQ10" s="33">
        <f t="shared" si="73"/>
        <v>0</v>
      </c>
      <c r="CR10" s="33">
        <f>CQ10+0.0000002</f>
        <v>1.9999999999999999E-7</v>
      </c>
      <c r="CS10" s="109"/>
      <c r="CT10" s="101"/>
      <c r="CU10" s="101"/>
      <c r="CV10" s="101"/>
      <c r="CW10" s="101"/>
      <c r="CX10" s="101"/>
      <c r="CY10" s="101"/>
      <c r="CZ10" s="101"/>
      <c r="DA10" s="101"/>
      <c r="DB10" s="101"/>
      <c r="DC10" s="101"/>
      <c r="DD10" s="101"/>
      <c r="DE10" s="101"/>
      <c r="DF10" s="101"/>
      <c r="DG10" s="101"/>
      <c r="DH10" s="101"/>
      <c r="DI10" s="101"/>
      <c r="DJ10" s="110"/>
      <c r="DK10" s="31" t="str">
        <f t="shared" si="76"/>
        <v>Equipe 07</v>
      </c>
      <c r="DL10" s="33">
        <f t="shared" si="77"/>
        <v>0</v>
      </c>
      <c r="DM10" s="25">
        <f t="shared" si="78"/>
        <v>1</v>
      </c>
      <c r="DN10" s="31" t="str">
        <f t="shared" si="79"/>
        <v>Equipe 07</v>
      </c>
      <c r="DO10" s="31" t="str">
        <f t="shared" si="80"/>
        <v>Equipe 07</v>
      </c>
      <c r="DP10" s="33">
        <f t="shared" si="81"/>
        <v>0</v>
      </c>
      <c r="DQ10" s="25">
        <f t="shared" si="82"/>
        <v>1</v>
      </c>
      <c r="DR10" s="31" t="str">
        <f t="shared" si="83"/>
        <v>Equipe 07</v>
      </c>
      <c r="DS10" s="31" t="str">
        <f t="shared" si="84"/>
        <v>Equipe 07</v>
      </c>
      <c r="DT10" s="33">
        <f t="shared" si="85"/>
        <v>0</v>
      </c>
      <c r="DU10" s="25">
        <f t="shared" si="86"/>
        <v>1</v>
      </c>
      <c r="DV10" s="31" t="str">
        <f t="shared" si="87"/>
        <v>Equipe 07</v>
      </c>
      <c r="DW10" s="23"/>
      <c r="DX10" s="23"/>
      <c r="DY10" s="23"/>
      <c r="DZ10" s="23"/>
      <c r="EA10" s="23"/>
      <c r="EB10" s="23"/>
      <c r="EC10" s="23"/>
      <c r="ED10" s="23"/>
      <c r="EE10" s="23"/>
      <c r="EF10" s="23"/>
      <c r="EG10" s="23"/>
      <c r="EH10" s="23"/>
      <c r="EI10" s="23"/>
      <c r="EJ10" s="23"/>
      <c r="EK10" s="23"/>
      <c r="EL10" s="23"/>
      <c r="EM10" s="23"/>
      <c r="EN10" s="23"/>
      <c r="EO10" s="23"/>
      <c r="EP10" s="23"/>
      <c r="EQ10" s="23"/>
      <c r="ER10" s="23"/>
      <c r="ES10" s="23"/>
      <c r="ET10" s="23"/>
      <c r="EU10" s="23"/>
      <c r="EV10" s="23"/>
      <c r="EW10" s="23"/>
      <c r="EX10" s="23"/>
      <c r="EY10" s="23"/>
      <c r="EZ10" s="23"/>
      <c r="FA10" s="23"/>
      <c r="FB10" s="23"/>
      <c r="FC10" s="23"/>
      <c r="FD10" s="23"/>
      <c r="FE10" s="23"/>
      <c r="FF10" s="23"/>
      <c r="FG10" s="23"/>
      <c r="FH10" s="23"/>
      <c r="FI10" s="23"/>
      <c r="FJ10" s="23"/>
      <c r="FK10" s="23"/>
      <c r="FL10" s="23"/>
      <c r="FM10" s="23"/>
      <c r="FN10" s="23"/>
      <c r="FO10" s="23"/>
      <c r="FP10" s="23"/>
      <c r="FQ10" s="23"/>
      <c r="FR10" s="23"/>
      <c r="FS10" s="23"/>
      <c r="FT10" s="23"/>
      <c r="FU10" s="23"/>
      <c r="FV10" s="23"/>
      <c r="FW10" s="23"/>
      <c r="FX10" s="23"/>
      <c r="FY10" s="23"/>
      <c r="FZ10" s="23"/>
      <c r="GA10" s="23"/>
      <c r="GB10" s="23"/>
      <c r="GC10" s="23"/>
      <c r="GD10" s="23"/>
      <c r="GE10" s="23"/>
      <c r="GF10" s="23"/>
      <c r="GG10" s="23"/>
      <c r="GH10" s="23"/>
      <c r="GI10" s="23"/>
      <c r="GJ10" s="23"/>
      <c r="GK10" s="23"/>
      <c r="GL10" s="23"/>
      <c r="GM10" s="23"/>
      <c r="GN10" s="23"/>
      <c r="GO10" s="23"/>
    </row>
    <row r="11" spans="1:197" ht="15" customHeight="1" thickBot="1" x14ac:dyDescent="0.3">
      <c r="A11" s="105"/>
      <c r="B11" s="106"/>
      <c r="C11" s="94"/>
      <c r="D11" s="94"/>
      <c r="E11" s="93"/>
      <c r="F11" s="105"/>
      <c r="G11" s="107"/>
      <c r="H11" s="108"/>
      <c r="I11" s="22"/>
      <c r="J11" s="83">
        <f t="shared" si="88"/>
        <v>1</v>
      </c>
      <c r="K11" s="220" t="str">
        <f t="shared" si="44"/>
        <v>Equipe 08</v>
      </c>
      <c r="L11" s="186">
        <f t="shared" si="0"/>
        <v>0</v>
      </c>
      <c r="M11" s="114">
        <f t="shared" si="1"/>
        <v>0</v>
      </c>
      <c r="N11" s="84" t="str">
        <f t="shared" si="2"/>
        <v>u</v>
      </c>
      <c r="O11" s="119">
        <f t="shared" si="3"/>
        <v>0</v>
      </c>
      <c r="P11" s="120">
        <f t="shared" si="4"/>
        <v>0</v>
      </c>
      <c r="Q11" s="120">
        <f t="shared" si="5"/>
        <v>0</v>
      </c>
      <c r="R11" s="120">
        <f t="shared" si="6"/>
        <v>0</v>
      </c>
      <c r="S11" s="120">
        <f t="shared" si="7"/>
        <v>0</v>
      </c>
      <c r="T11" s="120">
        <f t="shared" si="8"/>
        <v>0</v>
      </c>
      <c r="U11" s="168">
        <f t="shared" si="9"/>
        <v>0</v>
      </c>
      <c r="V11" s="85">
        <f t="shared" si="89"/>
        <v>1</v>
      </c>
      <c r="W11" s="223" t="str">
        <f t="shared" si="45"/>
        <v>Equipe 08</v>
      </c>
      <c r="X11" s="189">
        <f t="shared" si="10"/>
        <v>0</v>
      </c>
      <c r="Y11" s="123">
        <f t="shared" si="11"/>
        <v>0</v>
      </c>
      <c r="Z11" s="86" t="str">
        <f t="shared" si="12"/>
        <v>u</v>
      </c>
      <c r="AA11" s="128">
        <f t="shared" si="13"/>
        <v>0</v>
      </c>
      <c r="AB11" s="129">
        <f t="shared" si="14"/>
        <v>0</v>
      </c>
      <c r="AC11" s="129">
        <f t="shared" si="15"/>
        <v>0</v>
      </c>
      <c r="AD11" s="129">
        <f t="shared" si="16"/>
        <v>0</v>
      </c>
      <c r="AE11" s="129">
        <f t="shared" si="17"/>
        <v>0</v>
      </c>
      <c r="AF11" s="129">
        <f t="shared" si="18"/>
        <v>0</v>
      </c>
      <c r="AG11" s="171">
        <f t="shared" si="19"/>
        <v>0</v>
      </c>
      <c r="AH11" s="87">
        <f t="shared" si="90"/>
        <v>1</v>
      </c>
      <c r="AI11" s="226" t="str">
        <f t="shared" si="46"/>
        <v>Equipe 08</v>
      </c>
      <c r="AJ11" s="192">
        <f t="shared" si="20"/>
        <v>0</v>
      </c>
      <c r="AK11" s="132">
        <f t="shared" si="47"/>
        <v>0</v>
      </c>
      <c r="AL11" s="88" t="str">
        <f t="shared" si="48"/>
        <v>u</v>
      </c>
      <c r="AM11" s="137">
        <f t="shared" si="49"/>
        <v>0</v>
      </c>
      <c r="AN11" s="138">
        <f t="shared" si="50"/>
        <v>0</v>
      </c>
      <c r="AO11" s="138">
        <f t="shared" si="51"/>
        <v>0</v>
      </c>
      <c r="AP11" s="138">
        <f t="shared" si="52"/>
        <v>0</v>
      </c>
      <c r="AQ11" s="138">
        <f t="shared" si="53"/>
        <v>0</v>
      </c>
      <c r="AR11" s="138">
        <f t="shared" si="54"/>
        <v>0</v>
      </c>
      <c r="AS11" s="174">
        <f t="shared" si="55"/>
        <v>0</v>
      </c>
      <c r="AT11" s="24">
        <v>8</v>
      </c>
      <c r="AU11" s="25">
        <f t="shared" si="56"/>
        <v>8</v>
      </c>
      <c r="AV11" s="25">
        <v>8</v>
      </c>
      <c r="AW11" s="25">
        <f t="shared" si="57"/>
        <v>8</v>
      </c>
      <c r="AX11" s="25">
        <v>8</v>
      </c>
      <c r="AY11" s="30">
        <f t="shared" si="58"/>
        <v>8</v>
      </c>
      <c r="AZ11" s="31" t="str">
        <f>Equipes!A9</f>
        <v>Equipe 08</v>
      </c>
      <c r="BA11" s="25">
        <f t="shared" si="59"/>
        <v>1</v>
      </c>
      <c r="BB11" s="25">
        <f t="shared" si="60"/>
        <v>0</v>
      </c>
      <c r="BC11" s="32" t="s">
        <v>37</v>
      </c>
      <c r="BD11" s="25">
        <f t="shared" si="61"/>
        <v>8</v>
      </c>
      <c r="BE11" s="25">
        <f t="shared" si="21"/>
        <v>0</v>
      </c>
      <c r="BF11" s="25">
        <f t="shared" si="22"/>
        <v>0</v>
      </c>
      <c r="BG11" s="25">
        <f t="shared" si="23"/>
        <v>0</v>
      </c>
      <c r="BH11" s="25">
        <f t="shared" si="24"/>
        <v>0</v>
      </c>
      <c r="BI11" s="25">
        <f t="shared" si="25"/>
        <v>0</v>
      </c>
      <c r="BJ11" s="25">
        <f t="shared" si="26"/>
        <v>0</v>
      </c>
      <c r="BK11" s="25">
        <f t="shared" si="27"/>
        <v>0</v>
      </c>
      <c r="BL11" s="25">
        <f t="shared" si="62"/>
        <v>0</v>
      </c>
      <c r="BM11" s="31" t="str">
        <f>Equipes!A9</f>
        <v>Equipe 08</v>
      </c>
      <c r="BN11" s="25">
        <f t="shared" si="63"/>
        <v>1</v>
      </c>
      <c r="BO11" s="25">
        <f t="shared" si="64"/>
        <v>0</v>
      </c>
      <c r="BP11" s="32" t="s">
        <v>37</v>
      </c>
      <c r="BQ11" s="25">
        <f t="shared" si="65"/>
        <v>8</v>
      </c>
      <c r="BR11" s="25">
        <f t="shared" si="28"/>
        <v>0</v>
      </c>
      <c r="BS11" s="25">
        <f t="shared" si="29"/>
        <v>0</v>
      </c>
      <c r="BT11" s="25">
        <f t="shared" si="30"/>
        <v>0</v>
      </c>
      <c r="BU11" s="25">
        <f t="shared" si="31"/>
        <v>0</v>
      </c>
      <c r="BV11" s="25">
        <f t="shared" si="32"/>
        <v>0</v>
      </c>
      <c r="BW11" s="25">
        <f t="shared" si="33"/>
        <v>0</v>
      </c>
      <c r="BX11" s="25">
        <f t="shared" si="34"/>
        <v>0</v>
      </c>
      <c r="BY11" s="25">
        <f t="shared" si="66"/>
        <v>0</v>
      </c>
      <c r="BZ11" s="31" t="str">
        <f>Equipes!A9</f>
        <v>Equipe 08</v>
      </c>
      <c r="CA11" s="25">
        <f t="shared" si="67"/>
        <v>1</v>
      </c>
      <c r="CB11" s="25">
        <f t="shared" si="68"/>
        <v>0</v>
      </c>
      <c r="CC11" s="32" t="s">
        <v>37</v>
      </c>
      <c r="CD11" s="25">
        <f t="shared" si="69"/>
        <v>8</v>
      </c>
      <c r="CE11" s="25">
        <f t="shared" si="35"/>
        <v>0</v>
      </c>
      <c r="CF11" s="25">
        <f t="shared" si="36"/>
        <v>0</v>
      </c>
      <c r="CG11" s="25">
        <f t="shared" si="37"/>
        <v>0</v>
      </c>
      <c r="CH11" s="25">
        <f t="shared" si="38"/>
        <v>0</v>
      </c>
      <c r="CI11" s="25">
        <f t="shared" si="39"/>
        <v>0</v>
      </c>
      <c r="CJ11" s="25">
        <f t="shared" si="40"/>
        <v>0</v>
      </c>
      <c r="CK11" s="25">
        <f t="shared" si="41"/>
        <v>0</v>
      </c>
      <c r="CL11" s="25">
        <f t="shared" si="70"/>
        <v>0</v>
      </c>
      <c r="CM11" s="33">
        <f t="shared" si="71"/>
        <v>0</v>
      </c>
      <c r="CN11" s="33">
        <f>CM11+0.0000001</f>
        <v>9.9999999999999995E-8</v>
      </c>
      <c r="CO11" s="33">
        <f t="shared" si="72"/>
        <v>0</v>
      </c>
      <c r="CP11" s="33">
        <f>CO11+0.0000001</f>
        <v>9.9999999999999995E-8</v>
      </c>
      <c r="CQ11" s="33">
        <f t="shared" si="73"/>
        <v>0</v>
      </c>
      <c r="CR11" s="33">
        <f>CQ11+0.0000001</f>
        <v>9.9999999999999995E-8</v>
      </c>
      <c r="CS11" s="109"/>
      <c r="CT11" s="101"/>
      <c r="CU11" s="101"/>
      <c r="CV11" s="101"/>
      <c r="CW11" s="101"/>
      <c r="CX11" s="101"/>
      <c r="CY11" s="101"/>
      <c r="CZ11" s="101"/>
      <c r="DA11" s="101"/>
      <c r="DB11" s="101"/>
      <c r="DC11" s="101"/>
      <c r="DD11" s="101"/>
      <c r="DE11" s="101"/>
      <c r="DF11" s="101"/>
      <c r="DG11" s="101"/>
      <c r="DH11" s="101"/>
      <c r="DI11" s="101"/>
      <c r="DJ11" s="110"/>
      <c r="DK11" s="31" t="str">
        <f t="shared" si="76"/>
        <v>Equipe 08</v>
      </c>
      <c r="DL11" s="33">
        <f t="shared" si="77"/>
        <v>0</v>
      </c>
      <c r="DM11" s="25">
        <f t="shared" si="78"/>
        <v>1</v>
      </c>
      <c r="DN11" s="31" t="str">
        <f t="shared" si="79"/>
        <v>Equipe 08</v>
      </c>
      <c r="DO11" s="31" t="str">
        <f t="shared" si="80"/>
        <v>Equipe 08</v>
      </c>
      <c r="DP11" s="33">
        <f t="shared" si="81"/>
        <v>0</v>
      </c>
      <c r="DQ11" s="25">
        <f t="shared" si="82"/>
        <v>1</v>
      </c>
      <c r="DR11" s="31" t="str">
        <f t="shared" si="83"/>
        <v>Equipe 08</v>
      </c>
      <c r="DS11" s="31" t="str">
        <f t="shared" si="84"/>
        <v>Equipe 08</v>
      </c>
      <c r="DT11" s="33">
        <f t="shared" si="85"/>
        <v>0</v>
      </c>
      <c r="DU11" s="25">
        <f t="shared" si="86"/>
        <v>1</v>
      </c>
      <c r="DV11" s="31" t="str">
        <f t="shared" si="87"/>
        <v>Equipe 08</v>
      </c>
      <c r="DW11" s="23"/>
      <c r="DX11" s="23"/>
      <c r="DY11" s="23"/>
      <c r="DZ11" s="23"/>
      <c r="EA11" s="23"/>
      <c r="EB11" s="23"/>
      <c r="EC11" s="23"/>
      <c r="ED11" s="23"/>
      <c r="EE11" s="23"/>
      <c r="EF11" s="23"/>
      <c r="EG11" s="23"/>
      <c r="EH11" s="23"/>
      <c r="EI11" s="23"/>
      <c r="EJ11" s="23"/>
      <c r="EK11" s="23"/>
      <c r="EL11" s="23"/>
      <c r="EM11" s="23"/>
      <c r="EN11" s="23"/>
      <c r="EO11" s="23"/>
      <c r="EP11" s="23"/>
      <c r="EQ11" s="23"/>
      <c r="ER11" s="23"/>
      <c r="ES11" s="23"/>
      <c r="ET11" s="23"/>
      <c r="EU11" s="23"/>
      <c r="EV11" s="23"/>
      <c r="EW11" s="23"/>
      <c r="EX11" s="23"/>
      <c r="EY11" s="23"/>
      <c r="EZ11" s="23"/>
      <c r="FA11" s="23"/>
      <c r="FB11" s="23"/>
      <c r="FC11" s="23"/>
      <c r="FD11" s="23"/>
      <c r="FE11" s="23"/>
      <c r="FF11" s="23"/>
      <c r="FG11" s="23"/>
      <c r="FH11" s="23"/>
      <c r="FI11" s="23"/>
      <c r="FJ11" s="23"/>
      <c r="FK11" s="23"/>
      <c r="FL11" s="23"/>
      <c r="FM11" s="23"/>
      <c r="FN11" s="23"/>
      <c r="FO11" s="23"/>
      <c r="FP11" s="23"/>
      <c r="FQ11" s="23"/>
      <c r="FR11" s="23"/>
      <c r="FS11" s="23"/>
      <c r="FT11" s="23"/>
      <c r="FU11" s="23"/>
      <c r="FV11" s="23"/>
      <c r="FW11" s="23"/>
      <c r="FX11" s="23"/>
      <c r="FY11" s="23"/>
      <c r="FZ11" s="23"/>
      <c r="GA11" s="23"/>
      <c r="GB11" s="23"/>
      <c r="GC11" s="23"/>
      <c r="GD11" s="23"/>
      <c r="GE11" s="23"/>
      <c r="GF11" s="23"/>
      <c r="GG11" s="23"/>
      <c r="GH11" s="23"/>
      <c r="GI11" s="23"/>
      <c r="GJ11" s="23"/>
      <c r="GK11" s="23"/>
      <c r="GL11" s="23"/>
      <c r="GM11" s="23"/>
      <c r="GN11" s="23"/>
      <c r="GO11" s="23"/>
    </row>
    <row r="12" spans="1:197" ht="15" customHeight="1" thickTop="1" x14ac:dyDescent="0.25">
      <c r="A12" s="105"/>
      <c r="B12" s="106"/>
      <c r="C12" s="94"/>
      <c r="D12" s="94"/>
      <c r="E12" s="93"/>
      <c r="F12" s="105"/>
      <c r="G12" s="107"/>
      <c r="H12" s="108"/>
      <c r="I12" s="22"/>
      <c r="J12" s="89"/>
      <c r="K12" s="197"/>
      <c r="L12" s="198"/>
      <c r="M12" s="199"/>
      <c r="N12" s="90"/>
      <c r="O12" s="253" t="s">
        <v>29</v>
      </c>
      <c r="P12" s="254"/>
      <c r="Q12" s="254"/>
      <c r="R12" s="254"/>
      <c r="S12" s="261">
        <f>SUM(C4:D7)</f>
        <v>0</v>
      </c>
      <c r="T12" s="261"/>
      <c r="U12" s="262"/>
      <c r="V12" s="89"/>
      <c r="W12" s="197"/>
      <c r="X12" s="198"/>
      <c r="Y12" s="199"/>
      <c r="Z12" s="91"/>
      <c r="AA12" s="199"/>
      <c r="AB12" s="199"/>
      <c r="AC12" s="199"/>
      <c r="AD12" s="199"/>
      <c r="AE12" s="199"/>
      <c r="AF12" s="199"/>
      <c r="AG12" s="200"/>
      <c r="AH12" s="89"/>
      <c r="AI12" s="197"/>
      <c r="AJ12" s="198"/>
      <c r="AK12" s="199"/>
      <c r="AL12" s="91"/>
      <c r="AM12" s="199"/>
      <c r="AN12" s="199"/>
      <c r="AO12" s="199"/>
      <c r="AP12" s="199"/>
      <c r="AQ12" s="199"/>
      <c r="AR12" s="199"/>
      <c r="AS12" s="200"/>
      <c r="AT12" s="97"/>
      <c r="AU12" s="97"/>
      <c r="AV12" s="97"/>
      <c r="AW12" s="97"/>
      <c r="AX12" s="97"/>
      <c r="AY12" s="97"/>
      <c r="AZ12" s="98"/>
      <c r="BA12" s="97"/>
      <c r="BB12" s="97"/>
      <c r="BC12" s="99"/>
      <c r="BD12" s="97"/>
      <c r="BE12" s="97"/>
      <c r="BF12" s="97"/>
      <c r="BG12" s="97"/>
      <c r="BH12" s="97"/>
      <c r="BI12" s="97"/>
      <c r="BJ12" s="97"/>
      <c r="BK12" s="97"/>
      <c r="BL12" s="97"/>
      <c r="BM12" s="98"/>
      <c r="BN12" s="97"/>
      <c r="BO12" s="97"/>
      <c r="BP12" s="99"/>
      <c r="BQ12" s="97"/>
      <c r="BR12" s="97"/>
      <c r="BS12" s="97"/>
      <c r="BT12" s="97"/>
      <c r="BU12" s="97"/>
      <c r="BV12" s="97"/>
      <c r="BW12" s="97"/>
      <c r="BX12" s="97"/>
      <c r="BY12" s="97"/>
      <c r="BZ12" s="98"/>
      <c r="CA12" s="97"/>
      <c r="CB12" s="97"/>
      <c r="CC12" s="99"/>
      <c r="CD12" s="97"/>
      <c r="CE12" s="97"/>
      <c r="CF12" s="97"/>
      <c r="CG12" s="97"/>
      <c r="CH12" s="97"/>
      <c r="CI12" s="97"/>
      <c r="CJ12" s="97"/>
      <c r="CK12" s="97"/>
      <c r="CL12" s="97"/>
      <c r="CM12" s="100"/>
      <c r="CN12" s="100"/>
      <c r="CO12" s="100"/>
      <c r="CP12" s="100"/>
      <c r="CQ12" s="100"/>
      <c r="CR12" s="100"/>
      <c r="CS12" s="101"/>
      <c r="CT12" s="101"/>
      <c r="CU12" s="101"/>
      <c r="CV12" s="101"/>
      <c r="CW12" s="101"/>
      <c r="CX12" s="101"/>
      <c r="CY12" s="101"/>
      <c r="CZ12" s="101"/>
      <c r="DA12" s="101"/>
      <c r="DB12" s="101"/>
      <c r="DC12" s="101"/>
      <c r="DD12" s="101"/>
      <c r="DE12" s="101"/>
      <c r="DF12" s="101"/>
      <c r="DG12" s="101"/>
      <c r="DH12" s="101"/>
      <c r="DI12" s="101"/>
      <c r="DJ12" s="101"/>
      <c r="DK12" s="98"/>
      <c r="DL12" s="100"/>
      <c r="DM12" s="97"/>
      <c r="DN12" s="98"/>
      <c r="DO12" s="98"/>
      <c r="DP12" s="100"/>
      <c r="DQ12" s="97"/>
      <c r="DR12" s="98"/>
      <c r="DS12" s="98"/>
      <c r="DT12" s="100"/>
      <c r="DU12" s="97"/>
      <c r="DV12" s="98"/>
      <c r="DW12" s="23"/>
      <c r="DX12" s="23"/>
      <c r="DY12" s="23"/>
      <c r="DZ12" s="23"/>
      <c r="EA12" s="23"/>
      <c r="EB12" s="23"/>
      <c r="EC12" s="23"/>
      <c r="ED12" s="23"/>
      <c r="EE12" s="23"/>
      <c r="EF12" s="23"/>
      <c r="EG12" s="23"/>
      <c r="EH12" s="23"/>
      <c r="EI12" s="23"/>
      <c r="EJ12" s="23"/>
      <c r="EK12" s="23"/>
      <c r="EL12" s="23"/>
      <c r="EM12" s="23"/>
      <c r="EN12" s="23"/>
      <c r="EO12" s="23"/>
      <c r="EP12" s="23"/>
      <c r="EQ12" s="23"/>
      <c r="ER12" s="23"/>
      <c r="ES12" s="23"/>
      <c r="ET12" s="23"/>
      <c r="EU12" s="23"/>
      <c r="EV12" s="23"/>
      <c r="EW12" s="23"/>
      <c r="EX12" s="23"/>
      <c r="EY12" s="23"/>
      <c r="EZ12" s="23"/>
      <c r="FA12" s="23"/>
      <c r="FB12" s="23"/>
      <c r="FC12" s="23"/>
      <c r="FD12" s="23"/>
      <c r="FE12" s="23"/>
      <c r="FF12" s="23"/>
      <c r="FG12" s="23"/>
      <c r="FH12" s="23"/>
      <c r="FI12" s="23"/>
      <c r="FJ12" s="23"/>
      <c r="FK12" s="23"/>
      <c r="FL12" s="23"/>
      <c r="FM12" s="23"/>
      <c r="FN12" s="23"/>
      <c r="FO12" s="23"/>
      <c r="FP12" s="23"/>
      <c r="FQ12" s="23"/>
      <c r="FR12" s="23"/>
      <c r="FS12" s="23"/>
      <c r="FT12" s="23"/>
      <c r="FU12" s="23"/>
      <c r="FV12" s="23"/>
      <c r="FW12" s="23"/>
      <c r="FX12" s="23"/>
      <c r="FY12" s="23"/>
      <c r="FZ12" s="23"/>
      <c r="GA12" s="23"/>
      <c r="GB12" s="23"/>
      <c r="GC12" s="23"/>
      <c r="GD12" s="23"/>
      <c r="GE12" s="23"/>
      <c r="GF12" s="23"/>
      <c r="GG12" s="23"/>
      <c r="GH12" s="23"/>
      <c r="GI12" s="23"/>
      <c r="GJ12" s="23"/>
      <c r="GK12" s="23"/>
      <c r="GL12" s="23"/>
      <c r="GM12" s="23"/>
      <c r="GN12" s="23"/>
      <c r="GO12" s="23"/>
    </row>
    <row r="13" spans="1:197" ht="15" customHeight="1" x14ac:dyDescent="0.25">
      <c r="A13" s="105"/>
      <c r="B13" s="106"/>
      <c r="C13" s="94"/>
      <c r="D13" s="94"/>
      <c r="E13" s="93"/>
      <c r="F13" s="105"/>
      <c r="G13" s="107"/>
      <c r="H13" s="108"/>
      <c r="I13" s="22"/>
      <c r="J13" s="92"/>
      <c r="K13" s="201"/>
      <c r="L13" s="202"/>
      <c r="M13" s="203"/>
      <c r="N13" s="95"/>
      <c r="O13" s="249"/>
      <c r="P13" s="250"/>
      <c r="Q13" s="250"/>
      <c r="R13" s="250"/>
      <c r="S13" s="259"/>
      <c r="T13" s="259"/>
      <c r="U13" s="260"/>
      <c r="V13" s="92"/>
      <c r="W13" s="201"/>
      <c r="X13" s="202"/>
      <c r="Y13" s="203"/>
      <c r="Z13" s="96"/>
      <c r="AA13" s="203"/>
      <c r="AB13" s="203"/>
      <c r="AC13" s="203"/>
      <c r="AD13" s="203"/>
      <c r="AE13" s="203"/>
      <c r="AF13" s="203"/>
      <c r="AG13" s="204"/>
      <c r="AH13" s="92"/>
      <c r="AI13" s="201"/>
      <c r="AJ13" s="202"/>
      <c r="AK13" s="203"/>
      <c r="AL13" s="96"/>
      <c r="AM13" s="203"/>
      <c r="AN13" s="203"/>
      <c r="AO13" s="203"/>
      <c r="AP13" s="203"/>
      <c r="AQ13" s="203"/>
      <c r="AR13" s="203"/>
      <c r="AS13" s="204"/>
      <c r="AT13" s="101"/>
      <c r="AU13" s="101"/>
      <c r="AV13" s="101"/>
      <c r="AW13" s="101"/>
      <c r="AX13" s="101"/>
      <c r="AY13" s="101"/>
      <c r="AZ13" s="72"/>
      <c r="BA13" s="101"/>
      <c r="BB13" s="101"/>
      <c r="BC13" s="95"/>
      <c r="BD13" s="101"/>
      <c r="BE13" s="101"/>
      <c r="BF13" s="101"/>
      <c r="BG13" s="101"/>
      <c r="BH13" s="101"/>
      <c r="BI13" s="101"/>
      <c r="BJ13" s="101"/>
      <c r="BK13" s="101"/>
      <c r="BL13" s="101"/>
      <c r="BM13" s="72"/>
      <c r="BN13" s="101"/>
      <c r="BO13" s="101"/>
      <c r="BP13" s="95"/>
      <c r="BQ13" s="101"/>
      <c r="BR13" s="101"/>
      <c r="BS13" s="101"/>
      <c r="BT13" s="101"/>
      <c r="BU13" s="101"/>
      <c r="BV13" s="101"/>
      <c r="BW13" s="101"/>
      <c r="BX13" s="101"/>
      <c r="BY13" s="101"/>
      <c r="BZ13" s="72"/>
      <c r="CA13" s="101"/>
      <c r="CB13" s="101"/>
      <c r="CC13" s="95"/>
      <c r="CD13" s="101"/>
      <c r="CE13" s="101"/>
      <c r="CF13" s="101"/>
      <c r="CG13" s="101"/>
      <c r="CH13" s="101"/>
      <c r="CI13" s="101"/>
      <c r="CJ13" s="101"/>
      <c r="CK13" s="101"/>
      <c r="CL13" s="101"/>
      <c r="CM13" s="102"/>
      <c r="CN13" s="102"/>
      <c r="CO13" s="102"/>
      <c r="CP13" s="102"/>
      <c r="CQ13" s="102"/>
      <c r="CR13" s="102"/>
      <c r="CS13" s="101"/>
      <c r="CT13" s="101"/>
      <c r="CU13" s="101"/>
      <c r="CV13" s="101"/>
      <c r="CW13" s="101"/>
      <c r="CX13" s="101"/>
      <c r="CY13" s="101"/>
      <c r="CZ13" s="101"/>
      <c r="DA13" s="101"/>
      <c r="DB13" s="101"/>
      <c r="DC13" s="101"/>
      <c r="DD13" s="101"/>
      <c r="DE13" s="101"/>
      <c r="DF13" s="101"/>
      <c r="DG13" s="101"/>
      <c r="DH13" s="101"/>
      <c r="DI13" s="101"/>
      <c r="DJ13" s="101"/>
      <c r="DK13" s="72"/>
      <c r="DL13" s="102"/>
      <c r="DM13" s="101"/>
      <c r="DN13" s="72"/>
      <c r="DO13" s="72"/>
      <c r="DP13" s="102"/>
      <c r="DQ13" s="101"/>
      <c r="DR13" s="72"/>
      <c r="DS13" s="72"/>
      <c r="DT13" s="102"/>
      <c r="DU13" s="101"/>
      <c r="DV13" s="72"/>
      <c r="DW13" s="23"/>
      <c r="DX13" s="23"/>
      <c r="DY13" s="23"/>
      <c r="DZ13" s="23"/>
      <c r="EA13" s="23"/>
      <c r="EB13" s="23"/>
      <c r="EC13" s="23"/>
      <c r="ED13" s="23"/>
      <c r="EE13" s="23"/>
      <c r="EF13" s="23"/>
      <c r="EG13" s="23"/>
      <c r="EH13" s="23"/>
      <c r="EI13" s="23"/>
      <c r="EJ13" s="23"/>
      <c r="EK13" s="23"/>
      <c r="EL13" s="23"/>
      <c r="EM13" s="23"/>
      <c r="EN13" s="23"/>
      <c r="EO13" s="23"/>
      <c r="EP13" s="23"/>
      <c r="EQ13" s="23"/>
      <c r="ER13" s="23"/>
      <c r="ES13" s="23"/>
      <c r="ET13" s="23"/>
      <c r="EU13" s="23"/>
      <c r="EV13" s="23"/>
      <c r="EW13" s="23"/>
      <c r="EX13" s="23"/>
      <c r="EY13" s="23"/>
      <c r="EZ13" s="23"/>
      <c r="FA13" s="23"/>
      <c r="FB13" s="23"/>
      <c r="FC13" s="23"/>
      <c r="FD13" s="23"/>
      <c r="FE13" s="23"/>
      <c r="FF13" s="23"/>
      <c r="FG13" s="23"/>
      <c r="FH13" s="23"/>
      <c r="FI13" s="23"/>
      <c r="FJ13" s="23"/>
      <c r="FK13" s="23"/>
      <c r="FL13" s="23"/>
      <c r="FM13" s="23"/>
      <c r="FN13" s="23"/>
      <c r="FO13" s="23"/>
      <c r="FP13" s="23"/>
      <c r="FQ13" s="23"/>
      <c r="FR13" s="23"/>
      <c r="FS13" s="23"/>
      <c r="FT13" s="23"/>
      <c r="FU13" s="23"/>
      <c r="FV13" s="23"/>
      <c r="FW13" s="23"/>
      <c r="FX13" s="23"/>
      <c r="FY13" s="23"/>
      <c r="FZ13" s="23"/>
      <c r="GA13" s="23"/>
      <c r="GB13" s="23"/>
      <c r="GC13" s="23"/>
      <c r="GD13" s="23"/>
      <c r="GE13" s="23"/>
      <c r="GF13" s="23"/>
      <c r="GG13" s="23"/>
      <c r="GH13" s="23"/>
      <c r="GI13" s="23"/>
      <c r="GJ13" s="23"/>
      <c r="GK13" s="23"/>
      <c r="GL13" s="23"/>
      <c r="GM13" s="23"/>
      <c r="GN13" s="23"/>
      <c r="GO13" s="23"/>
    </row>
    <row r="14" spans="1:197" ht="15" customHeight="1" x14ac:dyDescent="0.25">
      <c r="A14" s="105"/>
      <c r="B14" s="106"/>
      <c r="C14" s="94"/>
      <c r="D14" s="94"/>
      <c r="E14" s="93"/>
      <c r="F14" s="105"/>
      <c r="G14" s="107"/>
      <c r="H14" s="108"/>
      <c r="I14" s="22"/>
      <c r="J14" s="92"/>
      <c r="K14" s="93"/>
      <c r="L14" s="93"/>
      <c r="M14" s="94"/>
      <c r="N14" s="95"/>
      <c r="O14" s="249" t="s">
        <v>30</v>
      </c>
      <c r="P14" s="250"/>
      <c r="Q14" s="250"/>
      <c r="R14" s="250"/>
      <c r="S14" s="259">
        <f>S12</f>
        <v>0</v>
      </c>
      <c r="T14" s="259"/>
      <c r="U14" s="260"/>
      <c r="V14" s="92"/>
      <c r="W14" s="93"/>
      <c r="X14" s="93"/>
      <c r="Y14" s="94"/>
      <c r="Z14" s="96"/>
      <c r="AA14" s="94"/>
      <c r="AB14" s="94"/>
      <c r="AC14" s="94"/>
      <c r="AD14" s="94"/>
      <c r="AE14" s="94"/>
      <c r="AF14" s="94"/>
      <c r="AG14" s="94"/>
      <c r="AH14" s="92"/>
      <c r="AI14" s="93"/>
      <c r="AJ14" s="93"/>
      <c r="AK14" s="94"/>
      <c r="AL14" s="96"/>
      <c r="AM14" s="94"/>
      <c r="AN14" s="94"/>
      <c r="AO14" s="94"/>
      <c r="AP14" s="94"/>
      <c r="AQ14" s="94"/>
      <c r="AR14" s="94"/>
      <c r="AS14" s="94"/>
      <c r="AT14" s="101"/>
      <c r="AU14" s="101"/>
      <c r="AV14" s="101"/>
      <c r="AW14" s="101"/>
      <c r="AX14" s="101"/>
      <c r="AY14" s="101"/>
      <c r="AZ14" s="72"/>
      <c r="BA14" s="101"/>
      <c r="BB14" s="101"/>
      <c r="BC14" s="95"/>
      <c r="BD14" s="101"/>
      <c r="BE14" s="101"/>
      <c r="BF14" s="101"/>
      <c r="BG14" s="101"/>
      <c r="BH14" s="101"/>
      <c r="BI14" s="101"/>
      <c r="BJ14" s="101"/>
      <c r="BK14" s="101"/>
      <c r="BL14" s="101"/>
      <c r="BM14" s="72"/>
      <c r="BN14" s="101"/>
      <c r="BO14" s="101"/>
      <c r="BP14" s="95"/>
      <c r="BQ14" s="101"/>
      <c r="BR14" s="101"/>
      <c r="BS14" s="101"/>
      <c r="BT14" s="101"/>
      <c r="BU14" s="101"/>
      <c r="BV14" s="101"/>
      <c r="BW14" s="101"/>
      <c r="BX14" s="101"/>
      <c r="BY14" s="101"/>
      <c r="BZ14" s="72"/>
      <c r="CA14" s="101"/>
      <c r="CB14" s="101"/>
      <c r="CC14" s="95"/>
      <c r="CD14" s="101"/>
      <c r="CE14" s="101"/>
      <c r="CF14" s="101"/>
      <c r="CG14" s="101"/>
      <c r="CH14" s="101"/>
      <c r="CI14" s="101"/>
      <c r="CJ14" s="101"/>
      <c r="CK14" s="101"/>
      <c r="CL14" s="101"/>
      <c r="CM14" s="102"/>
      <c r="CN14" s="102"/>
      <c r="CO14" s="102"/>
      <c r="CP14" s="102"/>
      <c r="CQ14" s="102"/>
      <c r="CR14" s="102"/>
      <c r="CS14" s="101"/>
      <c r="CT14" s="101"/>
      <c r="CU14" s="101"/>
      <c r="CV14" s="101"/>
      <c r="CW14" s="101"/>
      <c r="CX14" s="101"/>
      <c r="CY14" s="101"/>
      <c r="CZ14" s="101"/>
      <c r="DA14" s="101"/>
      <c r="DB14" s="101"/>
      <c r="DC14" s="101"/>
      <c r="DD14" s="101"/>
      <c r="DE14" s="101"/>
      <c r="DF14" s="101"/>
      <c r="DG14" s="101"/>
      <c r="DH14" s="101"/>
      <c r="DI14" s="101"/>
      <c r="DJ14" s="101"/>
      <c r="DK14" s="72"/>
      <c r="DL14" s="102"/>
      <c r="DM14" s="101"/>
      <c r="DN14" s="72"/>
      <c r="DO14" s="72"/>
      <c r="DP14" s="102"/>
      <c r="DQ14" s="101"/>
      <c r="DR14" s="72"/>
      <c r="DS14" s="72"/>
      <c r="DT14" s="102"/>
      <c r="DU14" s="101"/>
      <c r="DV14" s="72"/>
      <c r="DW14" s="23"/>
      <c r="DX14" s="23"/>
      <c r="DY14" s="23"/>
      <c r="DZ14" s="23"/>
      <c r="EA14" s="23"/>
      <c r="EB14" s="23"/>
      <c r="EC14" s="23"/>
      <c r="ED14" s="23"/>
      <c r="EE14" s="23"/>
      <c r="EF14" s="23"/>
      <c r="EG14" s="23"/>
      <c r="EH14" s="23"/>
      <c r="EI14" s="23"/>
      <c r="EJ14" s="23"/>
      <c r="EK14" s="23"/>
      <c r="EL14" s="23"/>
      <c r="EM14" s="23"/>
      <c r="EN14" s="23"/>
      <c r="EO14" s="23"/>
      <c r="EP14" s="23"/>
      <c r="EQ14" s="23"/>
      <c r="ER14" s="23"/>
      <c r="ES14" s="23"/>
      <c r="ET14" s="23"/>
      <c r="EU14" s="23"/>
      <c r="EV14" s="23"/>
      <c r="EW14" s="23"/>
      <c r="EX14" s="23"/>
      <c r="EY14" s="23"/>
      <c r="EZ14" s="23"/>
      <c r="FA14" s="23"/>
      <c r="FB14" s="23"/>
      <c r="FC14" s="23"/>
      <c r="FD14" s="23"/>
      <c r="FE14" s="23"/>
      <c r="FF14" s="23"/>
      <c r="FG14" s="23"/>
      <c r="FH14" s="23"/>
      <c r="FI14" s="23"/>
      <c r="FJ14" s="23"/>
      <c r="FK14" s="23"/>
      <c r="FL14" s="23"/>
      <c r="FM14" s="23"/>
      <c r="FN14" s="23"/>
      <c r="FO14" s="23"/>
      <c r="FP14" s="23"/>
      <c r="FQ14" s="23"/>
      <c r="FR14" s="23"/>
      <c r="FS14" s="23"/>
      <c r="FT14" s="23"/>
      <c r="FU14" s="23"/>
      <c r="FV14" s="23"/>
      <c r="FW14" s="23"/>
      <c r="FX14" s="23"/>
      <c r="FY14" s="23"/>
      <c r="FZ14" s="23"/>
      <c r="GA14" s="23"/>
      <c r="GB14" s="23"/>
      <c r="GC14" s="23"/>
      <c r="GD14" s="23"/>
      <c r="GE14" s="23"/>
      <c r="GF14" s="23"/>
      <c r="GG14" s="23"/>
      <c r="GH14" s="23"/>
      <c r="GI14" s="23"/>
      <c r="GJ14" s="23"/>
      <c r="GK14" s="23"/>
      <c r="GL14" s="23"/>
      <c r="GM14" s="23"/>
      <c r="GN14" s="23"/>
      <c r="GO14" s="23"/>
    </row>
    <row r="15" spans="1:197" ht="15" customHeight="1" x14ac:dyDescent="0.25">
      <c r="A15" s="105"/>
      <c r="B15" s="106"/>
      <c r="C15" s="94"/>
      <c r="D15" s="94"/>
      <c r="E15" s="93"/>
      <c r="F15" s="105"/>
      <c r="G15" s="107"/>
      <c r="H15" s="108"/>
      <c r="I15" s="22"/>
      <c r="J15" s="92"/>
      <c r="K15" s="93"/>
      <c r="L15" s="93"/>
      <c r="M15" s="94"/>
      <c r="N15" s="95"/>
      <c r="O15" s="249"/>
      <c r="P15" s="250"/>
      <c r="Q15" s="250"/>
      <c r="R15" s="250"/>
      <c r="S15" s="259"/>
      <c r="T15" s="259"/>
      <c r="U15" s="260"/>
      <c r="V15" s="92"/>
      <c r="W15" s="93"/>
      <c r="X15" s="93"/>
      <c r="Y15" s="94"/>
      <c r="Z15" s="96"/>
      <c r="AA15" s="94"/>
      <c r="AB15" s="94"/>
      <c r="AC15" s="94"/>
      <c r="AD15" s="94"/>
      <c r="AE15" s="94"/>
      <c r="AF15" s="94"/>
      <c r="AG15" s="94"/>
      <c r="AH15" s="92"/>
      <c r="AI15" s="93"/>
      <c r="AJ15" s="93"/>
      <c r="AK15" s="94"/>
      <c r="AL15" s="96"/>
      <c r="AM15" s="94"/>
      <c r="AN15" s="94"/>
      <c r="AO15" s="94"/>
      <c r="AP15" s="94"/>
      <c r="AQ15" s="94"/>
      <c r="AR15" s="94"/>
      <c r="AS15" s="94"/>
      <c r="AT15" s="101"/>
      <c r="AU15" s="101"/>
      <c r="AV15" s="101"/>
      <c r="AW15" s="101"/>
      <c r="AX15" s="101"/>
      <c r="AY15" s="101"/>
      <c r="AZ15" s="72"/>
      <c r="BA15" s="101"/>
      <c r="BB15" s="101"/>
      <c r="BC15" s="95"/>
      <c r="BD15" s="101"/>
      <c r="BE15" s="101"/>
      <c r="BF15" s="101"/>
      <c r="BG15" s="101"/>
      <c r="BH15" s="101"/>
      <c r="BI15" s="101"/>
      <c r="BJ15" s="101"/>
      <c r="BK15" s="101"/>
      <c r="BL15" s="101"/>
      <c r="BM15" s="72"/>
      <c r="BN15" s="101"/>
      <c r="BO15" s="101"/>
      <c r="BP15" s="95"/>
      <c r="BQ15" s="101"/>
      <c r="BR15" s="101"/>
      <c r="BS15" s="101"/>
      <c r="BT15" s="101"/>
      <c r="BU15" s="101"/>
      <c r="BV15" s="101"/>
      <c r="BW15" s="101"/>
      <c r="BX15" s="101"/>
      <c r="BY15" s="101"/>
      <c r="BZ15" s="72"/>
      <c r="CA15" s="101"/>
      <c r="CB15" s="101"/>
      <c r="CC15" s="95"/>
      <c r="CD15" s="101"/>
      <c r="CE15" s="101"/>
      <c r="CF15" s="101"/>
      <c r="CG15" s="101"/>
      <c r="CH15" s="101"/>
      <c r="CI15" s="101"/>
      <c r="CJ15" s="101"/>
      <c r="CK15" s="101"/>
      <c r="CL15" s="101"/>
      <c r="CM15" s="102"/>
      <c r="CN15" s="102"/>
      <c r="CO15" s="102"/>
      <c r="CP15" s="102"/>
      <c r="CQ15" s="102"/>
      <c r="CR15" s="102"/>
      <c r="CS15" s="101"/>
      <c r="CT15" s="101"/>
      <c r="CU15" s="101"/>
      <c r="CV15" s="101"/>
      <c r="CW15" s="101"/>
      <c r="CX15" s="101"/>
      <c r="CY15" s="101"/>
      <c r="CZ15" s="101"/>
      <c r="DA15" s="101"/>
      <c r="DB15" s="101"/>
      <c r="DC15" s="101"/>
      <c r="DD15" s="101"/>
      <c r="DE15" s="101"/>
      <c r="DF15" s="101"/>
      <c r="DG15" s="101"/>
      <c r="DH15" s="101"/>
      <c r="DI15" s="101"/>
      <c r="DJ15" s="101"/>
      <c r="DK15" s="72"/>
      <c r="DL15" s="102"/>
      <c r="DM15" s="101"/>
      <c r="DN15" s="72"/>
      <c r="DO15" s="72"/>
      <c r="DP15" s="102"/>
      <c r="DQ15" s="101"/>
      <c r="DR15" s="72"/>
      <c r="DS15" s="72"/>
      <c r="DT15" s="102"/>
      <c r="DU15" s="101"/>
      <c r="DV15" s="72"/>
      <c r="DW15" s="23"/>
      <c r="DX15" s="23"/>
      <c r="DY15" s="23"/>
      <c r="DZ15" s="23"/>
      <c r="EA15" s="23"/>
      <c r="EB15" s="23"/>
      <c r="EC15" s="23"/>
      <c r="ED15" s="23"/>
      <c r="EE15" s="23"/>
      <c r="EF15" s="23"/>
      <c r="EG15" s="23"/>
      <c r="EH15" s="23"/>
      <c r="EI15" s="23"/>
      <c r="EJ15" s="23"/>
      <c r="EK15" s="23"/>
      <c r="EL15" s="23"/>
      <c r="EM15" s="23"/>
      <c r="EN15" s="23"/>
      <c r="EO15" s="23"/>
      <c r="EP15" s="23"/>
      <c r="EQ15" s="23"/>
      <c r="ER15" s="23"/>
      <c r="ES15" s="23"/>
      <c r="ET15" s="23"/>
      <c r="EU15" s="23"/>
      <c r="EV15" s="23"/>
      <c r="EW15" s="23"/>
      <c r="EX15" s="23"/>
      <c r="EY15" s="23"/>
      <c r="EZ15" s="23"/>
      <c r="FA15" s="23"/>
      <c r="FB15" s="23"/>
      <c r="FC15" s="23"/>
      <c r="FD15" s="23"/>
      <c r="FE15" s="23"/>
      <c r="FF15" s="23"/>
      <c r="FG15" s="23"/>
      <c r="FH15" s="23"/>
      <c r="FI15" s="23"/>
      <c r="FJ15" s="23"/>
      <c r="FK15" s="23"/>
      <c r="FL15" s="23"/>
      <c r="FM15" s="23"/>
      <c r="FN15" s="23"/>
      <c r="FO15" s="23"/>
      <c r="FP15" s="23"/>
      <c r="FQ15" s="23"/>
      <c r="FR15" s="23"/>
      <c r="FS15" s="23"/>
      <c r="FT15" s="23"/>
      <c r="FU15" s="23"/>
      <c r="FV15" s="23"/>
      <c r="FW15" s="23"/>
      <c r="FX15" s="23"/>
      <c r="FY15" s="23"/>
      <c r="FZ15" s="23"/>
      <c r="GA15" s="23"/>
      <c r="GB15" s="23"/>
      <c r="GC15" s="23"/>
      <c r="GD15" s="23"/>
      <c r="GE15" s="23"/>
      <c r="GF15" s="23"/>
      <c r="GG15" s="23"/>
      <c r="GH15" s="23"/>
      <c r="GI15" s="23"/>
      <c r="GJ15" s="23"/>
      <c r="GK15" s="23"/>
      <c r="GL15" s="23"/>
      <c r="GM15" s="23"/>
      <c r="GN15" s="23"/>
      <c r="GO15" s="23"/>
    </row>
    <row r="16" spans="1:197" ht="15" customHeight="1" x14ac:dyDescent="0.25">
      <c r="A16" s="28"/>
      <c r="B16" s="69"/>
      <c r="C16" s="28"/>
      <c r="D16" s="28"/>
      <c r="E16" s="64"/>
      <c r="F16" s="28"/>
      <c r="G16" s="28"/>
      <c r="H16" s="28"/>
      <c r="I16" s="28"/>
      <c r="J16" s="92"/>
      <c r="K16" s="93"/>
      <c r="L16" s="93"/>
      <c r="M16" s="94"/>
      <c r="N16" s="95"/>
      <c r="O16" s="249" t="s">
        <v>31</v>
      </c>
      <c r="P16" s="250"/>
      <c r="Q16" s="250"/>
      <c r="R16" s="250"/>
      <c r="S16" s="255" t="str">
        <f>IF(O4=0,"",SUM(S4:S11)/SUM(O4:O11)*2)</f>
        <v/>
      </c>
      <c r="T16" s="255"/>
      <c r="U16" s="256"/>
      <c r="V16" s="92"/>
      <c r="W16" s="93"/>
      <c r="X16" s="93"/>
      <c r="Y16" s="94"/>
      <c r="Z16" s="96"/>
      <c r="AA16" s="94"/>
      <c r="AB16" s="94"/>
      <c r="AC16" s="94"/>
      <c r="AD16" s="94"/>
      <c r="AE16" s="94"/>
      <c r="AF16" s="94"/>
      <c r="AG16" s="94"/>
      <c r="AH16" s="92"/>
      <c r="AI16" s="93"/>
      <c r="AJ16" s="93"/>
      <c r="AK16" s="94"/>
      <c r="AL16" s="96"/>
      <c r="AM16" s="94"/>
      <c r="AN16" s="94"/>
      <c r="AO16" s="94"/>
      <c r="AP16" s="94"/>
      <c r="AQ16" s="94"/>
      <c r="AR16" s="94"/>
      <c r="AS16" s="94"/>
      <c r="AT16" s="101"/>
      <c r="AU16" s="101"/>
      <c r="AV16" s="101"/>
      <c r="AW16" s="101"/>
      <c r="AX16" s="101"/>
      <c r="AY16" s="101"/>
      <c r="AZ16" s="72"/>
      <c r="BA16" s="101"/>
      <c r="BB16" s="101"/>
      <c r="BC16" s="95"/>
      <c r="BD16" s="101"/>
      <c r="BE16" s="101"/>
      <c r="BF16" s="101"/>
      <c r="BG16" s="101"/>
      <c r="BH16" s="101"/>
      <c r="BI16" s="101"/>
      <c r="BJ16" s="101"/>
      <c r="BK16" s="101"/>
      <c r="BL16" s="101"/>
      <c r="BM16" s="72"/>
      <c r="BN16" s="101"/>
      <c r="BO16" s="101"/>
      <c r="BP16" s="95"/>
      <c r="BQ16" s="101"/>
      <c r="BR16" s="101"/>
      <c r="BS16" s="101"/>
      <c r="BT16" s="101"/>
      <c r="BU16" s="101"/>
      <c r="BV16" s="101"/>
      <c r="BW16" s="101"/>
      <c r="BX16" s="101"/>
      <c r="BY16" s="101"/>
      <c r="BZ16" s="72"/>
      <c r="CA16" s="101"/>
      <c r="CB16" s="101"/>
      <c r="CC16" s="95"/>
      <c r="CD16" s="101"/>
      <c r="CE16" s="101"/>
      <c r="CF16" s="101"/>
      <c r="CG16" s="101"/>
      <c r="CH16" s="101"/>
      <c r="CI16" s="101"/>
      <c r="CJ16" s="101"/>
      <c r="CK16" s="101"/>
      <c r="CL16" s="101"/>
      <c r="CM16" s="102"/>
      <c r="CN16" s="102"/>
      <c r="CO16" s="102"/>
      <c r="CP16" s="102"/>
      <c r="CQ16" s="102"/>
      <c r="CR16" s="102"/>
      <c r="CS16" s="23"/>
      <c r="CT16" s="23"/>
      <c r="CU16" s="23"/>
      <c r="CV16" s="23"/>
      <c r="CW16" s="23"/>
      <c r="CX16" s="23"/>
      <c r="CY16" s="23"/>
      <c r="CZ16" s="23"/>
      <c r="DA16" s="23"/>
      <c r="DB16" s="23"/>
      <c r="DC16" s="23"/>
      <c r="DD16" s="23"/>
      <c r="DE16" s="23"/>
      <c r="DF16" s="23"/>
      <c r="DG16" s="23"/>
      <c r="DH16" s="23"/>
      <c r="DI16" s="23"/>
      <c r="DJ16" s="23"/>
      <c r="DK16" s="72"/>
      <c r="DL16" s="102"/>
      <c r="DM16" s="101"/>
      <c r="DN16" s="72"/>
      <c r="DO16" s="72"/>
      <c r="DP16" s="102"/>
      <c r="DQ16" s="101"/>
      <c r="DR16" s="72"/>
      <c r="DS16" s="72"/>
      <c r="DT16" s="102"/>
      <c r="DU16" s="101"/>
      <c r="DV16" s="72"/>
      <c r="DW16" s="23"/>
      <c r="DX16" s="23"/>
      <c r="DY16" s="23"/>
      <c r="DZ16" s="23"/>
      <c r="EA16" s="23"/>
      <c r="EB16" s="23"/>
      <c r="EC16" s="23"/>
      <c r="ED16" s="23"/>
      <c r="EE16" s="23"/>
      <c r="EF16" s="23"/>
      <c r="EG16" s="23"/>
      <c r="EH16" s="23"/>
      <c r="EI16" s="23"/>
      <c r="EJ16" s="23"/>
      <c r="EK16" s="23"/>
      <c r="EL16" s="23"/>
      <c r="EM16" s="23"/>
      <c r="EN16" s="23"/>
      <c r="EO16" s="23"/>
      <c r="EP16" s="23"/>
      <c r="EQ16" s="23"/>
      <c r="ER16" s="23"/>
      <c r="ES16" s="23"/>
      <c r="ET16" s="23"/>
      <c r="EU16" s="23"/>
      <c r="EV16" s="23"/>
      <c r="EW16" s="23"/>
      <c r="EX16" s="23"/>
      <c r="EY16" s="23"/>
      <c r="EZ16" s="23"/>
      <c r="FA16" s="23"/>
      <c r="FB16" s="23"/>
      <c r="FC16" s="23"/>
      <c r="FD16" s="23"/>
      <c r="FE16" s="23"/>
      <c r="FF16" s="23"/>
      <c r="FG16" s="23"/>
      <c r="FH16" s="23"/>
      <c r="FI16" s="23"/>
      <c r="FJ16" s="23"/>
      <c r="FK16" s="23"/>
      <c r="FL16" s="23"/>
      <c r="FM16" s="23"/>
      <c r="FN16" s="23"/>
      <c r="FO16" s="23"/>
      <c r="FP16" s="23"/>
      <c r="FQ16" s="23"/>
      <c r="FR16" s="23"/>
      <c r="FS16" s="23"/>
      <c r="FT16" s="23"/>
      <c r="FU16" s="23"/>
      <c r="FV16" s="23"/>
      <c r="FW16" s="23"/>
      <c r="FX16" s="23"/>
      <c r="FY16" s="23"/>
      <c r="FZ16" s="23"/>
      <c r="GA16" s="23"/>
      <c r="GB16" s="23"/>
      <c r="GC16" s="23"/>
      <c r="GD16" s="23"/>
      <c r="GE16" s="23"/>
      <c r="GF16" s="23"/>
      <c r="GG16" s="23"/>
      <c r="GH16" s="23"/>
      <c r="GI16" s="23"/>
      <c r="GJ16" s="23"/>
      <c r="GK16" s="23"/>
      <c r="GL16" s="23"/>
      <c r="GM16" s="23"/>
      <c r="GN16" s="23"/>
      <c r="GO16" s="23"/>
    </row>
    <row r="17" spans="1:197" ht="15" customHeight="1" thickBot="1" x14ac:dyDescent="0.3">
      <c r="A17" s="28"/>
      <c r="B17" s="228"/>
      <c r="C17" s="228"/>
      <c r="D17" s="228"/>
      <c r="E17" s="228"/>
      <c r="F17" s="228"/>
      <c r="G17" s="228"/>
      <c r="H17" s="28"/>
      <c r="I17" s="28"/>
      <c r="J17" s="92"/>
      <c r="K17" s="93"/>
      <c r="L17" s="93"/>
      <c r="M17" s="94"/>
      <c r="N17" s="95"/>
      <c r="O17" s="251"/>
      <c r="P17" s="252"/>
      <c r="Q17" s="252"/>
      <c r="R17" s="252"/>
      <c r="S17" s="257"/>
      <c r="T17" s="257"/>
      <c r="U17" s="258"/>
      <c r="V17" s="92"/>
      <c r="W17" s="93"/>
      <c r="X17" s="93"/>
      <c r="Y17" s="94"/>
      <c r="Z17" s="96"/>
      <c r="AA17" s="94"/>
      <c r="AB17" s="94"/>
      <c r="AC17" s="94"/>
      <c r="AD17" s="94"/>
      <c r="AE17" s="94"/>
      <c r="AF17" s="94"/>
      <c r="AG17" s="94"/>
      <c r="AH17" s="92"/>
      <c r="AI17" s="93"/>
      <c r="AJ17" s="93"/>
      <c r="AK17" s="94"/>
      <c r="AL17" s="96"/>
      <c r="AM17" s="94"/>
      <c r="AN17" s="94"/>
      <c r="AO17" s="94"/>
      <c r="AP17" s="94"/>
      <c r="AQ17" s="94"/>
      <c r="AR17" s="94"/>
      <c r="AS17" s="94"/>
      <c r="AT17" s="101"/>
      <c r="AU17" s="101"/>
      <c r="AV17" s="101"/>
      <c r="AW17" s="101"/>
      <c r="AX17" s="101"/>
      <c r="AY17" s="101"/>
      <c r="AZ17" s="72"/>
      <c r="BA17" s="101"/>
      <c r="BB17" s="101"/>
      <c r="BC17" s="95"/>
      <c r="BD17" s="101"/>
      <c r="BE17" s="101"/>
      <c r="BF17" s="101"/>
      <c r="BG17" s="101"/>
      <c r="BH17" s="101"/>
      <c r="BI17" s="101"/>
      <c r="BJ17" s="101"/>
      <c r="BK17" s="101"/>
      <c r="BL17" s="101"/>
      <c r="BM17" s="72"/>
      <c r="BN17" s="101"/>
      <c r="BO17" s="101"/>
      <c r="BP17" s="95"/>
      <c r="BQ17" s="101"/>
      <c r="BR17" s="101"/>
      <c r="BS17" s="101"/>
      <c r="BT17" s="101"/>
      <c r="BU17" s="101"/>
      <c r="BV17" s="101"/>
      <c r="BW17" s="101"/>
      <c r="BX17" s="101"/>
      <c r="BY17" s="101"/>
      <c r="BZ17" s="72"/>
      <c r="CA17" s="101"/>
      <c r="CB17" s="101"/>
      <c r="CC17" s="95"/>
      <c r="CD17" s="101"/>
      <c r="CE17" s="101"/>
      <c r="CF17" s="101"/>
      <c r="CG17" s="101"/>
      <c r="CH17" s="101"/>
      <c r="CI17" s="101"/>
      <c r="CJ17" s="101"/>
      <c r="CK17" s="101"/>
      <c r="CL17" s="101"/>
      <c r="CM17" s="102"/>
      <c r="CN17" s="102"/>
      <c r="CO17" s="102"/>
      <c r="CP17" s="102"/>
      <c r="CQ17" s="102"/>
      <c r="CR17" s="102"/>
      <c r="CS17" s="23"/>
      <c r="CT17" s="23"/>
      <c r="CU17" s="23"/>
      <c r="CV17" s="23"/>
      <c r="CW17" s="23"/>
      <c r="CX17" s="23"/>
      <c r="CY17" s="23"/>
      <c r="CZ17" s="23"/>
      <c r="DA17" s="23"/>
      <c r="DB17" s="23"/>
      <c r="DC17" s="23"/>
      <c r="DD17" s="23"/>
      <c r="DE17" s="23"/>
      <c r="DF17" s="23"/>
      <c r="DG17" s="23"/>
      <c r="DH17" s="23"/>
      <c r="DI17" s="23"/>
      <c r="DJ17" s="23"/>
      <c r="DK17" s="72"/>
      <c r="DL17" s="102"/>
      <c r="DM17" s="101"/>
      <c r="DN17" s="72"/>
      <c r="DO17" s="72"/>
      <c r="DP17" s="102"/>
      <c r="DQ17" s="101"/>
      <c r="DR17" s="72"/>
      <c r="DS17" s="72"/>
      <c r="DT17" s="102"/>
      <c r="DU17" s="101"/>
      <c r="DV17" s="72"/>
      <c r="DW17" s="23"/>
      <c r="DX17" s="23"/>
      <c r="DY17" s="23"/>
      <c r="DZ17" s="23"/>
      <c r="EA17" s="23"/>
      <c r="EB17" s="23"/>
      <c r="EC17" s="23"/>
      <c r="ED17" s="23"/>
      <c r="EE17" s="23"/>
      <c r="EF17" s="23"/>
      <c r="EG17" s="23"/>
      <c r="EH17" s="23"/>
      <c r="EI17" s="23"/>
      <c r="EJ17" s="23"/>
      <c r="EK17" s="23"/>
      <c r="EL17" s="23"/>
      <c r="EM17" s="23"/>
      <c r="EN17" s="23"/>
      <c r="EO17" s="23"/>
      <c r="EP17" s="23"/>
      <c r="EQ17" s="23"/>
      <c r="ER17" s="23"/>
      <c r="ES17" s="23"/>
      <c r="ET17" s="23"/>
      <c r="EU17" s="23"/>
      <c r="EV17" s="23"/>
      <c r="EW17" s="23"/>
      <c r="EX17" s="23"/>
      <c r="EY17" s="23"/>
      <c r="EZ17" s="23"/>
      <c r="FA17" s="23"/>
      <c r="FB17" s="23"/>
      <c r="FC17" s="23"/>
      <c r="FD17" s="23"/>
      <c r="FE17" s="23"/>
      <c r="FF17" s="23"/>
      <c r="FG17" s="23"/>
      <c r="FH17" s="23"/>
      <c r="FI17" s="23"/>
      <c r="FJ17" s="23"/>
      <c r="FK17" s="23"/>
      <c r="FL17" s="23"/>
      <c r="FM17" s="23"/>
      <c r="FN17" s="23"/>
      <c r="FO17" s="23"/>
      <c r="FP17" s="23"/>
      <c r="FQ17" s="23"/>
      <c r="FR17" s="23"/>
      <c r="FS17" s="23"/>
      <c r="FT17" s="23"/>
      <c r="FU17" s="23"/>
      <c r="FV17" s="23"/>
      <c r="FW17" s="23"/>
      <c r="FX17" s="23"/>
      <c r="FY17" s="23"/>
      <c r="FZ17" s="23"/>
      <c r="GA17" s="23"/>
      <c r="GB17" s="23"/>
      <c r="GC17" s="23"/>
      <c r="GD17" s="23"/>
      <c r="GE17" s="23"/>
      <c r="GF17" s="23"/>
      <c r="GG17" s="23"/>
      <c r="GH17" s="23"/>
      <c r="GI17" s="23"/>
      <c r="GJ17" s="23"/>
      <c r="GK17" s="23"/>
      <c r="GL17" s="23"/>
      <c r="GM17" s="23"/>
      <c r="GN17" s="23"/>
      <c r="GO17" s="23"/>
    </row>
    <row r="18" spans="1:197" ht="15" customHeight="1" thickTop="1" x14ac:dyDescent="0.25">
      <c r="A18" s="28"/>
      <c r="B18" s="228"/>
      <c r="C18" s="228"/>
      <c r="D18" s="228"/>
      <c r="E18" s="228"/>
      <c r="F18" s="228"/>
      <c r="G18" s="228"/>
      <c r="H18" s="28"/>
      <c r="I18" s="28"/>
      <c r="J18" s="92"/>
      <c r="K18" s="93"/>
      <c r="L18" s="93"/>
      <c r="M18" s="94"/>
      <c r="N18" s="95"/>
      <c r="O18" s="193"/>
      <c r="P18" s="193"/>
      <c r="Q18" s="193"/>
      <c r="R18" s="193"/>
      <c r="S18" s="193"/>
      <c r="T18" s="193"/>
      <c r="U18" s="193"/>
      <c r="V18" s="92"/>
      <c r="W18" s="93"/>
      <c r="X18" s="93"/>
      <c r="Y18" s="94"/>
      <c r="Z18" s="96"/>
      <c r="AA18" s="94"/>
      <c r="AB18" s="94"/>
      <c r="AC18" s="94"/>
      <c r="AD18" s="94"/>
      <c r="AE18" s="94"/>
      <c r="AF18" s="94"/>
      <c r="AG18" s="94"/>
      <c r="AH18" s="92"/>
      <c r="AI18" s="93"/>
      <c r="AJ18" s="93"/>
      <c r="AK18" s="94"/>
      <c r="AL18" s="96"/>
      <c r="AM18" s="94"/>
      <c r="AN18" s="94"/>
      <c r="AO18" s="94"/>
      <c r="AP18" s="94"/>
      <c r="AQ18" s="94"/>
      <c r="AR18" s="94"/>
      <c r="AS18" s="94"/>
      <c r="AT18" s="101"/>
      <c r="AU18" s="101"/>
      <c r="AV18" s="101"/>
      <c r="AW18" s="101"/>
      <c r="AX18" s="101"/>
      <c r="AY18" s="101"/>
      <c r="AZ18" s="72"/>
      <c r="BA18" s="101"/>
      <c r="BB18" s="101"/>
      <c r="BC18" s="95"/>
      <c r="BD18" s="101"/>
      <c r="BE18" s="101"/>
      <c r="BF18" s="101"/>
      <c r="BG18" s="101"/>
      <c r="BH18" s="101"/>
      <c r="BI18" s="101"/>
      <c r="BJ18" s="101"/>
      <c r="BK18" s="101"/>
      <c r="BL18" s="101"/>
      <c r="BM18" s="72"/>
      <c r="BN18" s="101"/>
      <c r="BO18" s="101"/>
      <c r="BP18" s="95"/>
      <c r="BQ18" s="101"/>
      <c r="BR18" s="101"/>
      <c r="BS18" s="101"/>
      <c r="BT18" s="101"/>
      <c r="BU18" s="101"/>
      <c r="BV18" s="101"/>
      <c r="BW18" s="101"/>
      <c r="BX18" s="101"/>
      <c r="BY18" s="101"/>
      <c r="BZ18" s="72"/>
      <c r="CA18" s="101"/>
      <c r="CB18" s="101"/>
      <c r="CC18" s="95"/>
      <c r="CD18" s="101"/>
      <c r="CE18" s="101"/>
      <c r="CF18" s="101"/>
      <c r="CG18" s="101"/>
      <c r="CH18" s="101"/>
      <c r="CI18" s="101"/>
      <c r="CJ18" s="101"/>
      <c r="CK18" s="101"/>
      <c r="CL18" s="101"/>
      <c r="CM18" s="102"/>
      <c r="CN18" s="102"/>
      <c r="CO18" s="102"/>
      <c r="CP18" s="102"/>
      <c r="CQ18" s="102"/>
      <c r="CR18" s="102"/>
      <c r="CS18" s="23"/>
      <c r="CT18" s="23"/>
      <c r="CU18" s="23"/>
      <c r="CV18" s="23"/>
      <c r="CW18" s="23"/>
      <c r="CX18" s="23"/>
      <c r="CY18" s="23"/>
      <c r="CZ18" s="23"/>
      <c r="DA18" s="23"/>
      <c r="DB18" s="23"/>
      <c r="DC18" s="23"/>
      <c r="DD18" s="23"/>
      <c r="DE18" s="23"/>
      <c r="DF18" s="23"/>
      <c r="DG18" s="23"/>
      <c r="DH18" s="23"/>
      <c r="DI18" s="23"/>
      <c r="DJ18" s="23"/>
      <c r="DK18" s="72"/>
      <c r="DL18" s="102"/>
      <c r="DM18" s="101"/>
      <c r="DN18" s="72"/>
      <c r="DO18" s="72"/>
      <c r="DP18" s="102"/>
      <c r="DQ18" s="101"/>
      <c r="DR18" s="72"/>
      <c r="DS18" s="72"/>
      <c r="DT18" s="102"/>
      <c r="DU18" s="101"/>
      <c r="DV18" s="72"/>
      <c r="DW18" s="23"/>
      <c r="DX18" s="23"/>
      <c r="DY18" s="23"/>
      <c r="DZ18" s="23"/>
      <c r="EA18" s="23"/>
      <c r="EB18" s="23"/>
      <c r="EC18" s="23"/>
      <c r="ED18" s="23"/>
      <c r="EE18" s="23"/>
      <c r="EF18" s="23"/>
      <c r="EG18" s="23"/>
      <c r="EH18" s="23"/>
      <c r="EI18" s="23"/>
      <c r="EJ18" s="23"/>
      <c r="EK18" s="23"/>
      <c r="EL18" s="23"/>
      <c r="EM18" s="23"/>
      <c r="EN18" s="23"/>
      <c r="EO18" s="23"/>
      <c r="EP18" s="23"/>
      <c r="EQ18" s="23"/>
      <c r="ER18" s="23"/>
      <c r="ES18" s="23"/>
      <c r="ET18" s="23"/>
      <c r="EU18" s="23"/>
      <c r="EV18" s="23"/>
      <c r="EW18" s="23"/>
      <c r="EX18" s="23"/>
      <c r="EY18" s="23"/>
      <c r="EZ18" s="23"/>
      <c r="FA18" s="23"/>
      <c r="FB18" s="23"/>
      <c r="FC18" s="23"/>
      <c r="FD18" s="23"/>
      <c r="FE18" s="23"/>
      <c r="FF18" s="23"/>
      <c r="FG18" s="23"/>
      <c r="FH18" s="23"/>
      <c r="FI18" s="23"/>
      <c r="FJ18" s="23"/>
      <c r="FK18" s="23"/>
      <c r="FL18" s="23"/>
      <c r="FM18" s="23"/>
      <c r="FN18" s="23"/>
      <c r="FO18" s="23"/>
      <c r="FP18" s="23"/>
      <c r="FQ18" s="23"/>
      <c r="FR18" s="23"/>
      <c r="FS18" s="23"/>
      <c r="FT18" s="23"/>
      <c r="FU18" s="23"/>
      <c r="FV18" s="23"/>
      <c r="FW18" s="23"/>
      <c r="FX18" s="23"/>
      <c r="FY18" s="23"/>
      <c r="FZ18" s="23"/>
      <c r="GA18" s="23"/>
      <c r="GB18" s="23"/>
      <c r="GC18" s="23"/>
      <c r="GD18" s="23"/>
      <c r="GE18" s="23"/>
      <c r="GF18" s="23"/>
      <c r="GG18" s="23"/>
      <c r="GH18" s="23"/>
      <c r="GI18" s="23"/>
      <c r="GJ18" s="23"/>
      <c r="GK18" s="23"/>
      <c r="GL18" s="23"/>
      <c r="GM18" s="23"/>
      <c r="GN18" s="23"/>
      <c r="GO18" s="23"/>
    </row>
    <row r="19" spans="1:197" ht="15" customHeight="1" x14ac:dyDescent="0.25">
      <c r="A19" s="28"/>
      <c r="B19" s="228"/>
      <c r="C19" s="228"/>
      <c r="D19" s="228"/>
      <c r="E19" s="228"/>
      <c r="F19" s="228"/>
      <c r="G19" s="228"/>
      <c r="H19" s="28"/>
      <c r="I19" s="28"/>
      <c r="J19" s="92"/>
      <c r="K19" s="93"/>
      <c r="L19" s="93"/>
      <c r="M19" s="94"/>
      <c r="N19" s="95"/>
      <c r="O19" s="193"/>
      <c r="P19" s="193"/>
      <c r="Q19" s="193"/>
      <c r="R19" s="193"/>
      <c r="S19" s="193"/>
      <c r="T19" s="193"/>
      <c r="U19" s="193"/>
      <c r="V19" s="92"/>
      <c r="W19" s="93"/>
      <c r="X19" s="93"/>
      <c r="Y19" s="94"/>
      <c r="Z19" s="96"/>
      <c r="AA19" s="94"/>
      <c r="AB19" s="94"/>
      <c r="AC19" s="94"/>
      <c r="AD19" s="94"/>
      <c r="AE19" s="94"/>
      <c r="AF19" s="94"/>
      <c r="AG19" s="94"/>
      <c r="AH19" s="92"/>
      <c r="AI19" s="93"/>
      <c r="AJ19" s="93"/>
      <c r="AK19" s="94"/>
      <c r="AL19" s="96"/>
      <c r="AM19" s="94"/>
      <c r="AN19" s="94"/>
      <c r="AO19" s="94"/>
      <c r="AP19" s="94"/>
      <c r="AQ19" s="94"/>
      <c r="AR19" s="94"/>
      <c r="AS19" s="94"/>
      <c r="AT19" s="101"/>
      <c r="AU19" s="101"/>
      <c r="AV19" s="101"/>
      <c r="AW19" s="101"/>
      <c r="AX19" s="101"/>
      <c r="AY19" s="101"/>
      <c r="AZ19" s="72"/>
      <c r="BA19" s="101"/>
      <c r="BB19" s="101"/>
      <c r="BC19" s="95"/>
      <c r="BD19" s="101"/>
      <c r="BE19" s="101"/>
      <c r="BF19" s="101"/>
      <c r="BG19" s="101"/>
      <c r="BH19" s="101"/>
      <c r="BI19" s="101"/>
      <c r="BJ19" s="101"/>
      <c r="BK19" s="101"/>
      <c r="BL19" s="101"/>
      <c r="BM19" s="72"/>
      <c r="BN19" s="101"/>
      <c r="BO19" s="101"/>
      <c r="BP19" s="95"/>
      <c r="BQ19" s="101"/>
      <c r="BR19" s="101"/>
      <c r="BS19" s="101"/>
      <c r="BT19" s="101"/>
      <c r="BU19" s="101"/>
      <c r="BV19" s="101"/>
      <c r="BW19" s="101"/>
      <c r="BX19" s="101"/>
      <c r="BY19" s="101"/>
      <c r="BZ19" s="72"/>
      <c r="CA19" s="101"/>
      <c r="CB19" s="101"/>
      <c r="CC19" s="95"/>
      <c r="CD19" s="101"/>
      <c r="CE19" s="101"/>
      <c r="CF19" s="101"/>
      <c r="CG19" s="101"/>
      <c r="CH19" s="101"/>
      <c r="CI19" s="101"/>
      <c r="CJ19" s="101"/>
      <c r="CK19" s="101"/>
      <c r="CL19" s="101"/>
      <c r="CM19" s="102"/>
      <c r="CN19" s="102"/>
      <c r="CO19" s="102"/>
      <c r="CP19" s="102"/>
      <c r="CQ19" s="102"/>
      <c r="CR19" s="102"/>
      <c r="CS19" s="23"/>
      <c r="CT19" s="23"/>
      <c r="CU19" s="23"/>
      <c r="CV19" s="23"/>
      <c r="CW19" s="23"/>
      <c r="CX19" s="23"/>
      <c r="CY19" s="23"/>
      <c r="CZ19" s="23"/>
      <c r="DA19" s="23"/>
      <c r="DB19" s="23"/>
      <c r="DC19" s="23"/>
      <c r="DD19" s="23"/>
      <c r="DE19" s="23"/>
      <c r="DF19" s="23"/>
      <c r="DG19" s="23"/>
      <c r="DH19" s="23"/>
      <c r="DI19" s="23"/>
      <c r="DJ19" s="23"/>
      <c r="DK19" s="72"/>
      <c r="DL19" s="102"/>
      <c r="DM19" s="101"/>
      <c r="DN19" s="72"/>
      <c r="DO19" s="72"/>
      <c r="DP19" s="102"/>
      <c r="DQ19" s="101"/>
      <c r="DR19" s="72"/>
      <c r="DS19" s="72"/>
      <c r="DT19" s="102"/>
      <c r="DU19" s="101"/>
      <c r="DV19" s="72"/>
      <c r="DW19" s="23"/>
      <c r="DX19" s="23"/>
      <c r="DY19" s="23"/>
      <c r="DZ19" s="23"/>
      <c r="EA19" s="23"/>
      <c r="EB19" s="23"/>
      <c r="EC19" s="23"/>
      <c r="ED19" s="23"/>
      <c r="EE19" s="23"/>
      <c r="EF19" s="23"/>
      <c r="EG19" s="23"/>
      <c r="EH19" s="23"/>
      <c r="EI19" s="23"/>
      <c r="EJ19" s="23"/>
      <c r="EK19" s="23"/>
      <c r="EL19" s="23"/>
      <c r="EM19" s="23"/>
      <c r="EN19" s="23"/>
      <c r="EO19" s="23"/>
      <c r="EP19" s="23"/>
      <c r="EQ19" s="23"/>
      <c r="ER19" s="23"/>
      <c r="ES19" s="23"/>
      <c r="ET19" s="23"/>
      <c r="EU19" s="23"/>
      <c r="EV19" s="23"/>
      <c r="EW19" s="23"/>
      <c r="EX19" s="23"/>
      <c r="EY19" s="23"/>
      <c r="EZ19" s="23"/>
      <c r="FA19" s="23"/>
      <c r="FB19" s="23"/>
      <c r="FC19" s="23"/>
      <c r="FD19" s="23"/>
      <c r="FE19" s="23"/>
      <c r="FF19" s="23"/>
      <c r="FG19" s="23"/>
      <c r="FH19" s="23"/>
      <c r="FI19" s="23"/>
      <c r="FJ19" s="23"/>
      <c r="FK19" s="23"/>
      <c r="FL19" s="23"/>
      <c r="FM19" s="23"/>
      <c r="FN19" s="23"/>
      <c r="FO19" s="23"/>
      <c r="FP19" s="23"/>
      <c r="FQ19" s="23"/>
      <c r="FR19" s="23"/>
      <c r="FS19" s="23"/>
      <c r="FT19" s="23"/>
      <c r="FU19" s="23"/>
      <c r="FV19" s="23"/>
      <c r="FW19" s="23"/>
      <c r="FX19" s="23"/>
      <c r="FY19" s="23"/>
      <c r="FZ19" s="23"/>
      <c r="GA19" s="23"/>
      <c r="GB19" s="23"/>
      <c r="GC19" s="23"/>
      <c r="GD19" s="23"/>
      <c r="GE19" s="23"/>
      <c r="GF19" s="23"/>
      <c r="GG19" s="23"/>
      <c r="GH19" s="23"/>
      <c r="GI19" s="23"/>
      <c r="GJ19" s="23"/>
      <c r="GK19" s="23"/>
      <c r="GL19" s="23"/>
      <c r="GM19" s="23"/>
      <c r="GN19" s="23"/>
      <c r="GO19" s="23"/>
    </row>
    <row r="20" spans="1:197" ht="15" customHeight="1" x14ac:dyDescent="0.25">
      <c r="A20" s="28"/>
      <c r="B20" s="228"/>
      <c r="C20" s="228"/>
      <c r="D20" s="228"/>
      <c r="E20" s="228"/>
      <c r="F20" s="228"/>
      <c r="G20" s="228"/>
      <c r="H20" s="28"/>
      <c r="I20" s="28"/>
      <c r="J20" s="92"/>
      <c r="K20" s="93"/>
      <c r="L20" s="93"/>
      <c r="M20" s="94"/>
      <c r="N20" s="95"/>
      <c r="O20" s="94"/>
      <c r="P20" s="94"/>
      <c r="Q20" s="94"/>
      <c r="R20" s="94"/>
      <c r="S20" s="94"/>
      <c r="T20" s="94"/>
      <c r="U20" s="94"/>
      <c r="V20" s="92"/>
      <c r="W20" s="93"/>
      <c r="X20" s="93"/>
      <c r="Y20" s="94"/>
      <c r="Z20" s="96"/>
      <c r="AA20" s="94"/>
      <c r="AB20" s="94"/>
      <c r="AC20" s="94"/>
      <c r="AD20" s="94"/>
      <c r="AE20" s="94"/>
      <c r="AF20" s="94"/>
      <c r="AG20" s="94"/>
      <c r="AH20" s="92"/>
      <c r="AI20" s="93"/>
      <c r="AJ20" s="93"/>
      <c r="AK20" s="94"/>
      <c r="AL20" s="96"/>
      <c r="AM20" s="94"/>
      <c r="AN20" s="94"/>
      <c r="AO20" s="94"/>
      <c r="AP20" s="94"/>
      <c r="AQ20" s="94"/>
      <c r="AR20" s="94"/>
      <c r="AS20" s="94"/>
      <c r="AT20" s="101"/>
      <c r="AU20" s="101"/>
      <c r="AV20" s="101"/>
      <c r="AW20" s="101"/>
      <c r="AX20" s="101"/>
      <c r="AY20" s="101"/>
      <c r="AZ20" s="72"/>
      <c r="BA20" s="101"/>
      <c r="BB20" s="101"/>
      <c r="BC20" s="95"/>
      <c r="BD20" s="101"/>
      <c r="BE20" s="101"/>
      <c r="BF20" s="101"/>
      <c r="BG20" s="101"/>
      <c r="BH20" s="101"/>
      <c r="BI20" s="101"/>
      <c r="BJ20" s="101"/>
      <c r="BK20" s="101"/>
      <c r="BL20" s="101"/>
      <c r="BM20" s="72"/>
      <c r="BN20" s="101"/>
      <c r="BO20" s="101"/>
      <c r="BP20" s="95"/>
      <c r="BQ20" s="101"/>
      <c r="BR20" s="101"/>
      <c r="BS20" s="101"/>
      <c r="BT20" s="101"/>
      <c r="BU20" s="101"/>
      <c r="BV20" s="101"/>
      <c r="BW20" s="101"/>
      <c r="BX20" s="101"/>
      <c r="BY20" s="101"/>
      <c r="BZ20" s="72"/>
      <c r="CA20" s="101"/>
      <c r="CB20" s="101"/>
      <c r="CC20" s="95"/>
      <c r="CD20" s="101"/>
      <c r="CE20" s="101"/>
      <c r="CF20" s="101"/>
      <c r="CG20" s="101"/>
      <c r="CH20" s="101"/>
      <c r="CI20" s="101"/>
      <c r="CJ20" s="101"/>
      <c r="CK20" s="101"/>
      <c r="CL20" s="101"/>
      <c r="CM20" s="102"/>
      <c r="CN20" s="102"/>
      <c r="CO20" s="102"/>
      <c r="CP20" s="102"/>
      <c r="CQ20" s="102"/>
      <c r="CR20" s="102"/>
      <c r="CS20" s="23"/>
      <c r="CT20" s="23"/>
      <c r="CU20" s="23"/>
      <c r="CV20" s="23"/>
      <c r="CW20" s="23"/>
      <c r="CX20" s="23"/>
      <c r="CY20" s="23"/>
      <c r="CZ20" s="23"/>
      <c r="DA20" s="23"/>
      <c r="DB20" s="23"/>
      <c r="DC20" s="23"/>
      <c r="DD20" s="23"/>
      <c r="DE20" s="23"/>
      <c r="DF20" s="23"/>
      <c r="DG20" s="23"/>
      <c r="DH20" s="23"/>
      <c r="DI20" s="23"/>
      <c r="DJ20" s="23"/>
      <c r="DK20" s="72"/>
      <c r="DL20" s="102"/>
      <c r="DM20" s="101"/>
      <c r="DN20" s="72"/>
      <c r="DO20" s="72"/>
      <c r="DP20" s="102"/>
      <c r="DQ20" s="101"/>
      <c r="DR20" s="72"/>
      <c r="DS20" s="72"/>
      <c r="DT20" s="102"/>
      <c r="DU20" s="101"/>
      <c r="DV20" s="72"/>
      <c r="DW20" s="23"/>
      <c r="DX20" s="23"/>
      <c r="DY20" s="23"/>
      <c r="DZ20" s="23"/>
      <c r="EA20" s="23"/>
      <c r="EB20" s="23"/>
      <c r="EC20" s="23"/>
      <c r="ED20" s="23"/>
      <c r="EE20" s="23"/>
      <c r="EF20" s="23"/>
      <c r="EG20" s="23"/>
      <c r="EH20" s="23"/>
      <c r="EI20" s="23"/>
      <c r="EJ20" s="23"/>
      <c r="EK20" s="23"/>
      <c r="EL20" s="23"/>
      <c r="EM20" s="23"/>
      <c r="EN20" s="23"/>
      <c r="EO20" s="23"/>
      <c r="EP20" s="23"/>
      <c r="EQ20" s="23"/>
      <c r="ER20" s="23"/>
      <c r="ES20" s="23"/>
      <c r="ET20" s="23"/>
      <c r="EU20" s="23"/>
      <c r="EV20" s="23"/>
      <c r="EW20" s="23"/>
      <c r="EX20" s="23"/>
      <c r="EY20" s="23"/>
      <c r="EZ20" s="23"/>
      <c r="FA20" s="23"/>
      <c r="FB20" s="23"/>
      <c r="FC20" s="23"/>
      <c r="FD20" s="23"/>
      <c r="FE20" s="23"/>
      <c r="FF20" s="23"/>
      <c r="FG20" s="23"/>
      <c r="FH20" s="23"/>
      <c r="FI20" s="23"/>
      <c r="FJ20" s="23"/>
      <c r="FK20" s="23"/>
      <c r="FL20" s="23"/>
      <c r="FM20" s="23"/>
      <c r="FN20" s="23"/>
      <c r="FO20" s="23"/>
      <c r="FP20" s="23"/>
      <c r="FQ20" s="23"/>
      <c r="FR20" s="23"/>
      <c r="FS20" s="23"/>
      <c r="FT20" s="23"/>
      <c r="FU20" s="23"/>
      <c r="FV20" s="23"/>
      <c r="FW20" s="23"/>
      <c r="FX20" s="23"/>
      <c r="FY20" s="23"/>
      <c r="FZ20" s="23"/>
      <c r="GA20" s="23"/>
      <c r="GB20" s="23"/>
      <c r="GC20" s="23"/>
      <c r="GD20" s="23"/>
      <c r="GE20" s="23"/>
      <c r="GF20" s="23"/>
      <c r="GG20" s="23"/>
      <c r="GH20" s="23"/>
      <c r="GI20" s="23"/>
      <c r="GJ20" s="23"/>
      <c r="GK20" s="23"/>
      <c r="GL20" s="23"/>
      <c r="GM20" s="23"/>
      <c r="GN20" s="23"/>
      <c r="GO20" s="23"/>
    </row>
    <row r="21" spans="1:197" ht="15" customHeight="1" x14ac:dyDescent="0.25">
      <c r="A21" s="28"/>
      <c r="B21" s="228"/>
      <c r="C21" s="228"/>
      <c r="D21" s="228"/>
      <c r="E21" s="228"/>
      <c r="F21" s="228"/>
      <c r="G21" s="228"/>
      <c r="H21" s="28"/>
      <c r="I21" s="28"/>
      <c r="J21" s="92"/>
      <c r="K21" s="93"/>
      <c r="L21" s="93"/>
      <c r="M21" s="94"/>
      <c r="N21" s="95"/>
      <c r="O21" s="94"/>
      <c r="P21" s="94"/>
      <c r="Q21" s="94"/>
      <c r="R21" s="94"/>
      <c r="S21" s="94"/>
      <c r="T21" s="94"/>
      <c r="U21" s="94"/>
      <c r="V21" s="92"/>
      <c r="W21" s="93"/>
      <c r="X21" s="93"/>
      <c r="Y21" s="94"/>
      <c r="Z21" s="96"/>
      <c r="AA21" s="94"/>
      <c r="AB21" s="94"/>
      <c r="AC21" s="94"/>
      <c r="AD21" s="94"/>
      <c r="AE21" s="94"/>
      <c r="AF21" s="94"/>
      <c r="AG21" s="94"/>
      <c r="AH21" s="92"/>
      <c r="AI21" s="93"/>
      <c r="AJ21" s="93"/>
      <c r="AK21" s="94"/>
      <c r="AL21" s="96"/>
      <c r="AM21" s="94"/>
      <c r="AN21" s="94"/>
      <c r="AO21" s="94"/>
      <c r="AP21" s="94"/>
      <c r="AQ21" s="94"/>
      <c r="AR21" s="94"/>
      <c r="AS21" s="94"/>
      <c r="AT21" s="101"/>
      <c r="AU21" s="101"/>
      <c r="AV21" s="101"/>
      <c r="AW21" s="101"/>
      <c r="AX21" s="101"/>
      <c r="AY21" s="101"/>
      <c r="AZ21" s="72"/>
      <c r="BA21" s="101"/>
      <c r="BB21" s="101"/>
      <c r="BC21" s="95"/>
      <c r="BD21" s="101"/>
      <c r="BE21" s="101"/>
      <c r="BF21" s="101"/>
      <c r="BG21" s="101"/>
      <c r="BH21" s="101"/>
      <c r="BI21" s="101"/>
      <c r="BJ21" s="101"/>
      <c r="BK21" s="101"/>
      <c r="BL21" s="101"/>
      <c r="BM21" s="72"/>
      <c r="BN21" s="101"/>
      <c r="BO21" s="101"/>
      <c r="BP21" s="95"/>
      <c r="BQ21" s="101"/>
      <c r="BR21" s="101"/>
      <c r="BS21" s="101"/>
      <c r="BT21" s="101"/>
      <c r="BU21" s="101"/>
      <c r="BV21" s="101"/>
      <c r="BW21" s="101"/>
      <c r="BX21" s="101"/>
      <c r="BY21" s="101"/>
      <c r="BZ21" s="72"/>
      <c r="CA21" s="101"/>
      <c r="CB21" s="101"/>
      <c r="CC21" s="95"/>
      <c r="CD21" s="101"/>
      <c r="CE21" s="101"/>
      <c r="CF21" s="101"/>
      <c r="CG21" s="101"/>
      <c r="CH21" s="101"/>
      <c r="CI21" s="101"/>
      <c r="CJ21" s="101"/>
      <c r="CK21" s="101"/>
      <c r="CL21" s="101"/>
      <c r="CM21" s="102"/>
      <c r="CN21" s="102"/>
      <c r="CO21" s="102"/>
      <c r="CP21" s="102"/>
      <c r="CQ21" s="102"/>
      <c r="CR21" s="102"/>
      <c r="CS21" s="23"/>
      <c r="CT21" s="23"/>
      <c r="CU21" s="23"/>
      <c r="CV21" s="23"/>
      <c r="CW21" s="23"/>
      <c r="CX21" s="23"/>
      <c r="CY21" s="23"/>
      <c r="CZ21" s="23"/>
      <c r="DA21" s="23"/>
      <c r="DB21" s="23"/>
      <c r="DC21" s="23"/>
      <c r="DD21" s="23"/>
      <c r="DE21" s="23"/>
      <c r="DF21" s="23"/>
      <c r="DG21" s="23"/>
      <c r="DH21" s="23"/>
      <c r="DI21" s="23"/>
      <c r="DJ21" s="23"/>
      <c r="DK21" s="72"/>
      <c r="DL21" s="102"/>
      <c r="DM21" s="101"/>
      <c r="DN21" s="72"/>
      <c r="DO21" s="72"/>
      <c r="DP21" s="102"/>
      <c r="DQ21" s="101"/>
      <c r="DR21" s="72"/>
      <c r="DS21" s="72"/>
      <c r="DT21" s="102"/>
      <c r="DU21" s="101"/>
      <c r="DV21" s="72"/>
      <c r="DW21" s="23"/>
      <c r="DX21" s="23"/>
      <c r="DY21" s="23"/>
      <c r="DZ21" s="23"/>
      <c r="EA21" s="23"/>
      <c r="EB21" s="23"/>
      <c r="EC21" s="23"/>
      <c r="ED21" s="23"/>
      <c r="EE21" s="23"/>
      <c r="EF21" s="23"/>
      <c r="EG21" s="23"/>
      <c r="EH21" s="23"/>
      <c r="EI21" s="23"/>
      <c r="EJ21" s="23"/>
      <c r="EK21" s="23"/>
      <c r="EL21" s="23"/>
      <c r="EM21" s="23"/>
      <c r="EN21" s="23"/>
      <c r="EO21" s="23"/>
      <c r="EP21" s="23"/>
      <c r="EQ21" s="23"/>
      <c r="ER21" s="23"/>
      <c r="ES21" s="23"/>
      <c r="ET21" s="23"/>
      <c r="EU21" s="23"/>
      <c r="EV21" s="23"/>
      <c r="EW21" s="23"/>
      <c r="EX21" s="23"/>
      <c r="EY21" s="23"/>
      <c r="EZ21" s="23"/>
      <c r="FA21" s="23"/>
      <c r="FB21" s="23"/>
      <c r="FC21" s="23"/>
      <c r="FD21" s="23"/>
      <c r="FE21" s="23"/>
      <c r="FF21" s="23"/>
      <c r="FG21" s="23"/>
      <c r="FH21" s="23"/>
      <c r="FI21" s="23"/>
      <c r="FJ21" s="23"/>
      <c r="FK21" s="23"/>
      <c r="FL21" s="23"/>
      <c r="FM21" s="23"/>
      <c r="FN21" s="23"/>
      <c r="FO21" s="23"/>
      <c r="FP21" s="23"/>
      <c r="FQ21" s="23"/>
      <c r="FR21" s="23"/>
      <c r="FS21" s="23"/>
      <c r="FT21" s="23"/>
      <c r="FU21" s="23"/>
      <c r="FV21" s="23"/>
      <c r="FW21" s="23"/>
      <c r="FX21" s="23"/>
      <c r="FY21" s="23"/>
      <c r="FZ21" s="23"/>
      <c r="GA21" s="23"/>
      <c r="GB21" s="23"/>
      <c r="GC21" s="23"/>
      <c r="GD21" s="23"/>
      <c r="GE21" s="23"/>
      <c r="GF21" s="23"/>
      <c r="GG21" s="23"/>
      <c r="GH21" s="23"/>
      <c r="GI21" s="23"/>
      <c r="GJ21" s="23"/>
      <c r="GK21" s="23"/>
      <c r="GL21" s="23"/>
      <c r="GM21" s="23"/>
      <c r="GN21" s="23"/>
      <c r="GO21" s="23"/>
    </row>
    <row r="22" spans="1:197" ht="15" customHeight="1" x14ac:dyDescent="0.25">
      <c r="A22" s="28"/>
      <c r="B22" s="228"/>
      <c r="C22" s="228"/>
      <c r="D22" s="228"/>
      <c r="E22" s="228"/>
      <c r="F22" s="228"/>
      <c r="G22" s="228"/>
      <c r="H22" s="28"/>
      <c r="I22" s="28"/>
      <c r="J22" s="92"/>
      <c r="K22" s="93"/>
      <c r="L22" s="93"/>
      <c r="M22" s="94"/>
      <c r="N22" s="95"/>
      <c r="O22" s="94"/>
      <c r="P22" s="94"/>
      <c r="Q22" s="94"/>
      <c r="R22" s="94"/>
      <c r="S22" s="94"/>
      <c r="T22" s="94"/>
      <c r="U22" s="94"/>
      <c r="V22" s="92"/>
      <c r="W22" s="93"/>
      <c r="X22" s="93"/>
      <c r="Y22" s="94"/>
      <c r="Z22" s="96"/>
      <c r="AA22" s="94"/>
      <c r="AB22" s="94"/>
      <c r="AC22" s="94"/>
      <c r="AD22" s="94"/>
      <c r="AE22" s="94"/>
      <c r="AF22" s="94"/>
      <c r="AG22" s="94"/>
      <c r="AH22" s="92"/>
      <c r="AI22" s="93"/>
      <c r="AJ22" s="93"/>
      <c r="AK22" s="94"/>
      <c r="AL22" s="96"/>
      <c r="AM22" s="94"/>
      <c r="AN22" s="94"/>
      <c r="AO22" s="94"/>
      <c r="AP22" s="94"/>
      <c r="AQ22" s="94"/>
      <c r="AR22" s="94"/>
      <c r="AS22" s="94"/>
      <c r="AT22" s="101"/>
      <c r="AU22" s="101"/>
      <c r="AV22" s="101"/>
      <c r="AW22" s="101"/>
      <c r="AX22" s="101"/>
      <c r="AY22" s="101"/>
      <c r="AZ22" s="72"/>
      <c r="BA22" s="101"/>
      <c r="BB22" s="101"/>
      <c r="BC22" s="95"/>
      <c r="BD22" s="101"/>
      <c r="BE22" s="101"/>
      <c r="BF22" s="101"/>
      <c r="BG22" s="101"/>
      <c r="BH22" s="101"/>
      <c r="BI22" s="101"/>
      <c r="BJ22" s="101"/>
      <c r="BK22" s="101"/>
      <c r="BL22" s="101"/>
      <c r="BM22" s="72"/>
      <c r="BN22" s="101"/>
      <c r="BO22" s="101"/>
      <c r="BP22" s="95"/>
      <c r="BQ22" s="101"/>
      <c r="BR22" s="101"/>
      <c r="BS22" s="101"/>
      <c r="BT22" s="101"/>
      <c r="BU22" s="101"/>
      <c r="BV22" s="101"/>
      <c r="BW22" s="101"/>
      <c r="BX22" s="101"/>
      <c r="BY22" s="101"/>
      <c r="BZ22" s="72"/>
      <c r="CA22" s="101"/>
      <c r="CB22" s="101"/>
      <c r="CC22" s="95"/>
      <c r="CD22" s="101"/>
      <c r="CE22" s="101"/>
      <c r="CF22" s="101"/>
      <c r="CG22" s="101"/>
      <c r="CH22" s="101"/>
      <c r="CI22" s="101"/>
      <c r="CJ22" s="101"/>
      <c r="CK22" s="101"/>
      <c r="CL22" s="101"/>
      <c r="CM22" s="102"/>
      <c r="CN22" s="102"/>
      <c r="CO22" s="102"/>
      <c r="CP22" s="102"/>
      <c r="CQ22" s="102"/>
      <c r="CR22" s="102"/>
      <c r="CS22" s="23"/>
      <c r="CT22" s="23"/>
      <c r="CU22" s="23"/>
      <c r="CV22" s="23"/>
      <c r="CW22" s="23"/>
      <c r="CX22" s="23"/>
      <c r="CY22" s="23"/>
      <c r="CZ22" s="23"/>
      <c r="DA22" s="23"/>
      <c r="DB22" s="23"/>
      <c r="DC22" s="23"/>
      <c r="DD22" s="23"/>
      <c r="DE22" s="23"/>
      <c r="DF22" s="23"/>
      <c r="DG22" s="23"/>
      <c r="DH22" s="23"/>
      <c r="DI22" s="23"/>
      <c r="DJ22" s="23"/>
      <c r="DK22" s="72"/>
      <c r="DL22" s="102"/>
      <c r="DM22" s="101"/>
      <c r="DN22" s="72"/>
      <c r="DO22" s="72"/>
      <c r="DP22" s="102"/>
      <c r="DQ22" s="101"/>
      <c r="DR22" s="72"/>
      <c r="DS22" s="72"/>
      <c r="DT22" s="102"/>
      <c r="DU22" s="101"/>
      <c r="DV22" s="72"/>
      <c r="DW22" s="23"/>
      <c r="DX22" s="23"/>
      <c r="DY22" s="23"/>
      <c r="DZ22" s="23"/>
      <c r="EA22" s="23"/>
      <c r="EB22" s="23"/>
      <c r="EC22" s="23"/>
      <c r="ED22" s="23"/>
      <c r="EE22" s="23"/>
      <c r="EF22" s="23"/>
      <c r="EG22" s="23"/>
      <c r="EH22" s="23"/>
      <c r="EI22" s="23"/>
      <c r="EJ22" s="23"/>
      <c r="EK22" s="23"/>
      <c r="EL22" s="23"/>
      <c r="EM22" s="23"/>
      <c r="EN22" s="23"/>
      <c r="EO22" s="23"/>
      <c r="EP22" s="23"/>
      <c r="EQ22" s="23"/>
      <c r="ER22" s="23"/>
      <c r="ES22" s="23"/>
      <c r="ET22" s="23"/>
      <c r="EU22" s="23"/>
      <c r="EV22" s="23"/>
      <c r="EW22" s="23"/>
      <c r="EX22" s="23"/>
      <c r="EY22" s="23"/>
      <c r="EZ22" s="23"/>
      <c r="FA22" s="23"/>
      <c r="FB22" s="23"/>
      <c r="FC22" s="23"/>
      <c r="FD22" s="23"/>
      <c r="FE22" s="23"/>
      <c r="FF22" s="23"/>
      <c r="FG22" s="23"/>
      <c r="FH22" s="23"/>
      <c r="FI22" s="23"/>
      <c r="FJ22" s="23"/>
      <c r="FK22" s="23"/>
      <c r="FL22" s="23"/>
      <c r="FM22" s="23"/>
      <c r="FN22" s="23"/>
      <c r="FO22" s="23"/>
      <c r="FP22" s="23"/>
      <c r="FQ22" s="23"/>
      <c r="FR22" s="23"/>
      <c r="FS22" s="23"/>
      <c r="FT22" s="23"/>
      <c r="FU22" s="23"/>
      <c r="FV22" s="23"/>
      <c r="FW22" s="23"/>
      <c r="FX22" s="23"/>
      <c r="FY22" s="23"/>
      <c r="FZ22" s="23"/>
      <c r="GA22" s="23"/>
      <c r="GB22" s="23"/>
      <c r="GC22" s="23"/>
      <c r="GD22" s="23"/>
      <c r="GE22" s="23"/>
      <c r="GF22" s="23"/>
      <c r="GG22" s="23"/>
      <c r="GH22" s="23"/>
      <c r="GI22" s="23"/>
      <c r="GJ22" s="23"/>
      <c r="GK22" s="23"/>
      <c r="GL22" s="23"/>
      <c r="GM22" s="23"/>
      <c r="GN22" s="23"/>
      <c r="GO22" s="23"/>
    </row>
    <row r="23" spans="1:197" ht="15" customHeight="1" x14ac:dyDescent="0.25">
      <c r="A23" s="28"/>
      <c r="B23" s="228"/>
      <c r="C23" s="228"/>
      <c r="D23" s="228"/>
      <c r="E23" s="228"/>
      <c r="F23" s="228"/>
      <c r="G23" s="228"/>
      <c r="H23" s="28"/>
      <c r="I23" s="28"/>
      <c r="J23" s="92"/>
      <c r="K23" s="93"/>
      <c r="L23" s="93"/>
      <c r="M23" s="94"/>
      <c r="N23" s="95"/>
      <c r="O23" s="94"/>
      <c r="P23" s="94"/>
      <c r="Q23" s="94"/>
      <c r="R23" s="94"/>
      <c r="S23" s="94"/>
      <c r="T23" s="94"/>
      <c r="U23" s="94"/>
      <c r="V23" s="92"/>
      <c r="W23" s="93"/>
      <c r="X23" s="93"/>
      <c r="Y23" s="94"/>
      <c r="Z23" s="96"/>
      <c r="AA23" s="94"/>
      <c r="AB23" s="94"/>
      <c r="AC23" s="94"/>
      <c r="AD23" s="94"/>
      <c r="AE23" s="94"/>
      <c r="AF23" s="94"/>
      <c r="AG23" s="94"/>
      <c r="AH23" s="92"/>
      <c r="AI23" s="93"/>
      <c r="AJ23" s="93"/>
      <c r="AK23" s="94"/>
      <c r="AL23" s="96"/>
      <c r="AM23" s="94"/>
      <c r="AN23" s="94"/>
      <c r="AO23" s="94"/>
      <c r="AP23" s="94"/>
      <c r="AQ23" s="94"/>
      <c r="AR23" s="94"/>
      <c r="AS23" s="94"/>
      <c r="AT23" s="101"/>
      <c r="AU23" s="101"/>
      <c r="AV23" s="101"/>
      <c r="AW23" s="101"/>
      <c r="AX23" s="101"/>
      <c r="AY23" s="101"/>
      <c r="AZ23" s="72"/>
      <c r="BA23" s="101"/>
      <c r="BB23" s="101"/>
      <c r="BC23" s="95"/>
      <c r="BD23" s="101"/>
      <c r="BE23" s="101"/>
      <c r="BF23" s="101"/>
      <c r="BG23" s="101"/>
      <c r="BH23" s="101"/>
      <c r="BI23" s="101"/>
      <c r="BJ23" s="101"/>
      <c r="BK23" s="101"/>
      <c r="BL23" s="101"/>
      <c r="BM23" s="72"/>
      <c r="BN23" s="101"/>
      <c r="BO23" s="101"/>
      <c r="BP23" s="95"/>
      <c r="BQ23" s="101"/>
      <c r="BR23" s="101"/>
      <c r="BS23" s="101"/>
      <c r="BT23" s="101"/>
      <c r="BU23" s="101"/>
      <c r="BV23" s="101"/>
      <c r="BW23" s="101"/>
      <c r="BX23" s="101"/>
      <c r="BY23" s="101"/>
      <c r="BZ23" s="72"/>
      <c r="CA23" s="101"/>
      <c r="CB23" s="101"/>
      <c r="CC23" s="95"/>
      <c r="CD23" s="101"/>
      <c r="CE23" s="101"/>
      <c r="CF23" s="101"/>
      <c r="CG23" s="101"/>
      <c r="CH23" s="101"/>
      <c r="CI23" s="101"/>
      <c r="CJ23" s="101"/>
      <c r="CK23" s="101"/>
      <c r="CL23" s="101"/>
      <c r="CM23" s="102"/>
      <c r="CN23" s="102"/>
      <c r="CO23" s="102"/>
      <c r="CP23" s="102"/>
      <c r="CQ23" s="102"/>
      <c r="CR23" s="102"/>
      <c r="CS23" s="23"/>
      <c r="CT23" s="23"/>
      <c r="CU23" s="23"/>
      <c r="CV23" s="23"/>
      <c r="CW23" s="23"/>
      <c r="CX23" s="23"/>
      <c r="CY23" s="23"/>
      <c r="CZ23" s="23"/>
      <c r="DA23" s="23"/>
      <c r="DB23" s="23"/>
      <c r="DC23" s="23"/>
      <c r="DD23" s="23"/>
      <c r="DE23" s="23"/>
      <c r="DF23" s="23"/>
      <c r="DG23" s="23"/>
      <c r="DH23" s="23"/>
      <c r="DI23" s="23"/>
      <c r="DJ23" s="23"/>
      <c r="DK23" s="72"/>
      <c r="DL23" s="102"/>
      <c r="DM23" s="101"/>
      <c r="DN23" s="72"/>
      <c r="DO23" s="72"/>
      <c r="DP23" s="102"/>
      <c r="DQ23" s="101"/>
      <c r="DR23" s="72"/>
      <c r="DS23" s="72"/>
      <c r="DT23" s="102"/>
      <c r="DU23" s="101"/>
      <c r="DV23" s="72"/>
      <c r="DW23" s="23"/>
      <c r="DX23" s="23"/>
      <c r="DY23" s="23"/>
      <c r="DZ23" s="23"/>
      <c r="EA23" s="23"/>
      <c r="EB23" s="23"/>
      <c r="EC23" s="23"/>
      <c r="ED23" s="23"/>
      <c r="EE23" s="23"/>
      <c r="EF23" s="23"/>
      <c r="EG23" s="23"/>
      <c r="EH23" s="23"/>
      <c r="EI23" s="23"/>
      <c r="EJ23" s="23"/>
      <c r="EK23" s="23"/>
      <c r="EL23" s="23"/>
      <c r="EM23" s="23"/>
      <c r="EN23" s="23"/>
      <c r="EO23" s="23"/>
      <c r="EP23" s="23"/>
      <c r="EQ23" s="23"/>
      <c r="ER23" s="23"/>
      <c r="ES23" s="23"/>
      <c r="ET23" s="23"/>
      <c r="EU23" s="23"/>
      <c r="EV23" s="23"/>
      <c r="EW23" s="23"/>
      <c r="EX23" s="23"/>
      <c r="EY23" s="23"/>
      <c r="EZ23" s="23"/>
      <c r="FA23" s="23"/>
      <c r="FB23" s="23"/>
      <c r="FC23" s="23"/>
      <c r="FD23" s="23"/>
      <c r="FE23" s="23"/>
      <c r="FF23" s="23"/>
      <c r="FG23" s="23"/>
      <c r="FH23" s="23"/>
      <c r="FI23" s="23"/>
      <c r="FJ23" s="23"/>
      <c r="FK23" s="23"/>
      <c r="FL23" s="23"/>
      <c r="FM23" s="23"/>
      <c r="FN23" s="23"/>
      <c r="FO23" s="23"/>
      <c r="FP23" s="23"/>
      <c r="FQ23" s="23"/>
      <c r="FR23" s="23"/>
      <c r="FS23" s="23"/>
      <c r="FT23" s="23"/>
      <c r="FU23" s="23"/>
      <c r="FV23" s="23"/>
      <c r="FW23" s="23"/>
      <c r="FX23" s="23"/>
      <c r="FY23" s="23"/>
      <c r="FZ23" s="23"/>
      <c r="GA23" s="23"/>
      <c r="GB23" s="23"/>
      <c r="GC23" s="23"/>
      <c r="GD23" s="23"/>
      <c r="GE23" s="23"/>
      <c r="GF23" s="23"/>
      <c r="GG23" s="23"/>
      <c r="GH23" s="23"/>
      <c r="GI23" s="23"/>
      <c r="GJ23" s="23"/>
      <c r="GK23" s="23"/>
      <c r="GL23" s="23"/>
      <c r="GM23" s="23"/>
      <c r="GN23" s="23"/>
      <c r="GO23" s="23"/>
    </row>
    <row r="24" spans="1:197" ht="15" customHeight="1" x14ac:dyDescent="0.25">
      <c r="A24" s="28"/>
      <c r="B24" s="228"/>
      <c r="C24" s="228"/>
      <c r="D24" s="228"/>
      <c r="E24" s="228"/>
      <c r="F24" s="228"/>
      <c r="G24" s="228"/>
      <c r="H24" s="28"/>
      <c r="I24" s="28"/>
      <c r="J24" s="92"/>
      <c r="K24" s="93"/>
      <c r="L24" s="93"/>
      <c r="M24" s="94"/>
      <c r="N24" s="95"/>
      <c r="O24" s="111"/>
      <c r="P24" s="111"/>
      <c r="Q24" s="111"/>
      <c r="R24" s="111"/>
      <c r="S24" s="111"/>
      <c r="T24" s="111"/>
      <c r="U24" s="111"/>
      <c r="V24" s="92"/>
      <c r="W24" s="93"/>
      <c r="X24" s="93"/>
      <c r="Y24" s="94"/>
      <c r="Z24" s="96"/>
      <c r="AA24" s="94"/>
      <c r="AB24" s="94"/>
      <c r="AC24" s="94"/>
      <c r="AD24" s="94"/>
      <c r="AE24" s="94"/>
      <c r="AF24" s="94"/>
      <c r="AG24" s="94"/>
      <c r="AH24" s="92"/>
      <c r="AI24" s="93"/>
      <c r="AJ24" s="93"/>
      <c r="AK24" s="94"/>
      <c r="AL24" s="96"/>
      <c r="AM24" s="94"/>
      <c r="AN24" s="94"/>
      <c r="AO24" s="94"/>
      <c r="AP24" s="94"/>
      <c r="AQ24" s="94"/>
      <c r="AR24" s="94"/>
      <c r="AS24" s="94"/>
      <c r="AT24" s="101"/>
      <c r="AU24" s="101"/>
      <c r="AV24" s="101"/>
      <c r="AW24" s="101"/>
      <c r="AX24" s="101"/>
      <c r="AY24" s="101"/>
      <c r="AZ24" s="72"/>
      <c r="BA24" s="101"/>
      <c r="BB24" s="101"/>
      <c r="BC24" s="95"/>
      <c r="BD24" s="101"/>
      <c r="BE24" s="101"/>
      <c r="BF24" s="101"/>
      <c r="BG24" s="101"/>
      <c r="BH24" s="101"/>
      <c r="BI24" s="101"/>
      <c r="BJ24" s="101"/>
      <c r="BK24" s="101"/>
      <c r="BL24" s="101"/>
      <c r="BM24" s="72"/>
      <c r="BN24" s="101"/>
      <c r="BO24" s="101"/>
      <c r="BP24" s="95"/>
      <c r="BQ24" s="101"/>
      <c r="BR24" s="101"/>
      <c r="BS24" s="101"/>
      <c r="BT24" s="101"/>
      <c r="BU24" s="101"/>
      <c r="BV24" s="101"/>
      <c r="BW24" s="101"/>
      <c r="BX24" s="101"/>
      <c r="BY24" s="101"/>
      <c r="BZ24" s="72"/>
      <c r="CA24" s="101"/>
      <c r="CB24" s="101"/>
      <c r="CC24" s="95"/>
      <c r="CD24" s="101"/>
      <c r="CE24" s="101"/>
      <c r="CF24" s="101"/>
      <c r="CG24" s="101"/>
      <c r="CH24" s="101"/>
      <c r="CI24" s="101"/>
      <c r="CJ24" s="101"/>
      <c r="CK24" s="101"/>
      <c r="CL24" s="101"/>
      <c r="CM24" s="102"/>
      <c r="CN24" s="102"/>
      <c r="CO24" s="102"/>
      <c r="CP24" s="102"/>
      <c r="CQ24" s="102"/>
      <c r="CR24" s="102"/>
      <c r="CS24" s="23"/>
      <c r="CT24" s="23"/>
      <c r="CU24" s="23"/>
      <c r="CV24" s="23"/>
      <c r="CW24" s="23"/>
      <c r="CX24" s="23"/>
      <c r="CY24" s="23"/>
      <c r="CZ24" s="23"/>
      <c r="DA24" s="23"/>
      <c r="DB24" s="23"/>
      <c r="DC24" s="23"/>
      <c r="DD24" s="23"/>
      <c r="DE24" s="23"/>
      <c r="DF24" s="23"/>
      <c r="DG24" s="23"/>
      <c r="DH24" s="23"/>
      <c r="DI24" s="23"/>
      <c r="DJ24" s="23"/>
      <c r="DK24" s="72"/>
      <c r="DL24" s="102"/>
      <c r="DM24" s="101"/>
      <c r="DN24" s="72"/>
      <c r="DO24" s="72"/>
      <c r="DP24" s="102"/>
      <c r="DQ24" s="101"/>
      <c r="DR24" s="72"/>
      <c r="DS24" s="72"/>
      <c r="DT24" s="102"/>
      <c r="DU24" s="101"/>
      <c r="DV24" s="72"/>
      <c r="DW24" s="23"/>
      <c r="DX24" s="23"/>
      <c r="DY24" s="23"/>
      <c r="DZ24" s="23"/>
      <c r="EA24" s="23"/>
      <c r="EB24" s="23"/>
      <c r="EC24" s="23"/>
      <c r="ED24" s="23"/>
      <c r="EE24" s="23"/>
      <c r="EF24" s="23"/>
      <c r="EG24" s="23"/>
      <c r="EH24" s="23"/>
      <c r="EI24" s="23"/>
      <c r="EJ24" s="23"/>
      <c r="EK24" s="23"/>
      <c r="EL24" s="23"/>
      <c r="EM24" s="23"/>
      <c r="EN24" s="23"/>
      <c r="EO24" s="23"/>
      <c r="EP24" s="23"/>
      <c r="EQ24" s="23"/>
      <c r="ER24" s="23"/>
      <c r="ES24" s="23"/>
      <c r="ET24" s="23"/>
      <c r="EU24" s="23"/>
      <c r="EV24" s="23"/>
      <c r="EW24" s="23"/>
      <c r="EX24" s="23"/>
      <c r="EY24" s="23"/>
      <c r="EZ24" s="23"/>
      <c r="FA24" s="23"/>
      <c r="FB24" s="23"/>
      <c r="FC24" s="23"/>
      <c r="FD24" s="23"/>
      <c r="FE24" s="23"/>
      <c r="FF24" s="23"/>
      <c r="FG24" s="23"/>
      <c r="FH24" s="23"/>
      <c r="FI24" s="23"/>
      <c r="FJ24" s="23"/>
      <c r="FK24" s="23"/>
      <c r="FL24" s="23"/>
      <c r="FM24" s="23"/>
      <c r="FN24" s="23"/>
      <c r="FO24" s="23"/>
      <c r="FP24" s="23"/>
      <c r="FQ24" s="23"/>
      <c r="FR24" s="23"/>
      <c r="FS24" s="23"/>
      <c r="FT24" s="23"/>
      <c r="FU24" s="23"/>
      <c r="FV24" s="23"/>
      <c r="FW24" s="23"/>
      <c r="FX24" s="23"/>
      <c r="FY24" s="23"/>
      <c r="FZ24" s="23"/>
      <c r="GA24" s="23"/>
      <c r="GB24" s="23"/>
      <c r="GC24" s="23"/>
      <c r="GD24" s="23"/>
      <c r="GE24" s="23"/>
      <c r="GF24" s="23"/>
      <c r="GG24" s="23"/>
      <c r="GH24" s="23"/>
      <c r="GI24" s="23"/>
      <c r="GJ24" s="23"/>
      <c r="GK24" s="23"/>
      <c r="GL24" s="23"/>
      <c r="GM24" s="23"/>
      <c r="GN24" s="23"/>
      <c r="GO24" s="23"/>
    </row>
    <row r="25" spans="1:197" ht="15" customHeight="1" x14ac:dyDescent="0.25">
      <c r="A25" s="28"/>
      <c r="B25" s="228"/>
      <c r="C25" s="228"/>
      <c r="D25" s="228"/>
      <c r="E25" s="228"/>
      <c r="F25" s="228"/>
      <c r="G25" s="228"/>
      <c r="H25" s="28"/>
      <c r="I25" s="28"/>
      <c r="J25" s="92"/>
      <c r="K25" s="93"/>
      <c r="L25" s="93"/>
      <c r="M25" s="94"/>
      <c r="N25" s="95"/>
      <c r="O25" s="111"/>
      <c r="P25" s="111"/>
      <c r="Q25" s="111"/>
      <c r="R25" s="111"/>
      <c r="S25" s="111"/>
      <c r="T25" s="111"/>
      <c r="U25" s="111"/>
      <c r="V25" s="92"/>
      <c r="W25" s="93"/>
      <c r="X25" s="93"/>
      <c r="Y25" s="94"/>
      <c r="Z25" s="96"/>
      <c r="AA25" s="94"/>
      <c r="AB25" s="94"/>
      <c r="AC25" s="94"/>
      <c r="AD25" s="94"/>
      <c r="AE25" s="94"/>
      <c r="AF25" s="94"/>
      <c r="AG25" s="94"/>
      <c r="AH25" s="92"/>
      <c r="AI25" s="93"/>
      <c r="AJ25" s="93"/>
      <c r="AK25" s="94"/>
      <c r="AL25" s="96"/>
      <c r="AM25" s="94"/>
      <c r="AN25" s="94"/>
      <c r="AO25" s="94"/>
      <c r="AP25" s="94"/>
      <c r="AQ25" s="94"/>
      <c r="AR25" s="94"/>
      <c r="AS25" s="94"/>
      <c r="AT25" s="101"/>
      <c r="AU25" s="101"/>
      <c r="AV25" s="101"/>
      <c r="AW25" s="101"/>
      <c r="AX25" s="101"/>
      <c r="AY25" s="101"/>
      <c r="AZ25" s="72"/>
      <c r="BA25" s="101"/>
      <c r="BB25" s="101"/>
      <c r="BC25" s="95"/>
      <c r="BD25" s="101"/>
      <c r="BE25" s="101"/>
      <c r="BF25" s="101"/>
      <c r="BG25" s="101"/>
      <c r="BH25" s="101"/>
      <c r="BI25" s="101"/>
      <c r="BJ25" s="101"/>
      <c r="BK25" s="101"/>
      <c r="BL25" s="101"/>
      <c r="BM25" s="72"/>
      <c r="BN25" s="101"/>
      <c r="BO25" s="101"/>
      <c r="BP25" s="95"/>
      <c r="BQ25" s="101"/>
      <c r="BR25" s="101"/>
      <c r="BS25" s="101"/>
      <c r="BT25" s="101"/>
      <c r="BU25" s="101"/>
      <c r="BV25" s="101"/>
      <c r="BW25" s="101"/>
      <c r="BX25" s="101"/>
      <c r="BY25" s="101"/>
      <c r="BZ25" s="72"/>
      <c r="CA25" s="101"/>
      <c r="CB25" s="101"/>
      <c r="CC25" s="95"/>
      <c r="CD25" s="101"/>
      <c r="CE25" s="101"/>
      <c r="CF25" s="101"/>
      <c r="CG25" s="101"/>
      <c r="CH25" s="101"/>
      <c r="CI25" s="101"/>
      <c r="CJ25" s="101"/>
      <c r="CK25" s="101"/>
      <c r="CL25" s="101"/>
      <c r="CM25" s="102"/>
      <c r="CN25" s="102"/>
      <c r="CO25" s="102"/>
      <c r="CP25" s="102"/>
      <c r="CQ25" s="102"/>
      <c r="CR25" s="102"/>
      <c r="CS25" s="23"/>
      <c r="CT25" s="23"/>
      <c r="CU25" s="23"/>
      <c r="CV25" s="23"/>
      <c r="CW25" s="23"/>
      <c r="CX25" s="23"/>
      <c r="CY25" s="23"/>
      <c r="CZ25" s="23"/>
      <c r="DA25" s="23"/>
      <c r="DB25" s="23"/>
      <c r="DC25" s="23"/>
      <c r="DD25" s="23"/>
      <c r="DE25" s="23"/>
      <c r="DF25" s="23"/>
      <c r="DG25" s="23"/>
      <c r="DH25" s="23"/>
      <c r="DI25" s="23"/>
      <c r="DJ25" s="23"/>
      <c r="DK25" s="72"/>
      <c r="DL25" s="102"/>
      <c r="DM25" s="101"/>
      <c r="DN25" s="72"/>
      <c r="DO25" s="72"/>
      <c r="DP25" s="102"/>
      <c r="DQ25" s="101"/>
      <c r="DR25" s="72"/>
      <c r="DS25" s="72"/>
      <c r="DT25" s="102"/>
      <c r="DU25" s="101"/>
      <c r="DV25" s="72"/>
      <c r="DW25" s="23"/>
      <c r="DX25" s="23"/>
      <c r="DY25" s="23"/>
      <c r="DZ25" s="23"/>
      <c r="EA25" s="23"/>
      <c r="EB25" s="23"/>
      <c r="EC25" s="23"/>
      <c r="ED25" s="23"/>
      <c r="EE25" s="23"/>
      <c r="EF25" s="23"/>
      <c r="EG25" s="23"/>
      <c r="EH25" s="23"/>
      <c r="EI25" s="23"/>
      <c r="EJ25" s="23"/>
      <c r="EK25" s="23"/>
      <c r="EL25" s="23"/>
      <c r="EM25" s="23"/>
      <c r="EN25" s="23"/>
      <c r="EO25" s="23"/>
      <c r="EP25" s="23"/>
      <c r="EQ25" s="23"/>
      <c r="ER25" s="23"/>
      <c r="ES25" s="23"/>
      <c r="ET25" s="23"/>
      <c r="EU25" s="23"/>
      <c r="EV25" s="23"/>
      <c r="EW25" s="23"/>
      <c r="EX25" s="23"/>
      <c r="EY25" s="23"/>
      <c r="EZ25" s="23"/>
      <c r="FA25" s="23"/>
      <c r="FB25" s="23"/>
      <c r="FC25" s="23"/>
      <c r="FD25" s="23"/>
      <c r="FE25" s="23"/>
      <c r="FF25" s="23"/>
      <c r="FG25" s="23"/>
      <c r="FH25" s="23"/>
      <c r="FI25" s="23"/>
      <c r="FJ25" s="23"/>
      <c r="FK25" s="23"/>
      <c r="FL25" s="23"/>
      <c r="FM25" s="23"/>
      <c r="FN25" s="23"/>
      <c r="FO25" s="23"/>
      <c r="FP25" s="23"/>
      <c r="FQ25" s="23"/>
      <c r="FR25" s="23"/>
      <c r="FS25" s="23"/>
      <c r="FT25" s="23"/>
      <c r="FU25" s="23"/>
      <c r="FV25" s="23"/>
      <c r="FW25" s="23"/>
      <c r="FX25" s="23"/>
      <c r="FY25" s="23"/>
      <c r="FZ25" s="23"/>
      <c r="GA25" s="23"/>
      <c r="GB25" s="23"/>
      <c r="GC25" s="23"/>
      <c r="GD25" s="23"/>
      <c r="GE25" s="23"/>
      <c r="GF25" s="23"/>
      <c r="GG25" s="23"/>
      <c r="GH25" s="23"/>
      <c r="GI25" s="23"/>
      <c r="GJ25" s="23"/>
      <c r="GK25" s="23"/>
      <c r="GL25" s="23"/>
      <c r="GM25" s="23"/>
      <c r="GN25" s="23"/>
      <c r="GO25" s="23"/>
    </row>
    <row r="26" spans="1:197" ht="15" customHeight="1" x14ac:dyDescent="0.25">
      <c r="A26" s="28"/>
      <c r="B26" s="228"/>
      <c r="C26" s="228"/>
      <c r="D26" s="228"/>
      <c r="E26" s="228"/>
      <c r="F26" s="228"/>
      <c r="G26" s="228"/>
      <c r="H26" s="28"/>
      <c r="I26" s="28"/>
      <c r="J26" s="92"/>
      <c r="K26" s="93"/>
      <c r="L26" s="93"/>
      <c r="M26" s="94"/>
      <c r="N26" s="95"/>
      <c r="O26" s="111"/>
      <c r="P26" s="111"/>
      <c r="Q26" s="111"/>
      <c r="R26" s="111"/>
      <c r="S26" s="111"/>
      <c r="T26" s="111"/>
      <c r="U26" s="111"/>
      <c r="V26" s="92"/>
      <c r="W26" s="93"/>
      <c r="X26" s="93"/>
      <c r="Y26" s="94"/>
      <c r="Z26" s="96"/>
      <c r="AA26" s="94"/>
      <c r="AB26" s="94"/>
      <c r="AC26" s="94"/>
      <c r="AD26" s="94"/>
      <c r="AE26" s="94"/>
      <c r="AF26" s="94"/>
      <c r="AG26" s="94"/>
      <c r="AH26" s="92"/>
      <c r="AI26" s="93"/>
      <c r="AJ26" s="93"/>
      <c r="AK26" s="94"/>
      <c r="AL26" s="96"/>
      <c r="AM26" s="94"/>
      <c r="AN26" s="94"/>
      <c r="AO26" s="94"/>
      <c r="AP26" s="94"/>
      <c r="AQ26" s="94"/>
      <c r="AR26" s="94"/>
      <c r="AS26" s="94"/>
      <c r="AT26" s="101"/>
      <c r="AU26" s="101"/>
      <c r="AV26" s="101"/>
      <c r="AW26" s="101"/>
      <c r="AX26" s="101"/>
      <c r="AY26" s="101"/>
      <c r="AZ26" s="72"/>
      <c r="BA26" s="101"/>
      <c r="BB26" s="101"/>
      <c r="BC26" s="95"/>
      <c r="BD26" s="101"/>
      <c r="BE26" s="101"/>
      <c r="BF26" s="101"/>
      <c r="BG26" s="101"/>
      <c r="BH26" s="101"/>
      <c r="BI26" s="101"/>
      <c r="BJ26" s="101"/>
      <c r="BK26" s="101"/>
      <c r="BL26" s="101"/>
      <c r="BM26" s="72"/>
      <c r="BN26" s="101"/>
      <c r="BO26" s="101"/>
      <c r="BP26" s="95"/>
      <c r="BQ26" s="101"/>
      <c r="BR26" s="101"/>
      <c r="BS26" s="101"/>
      <c r="BT26" s="101"/>
      <c r="BU26" s="101"/>
      <c r="BV26" s="101"/>
      <c r="BW26" s="101"/>
      <c r="BX26" s="101"/>
      <c r="BY26" s="101"/>
      <c r="BZ26" s="72"/>
      <c r="CA26" s="101"/>
      <c r="CB26" s="101"/>
      <c r="CC26" s="95"/>
      <c r="CD26" s="101"/>
      <c r="CE26" s="101"/>
      <c r="CF26" s="101"/>
      <c r="CG26" s="101"/>
      <c r="CH26" s="101"/>
      <c r="CI26" s="101"/>
      <c r="CJ26" s="101"/>
      <c r="CK26" s="101"/>
      <c r="CL26" s="101"/>
      <c r="CM26" s="102"/>
      <c r="CN26" s="102"/>
      <c r="CO26" s="102"/>
      <c r="CP26" s="102"/>
      <c r="CQ26" s="102"/>
      <c r="CR26" s="102"/>
      <c r="CS26" s="23"/>
      <c r="CT26" s="23"/>
      <c r="CU26" s="23"/>
      <c r="CV26" s="23"/>
      <c r="CW26" s="23"/>
      <c r="CX26" s="23"/>
      <c r="CY26" s="23"/>
      <c r="CZ26" s="23"/>
      <c r="DA26" s="23"/>
      <c r="DB26" s="23"/>
      <c r="DC26" s="23"/>
      <c r="DD26" s="23"/>
      <c r="DE26" s="23"/>
      <c r="DF26" s="23"/>
      <c r="DG26" s="23"/>
      <c r="DH26" s="23"/>
      <c r="DI26" s="23"/>
      <c r="DJ26" s="23"/>
      <c r="DK26" s="72"/>
      <c r="DL26" s="102"/>
      <c r="DM26" s="101"/>
      <c r="DN26" s="72"/>
      <c r="DO26" s="72"/>
      <c r="DP26" s="102"/>
      <c r="DQ26" s="101"/>
      <c r="DR26" s="72"/>
      <c r="DS26" s="72"/>
      <c r="DT26" s="102"/>
      <c r="DU26" s="101"/>
      <c r="DV26" s="72"/>
      <c r="DW26" s="23"/>
      <c r="DX26" s="23"/>
      <c r="DY26" s="23"/>
      <c r="DZ26" s="23"/>
      <c r="EA26" s="23"/>
      <c r="EB26" s="23"/>
      <c r="EC26" s="23"/>
      <c r="ED26" s="23"/>
      <c r="EE26" s="23"/>
      <c r="EF26" s="23"/>
      <c r="EG26" s="23"/>
      <c r="EH26" s="23"/>
      <c r="EI26" s="23"/>
      <c r="EJ26" s="23"/>
      <c r="EK26" s="23"/>
      <c r="EL26" s="23"/>
      <c r="EM26" s="23"/>
      <c r="EN26" s="23"/>
      <c r="EO26" s="23"/>
      <c r="EP26" s="23"/>
      <c r="EQ26" s="23"/>
      <c r="ER26" s="23"/>
      <c r="ES26" s="23"/>
      <c r="ET26" s="23"/>
      <c r="EU26" s="23"/>
      <c r="EV26" s="23"/>
      <c r="EW26" s="23"/>
      <c r="EX26" s="23"/>
      <c r="EY26" s="23"/>
      <c r="EZ26" s="23"/>
      <c r="FA26" s="23"/>
      <c r="FB26" s="23"/>
      <c r="FC26" s="23"/>
      <c r="FD26" s="23"/>
      <c r="FE26" s="23"/>
      <c r="FF26" s="23"/>
      <c r="FG26" s="23"/>
      <c r="FH26" s="23"/>
      <c r="FI26" s="23"/>
      <c r="FJ26" s="23"/>
      <c r="FK26" s="23"/>
      <c r="FL26" s="23"/>
      <c r="FM26" s="23"/>
      <c r="FN26" s="23"/>
      <c r="FO26" s="23"/>
      <c r="FP26" s="23"/>
      <c r="FQ26" s="23"/>
      <c r="FR26" s="23"/>
      <c r="FS26" s="23"/>
      <c r="FT26" s="23"/>
      <c r="FU26" s="23"/>
      <c r="FV26" s="23"/>
      <c r="FW26" s="23"/>
      <c r="FX26" s="23"/>
      <c r="FY26" s="23"/>
      <c r="FZ26" s="23"/>
      <c r="GA26" s="23"/>
      <c r="GB26" s="23"/>
      <c r="GC26" s="23"/>
      <c r="GD26" s="23"/>
      <c r="GE26" s="23"/>
      <c r="GF26" s="23"/>
      <c r="GG26" s="23"/>
      <c r="GH26" s="23"/>
      <c r="GI26" s="23"/>
      <c r="GJ26" s="23"/>
      <c r="GK26" s="23"/>
      <c r="GL26" s="23"/>
      <c r="GM26" s="23"/>
      <c r="GN26" s="23"/>
      <c r="GO26" s="23"/>
    </row>
    <row r="27" spans="1:197" ht="15" customHeight="1" x14ac:dyDescent="0.25">
      <c r="A27" s="28"/>
      <c r="B27" s="228"/>
      <c r="C27" s="228"/>
      <c r="D27" s="228"/>
      <c r="E27" s="228"/>
      <c r="F27" s="228"/>
      <c r="G27" s="228"/>
      <c r="H27" s="28"/>
      <c r="I27" s="28"/>
      <c r="J27" s="92"/>
      <c r="K27" s="93"/>
      <c r="L27" s="93"/>
      <c r="M27" s="94"/>
      <c r="N27" s="95"/>
      <c r="O27" s="111"/>
      <c r="P27" s="111"/>
      <c r="Q27" s="111"/>
      <c r="R27" s="111"/>
      <c r="S27" s="111"/>
      <c r="T27" s="111"/>
      <c r="U27" s="111"/>
      <c r="V27" s="92"/>
      <c r="W27" s="93"/>
      <c r="X27" s="93"/>
      <c r="Y27" s="94"/>
      <c r="Z27" s="96"/>
      <c r="AA27" s="94"/>
      <c r="AB27" s="94"/>
      <c r="AC27" s="94"/>
      <c r="AD27" s="94"/>
      <c r="AE27" s="94"/>
      <c r="AF27" s="94"/>
      <c r="AG27" s="94"/>
      <c r="AH27" s="92"/>
      <c r="AI27" s="93"/>
      <c r="AJ27" s="93"/>
      <c r="AK27" s="94"/>
      <c r="AL27" s="96"/>
      <c r="AM27" s="94"/>
      <c r="AN27" s="94"/>
      <c r="AO27" s="94"/>
      <c r="AP27" s="94"/>
      <c r="AQ27" s="94"/>
      <c r="AR27" s="94"/>
      <c r="AS27" s="94"/>
      <c r="AT27" s="101"/>
      <c r="AU27" s="101"/>
      <c r="AV27" s="101"/>
      <c r="AW27" s="101"/>
      <c r="AX27" s="101"/>
      <c r="AY27" s="101"/>
      <c r="AZ27" s="72"/>
      <c r="BA27" s="101"/>
      <c r="BB27" s="101"/>
      <c r="BC27" s="95"/>
      <c r="BD27" s="101"/>
      <c r="BE27" s="101"/>
      <c r="BF27" s="101"/>
      <c r="BG27" s="101"/>
      <c r="BH27" s="101"/>
      <c r="BI27" s="101"/>
      <c r="BJ27" s="101"/>
      <c r="BK27" s="101"/>
      <c r="BL27" s="101"/>
      <c r="BM27" s="72"/>
      <c r="BN27" s="101"/>
      <c r="BO27" s="101"/>
      <c r="BP27" s="95"/>
      <c r="BQ27" s="101"/>
      <c r="BR27" s="101"/>
      <c r="BS27" s="101"/>
      <c r="BT27" s="101"/>
      <c r="BU27" s="101"/>
      <c r="BV27" s="101"/>
      <c r="BW27" s="101"/>
      <c r="BX27" s="101"/>
      <c r="BY27" s="101"/>
      <c r="BZ27" s="72"/>
      <c r="CA27" s="101"/>
      <c r="CB27" s="101"/>
      <c r="CC27" s="95"/>
      <c r="CD27" s="101"/>
      <c r="CE27" s="101"/>
      <c r="CF27" s="101"/>
      <c r="CG27" s="101"/>
      <c r="CH27" s="101"/>
      <c r="CI27" s="101"/>
      <c r="CJ27" s="101"/>
      <c r="CK27" s="101"/>
      <c r="CL27" s="101"/>
      <c r="CM27" s="102"/>
      <c r="CN27" s="102"/>
      <c r="CO27" s="102"/>
      <c r="CP27" s="102"/>
      <c r="CQ27" s="102"/>
      <c r="CR27" s="102"/>
      <c r="CS27" s="23"/>
      <c r="CT27" s="23"/>
      <c r="CU27" s="23"/>
      <c r="CV27" s="23"/>
      <c r="CW27" s="23"/>
      <c r="CX27" s="23"/>
      <c r="CY27" s="23"/>
      <c r="CZ27" s="23"/>
      <c r="DA27" s="23"/>
      <c r="DB27" s="23"/>
      <c r="DC27" s="23"/>
      <c r="DD27" s="23"/>
      <c r="DE27" s="23"/>
      <c r="DF27" s="23"/>
      <c r="DG27" s="23"/>
      <c r="DH27" s="23"/>
      <c r="DI27" s="23"/>
      <c r="DJ27" s="23"/>
      <c r="DK27" s="72"/>
      <c r="DL27" s="102"/>
      <c r="DM27" s="101"/>
      <c r="DN27" s="72"/>
      <c r="DO27" s="72"/>
      <c r="DP27" s="102"/>
      <c r="DQ27" s="101"/>
      <c r="DR27" s="72"/>
      <c r="DS27" s="72"/>
      <c r="DT27" s="102"/>
      <c r="DU27" s="101"/>
      <c r="DV27" s="72"/>
      <c r="DW27" s="23"/>
      <c r="DX27" s="23"/>
      <c r="DY27" s="23"/>
      <c r="DZ27" s="23"/>
      <c r="EA27" s="23"/>
      <c r="EB27" s="23"/>
      <c r="EC27" s="23"/>
      <c r="ED27" s="23"/>
      <c r="EE27" s="23"/>
      <c r="EF27" s="23"/>
      <c r="EG27" s="23"/>
      <c r="EH27" s="23"/>
      <c r="EI27" s="23"/>
      <c r="EJ27" s="23"/>
      <c r="EK27" s="23"/>
      <c r="EL27" s="23"/>
      <c r="EM27" s="23"/>
      <c r="EN27" s="23"/>
      <c r="EO27" s="23"/>
      <c r="EP27" s="23"/>
      <c r="EQ27" s="23"/>
      <c r="ER27" s="23"/>
      <c r="ES27" s="23"/>
      <c r="ET27" s="23"/>
      <c r="EU27" s="23"/>
      <c r="EV27" s="23"/>
      <c r="EW27" s="23"/>
      <c r="EX27" s="23"/>
      <c r="EY27" s="23"/>
      <c r="EZ27" s="23"/>
      <c r="FA27" s="23"/>
      <c r="FB27" s="23"/>
      <c r="FC27" s="23"/>
      <c r="FD27" s="23"/>
      <c r="FE27" s="23"/>
      <c r="FF27" s="23"/>
      <c r="FG27" s="23"/>
      <c r="FH27" s="23"/>
      <c r="FI27" s="23"/>
      <c r="FJ27" s="23"/>
      <c r="FK27" s="23"/>
      <c r="FL27" s="23"/>
      <c r="FM27" s="23"/>
      <c r="FN27" s="23"/>
      <c r="FO27" s="23"/>
      <c r="FP27" s="23"/>
      <c r="FQ27" s="23"/>
      <c r="FR27" s="23"/>
      <c r="FS27" s="23"/>
      <c r="FT27" s="23"/>
      <c r="FU27" s="23"/>
      <c r="FV27" s="23"/>
      <c r="FW27" s="23"/>
      <c r="FX27" s="23"/>
      <c r="FY27" s="23"/>
      <c r="FZ27" s="23"/>
      <c r="GA27" s="23"/>
      <c r="GB27" s="23"/>
      <c r="GC27" s="23"/>
      <c r="GD27" s="23"/>
      <c r="GE27" s="23"/>
      <c r="GF27" s="23"/>
      <c r="GG27" s="23"/>
      <c r="GH27" s="23"/>
      <c r="GI27" s="23"/>
      <c r="GJ27" s="23"/>
      <c r="GK27" s="23"/>
      <c r="GL27" s="23"/>
      <c r="GM27" s="23"/>
      <c r="GN27" s="23"/>
      <c r="GO27" s="23"/>
    </row>
    <row r="28" spans="1:197" ht="15" customHeight="1" x14ac:dyDescent="0.25">
      <c r="A28" s="28"/>
      <c r="B28" s="228"/>
      <c r="C28" s="228"/>
      <c r="D28" s="228"/>
      <c r="E28" s="228"/>
      <c r="F28" s="228"/>
      <c r="G28" s="228"/>
      <c r="H28" s="28"/>
      <c r="I28" s="28"/>
      <c r="J28" s="23"/>
      <c r="K28" s="64"/>
      <c r="L28" s="64"/>
      <c r="M28" s="23"/>
      <c r="N28" s="23"/>
      <c r="O28" s="111"/>
      <c r="P28" s="111"/>
      <c r="Q28" s="111"/>
      <c r="R28" s="111"/>
      <c r="S28" s="111"/>
      <c r="T28" s="111"/>
      <c r="U28" s="111"/>
      <c r="V28" s="23"/>
      <c r="W28" s="64"/>
      <c r="X28" s="64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64"/>
      <c r="AJ28" s="64"/>
      <c r="AK28" s="23"/>
      <c r="AL28" s="23"/>
      <c r="AM28" s="23"/>
      <c r="AN28" s="23"/>
      <c r="AO28" s="23"/>
      <c r="AP28" s="23"/>
      <c r="AQ28" s="23"/>
      <c r="AR28" s="23"/>
      <c r="AS28" s="23"/>
      <c r="AT28" s="23"/>
      <c r="AU28" s="23"/>
      <c r="AV28" s="23"/>
      <c r="AW28" s="23"/>
      <c r="AX28" s="23"/>
      <c r="AY28" s="65"/>
      <c r="AZ28" s="66"/>
      <c r="BA28" s="67" t="s">
        <v>38</v>
      </c>
      <c r="BB28" s="67" t="s">
        <v>37</v>
      </c>
      <c r="BC28" s="67" t="s">
        <v>39</v>
      </c>
      <c r="BD28" s="65"/>
      <c r="BE28" s="65"/>
      <c r="BF28" s="65"/>
      <c r="BG28" s="65"/>
      <c r="BH28" s="65"/>
      <c r="BI28" s="65"/>
      <c r="BJ28" s="65"/>
      <c r="BK28" s="65"/>
      <c r="BL28" s="65"/>
      <c r="BM28" s="66"/>
      <c r="BN28" s="67" t="s">
        <v>38</v>
      </c>
      <c r="BO28" s="67" t="s">
        <v>37</v>
      </c>
      <c r="BP28" s="67" t="s">
        <v>39</v>
      </c>
      <c r="BQ28" s="65"/>
      <c r="BR28" s="65"/>
      <c r="BS28" s="65"/>
      <c r="BT28" s="65"/>
      <c r="BU28" s="65"/>
      <c r="BV28" s="65"/>
      <c r="BW28" s="65"/>
      <c r="BX28" s="65"/>
      <c r="BY28" s="65"/>
      <c r="BZ28" s="66"/>
      <c r="CA28" s="67" t="s">
        <v>38</v>
      </c>
      <c r="CB28" s="67" t="s">
        <v>37</v>
      </c>
      <c r="CC28" s="67" t="s">
        <v>39</v>
      </c>
      <c r="CD28" s="65"/>
      <c r="CE28" s="65"/>
      <c r="CF28" s="65"/>
      <c r="CG28" s="65"/>
      <c r="CH28" s="65"/>
      <c r="CI28" s="65"/>
      <c r="CJ28" s="65"/>
      <c r="CK28" s="65"/>
      <c r="CL28" s="65"/>
      <c r="CM28" s="65"/>
      <c r="CN28" s="65"/>
      <c r="CO28" s="65"/>
      <c r="CP28" s="65"/>
      <c r="CQ28" s="65"/>
      <c r="CR28" s="65"/>
      <c r="CS28" s="23"/>
      <c r="CT28" s="23"/>
      <c r="CU28" s="23"/>
      <c r="CV28" s="23"/>
      <c r="CW28" s="23"/>
      <c r="CX28" s="23"/>
      <c r="CY28" s="23"/>
      <c r="CZ28" s="23"/>
      <c r="DA28" s="23"/>
      <c r="DB28" s="23"/>
      <c r="DC28" s="23"/>
      <c r="DD28" s="23"/>
      <c r="DE28" s="23"/>
      <c r="DF28" s="23"/>
      <c r="DG28" s="23"/>
      <c r="DH28" s="23"/>
      <c r="DI28" s="23"/>
      <c r="DJ28" s="23"/>
      <c r="DK28" s="64"/>
      <c r="DL28" s="23"/>
      <c r="DM28" s="23"/>
      <c r="DN28" s="64"/>
      <c r="DO28" s="64"/>
      <c r="DP28" s="23"/>
      <c r="DQ28" s="23"/>
      <c r="DR28" s="64"/>
      <c r="DS28" s="64"/>
      <c r="DT28" s="23"/>
      <c r="DU28" s="23"/>
      <c r="DV28" s="64"/>
      <c r="DW28" s="23"/>
      <c r="DX28" s="23"/>
      <c r="DY28" s="23"/>
      <c r="DZ28" s="23"/>
      <c r="EA28" s="23"/>
      <c r="EB28" s="23"/>
      <c r="EC28" s="23"/>
      <c r="ED28" s="23"/>
      <c r="EE28" s="23"/>
      <c r="EF28" s="23"/>
      <c r="EG28" s="23"/>
      <c r="EH28" s="23"/>
      <c r="EI28" s="23"/>
      <c r="EJ28" s="23"/>
      <c r="EK28" s="23"/>
      <c r="EL28" s="23"/>
      <c r="EM28" s="23"/>
      <c r="EN28" s="23"/>
      <c r="EO28" s="23"/>
      <c r="EP28" s="23"/>
      <c r="EQ28" s="23"/>
      <c r="ER28" s="23"/>
      <c r="ES28" s="23"/>
      <c r="ET28" s="23"/>
      <c r="EU28" s="23"/>
      <c r="EV28" s="23"/>
      <c r="EW28" s="23"/>
      <c r="EX28" s="23"/>
      <c r="EY28" s="23"/>
      <c r="EZ28" s="23"/>
      <c r="FA28" s="23"/>
      <c r="FB28" s="23"/>
      <c r="FC28" s="23"/>
      <c r="FD28" s="23"/>
      <c r="FE28" s="23"/>
      <c r="FF28" s="23"/>
      <c r="FG28" s="23"/>
      <c r="FH28" s="23"/>
      <c r="FI28" s="23"/>
      <c r="FJ28" s="23"/>
      <c r="FK28" s="23"/>
      <c r="FL28" s="23"/>
      <c r="FM28" s="23"/>
      <c r="FN28" s="23"/>
      <c r="FO28" s="23"/>
      <c r="FP28" s="23"/>
      <c r="FQ28" s="23"/>
      <c r="FR28" s="23"/>
      <c r="FS28" s="23"/>
      <c r="FT28" s="23"/>
      <c r="FU28" s="23"/>
      <c r="FV28" s="23"/>
      <c r="FW28" s="23"/>
      <c r="FX28" s="23"/>
      <c r="FY28" s="23"/>
      <c r="FZ28" s="23"/>
      <c r="GA28" s="23"/>
      <c r="GB28" s="23"/>
      <c r="GC28" s="23"/>
      <c r="GD28" s="23"/>
      <c r="GE28" s="23"/>
      <c r="GF28" s="23"/>
      <c r="GG28" s="23"/>
      <c r="GH28" s="23"/>
      <c r="GI28" s="23"/>
      <c r="GJ28" s="23"/>
      <c r="GK28" s="23"/>
      <c r="GL28" s="23"/>
      <c r="GM28" s="23"/>
      <c r="GN28" s="23"/>
      <c r="GO28" s="23"/>
    </row>
    <row r="29" spans="1:197" ht="15" customHeight="1" x14ac:dyDescent="0.25">
      <c r="A29" s="28"/>
      <c r="B29" s="228"/>
      <c r="C29" s="228"/>
      <c r="D29" s="228"/>
      <c r="E29" s="228"/>
      <c r="F29" s="228"/>
      <c r="G29" s="228"/>
      <c r="H29" s="28"/>
      <c r="I29" s="28"/>
      <c r="J29" s="23"/>
      <c r="K29" s="64"/>
      <c r="L29" s="64"/>
      <c r="M29" s="23"/>
      <c r="N29" s="23"/>
      <c r="O29" s="111"/>
      <c r="P29" s="111"/>
      <c r="Q29" s="111"/>
      <c r="R29" s="111"/>
      <c r="S29" s="111"/>
      <c r="T29" s="111"/>
      <c r="U29" s="111"/>
      <c r="V29" s="23"/>
      <c r="W29" s="64"/>
      <c r="X29" s="64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64"/>
      <c r="AJ29" s="64"/>
      <c r="AK29" s="23"/>
      <c r="AL29" s="23"/>
      <c r="AM29" s="23"/>
      <c r="AN29" s="23"/>
      <c r="AO29" s="23"/>
      <c r="AP29" s="23"/>
      <c r="AQ29" s="23"/>
      <c r="AR29" s="23"/>
      <c r="AS29" s="23"/>
      <c r="AT29" s="23"/>
      <c r="AU29" s="23"/>
      <c r="AV29" s="23"/>
      <c r="AW29" s="23"/>
      <c r="AX29" s="23"/>
      <c r="AY29" s="65"/>
      <c r="AZ29" s="66"/>
      <c r="BA29" s="65" t="s">
        <v>38</v>
      </c>
      <c r="BB29" s="65" t="s">
        <v>37</v>
      </c>
      <c r="BC29" s="65" t="s">
        <v>39</v>
      </c>
      <c r="BD29" s="65"/>
      <c r="BE29" s="65"/>
      <c r="BF29" s="65"/>
      <c r="BG29" s="65"/>
      <c r="BH29" s="65"/>
      <c r="BI29" s="65"/>
      <c r="BJ29" s="65"/>
      <c r="BK29" s="65"/>
      <c r="BL29" s="65"/>
      <c r="BM29" s="66"/>
      <c r="BN29" s="65" t="s">
        <v>38</v>
      </c>
      <c r="BO29" s="65" t="s">
        <v>37</v>
      </c>
      <c r="BP29" s="65" t="s">
        <v>39</v>
      </c>
      <c r="BQ29" s="65"/>
      <c r="BR29" s="65"/>
      <c r="BS29" s="65"/>
      <c r="BT29" s="65"/>
      <c r="BU29" s="65"/>
      <c r="BV29" s="65"/>
      <c r="BW29" s="65"/>
      <c r="BX29" s="65"/>
      <c r="BY29" s="65"/>
      <c r="BZ29" s="66"/>
      <c r="CA29" s="65" t="s">
        <v>38</v>
      </c>
      <c r="CB29" s="65" t="s">
        <v>37</v>
      </c>
      <c r="CC29" s="65" t="s">
        <v>39</v>
      </c>
      <c r="CD29" s="65"/>
      <c r="CE29" s="65"/>
      <c r="CF29" s="65"/>
      <c r="CG29" s="65"/>
      <c r="CH29" s="65"/>
      <c r="CI29" s="65"/>
      <c r="CJ29" s="65"/>
      <c r="CK29" s="65"/>
      <c r="CL29" s="65"/>
      <c r="CM29" s="65"/>
      <c r="CN29" s="65"/>
      <c r="CO29" s="65"/>
      <c r="CP29" s="65"/>
      <c r="CQ29" s="65"/>
      <c r="CR29" s="65"/>
      <c r="CS29" s="23"/>
      <c r="CT29" s="23"/>
      <c r="CU29" s="23"/>
      <c r="CV29" s="23"/>
      <c r="CW29" s="23"/>
      <c r="CX29" s="23"/>
      <c r="CY29" s="23"/>
      <c r="CZ29" s="23"/>
      <c r="DA29" s="23"/>
      <c r="DB29" s="23"/>
      <c r="DC29" s="23"/>
      <c r="DD29" s="23"/>
      <c r="DE29" s="23"/>
      <c r="DF29" s="23"/>
      <c r="DG29" s="23"/>
      <c r="DH29" s="23"/>
      <c r="DI29" s="23"/>
      <c r="DJ29" s="23"/>
      <c r="DK29" s="64"/>
      <c r="DL29" s="23"/>
      <c r="DM29" s="23"/>
      <c r="DN29" s="64"/>
      <c r="DO29" s="64"/>
      <c r="DP29" s="23"/>
      <c r="DQ29" s="23"/>
      <c r="DR29" s="64"/>
      <c r="DS29" s="64"/>
      <c r="DT29" s="23"/>
      <c r="DU29" s="23"/>
      <c r="DV29" s="64"/>
      <c r="DW29" s="23"/>
      <c r="DX29" s="23"/>
      <c r="DY29" s="23"/>
      <c r="DZ29" s="23"/>
      <c r="EA29" s="23"/>
      <c r="EB29" s="23"/>
      <c r="EC29" s="23"/>
      <c r="ED29" s="23"/>
      <c r="EE29" s="23"/>
      <c r="EF29" s="23"/>
      <c r="EG29" s="23"/>
      <c r="EH29" s="23"/>
      <c r="EI29" s="23"/>
      <c r="EJ29" s="23"/>
      <c r="EK29" s="23"/>
      <c r="EL29" s="23"/>
      <c r="EM29" s="23"/>
      <c r="EN29" s="23"/>
      <c r="EO29" s="23"/>
      <c r="EP29" s="23"/>
      <c r="EQ29" s="23"/>
      <c r="ER29" s="23"/>
      <c r="ES29" s="23"/>
      <c r="ET29" s="23"/>
      <c r="EU29" s="23"/>
      <c r="EV29" s="23"/>
      <c r="EW29" s="23"/>
      <c r="EX29" s="23"/>
      <c r="EY29" s="23"/>
      <c r="EZ29" s="23"/>
      <c r="FA29" s="23"/>
      <c r="FB29" s="23"/>
      <c r="FC29" s="23"/>
      <c r="FD29" s="23"/>
      <c r="FE29" s="23"/>
      <c r="FF29" s="23"/>
      <c r="FG29" s="23"/>
      <c r="FH29" s="23"/>
      <c r="FI29" s="23"/>
      <c r="FJ29" s="23"/>
      <c r="FK29" s="23"/>
      <c r="FL29" s="23"/>
      <c r="FM29" s="23"/>
      <c r="FN29" s="23"/>
      <c r="FO29" s="23"/>
      <c r="FP29" s="23"/>
      <c r="FQ29" s="23"/>
      <c r="FR29" s="23"/>
      <c r="FS29" s="23"/>
      <c r="FT29" s="23"/>
      <c r="FU29" s="23"/>
      <c r="FV29" s="23"/>
      <c r="FW29" s="23"/>
      <c r="FX29" s="23"/>
      <c r="FY29" s="23"/>
      <c r="FZ29" s="23"/>
      <c r="GA29" s="23"/>
      <c r="GB29" s="23"/>
      <c r="GC29" s="23"/>
      <c r="GD29" s="23"/>
      <c r="GE29" s="23"/>
      <c r="GF29" s="23"/>
      <c r="GG29" s="23"/>
      <c r="GH29" s="23"/>
      <c r="GI29" s="23"/>
      <c r="GJ29" s="23"/>
      <c r="GK29" s="23"/>
      <c r="GL29" s="23"/>
      <c r="GM29" s="23"/>
      <c r="GN29" s="23"/>
      <c r="GO29" s="23"/>
    </row>
    <row r="30" spans="1:197" ht="15" customHeight="1" x14ac:dyDescent="0.25">
      <c r="A30" s="28"/>
      <c r="B30" s="228"/>
      <c r="C30" s="228"/>
      <c r="D30" s="228"/>
      <c r="E30" s="228"/>
      <c r="F30" s="228"/>
      <c r="G30" s="228"/>
      <c r="H30" s="28"/>
      <c r="I30" s="28"/>
      <c r="J30" s="23"/>
      <c r="K30" s="64"/>
      <c r="L30" s="64"/>
      <c r="M30" s="23"/>
      <c r="N30" s="23"/>
      <c r="O30" s="71"/>
      <c r="P30" s="71"/>
      <c r="Q30" s="71"/>
      <c r="R30" s="71"/>
      <c r="S30" s="71"/>
      <c r="T30" s="71"/>
      <c r="U30" s="71"/>
      <c r="V30" s="23"/>
      <c r="W30" s="64"/>
      <c r="X30" s="64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64"/>
      <c r="AJ30" s="64"/>
      <c r="AK30" s="23"/>
      <c r="AL30" s="23"/>
      <c r="AM30" s="23"/>
      <c r="AN30" s="23"/>
      <c r="AO30" s="23"/>
      <c r="AP30" s="23"/>
      <c r="AQ30" s="23"/>
      <c r="AR30" s="23"/>
      <c r="AS30" s="23"/>
      <c r="AT30" s="23"/>
      <c r="AU30" s="23"/>
      <c r="AV30" s="23"/>
      <c r="AW30" s="23"/>
      <c r="AX30" s="23"/>
      <c r="AY30" s="65"/>
      <c r="AZ30" s="66"/>
      <c r="BA30" s="65"/>
      <c r="BB30" s="65"/>
      <c r="BC30" s="65"/>
      <c r="BD30" s="65"/>
      <c r="BE30" s="65"/>
      <c r="BF30" s="65"/>
      <c r="BG30" s="65"/>
      <c r="BH30" s="65"/>
      <c r="BI30" s="65"/>
      <c r="BJ30" s="65"/>
      <c r="BK30" s="65"/>
      <c r="BL30" s="65"/>
      <c r="BM30" s="66"/>
      <c r="BN30" s="65"/>
      <c r="BO30" s="65"/>
      <c r="BP30" s="65"/>
      <c r="BQ30" s="65"/>
      <c r="BR30" s="65"/>
      <c r="BS30" s="65"/>
      <c r="BT30" s="65"/>
      <c r="BU30" s="65"/>
      <c r="BV30" s="65"/>
      <c r="BW30" s="65"/>
      <c r="BX30" s="65"/>
      <c r="BY30" s="65"/>
      <c r="BZ30" s="66"/>
      <c r="CA30" s="65"/>
      <c r="CB30" s="65"/>
      <c r="CC30" s="65"/>
      <c r="CD30" s="65"/>
      <c r="CE30" s="65"/>
      <c r="CF30" s="65"/>
      <c r="CG30" s="65"/>
      <c r="CH30" s="65"/>
      <c r="CI30" s="65"/>
      <c r="CJ30" s="65"/>
      <c r="CK30" s="65"/>
      <c r="CL30" s="65"/>
      <c r="CM30" s="65"/>
      <c r="CN30" s="65"/>
      <c r="CO30" s="65"/>
      <c r="CP30" s="65"/>
      <c r="CQ30" s="65"/>
      <c r="CR30" s="65"/>
      <c r="CS30" s="23"/>
      <c r="CT30" s="23"/>
      <c r="CU30" s="23"/>
      <c r="CV30" s="23"/>
      <c r="CW30" s="23"/>
      <c r="CX30" s="23"/>
      <c r="CY30" s="23"/>
      <c r="CZ30" s="23"/>
      <c r="DA30" s="23"/>
      <c r="DB30" s="23"/>
      <c r="DC30" s="23"/>
      <c r="DD30" s="23"/>
      <c r="DE30" s="23"/>
      <c r="DF30" s="23"/>
      <c r="DG30" s="23"/>
      <c r="DH30" s="23"/>
      <c r="DI30" s="23"/>
      <c r="DJ30" s="23"/>
      <c r="DK30" s="64"/>
      <c r="DL30" s="23"/>
      <c r="DM30" s="23"/>
      <c r="DN30" s="64"/>
      <c r="DO30" s="64"/>
      <c r="DP30" s="23"/>
      <c r="DQ30" s="23"/>
      <c r="DR30" s="64"/>
      <c r="DS30" s="64"/>
      <c r="DT30" s="23"/>
      <c r="DU30" s="23"/>
      <c r="DV30" s="64"/>
      <c r="DW30" s="23"/>
      <c r="DX30" s="23"/>
      <c r="DY30" s="23"/>
      <c r="DZ30" s="23"/>
      <c r="EA30" s="23"/>
      <c r="EB30" s="23"/>
      <c r="EC30" s="23"/>
      <c r="ED30" s="23"/>
      <c r="EE30" s="23"/>
      <c r="EF30" s="23"/>
      <c r="EG30" s="23"/>
      <c r="EH30" s="23"/>
      <c r="EI30" s="23"/>
      <c r="EJ30" s="23"/>
      <c r="EK30" s="23"/>
      <c r="EL30" s="23"/>
      <c r="EM30" s="23"/>
      <c r="EN30" s="23"/>
      <c r="EO30" s="23"/>
      <c r="EP30" s="23"/>
      <c r="EQ30" s="23"/>
      <c r="ER30" s="23"/>
      <c r="ES30" s="23"/>
      <c r="ET30" s="23"/>
      <c r="EU30" s="23"/>
      <c r="EV30" s="23"/>
      <c r="EW30" s="23"/>
      <c r="EX30" s="23"/>
      <c r="EY30" s="23"/>
      <c r="EZ30" s="23"/>
      <c r="FA30" s="23"/>
      <c r="FB30" s="23"/>
      <c r="FC30" s="23"/>
      <c r="FD30" s="23"/>
      <c r="FE30" s="23"/>
      <c r="FF30" s="23"/>
      <c r="FG30" s="23"/>
      <c r="FH30" s="23"/>
      <c r="FI30" s="23"/>
      <c r="FJ30" s="23"/>
      <c r="FK30" s="23"/>
      <c r="FL30" s="23"/>
      <c r="FM30" s="23"/>
      <c r="FN30" s="23"/>
      <c r="FO30" s="23"/>
      <c r="FP30" s="23"/>
      <c r="FQ30" s="23"/>
      <c r="FR30" s="23"/>
      <c r="FS30" s="23"/>
      <c r="FT30" s="23"/>
      <c r="FU30" s="23"/>
      <c r="FV30" s="23"/>
      <c r="FW30" s="23"/>
      <c r="FX30" s="23"/>
      <c r="FY30" s="23"/>
      <c r="FZ30" s="23"/>
      <c r="GA30" s="23"/>
      <c r="GB30" s="23"/>
      <c r="GC30" s="23"/>
      <c r="GD30" s="23"/>
      <c r="GE30" s="23"/>
      <c r="GF30" s="23"/>
      <c r="GG30" s="23"/>
      <c r="GH30" s="23"/>
      <c r="GI30" s="23"/>
      <c r="GJ30" s="23"/>
      <c r="GK30" s="23"/>
      <c r="GL30" s="23"/>
      <c r="GM30" s="23"/>
      <c r="GN30" s="23"/>
      <c r="GO30" s="23"/>
    </row>
    <row r="31" spans="1:197" ht="15" customHeight="1" x14ac:dyDescent="0.25">
      <c r="A31" s="28"/>
      <c r="B31" s="228"/>
      <c r="C31" s="228"/>
      <c r="D31" s="228"/>
      <c r="E31" s="228"/>
      <c r="F31" s="228"/>
      <c r="G31" s="228"/>
      <c r="H31" s="28"/>
      <c r="I31" s="28"/>
      <c r="J31" s="23"/>
      <c r="K31" s="64"/>
      <c r="L31" s="64"/>
      <c r="M31" s="23"/>
      <c r="N31" s="23"/>
      <c r="O31" s="71"/>
      <c r="P31" s="71"/>
      <c r="Q31" s="71"/>
      <c r="R31" s="71"/>
      <c r="S31" s="71"/>
      <c r="T31" s="71"/>
      <c r="U31" s="71"/>
      <c r="V31" s="23"/>
      <c r="W31" s="64"/>
      <c r="X31" s="64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64"/>
      <c r="AJ31" s="64"/>
      <c r="AK31" s="23"/>
      <c r="AL31" s="23"/>
      <c r="AM31" s="23"/>
      <c r="AN31" s="23"/>
      <c r="AO31" s="23"/>
      <c r="AP31" s="23"/>
      <c r="AQ31" s="23"/>
      <c r="AR31" s="23"/>
      <c r="AS31" s="23"/>
      <c r="AT31" s="23"/>
      <c r="AU31" s="23"/>
      <c r="AV31" s="23"/>
      <c r="AW31" s="23"/>
      <c r="AX31" s="23"/>
      <c r="AY31" s="65"/>
      <c r="AZ31" s="66"/>
      <c r="BA31" s="65"/>
      <c r="BB31" s="65"/>
      <c r="BC31" s="65"/>
      <c r="BD31" s="65"/>
      <c r="BE31" s="65"/>
      <c r="BF31" s="65"/>
      <c r="BG31" s="65"/>
      <c r="BH31" s="65"/>
      <c r="BI31" s="65"/>
      <c r="BJ31" s="65"/>
      <c r="BK31" s="65"/>
      <c r="BL31" s="65"/>
      <c r="BM31" s="66"/>
      <c r="BN31" s="65"/>
      <c r="BO31" s="65"/>
      <c r="BP31" s="65"/>
      <c r="BQ31" s="65"/>
      <c r="BR31" s="65"/>
      <c r="BS31" s="65"/>
      <c r="BT31" s="65"/>
      <c r="BU31" s="65"/>
      <c r="BV31" s="65"/>
      <c r="BW31" s="65"/>
      <c r="BX31" s="65"/>
      <c r="BY31" s="65"/>
      <c r="BZ31" s="66"/>
      <c r="CA31" s="65"/>
      <c r="CB31" s="65"/>
      <c r="CC31" s="65"/>
      <c r="CD31" s="65"/>
      <c r="CE31" s="65"/>
      <c r="CF31" s="65"/>
      <c r="CG31" s="65"/>
      <c r="CH31" s="65"/>
      <c r="CI31" s="65"/>
      <c r="CJ31" s="65"/>
      <c r="CK31" s="65"/>
      <c r="CL31" s="65"/>
      <c r="CM31" s="65"/>
      <c r="CN31" s="65"/>
      <c r="CO31" s="65"/>
      <c r="CP31" s="65"/>
      <c r="CQ31" s="65"/>
      <c r="CR31" s="65"/>
      <c r="CS31" s="23"/>
      <c r="CT31" s="23"/>
      <c r="CU31" s="23"/>
      <c r="CV31" s="23"/>
      <c r="CW31" s="23"/>
      <c r="CX31" s="23"/>
      <c r="CY31" s="23"/>
      <c r="CZ31" s="23"/>
      <c r="DA31" s="23"/>
      <c r="DB31" s="23"/>
      <c r="DC31" s="23"/>
      <c r="DD31" s="23"/>
      <c r="DE31" s="23"/>
      <c r="DF31" s="23"/>
      <c r="DG31" s="23"/>
      <c r="DH31" s="23"/>
      <c r="DI31" s="23"/>
      <c r="DJ31" s="23"/>
      <c r="DK31" s="64"/>
      <c r="DL31" s="23"/>
      <c r="DM31" s="23"/>
      <c r="DN31" s="64"/>
      <c r="DO31" s="64"/>
      <c r="DP31" s="23"/>
      <c r="DQ31" s="23"/>
      <c r="DR31" s="64"/>
      <c r="DS31" s="64"/>
      <c r="DT31" s="23"/>
      <c r="DU31" s="23"/>
      <c r="DV31" s="64"/>
      <c r="DW31" s="23"/>
      <c r="DX31" s="23"/>
      <c r="DY31" s="23"/>
      <c r="DZ31" s="23"/>
      <c r="EA31" s="23"/>
      <c r="EB31" s="23"/>
      <c r="EC31" s="23"/>
      <c r="ED31" s="23"/>
      <c r="EE31" s="23"/>
      <c r="EF31" s="23"/>
      <c r="EG31" s="23"/>
      <c r="EH31" s="23"/>
      <c r="EI31" s="23"/>
      <c r="EJ31" s="23"/>
      <c r="EK31" s="23"/>
      <c r="EL31" s="23"/>
      <c r="EM31" s="23"/>
      <c r="EN31" s="23"/>
      <c r="EO31" s="23"/>
      <c r="EP31" s="23"/>
      <c r="EQ31" s="23"/>
      <c r="ER31" s="23"/>
      <c r="ES31" s="23"/>
      <c r="ET31" s="23"/>
      <c r="EU31" s="23"/>
      <c r="EV31" s="23"/>
      <c r="EW31" s="23"/>
      <c r="EX31" s="23"/>
      <c r="EY31" s="23"/>
      <c r="EZ31" s="23"/>
      <c r="FA31" s="23"/>
      <c r="FB31" s="23"/>
      <c r="FC31" s="23"/>
      <c r="FD31" s="23"/>
      <c r="FE31" s="23"/>
      <c r="FF31" s="23"/>
      <c r="FG31" s="23"/>
      <c r="FH31" s="23"/>
      <c r="FI31" s="23"/>
      <c r="FJ31" s="23"/>
      <c r="FK31" s="23"/>
      <c r="FL31" s="23"/>
      <c r="FM31" s="23"/>
      <c r="FN31" s="23"/>
      <c r="FO31" s="23"/>
      <c r="FP31" s="23"/>
      <c r="FQ31" s="23"/>
      <c r="FR31" s="23"/>
      <c r="FS31" s="23"/>
      <c r="FT31" s="23"/>
      <c r="FU31" s="23"/>
      <c r="FV31" s="23"/>
      <c r="FW31" s="23"/>
      <c r="FX31" s="23"/>
      <c r="FY31" s="23"/>
      <c r="FZ31" s="23"/>
      <c r="GA31" s="23"/>
      <c r="GB31" s="23"/>
      <c r="GC31" s="23"/>
      <c r="GD31" s="23"/>
      <c r="GE31" s="23"/>
      <c r="GF31" s="23"/>
      <c r="GG31" s="23"/>
      <c r="GH31" s="23"/>
      <c r="GI31" s="23"/>
      <c r="GJ31" s="23"/>
      <c r="GK31" s="23"/>
      <c r="GL31" s="23"/>
      <c r="GM31" s="23"/>
      <c r="GN31" s="23"/>
      <c r="GO31" s="23"/>
    </row>
    <row r="32" spans="1:197" ht="15" customHeight="1" x14ac:dyDescent="0.25">
      <c r="A32" s="28"/>
      <c r="B32" s="228"/>
      <c r="C32" s="228"/>
      <c r="D32" s="228"/>
      <c r="E32" s="228"/>
      <c r="F32" s="228"/>
      <c r="G32" s="228"/>
      <c r="H32" s="28"/>
      <c r="I32" s="28"/>
      <c r="J32" s="23"/>
      <c r="K32" s="64"/>
      <c r="L32" s="64"/>
      <c r="M32" s="23"/>
      <c r="N32" s="23"/>
      <c r="O32" s="68"/>
      <c r="P32" s="68"/>
      <c r="Q32" s="68"/>
      <c r="R32" s="68"/>
      <c r="S32" s="68"/>
      <c r="T32" s="68"/>
      <c r="U32" s="68"/>
      <c r="V32" s="23"/>
      <c r="W32" s="64"/>
      <c r="X32" s="64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64"/>
      <c r="AJ32" s="64"/>
      <c r="AK32" s="23"/>
      <c r="AL32" s="23"/>
      <c r="AM32" s="23"/>
      <c r="AN32" s="23"/>
      <c r="AO32" s="23"/>
      <c r="AP32" s="23"/>
      <c r="AQ32" s="23"/>
      <c r="AR32" s="23"/>
      <c r="AS32" s="23"/>
      <c r="AT32" s="23"/>
      <c r="AU32" s="23"/>
      <c r="AV32" s="23"/>
      <c r="AW32" s="23"/>
      <c r="AX32" s="23"/>
      <c r="AY32" s="65"/>
      <c r="AZ32" s="66"/>
      <c r="BA32" s="65"/>
      <c r="BB32" s="65"/>
      <c r="BC32" s="65"/>
      <c r="BD32" s="65"/>
      <c r="BE32" s="65"/>
      <c r="BF32" s="65"/>
      <c r="BG32" s="65"/>
      <c r="BH32" s="65"/>
      <c r="BI32" s="65"/>
      <c r="BJ32" s="65"/>
      <c r="BK32" s="65"/>
      <c r="BL32" s="65"/>
      <c r="BM32" s="66"/>
      <c r="BN32" s="65"/>
      <c r="BO32" s="65"/>
      <c r="BP32" s="65"/>
      <c r="BQ32" s="65"/>
      <c r="BR32" s="65"/>
      <c r="BS32" s="65"/>
      <c r="BT32" s="65"/>
      <c r="BU32" s="65"/>
      <c r="BV32" s="65"/>
      <c r="BW32" s="65"/>
      <c r="BX32" s="65"/>
      <c r="BY32" s="65"/>
      <c r="BZ32" s="66"/>
      <c r="CA32" s="65"/>
      <c r="CB32" s="65"/>
      <c r="CC32" s="65"/>
      <c r="CD32" s="65"/>
      <c r="CE32" s="65"/>
      <c r="CF32" s="65"/>
      <c r="CG32" s="65"/>
      <c r="CH32" s="65"/>
      <c r="CI32" s="65"/>
      <c r="CJ32" s="65"/>
      <c r="CK32" s="65"/>
      <c r="CL32" s="65"/>
      <c r="CM32" s="65"/>
      <c r="CN32" s="65"/>
      <c r="CO32" s="65"/>
      <c r="CP32" s="65"/>
      <c r="CQ32" s="65"/>
      <c r="CR32" s="65"/>
      <c r="CS32" s="23"/>
      <c r="CT32" s="23"/>
      <c r="CU32" s="23"/>
      <c r="CV32" s="23"/>
      <c r="CW32" s="23"/>
      <c r="CX32" s="23"/>
      <c r="CY32" s="23"/>
      <c r="CZ32" s="23"/>
      <c r="DA32" s="23"/>
      <c r="DB32" s="23"/>
      <c r="DC32" s="23"/>
      <c r="DD32" s="23"/>
      <c r="DE32" s="23"/>
      <c r="DF32" s="23"/>
      <c r="DG32" s="23"/>
      <c r="DH32" s="23"/>
      <c r="DI32" s="23"/>
      <c r="DJ32" s="23"/>
      <c r="DK32" s="64"/>
      <c r="DL32" s="23"/>
      <c r="DM32" s="23"/>
      <c r="DN32" s="64"/>
      <c r="DO32" s="64"/>
      <c r="DP32" s="23"/>
      <c r="DQ32" s="23"/>
      <c r="DR32" s="64"/>
      <c r="DS32" s="64"/>
      <c r="DT32" s="23"/>
      <c r="DU32" s="23"/>
      <c r="DV32" s="64"/>
      <c r="DW32" s="23"/>
      <c r="DX32" s="23"/>
      <c r="DY32" s="23"/>
      <c r="DZ32" s="23"/>
      <c r="EA32" s="23"/>
      <c r="EB32" s="23"/>
      <c r="EC32" s="23"/>
      <c r="ED32" s="23"/>
      <c r="EE32" s="23"/>
      <c r="EF32" s="23"/>
      <c r="EG32" s="23"/>
      <c r="EH32" s="23"/>
      <c r="EI32" s="23"/>
      <c r="EJ32" s="23"/>
      <c r="EK32" s="23"/>
      <c r="EL32" s="23"/>
      <c r="EM32" s="23"/>
      <c r="EN32" s="23"/>
      <c r="EO32" s="23"/>
      <c r="EP32" s="23"/>
      <c r="EQ32" s="23"/>
      <c r="ER32" s="23"/>
      <c r="ES32" s="23"/>
      <c r="ET32" s="23"/>
      <c r="EU32" s="23"/>
      <c r="EV32" s="23"/>
      <c r="EW32" s="23"/>
      <c r="EX32" s="23"/>
      <c r="EY32" s="23"/>
      <c r="EZ32" s="23"/>
      <c r="FA32" s="23"/>
      <c r="FB32" s="23"/>
      <c r="FC32" s="23"/>
      <c r="FD32" s="23"/>
      <c r="FE32" s="23"/>
      <c r="FF32" s="23"/>
      <c r="FG32" s="23"/>
      <c r="FH32" s="23"/>
      <c r="FI32" s="23"/>
      <c r="FJ32" s="23"/>
      <c r="FK32" s="23"/>
      <c r="FL32" s="23"/>
      <c r="FM32" s="23"/>
      <c r="FN32" s="23"/>
      <c r="FO32" s="23"/>
      <c r="FP32" s="23"/>
      <c r="FQ32" s="23"/>
      <c r="FR32" s="23"/>
      <c r="FS32" s="23"/>
      <c r="FT32" s="23"/>
      <c r="FU32" s="23"/>
      <c r="FV32" s="23"/>
      <c r="FW32" s="23"/>
      <c r="FX32" s="23"/>
      <c r="FY32" s="23"/>
      <c r="FZ32" s="23"/>
      <c r="GA32" s="23"/>
      <c r="GB32" s="23"/>
      <c r="GC32" s="23"/>
      <c r="GD32" s="23"/>
      <c r="GE32" s="23"/>
      <c r="GF32" s="23"/>
      <c r="GG32" s="23"/>
      <c r="GH32" s="23"/>
      <c r="GI32" s="23"/>
      <c r="GJ32" s="23"/>
      <c r="GK32" s="23"/>
      <c r="GL32" s="23"/>
      <c r="GM32" s="23"/>
      <c r="GN32" s="23"/>
      <c r="GO32" s="23"/>
    </row>
    <row r="33" spans="1:197" ht="15" customHeight="1" x14ac:dyDescent="0.25">
      <c r="A33" s="28"/>
      <c r="B33" s="228"/>
      <c r="C33" s="228"/>
      <c r="D33" s="228"/>
      <c r="E33" s="228"/>
      <c r="F33" s="228"/>
      <c r="G33" s="228"/>
      <c r="H33" s="28"/>
      <c r="I33" s="28"/>
      <c r="J33" s="23"/>
      <c r="K33" s="64"/>
      <c r="L33" s="64"/>
      <c r="M33" s="23"/>
      <c r="N33" s="23"/>
      <c r="O33" s="68"/>
      <c r="P33" s="68"/>
      <c r="Q33" s="68"/>
      <c r="R33" s="68"/>
      <c r="S33" s="68"/>
      <c r="T33" s="68"/>
      <c r="U33" s="68"/>
      <c r="V33" s="23"/>
      <c r="W33" s="64"/>
      <c r="X33" s="64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64"/>
      <c r="AJ33" s="64"/>
      <c r="AK33" s="23"/>
      <c r="AL33" s="23"/>
      <c r="AM33" s="23"/>
      <c r="AN33" s="23"/>
      <c r="AO33" s="23"/>
      <c r="AP33" s="23"/>
      <c r="AQ33" s="23"/>
      <c r="AR33" s="23"/>
      <c r="AS33" s="23"/>
      <c r="AT33" s="23"/>
      <c r="AU33" s="23"/>
      <c r="AV33" s="23"/>
      <c r="AW33" s="23"/>
      <c r="AX33" s="23"/>
      <c r="AY33" s="65"/>
      <c r="AZ33" s="66"/>
      <c r="BA33" s="65"/>
      <c r="BB33" s="65"/>
      <c r="BC33" s="65"/>
      <c r="BD33" s="65"/>
      <c r="BE33" s="65"/>
      <c r="BF33" s="65"/>
      <c r="BG33" s="65"/>
      <c r="BH33" s="65"/>
      <c r="BI33" s="65"/>
      <c r="BJ33" s="65"/>
      <c r="BK33" s="65"/>
      <c r="BL33" s="65"/>
      <c r="BM33" s="66"/>
      <c r="BN33" s="65"/>
      <c r="BO33" s="65"/>
      <c r="BP33" s="65"/>
      <c r="BQ33" s="65"/>
      <c r="BR33" s="65"/>
      <c r="BS33" s="65"/>
      <c r="BT33" s="65"/>
      <c r="BU33" s="65"/>
      <c r="BV33" s="65"/>
      <c r="BW33" s="65"/>
      <c r="BX33" s="65"/>
      <c r="BY33" s="65"/>
      <c r="BZ33" s="66"/>
      <c r="CA33" s="65"/>
      <c r="CB33" s="65"/>
      <c r="CC33" s="65"/>
      <c r="CD33" s="65"/>
      <c r="CE33" s="65"/>
      <c r="CF33" s="65"/>
      <c r="CG33" s="65"/>
      <c r="CH33" s="65"/>
      <c r="CI33" s="65"/>
      <c r="CJ33" s="65"/>
      <c r="CK33" s="65"/>
      <c r="CL33" s="65"/>
      <c r="CM33" s="65"/>
      <c r="CN33" s="65"/>
      <c r="CO33" s="65"/>
      <c r="CP33" s="65"/>
      <c r="CQ33" s="65"/>
      <c r="CR33" s="65"/>
      <c r="CS33" s="23"/>
      <c r="CT33" s="23"/>
      <c r="CU33" s="23"/>
      <c r="CV33" s="23"/>
      <c r="CW33" s="23"/>
      <c r="CX33" s="23"/>
      <c r="CY33" s="23"/>
      <c r="CZ33" s="23"/>
      <c r="DA33" s="23"/>
      <c r="DB33" s="23"/>
      <c r="DC33" s="23"/>
      <c r="DD33" s="23"/>
      <c r="DE33" s="23"/>
      <c r="DF33" s="23"/>
      <c r="DG33" s="23"/>
      <c r="DH33" s="23"/>
      <c r="DI33" s="23"/>
      <c r="DJ33" s="23"/>
      <c r="DK33" s="64"/>
      <c r="DL33" s="23"/>
      <c r="DM33" s="23"/>
      <c r="DN33" s="64"/>
      <c r="DO33" s="64"/>
      <c r="DP33" s="23"/>
      <c r="DQ33" s="23"/>
      <c r="DR33" s="64"/>
      <c r="DS33" s="64"/>
      <c r="DT33" s="23"/>
      <c r="DU33" s="23"/>
      <c r="DV33" s="64"/>
      <c r="DW33" s="23"/>
      <c r="DX33" s="23"/>
      <c r="DY33" s="23"/>
      <c r="DZ33" s="23"/>
      <c r="EA33" s="23"/>
      <c r="EB33" s="23"/>
      <c r="EC33" s="23"/>
      <c r="ED33" s="23"/>
      <c r="EE33" s="23"/>
      <c r="EF33" s="23"/>
      <c r="EG33" s="23"/>
      <c r="EH33" s="23"/>
      <c r="EI33" s="23"/>
      <c r="EJ33" s="23"/>
      <c r="EK33" s="23"/>
      <c r="EL33" s="23"/>
      <c r="EM33" s="23"/>
      <c r="EN33" s="23"/>
      <c r="EO33" s="23"/>
      <c r="EP33" s="23"/>
      <c r="EQ33" s="23"/>
      <c r="ER33" s="23"/>
      <c r="ES33" s="23"/>
      <c r="ET33" s="23"/>
      <c r="EU33" s="23"/>
      <c r="EV33" s="23"/>
      <c r="EW33" s="23"/>
      <c r="EX33" s="23"/>
      <c r="EY33" s="23"/>
      <c r="EZ33" s="23"/>
      <c r="FA33" s="23"/>
      <c r="FB33" s="23"/>
      <c r="FC33" s="23"/>
      <c r="FD33" s="23"/>
      <c r="FE33" s="23"/>
      <c r="FF33" s="23"/>
      <c r="FG33" s="23"/>
      <c r="FH33" s="23"/>
      <c r="FI33" s="23"/>
      <c r="FJ33" s="23"/>
      <c r="FK33" s="23"/>
      <c r="FL33" s="23"/>
      <c r="FM33" s="23"/>
      <c r="FN33" s="23"/>
      <c r="FO33" s="23"/>
      <c r="FP33" s="23"/>
      <c r="FQ33" s="23"/>
      <c r="FR33" s="23"/>
      <c r="FS33" s="23"/>
      <c r="FT33" s="23"/>
      <c r="FU33" s="23"/>
      <c r="FV33" s="23"/>
      <c r="FW33" s="23"/>
      <c r="FX33" s="23"/>
      <c r="FY33" s="23"/>
      <c r="FZ33" s="23"/>
      <c r="GA33" s="23"/>
      <c r="GB33" s="23"/>
      <c r="GC33" s="23"/>
      <c r="GD33" s="23"/>
      <c r="GE33" s="23"/>
      <c r="GF33" s="23"/>
      <c r="GG33" s="23"/>
      <c r="GH33" s="23"/>
      <c r="GI33" s="23"/>
      <c r="GJ33" s="23"/>
      <c r="GK33" s="23"/>
      <c r="GL33" s="23"/>
      <c r="GM33" s="23"/>
      <c r="GN33" s="23"/>
      <c r="GO33" s="23"/>
    </row>
    <row r="34" spans="1:197" x14ac:dyDescent="0.25">
      <c r="A34" s="28"/>
      <c r="B34" s="228"/>
      <c r="C34" s="228"/>
      <c r="D34" s="228"/>
      <c r="E34" s="228"/>
      <c r="F34" s="228"/>
      <c r="G34" s="228"/>
      <c r="H34" s="28"/>
      <c r="I34" s="28"/>
      <c r="J34" s="23"/>
      <c r="K34" s="64"/>
      <c r="L34" s="64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64"/>
      <c r="X34" s="64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64"/>
      <c r="AJ34" s="64"/>
      <c r="AK34" s="23"/>
      <c r="AL34" s="23"/>
      <c r="AM34" s="23"/>
      <c r="AN34" s="23"/>
      <c r="AO34" s="23"/>
      <c r="AP34" s="23"/>
      <c r="AQ34" s="23"/>
      <c r="AR34" s="23"/>
      <c r="AS34" s="23"/>
      <c r="AT34" s="23"/>
      <c r="AU34" s="23"/>
      <c r="AV34" s="23"/>
      <c r="AW34" s="23"/>
      <c r="AX34" s="23"/>
      <c r="AY34" s="65"/>
      <c r="AZ34" s="66"/>
      <c r="BA34" s="65"/>
      <c r="BB34" s="65"/>
      <c r="BC34" s="65"/>
      <c r="BD34" s="65"/>
      <c r="BE34" s="65"/>
      <c r="BF34" s="65"/>
      <c r="BG34" s="65"/>
      <c r="BH34" s="65"/>
      <c r="BI34" s="65"/>
      <c r="BJ34" s="65"/>
      <c r="BK34" s="65"/>
      <c r="BL34" s="65"/>
      <c r="BM34" s="66"/>
      <c r="BN34" s="65"/>
      <c r="BO34" s="65"/>
      <c r="BP34" s="65"/>
      <c r="BQ34" s="65"/>
      <c r="BR34" s="65"/>
      <c r="BS34" s="65"/>
      <c r="BT34" s="65"/>
      <c r="BU34" s="65"/>
      <c r="BV34" s="65"/>
      <c r="BW34" s="65"/>
      <c r="BX34" s="65"/>
      <c r="BY34" s="65"/>
      <c r="BZ34" s="66"/>
      <c r="CA34" s="65"/>
      <c r="CB34" s="65"/>
      <c r="CC34" s="65"/>
      <c r="CD34" s="65"/>
      <c r="CE34" s="65"/>
      <c r="CF34" s="65"/>
      <c r="CG34" s="65"/>
      <c r="CH34" s="65"/>
      <c r="CI34" s="65"/>
      <c r="CJ34" s="65"/>
      <c r="CK34" s="65"/>
      <c r="CL34" s="65"/>
      <c r="CM34" s="65"/>
      <c r="CN34" s="65"/>
      <c r="CO34" s="65"/>
      <c r="CP34" s="65"/>
      <c r="CQ34" s="65"/>
      <c r="CR34" s="65"/>
      <c r="CS34" s="23"/>
      <c r="CT34" s="23"/>
      <c r="CU34" s="23"/>
      <c r="CV34" s="23"/>
      <c r="CW34" s="23"/>
      <c r="CX34" s="23"/>
      <c r="CY34" s="23"/>
      <c r="CZ34" s="23"/>
      <c r="DA34" s="23"/>
      <c r="DB34" s="23"/>
      <c r="DC34" s="23"/>
      <c r="DD34" s="23"/>
      <c r="DE34" s="23"/>
      <c r="DF34" s="23"/>
      <c r="DG34" s="23"/>
      <c r="DH34" s="23"/>
      <c r="DI34" s="23"/>
      <c r="DJ34" s="23"/>
      <c r="DK34" s="64"/>
      <c r="DL34" s="23"/>
      <c r="DM34" s="23"/>
      <c r="DN34" s="64"/>
      <c r="DO34" s="64"/>
      <c r="DP34" s="23"/>
      <c r="DQ34" s="23"/>
      <c r="DR34" s="64"/>
      <c r="DS34" s="64"/>
      <c r="DT34" s="23"/>
      <c r="DU34" s="23"/>
      <c r="DV34" s="64"/>
      <c r="DW34" s="23"/>
      <c r="DX34" s="23"/>
      <c r="DY34" s="23"/>
      <c r="DZ34" s="23"/>
      <c r="EA34" s="23"/>
      <c r="EB34" s="23"/>
      <c r="EC34" s="23"/>
      <c r="ED34" s="23"/>
      <c r="EE34" s="23"/>
      <c r="EF34" s="23"/>
      <c r="EG34" s="23"/>
      <c r="EH34" s="23"/>
      <c r="EI34" s="23"/>
      <c r="EJ34" s="23"/>
      <c r="EK34" s="23"/>
      <c r="EL34" s="23"/>
      <c r="EM34" s="23"/>
      <c r="EN34" s="23"/>
      <c r="EO34" s="23"/>
      <c r="EP34" s="23"/>
      <c r="EQ34" s="23"/>
      <c r="ER34" s="23"/>
      <c r="ES34" s="23"/>
      <c r="ET34" s="23"/>
      <c r="EU34" s="23"/>
      <c r="EV34" s="23"/>
      <c r="EW34" s="23"/>
      <c r="EX34" s="23"/>
      <c r="EY34" s="23"/>
      <c r="EZ34" s="23"/>
      <c r="FA34" s="23"/>
      <c r="FB34" s="23"/>
      <c r="FC34" s="23"/>
      <c r="FD34" s="23"/>
      <c r="FE34" s="23"/>
      <c r="FF34" s="23"/>
      <c r="FG34" s="23"/>
      <c r="FH34" s="23"/>
      <c r="FI34" s="23"/>
      <c r="FJ34" s="23"/>
      <c r="FK34" s="23"/>
      <c r="FL34" s="23"/>
      <c r="FM34" s="23"/>
      <c r="FN34" s="23"/>
      <c r="FO34" s="23"/>
      <c r="FP34" s="23"/>
      <c r="FQ34" s="23"/>
      <c r="FR34" s="23"/>
      <c r="FS34" s="23"/>
      <c r="FT34" s="23"/>
      <c r="FU34" s="23"/>
      <c r="FV34" s="23"/>
      <c r="FW34" s="23"/>
      <c r="FX34" s="23"/>
      <c r="FY34" s="23"/>
      <c r="FZ34" s="23"/>
      <c r="GA34" s="23"/>
      <c r="GB34" s="23"/>
      <c r="GC34" s="23"/>
      <c r="GD34" s="23"/>
      <c r="GE34" s="23"/>
      <c r="GF34" s="23"/>
      <c r="GG34" s="23"/>
      <c r="GH34" s="23"/>
      <c r="GI34" s="23"/>
      <c r="GJ34" s="23"/>
      <c r="GK34" s="23"/>
      <c r="GL34" s="23"/>
      <c r="GM34" s="23"/>
      <c r="GN34" s="23"/>
      <c r="GO34" s="23"/>
    </row>
    <row r="35" spans="1:197" x14ac:dyDescent="0.25">
      <c r="A35" s="28"/>
      <c r="B35" s="69"/>
      <c r="C35" s="28"/>
      <c r="D35" s="28"/>
      <c r="E35" s="64"/>
      <c r="F35" s="28"/>
      <c r="G35" s="28"/>
      <c r="H35" s="28"/>
      <c r="I35" s="28"/>
      <c r="J35" s="23"/>
      <c r="K35" s="64"/>
      <c r="L35" s="64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64"/>
      <c r="X35" s="64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64"/>
      <c r="AJ35" s="64"/>
      <c r="AK35" s="23"/>
      <c r="AL35" s="23"/>
      <c r="AM35" s="23"/>
      <c r="AN35" s="23"/>
      <c r="AO35" s="23"/>
      <c r="AP35" s="23"/>
      <c r="AQ35" s="23"/>
      <c r="AR35" s="23"/>
      <c r="AS35" s="23"/>
      <c r="AT35" s="23"/>
      <c r="AU35" s="23"/>
      <c r="AV35" s="23"/>
      <c r="AW35" s="23"/>
      <c r="AX35" s="23"/>
      <c r="AY35" s="65"/>
      <c r="AZ35" s="66"/>
      <c r="BA35" s="65"/>
      <c r="BB35" s="65"/>
      <c r="BC35" s="65"/>
      <c r="BD35" s="65"/>
      <c r="BE35" s="65"/>
      <c r="BF35" s="65"/>
      <c r="BG35" s="65"/>
      <c r="BH35" s="65"/>
      <c r="BI35" s="65"/>
      <c r="BJ35" s="65"/>
      <c r="BK35" s="65"/>
      <c r="BL35" s="65"/>
      <c r="BM35" s="66"/>
      <c r="BN35" s="65"/>
      <c r="BO35" s="65"/>
      <c r="BP35" s="65"/>
      <c r="BQ35" s="65"/>
      <c r="BR35" s="65"/>
      <c r="BS35" s="65"/>
      <c r="BT35" s="65"/>
      <c r="BU35" s="65"/>
      <c r="BV35" s="65"/>
      <c r="BW35" s="65"/>
      <c r="BX35" s="65"/>
      <c r="BY35" s="65"/>
      <c r="BZ35" s="66"/>
      <c r="CA35" s="65"/>
      <c r="CB35" s="65"/>
      <c r="CC35" s="65"/>
      <c r="CD35" s="65"/>
      <c r="CE35" s="65"/>
      <c r="CF35" s="65"/>
      <c r="CG35" s="65"/>
      <c r="CH35" s="65"/>
      <c r="CI35" s="65"/>
      <c r="CJ35" s="65"/>
      <c r="CK35" s="65"/>
      <c r="CL35" s="65"/>
      <c r="CM35" s="65"/>
      <c r="CN35" s="65"/>
      <c r="CO35" s="65"/>
      <c r="CP35" s="65"/>
      <c r="CQ35" s="65"/>
      <c r="CR35" s="65"/>
      <c r="CS35" s="23"/>
      <c r="CT35" s="23"/>
      <c r="CU35" s="23"/>
      <c r="CV35" s="23"/>
      <c r="CW35" s="23"/>
      <c r="CX35" s="23"/>
      <c r="CY35" s="23"/>
      <c r="CZ35" s="23"/>
      <c r="DA35" s="23"/>
      <c r="DB35" s="23"/>
      <c r="DC35" s="23"/>
      <c r="DD35" s="23"/>
      <c r="DE35" s="23"/>
      <c r="DF35" s="23"/>
      <c r="DG35" s="23"/>
      <c r="DH35" s="23"/>
      <c r="DI35" s="23"/>
      <c r="DJ35" s="23"/>
      <c r="DK35" s="64"/>
      <c r="DL35" s="23"/>
      <c r="DM35" s="23"/>
      <c r="DN35" s="64"/>
      <c r="DO35" s="64"/>
      <c r="DP35" s="23"/>
      <c r="DQ35" s="23"/>
      <c r="DR35" s="64"/>
      <c r="DS35" s="64"/>
      <c r="DT35" s="23"/>
      <c r="DU35" s="23"/>
      <c r="DV35" s="64"/>
      <c r="DW35" s="23"/>
      <c r="DX35" s="23"/>
      <c r="DY35" s="23"/>
      <c r="DZ35" s="23"/>
      <c r="EA35" s="23"/>
      <c r="EB35" s="23"/>
      <c r="EC35" s="23"/>
      <c r="ED35" s="23"/>
      <c r="EE35" s="23"/>
      <c r="EF35" s="23"/>
      <c r="EG35" s="23"/>
      <c r="EH35" s="23"/>
      <c r="EI35" s="23"/>
      <c r="EJ35" s="23"/>
      <c r="EK35" s="23"/>
      <c r="EL35" s="23"/>
      <c r="EM35" s="23"/>
      <c r="EN35" s="23"/>
      <c r="EO35" s="23"/>
      <c r="EP35" s="23"/>
      <c r="EQ35" s="23"/>
      <c r="ER35" s="23"/>
      <c r="ES35" s="23"/>
      <c r="ET35" s="23"/>
      <c r="EU35" s="23"/>
      <c r="EV35" s="23"/>
      <c r="EW35" s="23"/>
      <c r="EX35" s="23"/>
      <c r="EY35" s="23"/>
      <c r="EZ35" s="23"/>
      <c r="FA35" s="23"/>
      <c r="FB35" s="23"/>
      <c r="FC35" s="23"/>
      <c r="FD35" s="23"/>
      <c r="FE35" s="23"/>
      <c r="FF35" s="23"/>
      <c r="FG35" s="23"/>
      <c r="FH35" s="23"/>
      <c r="FI35" s="23"/>
      <c r="FJ35" s="23"/>
      <c r="FK35" s="23"/>
      <c r="FL35" s="23"/>
      <c r="FM35" s="23"/>
      <c r="FN35" s="23"/>
      <c r="FO35" s="23"/>
      <c r="FP35" s="23"/>
      <c r="FQ35" s="23"/>
      <c r="FR35" s="23"/>
      <c r="FS35" s="23"/>
      <c r="FT35" s="23"/>
      <c r="FU35" s="23"/>
      <c r="FV35" s="23"/>
      <c r="FW35" s="23"/>
      <c r="FX35" s="23"/>
      <c r="FY35" s="23"/>
      <c r="FZ35" s="23"/>
      <c r="GA35" s="23"/>
      <c r="GB35" s="23"/>
      <c r="GC35" s="23"/>
      <c r="GD35" s="23"/>
      <c r="GE35" s="23"/>
      <c r="GF35" s="23"/>
      <c r="GG35" s="23"/>
      <c r="GH35" s="23"/>
      <c r="GI35" s="23"/>
      <c r="GJ35" s="23"/>
      <c r="GK35" s="23"/>
      <c r="GL35" s="23"/>
      <c r="GM35" s="23"/>
      <c r="GN35" s="23"/>
      <c r="GO35" s="23"/>
    </row>
    <row r="36" spans="1:197" x14ac:dyDescent="0.25">
      <c r="A36" s="28"/>
      <c r="B36" s="69"/>
      <c r="C36" s="28"/>
      <c r="D36" s="28"/>
      <c r="E36" s="64"/>
      <c r="F36" s="28"/>
      <c r="G36" s="28"/>
      <c r="H36" s="28"/>
      <c r="I36" s="28"/>
      <c r="J36" s="23"/>
      <c r="K36" s="64"/>
      <c r="L36" s="64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64"/>
      <c r="X36" s="64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64"/>
      <c r="AJ36" s="64"/>
      <c r="AK36" s="23"/>
      <c r="AL36" s="23"/>
      <c r="AM36" s="23"/>
      <c r="AN36" s="23"/>
      <c r="AO36" s="23"/>
      <c r="AP36" s="23"/>
      <c r="AQ36" s="23"/>
      <c r="AR36" s="23"/>
      <c r="AS36" s="23"/>
      <c r="AT36" s="23"/>
      <c r="AU36" s="23"/>
      <c r="AV36" s="23"/>
      <c r="AW36" s="23"/>
      <c r="AX36" s="23"/>
      <c r="AY36" s="65"/>
      <c r="AZ36" s="66"/>
      <c r="BA36" s="65"/>
      <c r="BB36" s="65"/>
      <c r="BC36" s="65"/>
      <c r="BD36" s="65"/>
      <c r="BE36" s="65"/>
      <c r="BF36" s="65"/>
      <c r="BG36" s="65"/>
      <c r="BH36" s="65"/>
      <c r="BI36" s="65"/>
      <c r="BJ36" s="65"/>
      <c r="BK36" s="65"/>
      <c r="BL36" s="65"/>
      <c r="BM36" s="66"/>
      <c r="BN36" s="65"/>
      <c r="BO36" s="65"/>
      <c r="BP36" s="65"/>
      <c r="BQ36" s="65"/>
      <c r="BR36" s="65"/>
      <c r="BS36" s="65"/>
      <c r="BT36" s="65"/>
      <c r="BU36" s="65"/>
      <c r="BV36" s="65"/>
      <c r="BW36" s="65"/>
      <c r="BX36" s="65"/>
      <c r="BY36" s="65"/>
      <c r="BZ36" s="66"/>
      <c r="CA36" s="65"/>
      <c r="CB36" s="65"/>
      <c r="CC36" s="65"/>
      <c r="CD36" s="65"/>
      <c r="CE36" s="65"/>
      <c r="CF36" s="65"/>
      <c r="CG36" s="65"/>
      <c r="CH36" s="65"/>
      <c r="CI36" s="65"/>
      <c r="CJ36" s="65"/>
      <c r="CK36" s="65"/>
      <c r="CL36" s="65"/>
      <c r="CM36" s="65"/>
      <c r="CN36" s="65"/>
      <c r="CO36" s="65"/>
      <c r="CP36" s="65"/>
      <c r="CQ36" s="65"/>
      <c r="CR36" s="65"/>
      <c r="CS36" s="23"/>
      <c r="CT36" s="23"/>
      <c r="CU36" s="23"/>
      <c r="CV36" s="23"/>
      <c r="CW36" s="23"/>
      <c r="CX36" s="23"/>
      <c r="CY36" s="23"/>
      <c r="CZ36" s="23"/>
      <c r="DA36" s="23"/>
      <c r="DB36" s="23"/>
      <c r="DC36" s="23"/>
      <c r="DD36" s="23"/>
      <c r="DE36" s="23"/>
      <c r="DF36" s="23"/>
      <c r="DG36" s="23"/>
      <c r="DH36" s="23"/>
      <c r="DI36" s="23"/>
      <c r="DJ36" s="23"/>
      <c r="DK36" s="64"/>
      <c r="DL36" s="23"/>
      <c r="DM36" s="23"/>
      <c r="DN36" s="64"/>
      <c r="DO36" s="64"/>
      <c r="DP36" s="23"/>
      <c r="DQ36" s="23"/>
      <c r="DR36" s="64"/>
      <c r="DS36" s="64"/>
      <c r="DT36" s="23"/>
      <c r="DU36" s="23"/>
      <c r="DV36" s="64"/>
      <c r="DW36" s="23"/>
      <c r="DX36" s="23"/>
      <c r="DY36" s="23"/>
      <c r="DZ36" s="23"/>
      <c r="EA36" s="23"/>
      <c r="EB36" s="23"/>
      <c r="EC36" s="23"/>
      <c r="ED36" s="23"/>
      <c r="EE36" s="23"/>
      <c r="EF36" s="23"/>
      <c r="EG36" s="23"/>
      <c r="EH36" s="23"/>
      <c r="EI36" s="23"/>
      <c r="EJ36" s="23"/>
      <c r="EK36" s="23"/>
      <c r="EL36" s="23"/>
      <c r="EM36" s="23"/>
      <c r="EN36" s="23"/>
      <c r="EO36" s="23"/>
      <c r="EP36" s="23"/>
      <c r="EQ36" s="23"/>
      <c r="ER36" s="23"/>
      <c r="ES36" s="23"/>
      <c r="ET36" s="23"/>
      <c r="EU36" s="23"/>
      <c r="EV36" s="23"/>
      <c r="EW36" s="23"/>
      <c r="EX36" s="23"/>
      <c r="EY36" s="23"/>
      <c r="EZ36" s="23"/>
      <c r="FA36" s="23"/>
      <c r="FB36" s="23"/>
      <c r="FC36" s="23"/>
      <c r="FD36" s="23"/>
      <c r="FE36" s="23"/>
      <c r="FF36" s="23"/>
      <c r="FG36" s="23"/>
      <c r="FH36" s="23"/>
      <c r="FI36" s="23"/>
      <c r="FJ36" s="23"/>
      <c r="FK36" s="23"/>
      <c r="FL36" s="23"/>
      <c r="FM36" s="23"/>
      <c r="FN36" s="23"/>
      <c r="FO36" s="23"/>
      <c r="FP36" s="23"/>
      <c r="FQ36" s="23"/>
      <c r="FR36" s="23"/>
      <c r="FS36" s="23"/>
      <c r="FT36" s="23"/>
      <c r="FU36" s="23"/>
      <c r="FV36" s="23"/>
      <c r="FW36" s="23"/>
      <c r="FX36" s="23"/>
      <c r="FY36" s="23"/>
      <c r="FZ36" s="23"/>
      <c r="GA36" s="23"/>
      <c r="GB36" s="23"/>
      <c r="GC36" s="23"/>
      <c r="GD36" s="23"/>
      <c r="GE36" s="23"/>
      <c r="GF36" s="23"/>
      <c r="GG36" s="23"/>
      <c r="GH36" s="23"/>
      <c r="GI36" s="23"/>
      <c r="GJ36" s="23"/>
      <c r="GK36" s="23"/>
      <c r="GL36" s="23"/>
      <c r="GM36" s="23"/>
      <c r="GN36" s="23"/>
      <c r="GO36" s="23"/>
    </row>
    <row r="37" spans="1:197" x14ac:dyDescent="0.25">
      <c r="A37" s="28"/>
      <c r="B37" s="69"/>
      <c r="C37" s="28"/>
      <c r="D37" s="28"/>
      <c r="E37" s="64"/>
      <c r="F37" s="28"/>
      <c r="G37" s="28"/>
      <c r="H37" s="28"/>
      <c r="I37" s="28"/>
      <c r="J37" s="23"/>
      <c r="K37" s="64"/>
      <c r="L37" s="64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64"/>
      <c r="X37" s="64"/>
      <c r="Y37" s="23"/>
      <c r="Z37" s="23"/>
      <c r="AA37" s="23"/>
      <c r="AB37" s="23"/>
      <c r="AC37" s="23"/>
      <c r="AD37" s="23"/>
      <c r="AE37" s="23"/>
      <c r="AF37" s="23"/>
      <c r="AG37" s="23"/>
      <c r="AH37" s="23"/>
      <c r="AI37" s="64"/>
      <c r="AJ37" s="64"/>
      <c r="AK37" s="23"/>
      <c r="AL37" s="23"/>
      <c r="AM37" s="23"/>
      <c r="AN37" s="23"/>
      <c r="AO37" s="23"/>
      <c r="AP37" s="23"/>
      <c r="AQ37" s="23"/>
      <c r="AR37" s="23"/>
      <c r="AS37" s="23"/>
      <c r="AT37" s="23"/>
      <c r="AU37" s="23"/>
      <c r="AV37" s="23"/>
      <c r="AW37" s="23"/>
      <c r="AX37" s="23"/>
      <c r="AY37" s="65"/>
      <c r="AZ37" s="66"/>
      <c r="BA37" s="65"/>
      <c r="BB37" s="65"/>
      <c r="BC37" s="65"/>
      <c r="BD37" s="65"/>
      <c r="BE37" s="65"/>
      <c r="BF37" s="65"/>
      <c r="BG37" s="65"/>
      <c r="BH37" s="65"/>
      <c r="BI37" s="65"/>
      <c r="BJ37" s="65"/>
      <c r="BK37" s="65"/>
      <c r="BL37" s="65"/>
      <c r="BM37" s="66"/>
      <c r="BN37" s="65"/>
      <c r="BO37" s="65"/>
      <c r="BP37" s="65"/>
      <c r="BQ37" s="65"/>
      <c r="BR37" s="65"/>
      <c r="BS37" s="65"/>
      <c r="BT37" s="65"/>
      <c r="BU37" s="65"/>
      <c r="BV37" s="65"/>
      <c r="BW37" s="65"/>
      <c r="BX37" s="65"/>
      <c r="BY37" s="65"/>
      <c r="BZ37" s="66"/>
      <c r="CA37" s="65"/>
      <c r="CB37" s="65"/>
      <c r="CC37" s="65"/>
      <c r="CD37" s="65"/>
      <c r="CE37" s="65"/>
      <c r="CF37" s="65"/>
      <c r="CG37" s="65"/>
      <c r="CH37" s="65"/>
      <c r="CI37" s="65"/>
      <c r="CJ37" s="65"/>
      <c r="CK37" s="65"/>
      <c r="CL37" s="65"/>
      <c r="CM37" s="65"/>
      <c r="CN37" s="65"/>
      <c r="CO37" s="65"/>
      <c r="CP37" s="65"/>
      <c r="CQ37" s="65"/>
      <c r="CR37" s="65"/>
      <c r="CS37" s="23"/>
      <c r="CT37" s="23"/>
      <c r="CU37" s="23"/>
      <c r="CV37" s="23"/>
      <c r="CW37" s="23"/>
      <c r="CX37" s="23"/>
      <c r="CY37" s="23"/>
      <c r="CZ37" s="23"/>
      <c r="DA37" s="23"/>
      <c r="DB37" s="23"/>
      <c r="DC37" s="23"/>
      <c r="DD37" s="23"/>
      <c r="DE37" s="23"/>
      <c r="DF37" s="23"/>
      <c r="DG37" s="23"/>
      <c r="DH37" s="23"/>
      <c r="DI37" s="23"/>
      <c r="DJ37" s="23"/>
      <c r="DK37" s="64"/>
      <c r="DL37" s="23"/>
      <c r="DM37" s="23"/>
      <c r="DN37" s="64"/>
      <c r="DO37" s="64"/>
      <c r="DP37" s="23"/>
      <c r="DQ37" s="23"/>
      <c r="DR37" s="64"/>
      <c r="DS37" s="64"/>
      <c r="DT37" s="23"/>
      <c r="DU37" s="23"/>
      <c r="DV37" s="64"/>
      <c r="DW37" s="23"/>
      <c r="DX37" s="23"/>
      <c r="DY37" s="23"/>
      <c r="DZ37" s="23"/>
      <c r="EA37" s="23"/>
      <c r="EB37" s="23"/>
      <c r="EC37" s="23"/>
      <c r="ED37" s="23"/>
      <c r="EE37" s="23"/>
      <c r="EF37" s="23"/>
      <c r="EG37" s="23"/>
      <c r="EH37" s="23"/>
      <c r="EI37" s="23"/>
      <c r="EJ37" s="23"/>
      <c r="EK37" s="23"/>
      <c r="EL37" s="23"/>
      <c r="EM37" s="23"/>
      <c r="EN37" s="23"/>
      <c r="EO37" s="23"/>
      <c r="EP37" s="23"/>
      <c r="EQ37" s="23"/>
      <c r="ER37" s="23"/>
      <c r="ES37" s="23"/>
      <c r="ET37" s="23"/>
      <c r="EU37" s="23"/>
      <c r="EV37" s="23"/>
      <c r="EW37" s="23"/>
      <c r="EX37" s="23"/>
      <c r="EY37" s="23"/>
      <c r="EZ37" s="23"/>
      <c r="FA37" s="23"/>
      <c r="FB37" s="23"/>
      <c r="FC37" s="23"/>
      <c r="FD37" s="23"/>
      <c r="FE37" s="23"/>
      <c r="FF37" s="23"/>
      <c r="FG37" s="23"/>
      <c r="FH37" s="23"/>
      <c r="FI37" s="23"/>
      <c r="FJ37" s="23"/>
      <c r="FK37" s="23"/>
      <c r="FL37" s="23"/>
      <c r="FM37" s="23"/>
      <c r="FN37" s="23"/>
      <c r="FO37" s="23"/>
      <c r="FP37" s="23"/>
      <c r="FQ37" s="23"/>
      <c r="FR37" s="23"/>
      <c r="FS37" s="23"/>
      <c r="FT37" s="23"/>
      <c r="FU37" s="23"/>
      <c r="FV37" s="23"/>
      <c r="FW37" s="23"/>
      <c r="FX37" s="23"/>
      <c r="FY37" s="23"/>
      <c r="FZ37" s="23"/>
      <c r="GA37" s="23"/>
      <c r="GB37" s="23"/>
      <c r="GC37" s="23"/>
      <c r="GD37" s="23"/>
      <c r="GE37" s="23"/>
      <c r="GF37" s="23"/>
      <c r="GG37" s="23"/>
      <c r="GH37" s="23"/>
      <c r="GI37" s="23"/>
      <c r="GJ37" s="23"/>
      <c r="GK37" s="23"/>
      <c r="GL37" s="23"/>
      <c r="GM37" s="23"/>
      <c r="GN37" s="23"/>
      <c r="GO37" s="23"/>
    </row>
    <row r="38" spans="1:197" x14ac:dyDescent="0.25">
      <c r="A38" s="28"/>
      <c r="B38" s="69"/>
      <c r="C38" s="28"/>
      <c r="D38" s="28"/>
      <c r="E38" s="64"/>
      <c r="F38" s="28"/>
      <c r="G38" s="28"/>
      <c r="H38" s="28"/>
      <c r="I38" s="28"/>
      <c r="J38" s="23"/>
      <c r="K38" s="64"/>
      <c r="L38" s="64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64"/>
      <c r="X38" s="64"/>
      <c r="Y38" s="23"/>
      <c r="Z38" s="23"/>
      <c r="AA38" s="23"/>
      <c r="AB38" s="23"/>
      <c r="AC38" s="23"/>
      <c r="AD38" s="23"/>
      <c r="AE38" s="23"/>
      <c r="AF38" s="23"/>
      <c r="AG38" s="23"/>
      <c r="AH38" s="23"/>
      <c r="AI38" s="64"/>
      <c r="AJ38" s="64"/>
      <c r="AK38" s="23"/>
      <c r="AL38" s="23"/>
      <c r="AM38" s="23"/>
      <c r="AN38" s="23"/>
      <c r="AO38" s="23"/>
      <c r="AP38" s="23"/>
      <c r="AQ38" s="23"/>
      <c r="AR38" s="23"/>
      <c r="AS38" s="23"/>
      <c r="AT38" s="23"/>
      <c r="AU38" s="23"/>
      <c r="AV38" s="23"/>
      <c r="AW38" s="23"/>
      <c r="AX38" s="23"/>
      <c r="AY38" s="65"/>
      <c r="AZ38" s="66"/>
      <c r="BA38" s="65"/>
      <c r="BB38" s="65"/>
      <c r="BC38" s="65"/>
      <c r="BD38" s="65"/>
      <c r="BE38" s="65"/>
      <c r="BF38" s="65"/>
      <c r="BG38" s="65"/>
      <c r="BH38" s="65"/>
      <c r="BI38" s="65"/>
      <c r="BJ38" s="65"/>
      <c r="BK38" s="65"/>
      <c r="BL38" s="65"/>
      <c r="BM38" s="66"/>
      <c r="BN38" s="65"/>
      <c r="BO38" s="65"/>
      <c r="BP38" s="65"/>
      <c r="BQ38" s="65"/>
      <c r="BR38" s="65"/>
      <c r="BS38" s="65"/>
      <c r="BT38" s="65"/>
      <c r="BU38" s="65"/>
      <c r="BV38" s="65"/>
      <c r="BW38" s="65"/>
      <c r="BX38" s="65"/>
      <c r="BY38" s="65"/>
      <c r="BZ38" s="66"/>
      <c r="CA38" s="65"/>
      <c r="CB38" s="65"/>
      <c r="CC38" s="65"/>
      <c r="CD38" s="65"/>
      <c r="CE38" s="65"/>
      <c r="CF38" s="65"/>
      <c r="CG38" s="65"/>
      <c r="CH38" s="65"/>
      <c r="CI38" s="65"/>
      <c r="CJ38" s="65"/>
      <c r="CK38" s="65"/>
      <c r="CL38" s="65"/>
      <c r="CM38" s="65"/>
      <c r="CN38" s="65"/>
      <c r="CO38" s="65"/>
      <c r="CP38" s="65"/>
      <c r="CQ38" s="65"/>
      <c r="CR38" s="65"/>
      <c r="CS38" s="23"/>
      <c r="CT38" s="23"/>
      <c r="CU38" s="23"/>
      <c r="CV38" s="23"/>
      <c r="CW38" s="23"/>
      <c r="CX38" s="23"/>
      <c r="CY38" s="23"/>
      <c r="CZ38" s="23"/>
      <c r="DA38" s="23"/>
      <c r="DB38" s="23"/>
      <c r="DC38" s="23"/>
      <c r="DD38" s="23"/>
      <c r="DE38" s="23"/>
      <c r="DF38" s="23"/>
      <c r="DG38" s="23"/>
      <c r="DH38" s="23"/>
      <c r="DI38" s="23"/>
      <c r="DJ38" s="23"/>
      <c r="DK38" s="64"/>
      <c r="DL38" s="23"/>
      <c r="DM38" s="23"/>
      <c r="DN38" s="64"/>
      <c r="DO38" s="64"/>
      <c r="DP38" s="23"/>
      <c r="DQ38" s="23"/>
      <c r="DR38" s="64"/>
      <c r="DS38" s="64"/>
      <c r="DT38" s="23"/>
      <c r="DU38" s="23"/>
      <c r="DV38" s="64"/>
      <c r="DW38" s="23"/>
      <c r="DX38" s="23"/>
      <c r="DY38" s="23"/>
      <c r="DZ38" s="23"/>
      <c r="EA38" s="23"/>
      <c r="EB38" s="23"/>
      <c r="EC38" s="23"/>
      <c r="ED38" s="23"/>
      <c r="EE38" s="23"/>
      <c r="EF38" s="23"/>
      <c r="EG38" s="23"/>
      <c r="EH38" s="23"/>
      <c r="EI38" s="23"/>
      <c r="EJ38" s="23"/>
      <c r="EK38" s="23"/>
      <c r="EL38" s="23"/>
      <c r="EM38" s="23"/>
      <c r="EN38" s="23"/>
      <c r="EO38" s="23"/>
      <c r="EP38" s="23"/>
      <c r="EQ38" s="23"/>
      <c r="ER38" s="23"/>
      <c r="ES38" s="23"/>
      <c r="ET38" s="23"/>
      <c r="EU38" s="23"/>
      <c r="EV38" s="23"/>
      <c r="EW38" s="23"/>
      <c r="EX38" s="23"/>
      <c r="EY38" s="23"/>
      <c r="EZ38" s="23"/>
      <c r="FA38" s="23"/>
      <c r="FB38" s="23"/>
      <c r="FC38" s="23"/>
      <c r="FD38" s="23"/>
      <c r="FE38" s="23"/>
      <c r="FF38" s="23"/>
      <c r="FG38" s="23"/>
      <c r="FH38" s="23"/>
      <c r="FI38" s="23"/>
      <c r="FJ38" s="23"/>
      <c r="FK38" s="23"/>
      <c r="FL38" s="23"/>
      <c r="FM38" s="23"/>
      <c r="FN38" s="23"/>
      <c r="FO38" s="23"/>
      <c r="FP38" s="23"/>
      <c r="FQ38" s="23"/>
      <c r="FR38" s="23"/>
      <c r="FS38" s="23"/>
      <c r="FT38" s="23"/>
      <c r="FU38" s="23"/>
      <c r="FV38" s="23"/>
      <c r="FW38" s="23"/>
      <c r="FX38" s="23"/>
      <c r="FY38" s="23"/>
      <c r="FZ38" s="23"/>
      <c r="GA38" s="23"/>
      <c r="GB38" s="23"/>
      <c r="GC38" s="23"/>
      <c r="GD38" s="23"/>
      <c r="GE38" s="23"/>
      <c r="GF38" s="23"/>
      <c r="GG38" s="23"/>
      <c r="GH38" s="23"/>
      <c r="GI38" s="23"/>
      <c r="GJ38" s="23"/>
      <c r="GK38" s="23"/>
      <c r="GL38" s="23"/>
      <c r="GM38" s="23"/>
      <c r="GN38" s="23"/>
      <c r="GO38" s="23"/>
    </row>
    <row r="39" spans="1:197" x14ac:dyDescent="0.25">
      <c r="A39" s="28"/>
      <c r="B39" s="69"/>
      <c r="C39" s="28"/>
      <c r="D39" s="28"/>
      <c r="E39" s="64"/>
      <c r="F39" s="28"/>
      <c r="G39" s="28"/>
      <c r="H39" s="28"/>
      <c r="I39" s="28"/>
      <c r="J39" s="23"/>
      <c r="K39" s="64"/>
      <c r="L39" s="64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64"/>
      <c r="X39" s="64"/>
      <c r="Y39" s="23"/>
      <c r="Z39" s="23"/>
      <c r="AA39" s="23"/>
      <c r="AB39" s="23"/>
      <c r="AC39" s="23"/>
      <c r="AD39" s="23"/>
      <c r="AE39" s="23"/>
      <c r="AF39" s="23"/>
      <c r="AG39" s="23"/>
      <c r="AH39" s="23"/>
      <c r="AI39" s="64"/>
      <c r="AJ39" s="64"/>
      <c r="AK39" s="23"/>
      <c r="AL39" s="23"/>
      <c r="AM39" s="23"/>
      <c r="AN39" s="23"/>
      <c r="AO39" s="23"/>
      <c r="AP39" s="23"/>
      <c r="AQ39" s="23"/>
      <c r="AR39" s="23"/>
      <c r="AS39" s="23"/>
      <c r="AT39" s="23"/>
      <c r="AU39" s="23"/>
      <c r="AV39" s="23"/>
      <c r="AW39" s="23"/>
      <c r="AX39" s="23"/>
      <c r="AY39" s="65"/>
      <c r="AZ39" s="66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6"/>
      <c r="BN39" s="65"/>
      <c r="BO39" s="65"/>
      <c r="BP39" s="65"/>
      <c r="BQ39" s="65"/>
      <c r="BR39" s="65"/>
      <c r="BS39" s="65"/>
      <c r="BT39" s="65"/>
      <c r="BU39" s="65"/>
      <c r="BV39" s="65"/>
      <c r="BW39" s="65"/>
      <c r="BX39" s="65"/>
      <c r="BY39" s="65"/>
      <c r="BZ39" s="66"/>
      <c r="CA39" s="65"/>
      <c r="CB39" s="65"/>
      <c r="CC39" s="65"/>
      <c r="CD39" s="65"/>
      <c r="CE39" s="65"/>
      <c r="CF39" s="65"/>
      <c r="CG39" s="65"/>
      <c r="CH39" s="65"/>
      <c r="CI39" s="65"/>
      <c r="CJ39" s="65"/>
      <c r="CK39" s="65"/>
      <c r="CL39" s="65"/>
      <c r="CM39" s="65"/>
      <c r="CN39" s="65"/>
      <c r="CO39" s="65"/>
      <c r="CP39" s="65"/>
      <c r="CQ39" s="65"/>
      <c r="CR39" s="65"/>
      <c r="CS39" s="23"/>
      <c r="CT39" s="23"/>
      <c r="CU39" s="23"/>
      <c r="CV39" s="23"/>
      <c r="CW39" s="23"/>
      <c r="CX39" s="23"/>
      <c r="CY39" s="23"/>
      <c r="CZ39" s="23"/>
      <c r="DA39" s="23"/>
      <c r="DB39" s="23"/>
      <c r="DC39" s="23"/>
      <c r="DD39" s="23"/>
      <c r="DE39" s="23"/>
      <c r="DF39" s="23"/>
      <c r="DG39" s="23"/>
      <c r="DH39" s="23"/>
      <c r="DI39" s="23"/>
      <c r="DJ39" s="23"/>
      <c r="DK39" s="64"/>
      <c r="DL39" s="23"/>
      <c r="DM39" s="23"/>
      <c r="DN39" s="64"/>
      <c r="DO39" s="64"/>
      <c r="DP39" s="23"/>
      <c r="DQ39" s="23"/>
      <c r="DR39" s="64"/>
      <c r="DS39" s="64"/>
      <c r="DT39" s="23"/>
      <c r="DU39" s="23"/>
      <c r="DV39" s="64"/>
      <c r="DW39" s="23"/>
      <c r="DX39" s="23"/>
      <c r="DY39" s="23"/>
      <c r="DZ39" s="23"/>
      <c r="EA39" s="23"/>
      <c r="EB39" s="23"/>
      <c r="EC39" s="23"/>
      <c r="ED39" s="23"/>
      <c r="EE39" s="23"/>
      <c r="EF39" s="23"/>
      <c r="EG39" s="23"/>
      <c r="EH39" s="23"/>
      <c r="EI39" s="23"/>
      <c r="EJ39" s="23"/>
      <c r="EK39" s="23"/>
      <c r="EL39" s="23"/>
      <c r="EM39" s="23"/>
      <c r="EN39" s="23"/>
      <c r="EO39" s="23"/>
      <c r="EP39" s="23"/>
      <c r="EQ39" s="23"/>
      <c r="ER39" s="23"/>
      <c r="ES39" s="23"/>
      <c r="ET39" s="23"/>
      <c r="EU39" s="23"/>
      <c r="EV39" s="23"/>
      <c r="EW39" s="23"/>
      <c r="EX39" s="23"/>
      <c r="EY39" s="23"/>
      <c r="EZ39" s="23"/>
      <c r="FA39" s="23"/>
      <c r="FB39" s="23"/>
      <c r="FC39" s="23"/>
      <c r="FD39" s="23"/>
      <c r="FE39" s="23"/>
      <c r="FF39" s="23"/>
      <c r="FG39" s="23"/>
      <c r="FH39" s="23"/>
      <c r="FI39" s="23"/>
      <c r="FJ39" s="23"/>
      <c r="FK39" s="23"/>
      <c r="FL39" s="23"/>
      <c r="FM39" s="23"/>
      <c r="FN39" s="23"/>
      <c r="FO39" s="23"/>
      <c r="FP39" s="23"/>
      <c r="FQ39" s="23"/>
      <c r="FR39" s="23"/>
      <c r="FS39" s="23"/>
      <c r="FT39" s="23"/>
      <c r="FU39" s="23"/>
      <c r="FV39" s="23"/>
      <c r="FW39" s="23"/>
      <c r="FX39" s="23"/>
      <c r="FY39" s="23"/>
      <c r="FZ39" s="23"/>
      <c r="GA39" s="23"/>
      <c r="GB39" s="23"/>
      <c r="GC39" s="23"/>
      <c r="GD39" s="23"/>
      <c r="GE39" s="23"/>
      <c r="GF39" s="23"/>
      <c r="GG39" s="23"/>
      <c r="GH39" s="23"/>
      <c r="GI39" s="23"/>
      <c r="GJ39" s="23"/>
      <c r="GK39" s="23"/>
      <c r="GL39" s="23"/>
      <c r="GM39" s="23"/>
      <c r="GN39" s="23"/>
      <c r="GO39" s="23"/>
    </row>
    <row r="40" spans="1:197" x14ac:dyDescent="0.25">
      <c r="A40" s="28"/>
      <c r="B40" s="69"/>
      <c r="C40" s="28"/>
      <c r="D40" s="28"/>
      <c r="E40" s="64"/>
      <c r="F40" s="28"/>
      <c r="G40" s="28"/>
      <c r="H40" s="28"/>
      <c r="I40" s="28"/>
      <c r="J40" s="23"/>
      <c r="K40" s="64"/>
      <c r="L40" s="64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64"/>
      <c r="X40" s="64"/>
      <c r="Y40" s="23"/>
      <c r="Z40" s="23"/>
      <c r="AA40" s="23"/>
      <c r="AB40" s="23"/>
      <c r="AC40" s="23"/>
      <c r="AD40" s="23"/>
      <c r="AE40" s="23"/>
      <c r="AF40" s="23"/>
      <c r="AG40" s="23"/>
      <c r="AH40" s="23"/>
      <c r="AI40" s="64"/>
      <c r="AJ40" s="64"/>
      <c r="AK40" s="23"/>
      <c r="AL40" s="23"/>
      <c r="AM40" s="23"/>
      <c r="AN40" s="23"/>
      <c r="AO40" s="23"/>
      <c r="AP40" s="23"/>
      <c r="AQ40" s="23"/>
      <c r="AR40" s="23"/>
      <c r="AS40" s="23"/>
      <c r="AT40" s="23"/>
      <c r="AU40" s="23"/>
      <c r="AV40" s="23"/>
      <c r="AW40" s="23"/>
      <c r="AX40" s="23"/>
      <c r="AY40" s="65"/>
      <c r="AZ40" s="66"/>
      <c r="BA40" s="65"/>
      <c r="BB40" s="65"/>
      <c r="BC40" s="65"/>
      <c r="BD40" s="65"/>
      <c r="BE40" s="65"/>
      <c r="BF40" s="65"/>
      <c r="BG40" s="65"/>
      <c r="BH40" s="65"/>
      <c r="BI40" s="65"/>
      <c r="BJ40" s="65"/>
      <c r="BK40" s="65"/>
      <c r="BL40" s="65"/>
      <c r="BM40" s="66"/>
      <c r="BN40" s="65"/>
      <c r="BO40" s="65"/>
      <c r="BP40" s="65"/>
      <c r="BQ40" s="65"/>
      <c r="BR40" s="65"/>
      <c r="BS40" s="65"/>
      <c r="BT40" s="65"/>
      <c r="BU40" s="65"/>
      <c r="BV40" s="65"/>
      <c r="BW40" s="65"/>
      <c r="BX40" s="65"/>
      <c r="BY40" s="65"/>
      <c r="BZ40" s="66"/>
      <c r="CA40" s="65"/>
      <c r="CB40" s="65"/>
      <c r="CC40" s="65"/>
      <c r="CD40" s="65"/>
      <c r="CE40" s="65"/>
      <c r="CF40" s="65"/>
      <c r="CG40" s="65"/>
      <c r="CH40" s="65"/>
      <c r="CI40" s="65"/>
      <c r="CJ40" s="65"/>
      <c r="CK40" s="65"/>
      <c r="CL40" s="65"/>
      <c r="CM40" s="65"/>
      <c r="CN40" s="65"/>
      <c r="CO40" s="65"/>
      <c r="CP40" s="65"/>
      <c r="CQ40" s="65"/>
      <c r="CR40" s="65"/>
      <c r="CS40" s="23"/>
      <c r="CT40" s="23"/>
      <c r="CU40" s="23"/>
      <c r="CV40" s="23"/>
      <c r="CW40" s="23"/>
      <c r="CX40" s="23"/>
      <c r="CY40" s="23"/>
      <c r="CZ40" s="23"/>
      <c r="DA40" s="23"/>
      <c r="DB40" s="23"/>
      <c r="DC40" s="23"/>
      <c r="DD40" s="23"/>
      <c r="DE40" s="23"/>
      <c r="DF40" s="23"/>
      <c r="DG40" s="23"/>
      <c r="DH40" s="23"/>
      <c r="DI40" s="23"/>
      <c r="DJ40" s="23"/>
      <c r="DK40" s="64"/>
      <c r="DL40" s="23"/>
      <c r="DM40" s="23"/>
      <c r="DN40" s="64"/>
      <c r="DO40" s="64"/>
      <c r="DP40" s="23"/>
      <c r="DQ40" s="23"/>
      <c r="DR40" s="64"/>
      <c r="DS40" s="64"/>
      <c r="DT40" s="23"/>
      <c r="DU40" s="23"/>
      <c r="DV40" s="64"/>
      <c r="DW40" s="23"/>
      <c r="DX40" s="23"/>
      <c r="DY40" s="23"/>
      <c r="DZ40" s="23"/>
      <c r="EA40" s="23"/>
      <c r="EB40" s="23"/>
      <c r="EC40" s="23"/>
      <c r="ED40" s="23"/>
      <c r="EE40" s="23"/>
      <c r="EF40" s="23"/>
      <c r="EG40" s="23"/>
      <c r="EH40" s="23"/>
      <c r="EI40" s="23"/>
      <c r="EJ40" s="23"/>
      <c r="EK40" s="23"/>
      <c r="EL40" s="23"/>
      <c r="EM40" s="23"/>
      <c r="EN40" s="23"/>
      <c r="EO40" s="23"/>
      <c r="EP40" s="23"/>
      <c r="EQ40" s="23"/>
      <c r="ER40" s="23"/>
      <c r="ES40" s="23"/>
      <c r="ET40" s="23"/>
      <c r="EU40" s="23"/>
      <c r="EV40" s="23"/>
      <c r="EW40" s="23"/>
      <c r="EX40" s="23"/>
      <c r="EY40" s="23"/>
      <c r="EZ40" s="23"/>
      <c r="FA40" s="23"/>
      <c r="FB40" s="23"/>
      <c r="FC40" s="23"/>
      <c r="FD40" s="23"/>
      <c r="FE40" s="23"/>
      <c r="FF40" s="23"/>
      <c r="FG40" s="23"/>
      <c r="FH40" s="23"/>
      <c r="FI40" s="23"/>
      <c r="FJ40" s="23"/>
      <c r="FK40" s="23"/>
      <c r="FL40" s="23"/>
      <c r="FM40" s="23"/>
      <c r="FN40" s="23"/>
      <c r="FO40" s="23"/>
      <c r="FP40" s="23"/>
      <c r="FQ40" s="23"/>
      <c r="FR40" s="23"/>
      <c r="FS40" s="23"/>
      <c r="FT40" s="23"/>
      <c r="FU40" s="23"/>
      <c r="FV40" s="23"/>
      <c r="FW40" s="23"/>
      <c r="FX40" s="23"/>
      <c r="FY40" s="23"/>
      <c r="FZ40" s="23"/>
      <c r="GA40" s="23"/>
      <c r="GB40" s="23"/>
      <c r="GC40" s="23"/>
      <c r="GD40" s="23"/>
      <c r="GE40" s="23"/>
      <c r="GF40" s="23"/>
      <c r="GG40" s="23"/>
      <c r="GH40" s="23"/>
      <c r="GI40" s="23"/>
      <c r="GJ40" s="23"/>
      <c r="GK40" s="23"/>
      <c r="GL40" s="23"/>
      <c r="GM40" s="23"/>
      <c r="GN40" s="23"/>
      <c r="GO40" s="23"/>
    </row>
    <row r="41" spans="1:197" x14ac:dyDescent="0.25">
      <c r="A41" s="28"/>
      <c r="B41" s="69"/>
      <c r="C41" s="28"/>
      <c r="D41" s="28"/>
      <c r="E41" s="64"/>
      <c r="F41" s="28"/>
      <c r="G41" s="28"/>
      <c r="H41" s="28"/>
      <c r="I41" s="28"/>
      <c r="J41" s="23"/>
      <c r="K41" s="64"/>
      <c r="L41" s="64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64"/>
      <c r="X41" s="64"/>
      <c r="Y41" s="23"/>
      <c r="Z41" s="23"/>
      <c r="AA41" s="23"/>
      <c r="AB41" s="23"/>
      <c r="AC41" s="23"/>
      <c r="AD41" s="23"/>
      <c r="AE41" s="23"/>
      <c r="AF41" s="23"/>
      <c r="AG41" s="23"/>
      <c r="AH41" s="23"/>
      <c r="AI41" s="64"/>
      <c r="AJ41" s="64"/>
      <c r="AK41" s="23"/>
      <c r="AL41" s="23"/>
      <c r="AM41" s="23"/>
      <c r="AN41" s="23"/>
      <c r="AO41" s="23"/>
      <c r="AP41" s="23"/>
      <c r="AQ41" s="23"/>
      <c r="AR41" s="23"/>
      <c r="AS41" s="23"/>
      <c r="AT41" s="23"/>
      <c r="AU41" s="23"/>
      <c r="AV41" s="23"/>
      <c r="AW41" s="23"/>
      <c r="AX41" s="23"/>
      <c r="AY41" s="65"/>
      <c r="AZ41" s="66"/>
      <c r="BA41" s="65"/>
      <c r="BB41" s="65"/>
      <c r="BC41" s="65"/>
      <c r="BD41" s="65"/>
      <c r="BE41" s="65"/>
      <c r="BF41" s="65"/>
      <c r="BG41" s="65"/>
      <c r="BH41" s="65"/>
      <c r="BI41" s="65"/>
      <c r="BJ41" s="65"/>
      <c r="BK41" s="65"/>
      <c r="BL41" s="65"/>
      <c r="BM41" s="66"/>
      <c r="BN41" s="65"/>
      <c r="BO41" s="65"/>
      <c r="BP41" s="65"/>
      <c r="BQ41" s="65"/>
      <c r="BR41" s="65"/>
      <c r="BS41" s="65"/>
      <c r="BT41" s="65"/>
      <c r="BU41" s="65"/>
      <c r="BV41" s="65"/>
      <c r="BW41" s="65"/>
      <c r="BX41" s="65"/>
      <c r="BY41" s="65"/>
      <c r="BZ41" s="66"/>
      <c r="CA41" s="65"/>
      <c r="CB41" s="65"/>
      <c r="CC41" s="65"/>
      <c r="CD41" s="65"/>
      <c r="CE41" s="65"/>
      <c r="CF41" s="65"/>
      <c r="CG41" s="65"/>
      <c r="CH41" s="65"/>
      <c r="CI41" s="65"/>
      <c r="CJ41" s="65"/>
      <c r="CK41" s="65"/>
      <c r="CL41" s="65"/>
      <c r="CM41" s="65"/>
      <c r="CN41" s="65"/>
      <c r="CO41" s="65"/>
      <c r="CP41" s="65"/>
      <c r="CQ41" s="65"/>
      <c r="CR41" s="65"/>
      <c r="CS41" s="23"/>
      <c r="CT41" s="23"/>
      <c r="CU41" s="23"/>
      <c r="CV41" s="23"/>
      <c r="CW41" s="23"/>
      <c r="CX41" s="23"/>
      <c r="CY41" s="23"/>
      <c r="CZ41" s="23"/>
      <c r="DA41" s="23"/>
      <c r="DB41" s="23"/>
      <c r="DC41" s="23"/>
      <c r="DD41" s="23"/>
      <c r="DE41" s="23"/>
      <c r="DF41" s="23"/>
      <c r="DG41" s="23"/>
      <c r="DH41" s="23"/>
      <c r="DI41" s="23"/>
      <c r="DJ41" s="23"/>
      <c r="DK41" s="64"/>
      <c r="DL41" s="23"/>
      <c r="DM41" s="23"/>
      <c r="DN41" s="64"/>
      <c r="DO41" s="64"/>
      <c r="DP41" s="23"/>
      <c r="DQ41" s="23"/>
      <c r="DR41" s="64"/>
      <c r="DS41" s="64"/>
      <c r="DT41" s="23"/>
      <c r="DU41" s="23"/>
      <c r="DV41" s="64"/>
      <c r="DW41" s="23"/>
      <c r="DX41" s="23"/>
      <c r="DY41" s="23"/>
      <c r="DZ41" s="23"/>
      <c r="EA41" s="23"/>
      <c r="EB41" s="23"/>
      <c r="EC41" s="23"/>
      <c r="ED41" s="23"/>
      <c r="EE41" s="23"/>
      <c r="EF41" s="23"/>
      <c r="EG41" s="23"/>
      <c r="EH41" s="23"/>
      <c r="EI41" s="23"/>
      <c r="EJ41" s="23"/>
      <c r="EK41" s="23"/>
      <c r="EL41" s="23"/>
      <c r="EM41" s="23"/>
      <c r="EN41" s="23"/>
      <c r="EO41" s="23"/>
      <c r="EP41" s="23"/>
      <c r="EQ41" s="23"/>
      <c r="ER41" s="23"/>
      <c r="ES41" s="23"/>
      <c r="ET41" s="23"/>
      <c r="EU41" s="23"/>
      <c r="EV41" s="23"/>
      <c r="EW41" s="23"/>
      <c r="EX41" s="23"/>
      <c r="EY41" s="23"/>
      <c r="EZ41" s="23"/>
      <c r="FA41" s="23"/>
      <c r="FB41" s="23"/>
      <c r="FC41" s="23"/>
      <c r="FD41" s="23"/>
      <c r="FE41" s="23"/>
      <c r="FF41" s="23"/>
      <c r="FG41" s="23"/>
      <c r="FH41" s="23"/>
      <c r="FI41" s="23"/>
      <c r="FJ41" s="23"/>
      <c r="FK41" s="23"/>
      <c r="FL41" s="23"/>
      <c r="FM41" s="23"/>
      <c r="FN41" s="23"/>
      <c r="FO41" s="23"/>
      <c r="FP41" s="23"/>
      <c r="FQ41" s="23"/>
      <c r="FR41" s="23"/>
      <c r="FS41" s="23"/>
      <c r="FT41" s="23"/>
      <c r="FU41" s="23"/>
      <c r="FV41" s="23"/>
      <c r="FW41" s="23"/>
      <c r="FX41" s="23"/>
      <c r="FY41" s="23"/>
      <c r="FZ41" s="23"/>
      <c r="GA41" s="23"/>
      <c r="GB41" s="23"/>
      <c r="GC41" s="23"/>
      <c r="GD41" s="23"/>
      <c r="GE41" s="23"/>
      <c r="GF41" s="23"/>
      <c r="GG41" s="23"/>
      <c r="GH41" s="23"/>
      <c r="GI41" s="23"/>
      <c r="GJ41" s="23"/>
      <c r="GK41" s="23"/>
      <c r="GL41" s="23"/>
      <c r="GM41" s="23"/>
      <c r="GN41" s="23"/>
      <c r="GO41" s="23"/>
    </row>
    <row r="42" spans="1:197" x14ac:dyDescent="0.25">
      <c r="A42" s="28"/>
      <c r="B42" s="69"/>
      <c r="C42" s="28"/>
      <c r="D42" s="28"/>
      <c r="E42" s="64"/>
      <c r="F42" s="28"/>
      <c r="G42" s="28"/>
      <c r="H42" s="28"/>
      <c r="I42" s="28"/>
      <c r="J42" s="23"/>
      <c r="K42" s="64"/>
      <c r="L42" s="64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64"/>
      <c r="X42" s="64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64"/>
      <c r="AJ42" s="64"/>
      <c r="AK42" s="23"/>
      <c r="AL42" s="23"/>
      <c r="AM42" s="23"/>
      <c r="AN42" s="23"/>
      <c r="AO42" s="23"/>
      <c r="AP42" s="23"/>
      <c r="AQ42" s="23"/>
      <c r="AR42" s="23"/>
      <c r="AS42" s="23"/>
      <c r="AT42" s="23"/>
      <c r="AU42" s="23"/>
      <c r="AV42" s="23"/>
      <c r="AW42" s="23"/>
      <c r="AX42" s="23"/>
      <c r="AY42" s="65"/>
      <c r="AZ42" s="66"/>
      <c r="BA42" s="65"/>
      <c r="BB42" s="65"/>
      <c r="BC42" s="65"/>
      <c r="BD42" s="65"/>
      <c r="BE42" s="65"/>
      <c r="BF42" s="65"/>
      <c r="BG42" s="65"/>
      <c r="BH42" s="65"/>
      <c r="BI42" s="65"/>
      <c r="BJ42" s="65"/>
      <c r="BK42" s="65"/>
      <c r="BL42" s="65"/>
      <c r="BM42" s="66"/>
      <c r="BN42" s="65"/>
      <c r="BO42" s="65"/>
      <c r="BP42" s="65"/>
      <c r="BQ42" s="65"/>
      <c r="BR42" s="65"/>
      <c r="BS42" s="65"/>
      <c r="BT42" s="65"/>
      <c r="BU42" s="65"/>
      <c r="BV42" s="65"/>
      <c r="BW42" s="65"/>
      <c r="BX42" s="65"/>
      <c r="BY42" s="65"/>
      <c r="BZ42" s="66"/>
      <c r="CA42" s="65"/>
      <c r="CB42" s="65"/>
      <c r="CC42" s="65"/>
      <c r="CD42" s="65"/>
      <c r="CE42" s="65"/>
      <c r="CF42" s="65"/>
      <c r="CG42" s="65"/>
      <c r="CH42" s="65"/>
      <c r="CI42" s="65"/>
      <c r="CJ42" s="65"/>
      <c r="CK42" s="65"/>
      <c r="CL42" s="65"/>
      <c r="CM42" s="65"/>
      <c r="CN42" s="65"/>
      <c r="CO42" s="65"/>
      <c r="CP42" s="65"/>
      <c r="CQ42" s="65"/>
      <c r="CR42" s="65"/>
      <c r="CS42" s="23"/>
      <c r="CT42" s="23"/>
      <c r="CU42" s="23"/>
      <c r="CV42" s="23"/>
      <c r="CW42" s="23"/>
      <c r="CX42" s="23"/>
      <c r="CY42" s="23"/>
      <c r="CZ42" s="23"/>
      <c r="DA42" s="23"/>
      <c r="DB42" s="23"/>
      <c r="DC42" s="23"/>
      <c r="DD42" s="23"/>
      <c r="DE42" s="23"/>
      <c r="DF42" s="23"/>
      <c r="DG42" s="23"/>
      <c r="DH42" s="23"/>
      <c r="DI42" s="23"/>
      <c r="DJ42" s="23"/>
      <c r="DK42" s="64"/>
      <c r="DL42" s="23"/>
      <c r="DM42" s="23"/>
      <c r="DN42" s="64"/>
      <c r="DO42" s="64"/>
      <c r="DP42" s="23"/>
      <c r="DQ42" s="23"/>
      <c r="DR42" s="64"/>
      <c r="DS42" s="64"/>
      <c r="DT42" s="23"/>
      <c r="DU42" s="23"/>
      <c r="DV42" s="64"/>
      <c r="DW42" s="23"/>
      <c r="DX42" s="23"/>
      <c r="DY42" s="23"/>
      <c r="DZ42" s="23"/>
      <c r="EA42" s="23"/>
      <c r="EB42" s="23"/>
      <c r="EC42" s="23"/>
      <c r="ED42" s="23"/>
      <c r="EE42" s="23"/>
      <c r="EF42" s="23"/>
      <c r="EG42" s="23"/>
      <c r="EH42" s="23"/>
      <c r="EI42" s="23"/>
      <c r="EJ42" s="23"/>
      <c r="EK42" s="23"/>
      <c r="EL42" s="23"/>
      <c r="EM42" s="23"/>
      <c r="EN42" s="23"/>
      <c r="EO42" s="23"/>
      <c r="EP42" s="23"/>
      <c r="EQ42" s="23"/>
      <c r="ER42" s="23"/>
      <c r="ES42" s="23"/>
      <c r="ET42" s="23"/>
      <c r="EU42" s="23"/>
      <c r="EV42" s="23"/>
      <c r="EW42" s="23"/>
      <c r="EX42" s="23"/>
      <c r="EY42" s="23"/>
      <c r="EZ42" s="23"/>
      <c r="FA42" s="23"/>
      <c r="FB42" s="23"/>
      <c r="FC42" s="23"/>
      <c r="FD42" s="23"/>
      <c r="FE42" s="23"/>
      <c r="FF42" s="23"/>
      <c r="FG42" s="23"/>
      <c r="FH42" s="23"/>
      <c r="FI42" s="23"/>
      <c r="FJ42" s="23"/>
      <c r="FK42" s="23"/>
      <c r="FL42" s="23"/>
      <c r="FM42" s="23"/>
      <c r="FN42" s="23"/>
      <c r="FO42" s="23"/>
      <c r="FP42" s="23"/>
      <c r="FQ42" s="23"/>
      <c r="FR42" s="23"/>
      <c r="FS42" s="23"/>
      <c r="FT42" s="23"/>
      <c r="FU42" s="23"/>
      <c r="FV42" s="23"/>
      <c r="FW42" s="23"/>
      <c r="FX42" s="23"/>
      <c r="FY42" s="23"/>
      <c r="FZ42" s="23"/>
      <c r="GA42" s="23"/>
      <c r="GB42" s="23"/>
      <c r="GC42" s="23"/>
      <c r="GD42" s="23"/>
      <c r="GE42" s="23"/>
      <c r="GF42" s="23"/>
      <c r="GG42" s="23"/>
      <c r="GH42" s="23"/>
      <c r="GI42" s="23"/>
      <c r="GJ42" s="23"/>
      <c r="GK42" s="23"/>
      <c r="GL42" s="23"/>
      <c r="GM42" s="23"/>
      <c r="GN42" s="23"/>
      <c r="GO42" s="23"/>
    </row>
    <row r="43" spans="1:197" x14ac:dyDescent="0.25">
      <c r="A43" s="28"/>
      <c r="B43" s="69"/>
      <c r="C43" s="28"/>
      <c r="D43" s="28"/>
      <c r="E43" s="64"/>
      <c r="F43" s="28"/>
      <c r="G43" s="28"/>
      <c r="H43" s="28"/>
      <c r="I43" s="28"/>
      <c r="J43" s="23"/>
      <c r="K43" s="64"/>
      <c r="L43" s="64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64"/>
      <c r="X43" s="64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64"/>
      <c r="AJ43" s="64"/>
      <c r="AK43" s="23"/>
      <c r="AL43" s="23"/>
      <c r="AM43" s="23"/>
      <c r="AN43" s="23"/>
      <c r="AO43" s="23"/>
      <c r="AP43" s="23"/>
      <c r="AQ43" s="23"/>
      <c r="AR43" s="23"/>
      <c r="AS43" s="23"/>
      <c r="AT43" s="23"/>
      <c r="AU43" s="23"/>
      <c r="AV43" s="23"/>
      <c r="AW43" s="23"/>
      <c r="AX43" s="23"/>
      <c r="AY43" s="65"/>
      <c r="AZ43" s="66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6"/>
      <c r="BN43" s="65"/>
      <c r="BO43" s="65"/>
      <c r="BP43" s="65"/>
      <c r="BQ43" s="65"/>
      <c r="BR43" s="65"/>
      <c r="BS43" s="65"/>
      <c r="BT43" s="65"/>
      <c r="BU43" s="65"/>
      <c r="BV43" s="65"/>
      <c r="BW43" s="65"/>
      <c r="BX43" s="65"/>
      <c r="BY43" s="65"/>
      <c r="BZ43" s="66"/>
      <c r="CA43" s="65"/>
      <c r="CB43" s="65"/>
      <c r="CC43" s="65"/>
      <c r="CD43" s="65"/>
      <c r="CE43" s="65"/>
      <c r="CF43" s="65"/>
      <c r="CG43" s="65"/>
      <c r="CH43" s="65"/>
      <c r="CI43" s="65"/>
      <c r="CJ43" s="65"/>
      <c r="CK43" s="65"/>
      <c r="CL43" s="65"/>
      <c r="CM43" s="65"/>
      <c r="CN43" s="65"/>
      <c r="CO43" s="65"/>
      <c r="CP43" s="65"/>
      <c r="CQ43" s="65"/>
      <c r="CR43" s="65"/>
      <c r="CS43" s="23"/>
      <c r="CT43" s="23"/>
      <c r="CU43" s="23"/>
      <c r="CV43" s="23"/>
      <c r="CW43" s="23"/>
      <c r="CX43" s="23"/>
      <c r="CY43" s="23"/>
      <c r="CZ43" s="23"/>
      <c r="DA43" s="23"/>
      <c r="DB43" s="23"/>
      <c r="DC43" s="23"/>
      <c r="DD43" s="23"/>
      <c r="DE43" s="23"/>
      <c r="DF43" s="23"/>
      <c r="DG43" s="23"/>
      <c r="DH43" s="23"/>
      <c r="DI43" s="23"/>
      <c r="DJ43" s="23"/>
      <c r="DK43" s="64"/>
      <c r="DL43" s="23"/>
      <c r="DM43" s="23"/>
      <c r="DN43" s="64"/>
      <c r="DO43" s="64"/>
      <c r="DP43" s="23"/>
      <c r="DQ43" s="23"/>
      <c r="DR43" s="64"/>
      <c r="DS43" s="64"/>
      <c r="DT43" s="23"/>
      <c r="DU43" s="23"/>
      <c r="DV43" s="64"/>
      <c r="DW43" s="23"/>
      <c r="DX43" s="23"/>
      <c r="DY43" s="23"/>
      <c r="DZ43" s="23"/>
      <c r="EA43" s="23"/>
      <c r="EB43" s="23"/>
      <c r="EC43" s="23"/>
      <c r="ED43" s="23"/>
      <c r="EE43" s="23"/>
      <c r="EF43" s="23"/>
      <c r="EG43" s="23"/>
      <c r="EH43" s="23"/>
      <c r="EI43" s="23"/>
      <c r="EJ43" s="23"/>
      <c r="EK43" s="23"/>
      <c r="EL43" s="23"/>
      <c r="EM43" s="23"/>
      <c r="EN43" s="23"/>
      <c r="EO43" s="23"/>
      <c r="EP43" s="23"/>
      <c r="EQ43" s="23"/>
      <c r="ER43" s="23"/>
      <c r="ES43" s="23"/>
      <c r="ET43" s="23"/>
      <c r="EU43" s="23"/>
      <c r="EV43" s="23"/>
      <c r="EW43" s="23"/>
      <c r="EX43" s="23"/>
      <c r="EY43" s="23"/>
      <c r="EZ43" s="23"/>
      <c r="FA43" s="23"/>
      <c r="FB43" s="23"/>
      <c r="FC43" s="23"/>
      <c r="FD43" s="23"/>
      <c r="FE43" s="23"/>
      <c r="FF43" s="23"/>
      <c r="FG43" s="23"/>
      <c r="FH43" s="23"/>
      <c r="FI43" s="23"/>
      <c r="FJ43" s="23"/>
      <c r="FK43" s="23"/>
      <c r="FL43" s="23"/>
      <c r="FM43" s="23"/>
      <c r="FN43" s="23"/>
      <c r="FO43" s="23"/>
      <c r="FP43" s="23"/>
      <c r="FQ43" s="23"/>
      <c r="FR43" s="23"/>
      <c r="FS43" s="23"/>
      <c r="FT43" s="23"/>
      <c r="FU43" s="23"/>
      <c r="FV43" s="23"/>
      <c r="FW43" s="23"/>
      <c r="FX43" s="23"/>
      <c r="FY43" s="23"/>
      <c r="FZ43" s="23"/>
      <c r="GA43" s="23"/>
      <c r="GB43" s="23"/>
      <c r="GC43" s="23"/>
      <c r="GD43" s="23"/>
      <c r="GE43" s="23"/>
      <c r="GF43" s="23"/>
      <c r="GG43" s="23"/>
      <c r="GH43" s="23"/>
      <c r="GI43" s="23"/>
      <c r="GJ43" s="23"/>
      <c r="GK43" s="23"/>
      <c r="GL43" s="23"/>
      <c r="GM43" s="23"/>
      <c r="GN43" s="23"/>
      <c r="GO43" s="23"/>
    </row>
    <row r="44" spans="1:197" x14ac:dyDescent="0.25">
      <c r="A44" s="28"/>
      <c r="B44" s="69"/>
      <c r="C44" s="28"/>
      <c r="D44" s="28"/>
      <c r="E44" s="64"/>
      <c r="F44" s="28"/>
      <c r="G44" s="28"/>
      <c r="H44" s="28"/>
      <c r="I44" s="28"/>
      <c r="J44" s="23"/>
      <c r="K44" s="64"/>
      <c r="L44" s="64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64"/>
      <c r="X44" s="64"/>
      <c r="Y44" s="23"/>
      <c r="Z44" s="23"/>
      <c r="AA44" s="23"/>
      <c r="AB44" s="23"/>
      <c r="AC44" s="23"/>
      <c r="AD44" s="23"/>
      <c r="AE44" s="23"/>
      <c r="AF44" s="23"/>
      <c r="AG44" s="23"/>
      <c r="AH44" s="23"/>
      <c r="AI44" s="64"/>
      <c r="AJ44" s="64"/>
      <c r="AK44" s="23"/>
      <c r="AL44" s="23"/>
      <c r="AM44" s="23"/>
      <c r="AN44" s="23"/>
      <c r="AO44" s="23"/>
      <c r="AP44" s="23"/>
      <c r="AQ44" s="23"/>
      <c r="AR44" s="23"/>
      <c r="AS44" s="23"/>
      <c r="AT44" s="23"/>
      <c r="AU44" s="23"/>
      <c r="AV44" s="23"/>
      <c r="AW44" s="23"/>
      <c r="AX44" s="23"/>
      <c r="AY44" s="65"/>
      <c r="AZ44" s="66"/>
      <c r="BA44" s="65"/>
      <c r="BB44" s="65"/>
      <c r="BC44" s="65"/>
      <c r="BD44" s="65"/>
      <c r="BE44" s="65"/>
      <c r="BF44" s="65"/>
      <c r="BG44" s="65"/>
      <c r="BH44" s="65"/>
      <c r="BI44" s="65"/>
      <c r="BJ44" s="65"/>
      <c r="BK44" s="65"/>
      <c r="BL44" s="65"/>
      <c r="BM44" s="66"/>
      <c r="BN44" s="65"/>
      <c r="BO44" s="65"/>
      <c r="BP44" s="65"/>
      <c r="BQ44" s="65"/>
      <c r="BR44" s="65"/>
      <c r="BS44" s="65"/>
      <c r="BT44" s="65"/>
      <c r="BU44" s="65"/>
      <c r="BV44" s="65"/>
      <c r="BW44" s="65"/>
      <c r="BX44" s="65"/>
      <c r="BY44" s="65"/>
      <c r="BZ44" s="66"/>
      <c r="CA44" s="65"/>
      <c r="CB44" s="65"/>
      <c r="CC44" s="65"/>
      <c r="CD44" s="65"/>
      <c r="CE44" s="65"/>
      <c r="CF44" s="65"/>
      <c r="CG44" s="65"/>
      <c r="CH44" s="65"/>
      <c r="CI44" s="65"/>
      <c r="CJ44" s="65"/>
      <c r="CK44" s="65"/>
      <c r="CL44" s="65"/>
      <c r="CM44" s="65"/>
      <c r="CN44" s="65"/>
      <c r="CO44" s="65"/>
      <c r="CP44" s="65"/>
      <c r="CQ44" s="65"/>
      <c r="CR44" s="65"/>
      <c r="CS44" s="23"/>
      <c r="CT44" s="23"/>
      <c r="CU44" s="23"/>
      <c r="CV44" s="23"/>
      <c r="CW44" s="23"/>
      <c r="CX44" s="23"/>
      <c r="CY44" s="23"/>
      <c r="CZ44" s="23"/>
      <c r="DA44" s="23"/>
      <c r="DB44" s="23"/>
      <c r="DC44" s="23"/>
      <c r="DD44" s="23"/>
      <c r="DE44" s="23"/>
      <c r="DF44" s="23"/>
      <c r="DG44" s="23"/>
      <c r="DH44" s="23"/>
      <c r="DI44" s="23"/>
      <c r="DJ44" s="23"/>
      <c r="DK44" s="64"/>
      <c r="DL44" s="23"/>
      <c r="DM44" s="23"/>
      <c r="DN44" s="64"/>
      <c r="DO44" s="64"/>
      <c r="DP44" s="23"/>
      <c r="DQ44" s="23"/>
      <c r="DR44" s="64"/>
      <c r="DS44" s="64"/>
      <c r="DT44" s="23"/>
      <c r="DU44" s="23"/>
      <c r="DV44" s="64"/>
      <c r="DW44" s="23"/>
      <c r="DX44" s="23"/>
      <c r="DY44" s="23"/>
      <c r="DZ44" s="23"/>
      <c r="EA44" s="23"/>
      <c r="EB44" s="23"/>
      <c r="EC44" s="23"/>
      <c r="ED44" s="23"/>
      <c r="EE44" s="23"/>
      <c r="EF44" s="23"/>
      <c r="EG44" s="23"/>
      <c r="EH44" s="23"/>
      <c r="EI44" s="23"/>
      <c r="EJ44" s="23"/>
      <c r="EK44" s="23"/>
      <c r="EL44" s="23"/>
      <c r="EM44" s="23"/>
      <c r="EN44" s="23"/>
      <c r="EO44" s="23"/>
      <c r="EP44" s="23"/>
      <c r="EQ44" s="23"/>
      <c r="ER44" s="23"/>
      <c r="ES44" s="23"/>
      <c r="ET44" s="23"/>
      <c r="EU44" s="23"/>
      <c r="EV44" s="23"/>
      <c r="EW44" s="23"/>
      <c r="EX44" s="23"/>
      <c r="EY44" s="23"/>
      <c r="EZ44" s="23"/>
      <c r="FA44" s="23"/>
      <c r="FB44" s="23"/>
      <c r="FC44" s="23"/>
      <c r="FD44" s="23"/>
      <c r="FE44" s="23"/>
      <c r="FF44" s="23"/>
      <c r="FG44" s="23"/>
      <c r="FH44" s="23"/>
      <c r="FI44" s="23"/>
      <c r="FJ44" s="23"/>
      <c r="FK44" s="23"/>
      <c r="FL44" s="23"/>
      <c r="FM44" s="23"/>
      <c r="FN44" s="23"/>
      <c r="FO44" s="23"/>
      <c r="FP44" s="23"/>
      <c r="FQ44" s="23"/>
      <c r="FR44" s="23"/>
      <c r="FS44" s="23"/>
      <c r="FT44" s="23"/>
      <c r="FU44" s="23"/>
      <c r="FV44" s="23"/>
      <c r="FW44" s="23"/>
      <c r="FX44" s="23"/>
      <c r="FY44" s="23"/>
      <c r="FZ44" s="23"/>
      <c r="GA44" s="23"/>
      <c r="GB44" s="23"/>
      <c r="GC44" s="23"/>
      <c r="GD44" s="23"/>
      <c r="GE44" s="23"/>
      <c r="GF44" s="23"/>
      <c r="GG44" s="23"/>
      <c r="GH44" s="23"/>
      <c r="GI44" s="23"/>
      <c r="GJ44" s="23"/>
      <c r="GK44" s="23"/>
      <c r="GL44" s="23"/>
      <c r="GM44" s="23"/>
      <c r="GN44" s="23"/>
      <c r="GO44" s="23"/>
    </row>
    <row r="45" spans="1:197" x14ac:dyDescent="0.25">
      <c r="A45" s="28"/>
      <c r="B45" s="69"/>
      <c r="C45" s="28"/>
      <c r="D45" s="28"/>
      <c r="E45" s="64"/>
      <c r="F45" s="28"/>
      <c r="G45" s="28"/>
      <c r="H45" s="28"/>
      <c r="I45" s="28"/>
      <c r="J45" s="23"/>
      <c r="K45" s="64"/>
      <c r="L45" s="64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64"/>
      <c r="X45" s="64"/>
      <c r="Y45" s="23"/>
      <c r="Z45" s="23"/>
      <c r="AA45" s="23"/>
      <c r="AB45" s="23"/>
      <c r="AC45" s="23"/>
      <c r="AD45" s="23"/>
      <c r="AE45" s="23"/>
      <c r="AF45" s="23"/>
      <c r="AG45" s="23"/>
      <c r="AH45" s="23"/>
      <c r="AI45" s="64"/>
      <c r="AJ45" s="64"/>
      <c r="AK45" s="23"/>
      <c r="AL45" s="23"/>
      <c r="AM45" s="23"/>
      <c r="AN45" s="23"/>
      <c r="AO45" s="23"/>
      <c r="AP45" s="23"/>
      <c r="AQ45" s="23"/>
      <c r="AR45" s="23"/>
      <c r="AS45" s="23"/>
      <c r="AT45" s="23"/>
      <c r="AU45" s="23"/>
      <c r="AV45" s="23"/>
      <c r="AW45" s="23"/>
      <c r="AX45" s="23"/>
      <c r="AY45" s="65"/>
      <c r="AZ45" s="66"/>
      <c r="BA45" s="65"/>
      <c r="BB45" s="65"/>
      <c r="BC45" s="65"/>
      <c r="BD45" s="65"/>
      <c r="BE45" s="65"/>
      <c r="BF45" s="65"/>
      <c r="BG45" s="65"/>
      <c r="BH45" s="65"/>
      <c r="BI45" s="65"/>
      <c r="BJ45" s="65"/>
      <c r="BK45" s="65"/>
      <c r="BL45" s="65"/>
      <c r="BM45" s="66"/>
      <c r="BN45" s="65"/>
      <c r="BO45" s="65"/>
      <c r="BP45" s="65"/>
      <c r="BQ45" s="65"/>
      <c r="BR45" s="65"/>
      <c r="BS45" s="65"/>
      <c r="BT45" s="65"/>
      <c r="BU45" s="65"/>
      <c r="BV45" s="65"/>
      <c r="BW45" s="65"/>
      <c r="BX45" s="65"/>
      <c r="BY45" s="65"/>
      <c r="BZ45" s="66"/>
      <c r="CA45" s="65"/>
      <c r="CB45" s="65"/>
      <c r="CC45" s="65"/>
      <c r="CD45" s="65"/>
      <c r="CE45" s="65"/>
      <c r="CF45" s="65"/>
      <c r="CG45" s="65"/>
      <c r="CH45" s="65"/>
      <c r="CI45" s="65"/>
      <c r="CJ45" s="65"/>
      <c r="CK45" s="65"/>
      <c r="CL45" s="65"/>
      <c r="CM45" s="65"/>
      <c r="CN45" s="65"/>
      <c r="CO45" s="65"/>
      <c r="CP45" s="65"/>
      <c r="CQ45" s="65"/>
      <c r="CR45" s="65"/>
      <c r="CS45" s="23"/>
      <c r="CT45" s="23"/>
      <c r="CU45" s="23"/>
      <c r="CV45" s="23"/>
      <c r="CW45" s="23"/>
      <c r="CX45" s="23"/>
      <c r="CY45" s="23"/>
      <c r="CZ45" s="23"/>
      <c r="DA45" s="23"/>
      <c r="DB45" s="23"/>
      <c r="DC45" s="23"/>
      <c r="DD45" s="23"/>
      <c r="DE45" s="23"/>
      <c r="DF45" s="23"/>
      <c r="DG45" s="23"/>
      <c r="DH45" s="23"/>
      <c r="DI45" s="23"/>
      <c r="DJ45" s="23"/>
      <c r="DK45" s="64"/>
      <c r="DL45" s="23"/>
      <c r="DM45" s="23"/>
      <c r="DN45" s="64"/>
      <c r="DO45" s="64"/>
      <c r="DP45" s="23"/>
      <c r="DQ45" s="23"/>
      <c r="DR45" s="64"/>
      <c r="DS45" s="64"/>
      <c r="DT45" s="23"/>
      <c r="DU45" s="23"/>
      <c r="DV45" s="64"/>
      <c r="DW45" s="23"/>
      <c r="DX45" s="23"/>
      <c r="DY45" s="23"/>
      <c r="DZ45" s="23"/>
      <c r="EA45" s="23"/>
      <c r="EB45" s="23"/>
      <c r="EC45" s="23"/>
      <c r="ED45" s="23"/>
      <c r="EE45" s="23"/>
      <c r="EF45" s="23"/>
      <c r="EG45" s="23"/>
      <c r="EH45" s="23"/>
      <c r="EI45" s="23"/>
      <c r="EJ45" s="23"/>
      <c r="EK45" s="23"/>
      <c r="EL45" s="23"/>
      <c r="EM45" s="23"/>
      <c r="EN45" s="23"/>
      <c r="EO45" s="23"/>
      <c r="EP45" s="23"/>
      <c r="EQ45" s="23"/>
      <c r="ER45" s="23"/>
      <c r="ES45" s="23"/>
      <c r="ET45" s="23"/>
      <c r="EU45" s="23"/>
      <c r="EV45" s="23"/>
      <c r="EW45" s="23"/>
      <c r="EX45" s="23"/>
      <c r="EY45" s="23"/>
      <c r="EZ45" s="23"/>
      <c r="FA45" s="23"/>
      <c r="FB45" s="23"/>
      <c r="FC45" s="23"/>
      <c r="FD45" s="23"/>
      <c r="FE45" s="23"/>
      <c r="FF45" s="23"/>
      <c r="FG45" s="23"/>
      <c r="FH45" s="23"/>
      <c r="FI45" s="23"/>
      <c r="FJ45" s="23"/>
      <c r="FK45" s="23"/>
      <c r="FL45" s="23"/>
      <c r="FM45" s="23"/>
      <c r="FN45" s="23"/>
      <c r="FO45" s="23"/>
      <c r="FP45" s="23"/>
      <c r="FQ45" s="23"/>
      <c r="FR45" s="23"/>
      <c r="FS45" s="23"/>
      <c r="FT45" s="23"/>
      <c r="FU45" s="23"/>
      <c r="FV45" s="23"/>
      <c r="FW45" s="23"/>
      <c r="FX45" s="23"/>
      <c r="FY45" s="23"/>
      <c r="FZ45" s="23"/>
      <c r="GA45" s="23"/>
      <c r="GB45" s="23"/>
      <c r="GC45" s="23"/>
      <c r="GD45" s="23"/>
      <c r="GE45" s="23"/>
      <c r="GF45" s="23"/>
      <c r="GG45" s="23"/>
      <c r="GH45" s="23"/>
      <c r="GI45" s="23"/>
      <c r="GJ45" s="23"/>
      <c r="GK45" s="23"/>
      <c r="GL45" s="23"/>
      <c r="GM45" s="23"/>
      <c r="GN45" s="23"/>
      <c r="GO45" s="23"/>
    </row>
    <row r="46" spans="1:197" x14ac:dyDescent="0.25">
      <c r="A46" s="28"/>
      <c r="B46" s="69"/>
      <c r="C46" s="28"/>
      <c r="D46" s="28"/>
      <c r="E46" s="64"/>
      <c r="F46" s="28"/>
      <c r="G46" s="28"/>
      <c r="H46" s="28"/>
      <c r="I46" s="28"/>
      <c r="J46" s="23"/>
      <c r="K46" s="64"/>
      <c r="L46" s="64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64"/>
      <c r="X46" s="64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64"/>
      <c r="AJ46" s="64"/>
      <c r="AK46" s="23"/>
      <c r="AL46" s="23"/>
      <c r="AM46" s="23"/>
      <c r="AN46" s="23"/>
      <c r="AO46" s="23"/>
      <c r="AP46" s="23"/>
      <c r="AQ46" s="23"/>
      <c r="AR46" s="23"/>
      <c r="AS46" s="23"/>
      <c r="AT46" s="23"/>
      <c r="AU46" s="23"/>
      <c r="AV46" s="23"/>
      <c r="AW46" s="23"/>
      <c r="AX46" s="23"/>
      <c r="AY46" s="65"/>
      <c r="AZ46" s="66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6"/>
      <c r="BN46" s="65"/>
      <c r="BO46" s="65"/>
      <c r="BP46" s="65"/>
      <c r="BQ46" s="65"/>
      <c r="BR46" s="65"/>
      <c r="BS46" s="65"/>
      <c r="BT46" s="65"/>
      <c r="BU46" s="65"/>
      <c r="BV46" s="65"/>
      <c r="BW46" s="65"/>
      <c r="BX46" s="65"/>
      <c r="BY46" s="65"/>
      <c r="BZ46" s="66"/>
      <c r="CA46" s="65"/>
      <c r="CB46" s="65"/>
      <c r="CC46" s="65"/>
      <c r="CD46" s="65"/>
      <c r="CE46" s="65"/>
      <c r="CF46" s="65"/>
      <c r="CG46" s="65"/>
      <c r="CH46" s="65"/>
      <c r="CI46" s="65"/>
      <c r="CJ46" s="65"/>
      <c r="CK46" s="65"/>
      <c r="CL46" s="65"/>
      <c r="CM46" s="65"/>
      <c r="CN46" s="65"/>
      <c r="CO46" s="65"/>
      <c r="CP46" s="65"/>
      <c r="CQ46" s="65"/>
      <c r="CR46" s="65"/>
      <c r="CS46" s="23"/>
      <c r="CT46" s="23"/>
      <c r="CU46" s="23"/>
      <c r="CV46" s="23"/>
      <c r="CW46" s="23"/>
      <c r="CX46" s="23"/>
      <c r="CY46" s="23"/>
      <c r="CZ46" s="23"/>
      <c r="DA46" s="23"/>
      <c r="DB46" s="23"/>
      <c r="DC46" s="23"/>
      <c r="DD46" s="23"/>
      <c r="DE46" s="23"/>
      <c r="DF46" s="23"/>
      <c r="DG46" s="23"/>
      <c r="DH46" s="23"/>
      <c r="DI46" s="23"/>
      <c r="DJ46" s="23"/>
      <c r="DK46" s="64"/>
      <c r="DL46" s="23"/>
      <c r="DM46" s="23"/>
      <c r="DN46" s="64"/>
      <c r="DO46" s="64"/>
      <c r="DP46" s="23"/>
      <c r="DQ46" s="23"/>
      <c r="DR46" s="64"/>
      <c r="DS46" s="64"/>
      <c r="DT46" s="23"/>
      <c r="DU46" s="23"/>
      <c r="DV46" s="64"/>
      <c r="DW46" s="23"/>
      <c r="DX46" s="23"/>
      <c r="DY46" s="23"/>
      <c r="DZ46" s="23"/>
      <c r="EA46" s="23"/>
      <c r="EB46" s="23"/>
      <c r="EC46" s="23"/>
      <c r="ED46" s="23"/>
      <c r="EE46" s="23"/>
      <c r="EF46" s="23"/>
      <c r="EG46" s="23"/>
      <c r="EH46" s="23"/>
      <c r="EI46" s="23"/>
      <c r="EJ46" s="23"/>
      <c r="EK46" s="23"/>
      <c r="EL46" s="23"/>
      <c r="EM46" s="23"/>
      <c r="EN46" s="23"/>
      <c r="EO46" s="23"/>
      <c r="EP46" s="23"/>
      <c r="EQ46" s="23"/>
      <c r="ER46" s="23"/>
      <c r="ES46" s="23"/>
      <c r="ET46" s="23"/>
      <c r="EU46" s="23"/>
      <c r="EV46" s="23"/>
      <c r="EW46" s="23"/>
      <c r="EX46" s="23"/>
      <c r="EY46" s="23"/>
      <c r="EZ46" s="23"/>
      <c r="FA46" s="23"/>
      <c r="FB46" s="23"/>
      <c r="FC46" s="23"/>
      <c r="FD46" s="23"/>
      <c r="FE46" s="23"/>
      <c r="FF46" s="23"/>
      <c r="FG46" s="23"/>
      <c r="FH46" s="23"/>
      <c r="FI46" s="23"/>
      <c r="FJ46" s="23"/>
      <c r="FK46" s="23"/>
      <c r="FL46" s="23"/>
      <c r="FM46" s="23"/>
      <c r="FN46" s="23"/>
      <c r="FO46" s="23"/>
      <c r="FP46" s="23"/>
      <c r="FQ46" s="23"/>
      <c r="FR46" s="23"/>
      <c r="FS46" s="23"/>
      <c r="FT46" s="23"/>
      <c r="FU46" s="23"/>
      <c r="FV46" s="23"/>
      <c r="FW46" s="23"/>
      <c r="FX46" s="23"/>
      <c r="FY46" s="23"/>
      <c r="FZ46" s="23"/>
      <c r="GA46" s="23"/>
      <c r="GB46" s="23"/>
      <c r="GC46" s="23"/>
      <c r="GD46" s="23"/>
      <c r="GE46" s="23"/>
      <c r="GF46" s="23"/>
      <c r="GG46" s="23"/>
      <c r="GH46" s="23"/>
      <c r="GI46" s="23"/>
      <c r="GJ46" s="23"/>
      <c r="GK46" s="23"/>
      <c r="GL46" s="23"/>
      <c r="GM46" s="23"/>
      <c r="GN46" s="23"/>
      <c r="GO46" s="23"/>
    </row>
    <row r="47" spans="1:197" x14ac:dyDescent="0.25">
      <c r="A47" s="28"/>
      <c r="B47" s="69"/>
      <c r="C47" s="28"/>
      <c r="D47" s="28"/>
      <c r="E47" s="64"/>
      <c r="F47" s="28"/>
      <c r="G47" s="28"/>
      <c r="H47" s="28"/>
      <c r="I47" s="28"/>
      <c r="J47" s="23"/>
      <c r="K47" s="64"/>
      <c r="L47" s="64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64"/>
      <c r="X47" s="64"/>
      <c r="Y47" s="23"/>
      <c r="Z47" s="23"/>
      <c r="AA47" s="23"/>
      <c r="AB47" s="23"/>
      <c r="AC47" s="23"/>
      <c r="AD47" s="23"/>
      <c r="AE47" s="23"/>
      <c r="AF47" s="23"/>
      <c r="AG47" s="23"/>
      <c r="AH47" s="23"/>
      <c r="AI47" s="64"/>
      <c r="AJ47" s="64"/>
      <c r="AK47" s="23"/>
      <c r="AL47" s="23"/>
      <c r="AM47" s="23"/>
      <c r="AN47" s="23"/>
      <c r="AO47" s="23"/>
      <c r="AP47" s="23"/>
      <c r="AQ47" s="23"/>
      <c r="AR47" s="23"/>
      <c r="AS47" s="23"/>
      <c r="AT47" s="23"/>
      <c r="AU47" s="23"/>
      <c r="AV47" s="23"/>
      <c r="AW47" s="23"/>
      <c r="AX47" s="23"/>
      <c r="AY47" s="65"/>
      <c r="AZ47" s="66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6"/>
      <c r="BN47" s="65"/>
      <c r="BO47" s="65"/>
      <c r="BP47" s="65"/>
      <c r="BQ47" s="65"/>
      <c r="BR47" s="65"/>
      <c r="BS47" s="65"/>
      <c r="BT47" s="65"/>
      <c r="BU47" s="65"/>
      <c r="BV47" s="65"/>
      <c r="BW47" s="65"/>
      <c r="BX47" s="65"/>
      <c r="BY47" s="65"/>
      <c r="BZ47" s="66"/>
      <c r="CA47" s="65"/>
      <c r="CB47" s="65"/>
      <c r="CC47" s="65"/>
      <c r="CD47" s="65"/>
      <c r="CE47" s="65"/>
      <c r="CF47" s="65"/>
      <c r="CG47" s="65"/>
      <c r="CH47" s="65"/>
      <c r="CI47" s="65"/>
      <c r="CJ47" s="65"/>
      <c r="CK47" s="65"/>
      <c r="CL47" s="65"/>
      <c r="CM47" s="65"/>
      <c r="CN47" s="65"/>
      <c r="CO47" s="65"/>
      <c r="CP47" s="65"/>
      <c r="CQ47" s="65"/>
      <c r="CR47" s="65"/>
      <c r="CS47" s="23"/>
      <c r="CT47" s="23"/>
      <c r="CU47" s="23"/>
      <c r="CV47" s="23"/>
      <c r="CW47" s="23"/>
      <c r="CX47" s="23"/>
      <c r="CY47" s="23"/>
      <c r="CZ47" s="23"/>
      <c r="DA47" s="23"/>
      <c r="DB47" s="23"/>
      <c r="DC47" s="23"/>
      <c r="DD47" s="23"/>
      <c r="DE47" s="23"/>
      <c r="DF47" s="23"/>
      <c r="DG47" s="23"/>
      <c r="DH47" s="23"/>
      <c r="DI47" s="23"/>
      <c r="DJ47" s="23"/>
      <c r="DK47" s="64"/>
      <c r="DL47" s="23"/>
      <c r="DM47" s="23"/>
      <c r="DN47" s="64"/>
      <c r="DO47" s="64"/>
      <c r="DP47" s="23"/>
      <c r="DQ47" s="23"/>
      <c r="DR47" s="64"/>
      <c r="DS47" s="64"/>
      <c r="DT47" s="23"/>
      <c r="DU47" s="23"/>
      <c r="DV47" s="64"/>
      <c r="DW47" s="23"/>
      <c r="DX47" s="23"/>
      <c r="DY47" s="23"/>
      <c r="DZ47" s="23"/>
      <c r="EA47" s="23"/>
      <c r="EB47" s="23"/>
      <c r="EC47" s="23"/>
      <c r="ED47" s="23"/>
      <c r="EE47" s="23"/>
      <c r="EF47" s="23"/>
      <c r="EG47" s="23"/>
      <c r="EH47" s="23"/>
      <c r="EI47" s="23"/>
      <c r="EJ47" s="23"/>
      <c r="EK47" s="23"/>
      <c r="EL47" s="23"/>
      <c r="EM47" s="23"/>
      <c r="EN47" s="23"/>
      <c r="EO47" s="23"/>
      <c r="EP47" s="23"/>
      <c r="EQ47" s="23"/>
      <c r="ER47" s="23"/>
      <c r="ES47" s="23"/>
      <c r="ET47" s="23"/>
      <c r="EU47" s="23"/>
      <c r="EV47" s="23"/>
      <c r="EW47" s="23"/>
      <c r="EX47" s="23"/>
      <c r="EY47" s="23"/>
      <c r="EZ47" s="23"/>
      <c r="FA47" s="23"/>
      <c r="FB47" s="23"/>
      <c r="FC47" s="23"/>
      <c r="FD47" s="23"/>
      <c r="FE47" s="23"/>
      <c r="FF47" s="23"/>
      <c r="FG47" s="23"/>
      <c r="FH47" s="23"/>
      <c r="FI47" s="23"/>
      <c r="FJ47" s="23"/>
      <c r="FK47" s="23"/>
      <c r="FL47" s="23"/>
      <c r="FM47" s="23"/>
      <c r="FN47" s="23"/>
      <c r="FO47" s="23"/>
      <c r="FP47" s="23"/>
      <c r="FQ47" s="23"/>
      <c r="FR47" s="23"/>
      <c r="FS47" s="23"/>
      <c r="FT47" s="23"/>
      <c r="FU47" s="23"/>
      <c r="FV47" s="23"/>
      <c r="FW47" s="23"/>
      <c r="FX47" s="23"/>
      <c r="FY47" s="23"/>
      <c r="FZ47" s="23"/>
      <c r="GA47" s="23"/>
      <c r="GB47" s="23"/>
      <c r="GC47" s="23"/>
      <c r="GD47" s="23"/>
      <c r="GE47" s="23"/>
      <c r="GF47" s="23"/>
      <c r="GG47" s="23"/>
      <c r="GH47" s="23"/>
      <c r="GI47" s="23"/>
      <c r="GJ47" s="23"/>
      <c r="GK47" s="23"/>
      <c r="GL47" s="23"/>
      <c r="GM47" s="23"/>
      <c r="GN47" s="23"/>
      <c r="GO47" s="23"/>
    </row>
    <row r="48" spans="1:197" x14ac:dyDescent="0.25">
      <c r="A48" s="28"/>
      <c r="B48" s="69"/>
      <c r="C48" s="28"/>
      <c r="D48" s="28"/>
      <c r="E48" s="64"/>
      <c r="F48" s="28"/>
      <c r="G48" s="28"/>
      <c r="H48" s="28"/>
      <c r="I48" s="28"/>
      <c r="J48" s="23"/>
      <c r="K48" s="64"/>
      <c r="L48" s="64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64"/>
      <c r="X48" s="64"/>
      <c r="Y48" s="23"/>
      <c r="Z48" s="23"/>
      <c r="AA48" s="23"/>
      <c r="AB48" s="23"/>
      <c r="AC48" s="23"/>
      <c r="AD48" s="23"/>
      <c r="AE48" s="23"/>
      <c r="AF48" s="23"/>
      <c r="AG48" s="23"/>
      <c r="AH48" s="23"/>
      <c r="AI48" s="64"/>
      <c r="AJ48" s="64"/>
      <c r="AK48" s="23"/>
      <c r="AL48" s="23"/>
      <c r="AM48" s="23"/>
      <c r="AN48" s="23"/>
      <c r="AO48" s="23"/>
      <c r="AP48" s="23"/>
      <c r="AQ48" s="23"/>
      <c r="AR48" s="23"/>
      <c r="AS48" s="23"/>
      <c r="AT48" s="23"/>
      <c r="AU48" s="23"/>
      <c r="AV48" s="23"/>
      <c r="AW48" s="23"/>
      <c r="AX48" s="23"/>
      <c r="AY48" s="65"/>
      <c r="AZ48" s="66"/>
      <c r="BA48" s="65"/>
      <c r="BB48" s="65"/>
      <c r="BC48" s="65"/>
      <c r="BD48" s="65"/>
      <c r="BE48" s="65"/>
      <c r="BF48" s="65"/>
      <c r="BG48" s="65"/>
      <c r="BH48" s="65"/>
      <c r="BI48" s="65"/>
      <c r="BJ48" s="65"/>
      <c r="BK48" s="65"/>
      <c r="BL48" s="65"/>
      <c r="BM48" s="66"/>
      <c r="BN48" s="65"/>
      <c r="BO48" s="65"/>
      <c r="BP48" s="65"/>
      <c r="BQ48" s="65"/>
      <c r="BR48" s="65"/>
      <c r="BS48" s="65"/>
      <c r="BT48" s="65"/>
      <c r="BU48" s="65"/>
      <c r="BV48" s="65"/>
      <c r="BW48" s="65"/>
      <c r="BX48" s="65"/>
      <c r="BY48" s="65"/>
      <c r="BZ48" s="66"/>
      <c r="CA48" s="65"/>
      <c r="CB48" s="65"/>
      <c r="CC48" s="65"/>
      <c r="CD48" s="65"/>
      <c r="CE48" s="65"/>
      <c r="CF48" s="65"/>
      <c r="CG48" s="65"/>
      <c r="CH48" s="65"/>
      <c r="CI48" s="65"/>
      <c r="CJ48" s="65"/>
      <c r="CK48" s="65"/>
      <c r="CL48" s="65"/>
      <c r="CM48" s="65"/>
      <c r="CN48" s="65"/>
      <c r="CO48" s="65"/>
      <c r="CP48" s="65"/>
      <c r="CQ48" s="65"/>
      <c r="CR48" s="65"/>
      <c r="CS48" s="23"/>
      <c r="CT48" s="23"/>
      <c r="CU48" s="23"/>
      <c r="CV48" s="23"/>
      <c r="CW48" s="23"/>
      <c r="CX48" s="23"/>
      <c r="CY48" s="23"/>
      <c r="CZ48" s="23"/>
      <c r="DA48" s="23"/>
      <c r="DB48" s="23"/>
      <c r="DC48" s="23"/>
      <c r="DD48" s="23"/>
      <c r="DE48" s="23"/>
      <c r="DF48" s="23"/>
      <c r="DG48" s="23"/>
      <c r="DH48" s="23"/>
      <c r="DI48" s="23"/>
      <c r="DJ48" s="23"/>
      <c r="DK48" s="64"/>
      <c r="DL48" s="23"/>
      <c r="DM48" s="23"/>
      <c r="DN48" s="64"/>
      <c r="DO48" s="64"/>
      <c r="DP48" s="23"/>
      <c r="DQ48" s="23"/>
      <c r="DR48" s="64"/>
      <c r="DS48" s="64"/>
      <c r="DT48" s="23"/>
      <c r="DU48" s="23"/>
      <c r="DV48" s="64"/>
      <c r="DW48" s="23"/>
      <c r="DX48" s="23"/>
      <c r="DY48" s="23"/>
      <c r="DZ48" s="23"/>
      <c r="EA48" s="23"/>
      <c r="EB48" s="23"/>
      <c r="EC48" s="23"/>
      <c r="ED48" s="23"/>
      <c r="EE48" s="23"/>
      <c r="EF48" s="23"/>
      <c r="EG48" s="23"/>
      <c r="EH48" s="23"/>
      <c r="EI48" s="23"/>
      <c r="EJ48" s="23"/>
      <c r="EK48" s="23"/>
      <c r="EL48" s="23"/>
      <c r="EM48" s="23"/>
      <c r="EN48" s="23"/>
      <c r="EO48" s="23"/>
      <c r="EP48" s="23"/>
      <c r="EQ48" s="23"/>
      <c r="ER48" s="23"/>
      <c r="ES48" s="23"/>
      <c r="ET48" s="23"/>
      <c r="EU48" s="23"/>
      <c r="EV48" s="23"/>
      <c r="EW48" s="23"/>
      <c r="EX48" s="23"/>
      <c r="EY48" s="23"/>
      <c r="EZ48" s="23"/>
      <c r="FA48" s="23"/>
      <c r="FB48" s="23"/>
      <c r="FC48" s="23"/>
      <c r="FD48" s="23"/>
      <c r="FE48" s="23"/>
      <c r="FF48" s="23"/>
      <c r="FG48" s="23"/>
      <c r="FH48" s="23"/>
      <c r="FI48" s="23"/>
      <c r="FJ48" s="23"/>
      <c r="FK48" s="23"/>
      <c r="FL48" s="23"/>
      <c r="FM48" s="23"/>
      <c r="FN48" s="23"/>
      <c r="FO48" s="23"/>
      <c r="FP48" s="23"/>
      <c r="FQ48" s="23"/>
      <c r="FR48" s="23"/>
      <c r="FS48" s="23"/>
      <c r="FT48" s="23"/>
      <c r="FU48" s="23"/>
      <c r="FV48" s="23"/>
      <c r="FW48" s="23"/>
      <c r="FX48" s="23"/>
      <c r="FY48" s="23"/>
      <c r="FZ48" s="23"/>
      <c r="GA48" s="23"/>
      <c r="GB48" s="23"/>
      <c r="GC48" s="23"/>
      <c r="GD48" s="23"/>
      <c r="GE48" s="23"/>
      <c r="GF48" s="23"/>
      <c r="GG48" s="23"/>
      <c r="GH48" s="23"/>
      <c r="GI48" s="23"/>
      <c r="GJ48" s="23"/>
      <c r="GK48" s="23"/>
      <c r="GL48" s="23"/>
      <c r="GM48" s="23"/>
      <c r="GN48" s="23"/>
      <c r="GO48" s="23"/>
    </row>
    <row r="49" spans="1:197" x14ac:dyDescent="0.25">
      <c r="A49" s="28"/>
      <c r="B49" s="69"/>
      <c r="C49" s="28"/>
      <c r="D49" s="28"/>
      <c r="E49" s="64"/>
      <c r="F49" s="28"/>
      <c r="G49" s="28"/>
      <c r="H49" s="28"/>
      <c r="I49" s="28"/>
      <c r="J49" s="23"/>
      <c r="K49" s="64"/>
      <c r="L49" s="64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64"/>
      <c r="X49" s="64"/>
      <c r="Y49" s="23"/>
      <c r="Z49" s="23"/>
      <c r="AA49" s="23"/>
      <c r="AB49" s="23"/>
      <c r="AC49" s="23"/>
      <c r="AD49" s="23"/>
      <c r="AE49" s="23"/>
      <c r="AF49" s="23"/>
      <c r="AG49" s="23"/>
      <c r="AH49" s="23"/>
      <c r="AI49" s="64"/>
      <c r="AJ49" s="64"/>
      <c r="AK49" s="23"/>
      <c r="AL49" s="23"/>
      <c r="AM49" s="23"/>
      <c r="AN49" s="23"/>
      <c r="AO49" s="23"/>
      <c r="AP49" s="23"/>
      <c r="AQ49" s="23"/>
      <c r="AR49" s="23"/>
      <c r="AS49" s="23"/>
      <c r="AT49" s="23"/>
      <c r="AU49" s="23"/>
      <c r="AV49" s="23"/>
      <c r="AW49" s="23"/>
      <c r="AX49" s="23"/>
      <c r="AY49" s="65"/>
      <c r="AZ49" s="66"/>
      <c r="BA49" s="65"/>
      <c r="BB49" s="65"/>
      <c r="BC49" s="65"/>
      <c r="BD49" s="65"/>
      <c r="BE49" s="65"/>
      <c r="BF49" s="65"/>
      <c r="BG49" s="65"/>
      <c r="BH49" s="65"/>
      <c r="BI49" s="65"/>
      <c r="BJ49" s="65"/>
      <c r="BK49" s="65"/>
      <c r="BL49" s="65"/>
      <c r="BM49" s="66"/>
      <c r="BN49" s="65"/>
      <c r="BO49" s="65"/>
      <c r="BP49" s="65"/>
      <c r="BQ49" s="65"/>
      <c r="BR49" s="65"/>
      <c r="BS49" s="65"/>
      <c r="BT49" s="65"/>
      <c r="BU49" s="65"/>
      <c r="BV49" s="65"/>
      <c r="BW49" s="65"/>
      <c r="BX49" s="65"/>
      <c r="BY49" s="65"/>
      <c r="BZ49" s="66"/>
      <c r="CA49" s="65"/>
      <c r="CB49" s="65"/>
      <c r="CC49" s="65"/>
      <c r="CD49" s="65"/>
      <c r="CE49" s="65"/>
      <c r="CF49" s="65"/>
      <c r="CG49" s="65"/>
      <c r="CH49" s="65"/>
      <c r="CI49" s="65"/>
      <c r="CJ49" s="65"/>
      <c r="CK49" s="65"/>
      <c r="CL49" s="65"/>
      <c r="CM49" s="65"/>
      <c r="CN49" s="65"/>
      <c r="CO49" s="65"/>
      <c r="CP49" s="65"/>
      <c r="CQ49" s="65"/>
      <c r="CR49" s="65"/>
      <c r="CS49" s="23"/>
      <c r="CT49" s="23"/>
      <c r="CU49" s="23"/>
      <c r="CV49" s="23"/>
      <c r="CW49" s="23"/>
      <c r="CX49" s="23"/>
      <c r="CY49" s="23"/>
      <c r="CZ49" s="23"/>
      <c r="DA49" s="23"/>
      <c r="DB49" s="23"/>
      <c r="DC49" s="23"/>
      <c r="DD49" s="23"/>
      <c r="DE49" s="23"/>
      <c r="DF49" s="23"/>
      <c r="DG49" s="23"/>
      <c r="DH49" s="23"/>
      <c r="DI49" s="23"/>
      <c r="DJ49" s="23"/>
      <c r="DK49" s="64"/>
      <c r="DL49" s="23"/>
      <c r="DM49" s="23"/>
      <c r="DN49" s="64"/>
      <c r="DO49" s="64"/>
      <c r="DP49" s="23"/>
      <c r="DQ49" s="23"/>
      <c r="DR49" s="64"/>
      <c r="DS49" s="64"/>
      <c r="DT49" s="23"/>
      <c r="DU49" s="23"/>
      <c r="DV49" s="64"/>
      <c r="DW49" s="23"/>
      <c r="DX49" s="23"/>
      <c r="DY49" s="23"/>
      <c r="DZ49" s="23"/>
      <c r="EA49" s="23"/>
      <c r="EB49" s="23"/>
      <c r="EC49" s="23"/>
      <c r="ED49" s="23"/>
      <c r="EE49" s="23"/>
      <c r="EF49" s="23"/>
      <c r="EG49" s="23"/>
      <c r="EH49" s="23"/>
      <c r="EI49" s="23"/>
      <c r="EJ49" s="23"/>
      <c r="EK49" s="23"/>
      <c r="EL49" s="23"/>
      <c r="EM49" s="23"/>
      <c r="EN49" s="23"/>
      <c r="EO49" s="23"/>
      <c r="EP49" s="23"/>
      <c r="EQ49" s="23"/>
      <c r="ER49" s="23"/>
      <c r="ES49" s="23"/>
      <c r="ET49" s="23"/>
      <c r="EU49" s="23"/>
      <c r="EV49" s="23"/>
      <c r="EW49" s="23"/>
      <c r="EX49" s="23"/>
      <c r="EY49" s="23"/>
      <c r="EZ49" s="23"/>
      <c r="FA49" s="23"/>
      <c r="FB49" s="23"/>
      <c r="FC49" s="23"/>
      <c r="FD49" s="23"/>
      <c r="FE49" s="23"/>
      <c r="FF49" s="23"/>
      <c r="FG49" s="23"/>
      <c r="FH49" s="23"/>
      <c r="FI49" s="23"/>
      <c r="FJ49" s="23"/>
      <c r="FK49" s="23"/>
      <c r="FL49" s="23"/>
      <c r="FM49" s="23"/>
      <c r="FN49" s="23"/>
      <c r="FO49" s="23"/>
      <c r="FP49" s="23"/>
      <c r="FQ49" s="23"/>
      <c r="FR49" s="23"/>
      <c r="FS49" s="23"/>
      <c r="FT49" s="23"/>
      <c r="FU49" s="23"/>
      <c r="FV49" s="23"/>
      <c r="FW49" s="23"/>
      <c r="FX49" s="23"/>
      <c r="FY49" s="23"/>
      <c r="FZ49" s="23"/>
      <c r="GA49" s="23"/>
      <c r="GB49" s="23"/>
      <c r="GC49" s="23"/>
      <c r="GD49" s="23"/>
      <c r="GE49" s="23"/>
      <c r="GF49" s="23"/>
      <c r="GG49" s="23"/>
      <c r="GH49" s="23"/>
      <c r="GI49" s="23"/>
      <c r="GJ49" s="23"/>
      <c r="GK49" s="23"/>
      <c r="GL49" s="23"/>
      <c r="GM49" s="23"/>
      <c r="GN49" s="23"/>
      <c r="GO49" s="23"/>
    </row>
    <row r="50" spans="1:197" x14ac:dyDescent="0.25">
      <c r="A50" s="28"/>
      <c r="B50" s="69"/>
      <c r="C50" s="28"/>
      <c r="D50" s="28"/>
      <c r="E50" s="64"/>
      <c r="F50" s="28"/>
      <c r="G50" s="28"/>
      <c r="H50" s="28"/>
      <c r="I50" s="28"/>
      <c r="J50" s="23"/>
      <c r="K50" s="64"/>
      <c r="L50" s="64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64"/>
      <c r="X50" s="64"/>
      <c r="Y50" s="23"/>
      <c r="Z50" s="23"/>
      <c r="AA50" s="23"/>
      <c r="AB50" s="23"/>
      <c r="AC50" s="23"/>
      <c r="AD50" s="23"/>
      <c r="AE50" s="23"/>
      <c r="AF50" s="23"/>
      <c r="AG50" s="23"/>
      <c r="AH50" s="23"/>
      <c r="AI50" s="64"/>
      <c r="AJ50" s="64"/>
      <c r="AK50" s="23"/>
      <c r="AL50" s="23"/>
      <c r="AM50" s="23"/>
      <c r="AN50" s="23"/>
      <c r="AO50" s="23"/>
      <c r="AP50" s="23"/>
      <c r="AQ50" s="23"/>
      <c r="AR50" s="23"/>
      <c r="AS50" s="23"/>
      <c r="AT50" s="23"/>
      <c r="AU50" s="23"/>
      <c r="AV50" s="23"/>
      <c r="AW50" s="23"/>
      <c r="AX50" s="23"/>
      <c r="AY50" s="65"/>
      <c r="AZ50" s="66"/>
      <c r="BA50" s="65"/>
      <c r="BB50" s="65"/>
      <c r="BC50" s="65"/>
      <c r="BD50" s="65"/>
      <c r="BE50" s="65"/>
      <c r="BF50" s="65"/>
      <c r="BG50" s="65"/>
      <c r="BH50" s="65"/>
      <c r="BI50" s="65"/>
      <c r="BJ50" s="65"/>
      <c r="BK50" s="65"/>
      <c r="BL50" s="65"/>
      <c r="BM50" s="66"/>
      <c r="BN50" s="65"/>
      <c r="BO50" s="65"/>
      <c r="BP50" s="65"/>
      <c r="BQ50" s="65"/>
      <c r="BR50" s="65"/>
      <c r="BS50" s="65"/>
      <c r="BT50" s="65"/>
      <c r="BU50" s="65"/>
      <c r="BV50" s="65"/>
      <c r="BW50" s="65"/>
      <c r="BX50" s="65"/>
      <c r="BY50" s="65"/>
      <c r="BZ50" s="66"/>
      <c r="CA50" s="65"/>
      <c r="CB50" s="65"/>
      <c r="CC50" s="65"/>
      <c r="CD50" s="65"/>
      <c r="CE50" s="65"/>
      <c r="CF50" s="65"/>
      <c r="CG50" s="65"/>
      <c r="CH50" s="65"/>
      <c r="CI50" s="65"/>
      <c r="CJ50" s="65"/>
      <c r="CK50" s="65"/>
      <c r="CL50" s="65"/>
      <c r="CM50" s="65"/>
      <c r="CN50" s="65"/>
      <c r="CO50" s="65"/>
      <c r="CP50" s="65"/>
      <c r="CQ50" s="65"/>
      <c r="CR50" s="65"/>
      <c r="CS50" s="23"/>
      <c r="CT50" s="23"/>
      <c r="CU50" s="23"/>
      <c r="CV50" s="23"/>
      <c r="CW50" s="23"/>
      <c r="CX50" s="23"/>
      <c r="CY50" s="23"/>
      <c r="CZ50" s="23"/>
      <c r="DA50" s="23"/>
      <c r="DB50" s="23"/>
      <c r="DC50" s="23"/>
      <c r="DD50" s="23"/>
      <c r="DE50" s="23"/>
      <c r="DF50" s="23"/>
      <c r="DG50" s="23"/>
      <c r="DH50" s="23"/>
      <c r="DI50" s="23"/>
      <c r="DJ50" s="23"/>
      <c r="DK50" s="64"/>
      <c r="DL50" s="23"/>
      <c r="DM50" s="23"/>
      <c r="DN50" s="64"/>
      <c r="DO50" s="64"/>
      <c r="DP50" s="23"/>
      <c r="DQ50" s="23"/>
      <c r="DR50" s="64"/>
      <c r="DS50" s="64"/>
      <c r="DT50" s="23"/>
      <c r="DU50" s="23"/>
      <c r="DV50" s="64"/>
      <c r="DW50" s="23"/>
      <c r="DX50" s="23"/>
      <c r="DY50" s="23"/>
      <c r="DZ50" s="23"/>
      <c r="EA50" s="23"/>
      <c r="EB50" s="23"/>
      <c r="EC50" s="23"/>
      <c r="ED50" s="23"/>
      <c r="EE50" s="23"/>
      <c r="EF50" s="23"/>
      <c r="EG50" s="23"/>
      <c r="EH50" s="23"/>
      <c r="EI50" s="23"/>
      <c r="EJ50" s="23"/>
      <c r="EK50" s="23"/>
      <c r="EL50" s="23"/>
      <c r="EM50" s="23"/>
      <c r="EN50" s="23"/>
      <c r="EO50" s="23"/>
      <c r="EP50" s="23"/>
      <c r="EQ50" s="23"/>
      <c r="ER50" s="23"/>
      <c r="ES50" s="23"/>
      <c r="ET50" s="23"/>
      <c r="EU50" s="23"/>
      <c r="EV50" s="23"/>
      <c r="EW50" s="23"/>
      <c r="EX50" s="23"/>
      <c r="EY50" s="23"/>
      <c r="EZ50" s="23"/>
      <c r="FA50" s="23"/>
      <c r="FB50" s="23"/>
      <c r="FC50" s="23"/>
      <c r="FD50" s="23"/>
      <c r="FE50" s="23"/>
      <c r="FF50" s="23"/>
      <c r="FG50" s="23"/>
      <c r="FH50" s="23"/>
      <c r="FI50" s="23"/>
      <c r="FJ50" s="23"/>
      <c r="FK50" s="23"/>
      <c r="FL50" s="23"/>
      <c r="FM50" s="23"/>
      <c r="FN50" s="23"/>
      <c r="FO50" s="23"/>
      <c r="FP50" s="23"/>
      <c r="FQ50" s="23"/>
      <c r="FR50" s="23"/>
      <c r="FS50" s="23"/>
      <c r="FT50" s="23"/>
      <c r="FU50" s="23"/>
      <c r="FV50" s="23"/>
      <c r="FW50" s="23"/>
      <c r="FX50" s="23"/>
      <c r="FY50" s="23"/>
      <c r="FZ50" s="23"/>
      <c r="GA50" s="23"/>
      <c r="GB50" s="23"/>
      <c r="GC50" s="23"/>
      <c r="GD50" s="23"/>
      <c r="GE50" s="23"/>
      <c r="GF50" s="23"/>
      <c r="GG50" s="23"/>
      <c r="GH50" s="23"/>
      <c r="GI50" s="23"/>
      <c r="GJ50" s="23"/>
      <c r="GK50" s="23"/>
      <c r="GL50" s="23"/>
      <c r="GM50" s="23"/>
      <c r="GN50" s="23"/>
      <c r="GO50" s="23"/>
    </row>
    <row r="51" spans="1:197" x14ac:dyDescent="0.25">
      <c r="A51" s="28"/>
      <c r="B51" s="69"/>
      <c r="C51" s="28"/>
      <c r="D51" s="28"/>
      <c r="E51" s="64"/>
      <c r="F51" s="28"/>
      <c r="G51" s="28"/>
      <c r="H51" s="28"/>
      <c r="I51" s="28"/>
      <c r="J51" s="23"/>
      <c r="K51" s="64"/>
      <c r="L51" s="64"/>
      <c r="M51" s="23"/>
      <c r="N51" s="23"/>
      <c r="O51" s="23"/>
      <c r="P51" s="23"/>
      <c r="Q51" s="23"/>
      <c r="R51" s="23"/>
      <c r="S51" s="23"/>
      <c r="T51" s="23"/>
      <c r="U51" s="23"/>
      <c r="V51" s="23"/>
      <c r="W51" s="64"/>
      <c r="X51" s="64"/>
      <c r="Y51" s="23"/>
      <c r="Z51" s="23"/>
      <c r="AA51" s="23"/>
      <c r="AB51" s="23"/>
      <c r="AC51" s="23"/>
      <c r="AD51" s="23"/>
      <c r="AE51" s="23"/>
      <c r="AF51" s="23"/>
      <c r="AG51" s="23"/>
      <c r="AH51" s="23"/>
      <c r="AI51" s="64"/>
      <c r="AJ51" s="64"/>
      <c r="AK51" s="23"/>
      <c r="AL51" s="23"/>
      <c r="AM51" s="23"/>
      <c r="AN51" s="23"/>
      <c r="AO51" s="23"/>
      <c r="AP51" s="23"/>
      <c r="AQ51" s="23"/>
      <c r="AR51" s="23"/>
      <c r="AS51" s="23"/>
      <c r="AT51" s="23"/>
      <c r="AU51" s="23"/>
      <c r="AV51" s="23"/>
      <c r="AW51" s="23"/>
      <c r="AX51" s="23"/>
      <c r="AY51" s="65"/>
      <c r="AZ51" s="66"/>
      <c r="BA51" s="65"/>
      <c r="BB51" s="65"/>
      <c r="BC51" s="65"/>
      <c r="BD51" s="65"/>
      <c r="BE51" s="65"/>
      <c r="BF51" s="65"/>
      <c r="BG51" s="65"/>
      <c r="BH51" s="65"/>
      <c r="BI51" s="65"/>
      <c r="BJ51" s="65"/>
      <c r="BK51" s="65"/>
      <c r="BL51" s="65"/>
      <c r="BM51" s="66"/>
      <c r="BN51" s="65"/>
      <c r="BO51" s="65"/>
      <c r="BP51" s="65"/>
      <c r="BQ51" s="65"/>
      <c r="BR51" s="65"/>
      <c r="BS51" s="65"/>
      <c r="BT51" s="65"/>
      <c r="BU51" s="65"/>
      <c r="BV51" s="65"/>
      <c r="BW51" s="65"/>
      <c r="BX51" s="65"/>
      <c r="BY51" s="65"/>
      <c r="BZ51" s="66"/>
      <c r="CA51" s="65"/>
      <c r="CB51" s="65"/>
      <c r="CC51" s="65"/>
      <c r="CD51" s="65"/>
      <c r="CE51" s="65"/>
      <c r="CF51" s="65"/>
      <c r="CG51" s="65"/>
      <c r="CH51" s="65"/>
      <c r="CI51" s="65"/>
      <c r="CJ51" s="65"/>
      <c r="CK51" s="65"/>
      <c r="CL51" s="65"/>
      <c r="CM51" s="65"/>
      <c r="CN51" s="65"/>
      <c r="CO51" s="65"/>
      <c r="CP51" s="65"/>
      <c r="CQ51" s="65"/>
      <c r="CR51" s="65"/>
      <c r="CS51" s="23"/>
      <c r="CT51" s="23"/>
      <c r="CU51" s="23"/>
      <c r="CV51" s="23"/>
      <c r="CW51" s="23"/>
      <c r="CX51" s="23"/>
      <c r="CY51" s="23"/>
      <c r="CZ51" s="23"/>
      <c r="DA51" s="23"/>
      <c r="DB51" s="23"/>
      <c r="DC51" s="23"/>
      <c r="DD51" s="23"/>
      <c r="DE51" s="23"/>
      <c r="DF51" s="23"/>
      <c r="DG51" s="23"/>
      <c r="DH51" s="23"/>
      <c r="DI51" s="23"/>
      <c r="DJ51" s="23"/>
      <c r="DK51" s="64"/>
      <c r="DL51" s="23"/>
      <c r="DM51" s="23"/>
      <c r="DN51" s="64"/>
      <c r="DO51" s="64"/>
      <c r="DP51" s="23"/>
      <c r="DQ51" s="23"/>
      <c r="DR51" s="64"/>
      <c r="DS51" s="64"/>
      <c r="DT51" s="23"/>
      <c r="DU51" s="23"/>
      <c r="DV51" s="64"/>
      <c r="DW51" s="23"/>
      <c r="DX51" s="23"/>
      <c r="DY51" s="23"/>
      <c r="DZ51" s="23"/>
      <c r="EA51" s="23"/>
      <c r="EB51" s="23"/>
      <c r="EC51" s="23"/>
      <c r="ED51" s="23"/>
      <c r="EE51" s="23"/>
      <c r="EF51" s="23"/>
      <c r="EG51" s="23"/>
      <c r="EH51" s="23"/>
      <c r="EI51" s="23"/>
      <c r="EJ51" s="23"/>
      <c r="EK51" s="23"/>
      <c r="EL51" s="23"/>
      <c r="EM51" s="23"/>
      <c r="EN51" s="23"/>
      <c r="EO51" s="23"/>
      <c r="EP51" s="23"/>
      <c r="EQ51" s="23"/>
      <c r="ER51" s="23"/>
      <c r="ES51" s="23"/>
      <c r="ET51" s="23"/>
      <c r="EU51" s="23"/>
      <c r="EV51" s="23"/>
      <c r="EW51" s="23"/>
      <c r="EX51" s="23"/>
      <c r="EY51" s="23"/>
      <c r="EZ51" s="23"/>
      <c r="FA51" s="23"/>
      <c r="FB51" s="23"/>
      <c r="FC51" s="23"/>
      <c r="FD51" s="23"/>
      <c r="FE51" s="23"/>
      <c r="FF51" s="23"/>
      <c r="FG51" s="23"/>
      <c r="FH51" s="23"/>
      <c r="FI51" s="23"/>
      <c r="FJ51" s="23"/>
      <c r="FK51" s="23"/>
      <c r="FL51" s="23"/>
      <c r="FM51" s="23"/>
      <c r="FN51" s="23"/>
      <c r="FO51" s="23"/>
      <c r="FP51" s="23"/>
      <c r="FQ51" s="23"/>
      <c r="FR51" s="23"/>
      <c r="FS51" s="23"/>
      <c r="FT51" s="23"/>
      <c r="FU51" s="23"/>
      <c r="FV51" s="23"/>
      <c r="FW51" s="23"/>
      <c r="FX51" s="23"/>
      <c r="FY51" s="23"/>
      <c r="FZ51" s="23"/>
      <c r="GA51" s="23"/>
      <c r="GB51" s="23"/>
      <c r="GC51" s="23"/>
      <c r="GD51" s="23"/>
      <c r="GE51" s="23"/>
      <c r="GF51" s="23"/>
      <c r="GG51" s="23"/>
      <c r="GH51" s="23"/>
      <c r="GI51" s="23"/>
      <c r="GJ51" s="23"/>
      <c r="GK51" s="23"/>
      <c r="GL51" s="23"/>
      <c r="GM51" s="23"/>
      <c r="GN51" s="23"/>
      <c r="GO51" s="23"/>
    </row>
    <row r="52" spans="1:197" x14ac:dyDescent="0.25">
      <c r="A52" s="28"/>
      <c r="B52" s="69"/>
      <c r="C52" s="28"/>
      <c r="D52" s="28"/>
      <c r="E52" s="64"/>
      <c r="F52" s="28"/>
      <c r="G52" s="28"/>
      <c r="H52" s="28"/>
      <c r="I52" s="28"/>
      <c r="J52" s="23"/>
      <c r="K52" s="64"/>
      <c r="L52" s="64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64"/>
      <c r="X52" s="64"/>
      <c r="Y52" s="23"/>
      <c r="Z52" s="23"/>
      <c r="AA52" s="23"/>
      <c r="AB52" s="23"/>
      <c r="AC52" s="23"/>
      <c r="AD52" s="23"/>
      <c r="AE52" s="23"/>
      <c r="AF52" s="23"/>
      <c r="AG52" s="23"/>
      <c r="AH52" s="23"/>
      <c r="AI52" s="64"/>
      <c r="AJ52" s="64"/>
      <c r="AK52" s="23"/>
      <c r="AL52" s="23"/>
      <c r="AM52" s="23"/>
      <c r="AN52" s="23"/>
      <c r="AO52" s="23"/>
      <c r="AP52" s="23"/>
      <c r="AQ52" s="23"/>
      <c r="AR52" s="23"/>
      <c r="AS52" s="23"/>
      <c r="AT52" s="23"/>
      <c r="AU52" s="23"/>
      <c r="AV52" s="23"/>
      <c r="AW52" s="23"/>
      <c r="AX52" s="23"/>
      <c r="AY52" s="65"/>
      <c r="AZ52" s="66"/>
      <c r="BA52" s="65"/>
      <c r="BB52" s="65"/>
      <c r="BC52" s="65"/>
      <c r="BD52" s="65"/>
      <c r="BE52" s="65"/>
      <c r="BF52" s="65"/>
      <c r="BG52" s="65"/>
      <c r="BH52" s="65"/>
      <c r="BI52" s="65"/>
      <c r="BJ52" s="65"/>
      <c r="BK52" s="65"/>
      <c r="BL52" s="65"/>
      <c r="BM52" s="66"/>
      <c r="BN52" s="65"/>
      <c r="BO52" s="65"/>
      <c r="BP52" s="65"/>
      <c r="BQ52" s="65"/>
      <c r="BR52" s="65"/>
      <c r="BS52" s="65"/>
      <c r="BT52" s="65"/>
      <c r="BU52" s="65"/>
      <c r="BV52" s="65"/>
      <c r="BW52" s="65"/>
      <c r="BX52" s="65"/>
      <c r="BY52" s="65"/>
      <c r="BZ52" s="66"/>
      <c r="CA52" s="65"/>
      <c r="CB52" s="65"/>
      <c r="CC52" s="65"/>
      <c r="CD52" s="65"/>
      <c r="CE52" s="65"/>
      <c r="CF52" s="65"/>
      <c r="CG52" s="65"/>
      <c r="CH52" s="65"/>
      <c r="CI52" s="65"/>
      <c r="CJ52" s="65"/>
      <c r="CK52" s="65"/>
      <c r="CL52" s="65"/>
      <c r="CM52" s="65"/>
      <c r="CN52" s="65"/>
      <c r="CO52" s="65"/>
      <c r="CP52" s="65"/>
      <c r="CQ52" s="65"/>
      <c r="CR52" s="65"/>
      <c r="CS52" s="23"/>
      <c r="CT52" s="23"/>
      <c r="CU52" s="23"/>
      <c r="CV52" s="23"/>
      <c r="CW52" s="23"/>
      <c r="CX52" s="23"/>
      <c r="CY52" s="23"/>
      <c r="CZ52" s="23"/>
      <c r="DA52" s="23"/>
      <c r="DB52" s="23"/>
      <c r="DC52" s="23"/>
      <c r="DD52" s="23"/>
      <c r="DE52" s="23"/>
      <c r="DF52" s="23"/>
      <c r="DG52" s="23"/>
      <c r="DH52" s="23"/>
      <c r="DI52" s="23"/>
      <c r="DJ52" s="23"/>
      <c r="DK52" s="64"/>
      <c r="DL52" s="23"/>
      <c r="DM52" s="23"/>
      <c r="DN52" s="64"/>
      <c r="DO52" s="64"/>
      <c r="DP52" s="23"/>
      <c r="DQ52" s="23"/>
      <c r="DR52" s="64"/>
      <c r="DS52" s="64"/>
      <c r="DT52" s="23"/>
      <c r="DU52" s="23"/>
      <c r="DV52" s="64"/>
      <c r="DW52" s="23"/>
      <c r="DX52" s="23"/>
      <c r="DY52" s="23"/>
      <c r="DZ52" s="23"/>
      <c r="EA52" s="23"/>
      <c r="EB52" s="23"/>
      <c r="EC52" s="23"/>
      <c r="ED52" s="23"/>
      <c r="EE52" s="23"/>
      <c r="EF52" s="23"/>
      <c r="EG52" s="23"/>
      <c r="EH52" s="23"/>
      <c r="EI52" s="23"/>
      <c r="EJ52" s="23"/>
      <c r="EK52" s="23"/>
      <c r="EL52" s="23"/>
      <c r="EM52" s="23"/>
      <c r="EN52" s="23"/>
      <c r="EO52" s="23"/>
      <c r="EP52" s="23"/>
      <c r="EQ52" s="23"/>
      <c r="ER52" s="23"/>
      <c r="ES52" s="23"/>
      <c r="ET52" s="23"/>
      <c r="EU52" s="23"/>
      <c r="EV52" s="23"/>
      <c r="EW52" s="23"/>
      <c r="EX52" s="23"/>
      <c r="EY52" s="23"/>
      <c r="EZ52" s="23"/>
      <c r="FA52" s="23"/>
      <c r="FB52" s="23"/>
      <c r="FC52" s="23"/>
      <c r="FD52" s="23"/>
      <c r="FE52" s="23"/>
      <c r="FF52" s="23"/>
      <c r="FG52" s="23"/>
      <c r="FH52" s="23"/>
      <c r="FI52" s="23"/>
      <c r="FJ52" s="23"/>
      <c r="FK52" s="23"/>
      <c r="FL52" s="23"/>
      <c r="FM52" s="23"/>
      <c r="FN52" s="23"/>
      <c r="FO52" s="23"/>
      <c r="FP52" s="23"/>
      <c r="FQ52" s="23"/>
      <c r="FR52" s="23"/>
      <c r="FS52" s="23"/>
      <c r="FT52" s="23"/>
      <c r="FU52" s="23"/>
      <c r="FV52" s="23"/>
      <c r="FW52" s="23"/>
      <c r="FX52" s="23"/>
      <c r="FY52" s="23"/>
      <c r="FZ52" s="23"/>
      <c r="GA52" s="23"/>
      <c r="GB52" s="23"/>
      <c r="GC52" s="23"/>
      <c r="GD52" s="23"/>
      <c r="GE52" s="23"/>
      <c r="GF52" s="23"/>
      <c r="GG52" s="23"/>
      <c r="GH52" s="23"/>
      <c r="GI52" s="23"/>
      <c r="GJ52" s="23"/>
      <c r="GK52" s="23"/>
      <c r="GL52" s="23"/>
      <c r="GM52" s="23"/>
      <c r="GN52" s="23"/>
      <c r="GO52" s="23"/>
    </row>
    <row r="53" spans="1:197" x14ac:dyDescent="0.25">
      <c r="A53" s="28"/>
      <c r="B53" s="69"/>
      <c r="C53" s="28"/>
      <c r="D53" s="28"/>
      <c r="E53" s="64"/>
      <c r="F53" s="28"/>
      <c r="G53" s="28"/>
      <c r="H53" s="28"/>
      <c r="I53" s="28"/>
      <c r="J53" s="23"/>
      <c r="K53" s="64"/>
      <c r="L53" s="64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64"/>
      <c r="X53" s="64"/>
      <c r="Y53" s="23"/>
      <c r="Z53" s="23"/>
      <c r="AA53" s="23"/>
      <c r="AB53" s="23"/>
      <c r="AC53" s="23"/>
      <c r="AD53" s="23"/>
      <c r="AE53" s="23"/>
      <c r="AF53" s="23"/>
      <c r="AG53" s="23"/>
      <c r="AH53" s="23"/>
      <c r="AI53" s="64"/>
      <c r="AJ53" s="64"/>
      <c r="AK53" s="23"/>
      <c r="AL53" s="23"/>
      <c r="AM53" s="23"/>
      <c r="AN53" s="23"/>
      <c r="AO53" s="23"/>
      <c r="AP53" s="23"/>
      <c r="AQ53" s="23"/>
      <c r="AR53" s="23"/>
      <c r="AS53" s="23"/>
      <c r="AT53" s="23"/>
      <c r="AU53" s="23"/>
      <c r="AV53" s="23"/>
      <c r="AW53" s="23"/>
      <c r="AX53" s="23"/>
      <c r="AY53" s="65"/>
      <c r="AZ53" s="66"/>
      <c r="BA53" s="65"/>
      <c r="BB53" s="65"/>
      <c r="BC53" s="65"/>
      <c r="BD53" s="65"/>
      <c r="BE53" s="65"/>
      <c r="BF53" s="65"/>
      <c r="BG53" s="65"/>
      <c r="BH53" s="65"/>
      <c r="BI53" s="65"/>
      <c r="BJ53" s="65"/>
      <c r="BK53" s="65"/>
      <c r="BL53" s="65"/>
      <c r="BM53" s="66"/>
      <c r="BN53" s="65"/>
      <c r="BO53" s="65"/>
      <c r="BP53" s="65"/>
      <c r="BQ53" s="65"/>
      <c r="BR53" s="65"/>
      <c r="BS53" s="65"/>
      <c r="BT53" s="65"/>
      <c r="BU53" s="65"/>
      <c r="BV53" s="65"/>
      <c r="BW53" s="65"/>
      <c r="BX53" s="65"/>
      <c r="BY53" s="65"/>
      <c r="BZ53" s="66"/>
      <c r="CA53" s="65"/>
      <c r="CB53" s="65"/>
      <c r="CC53" s="65"/>
      <c r="CD53" s="65"/>
      <c r="CE53" s="65"/>
      <c r="CF53" s="65"/>
      <c r="CG53" s="65"/>
      <c r="CH53" s="65"/>
      <c r="CI53" s="65"/>
      <c r="CJ53" s="65"/>
      <c r="CK53" s="65"/>
      <c r="CL53" s="65"/>
      <c r="CM53" s="65"/>
      <c r="CN53" s="65"/>
      <c r="CO53" s="65"/>
      <c r="CP53" s="65"/>
      <c r="CQ53" s="65"/>
      <c r="CR53" s="65"/>
      <c r="CS53" s="23"/>
      <c r="CT53" s="23"/>
      <c r="CU53" s="23"/>
      <c r="CV53" s="23"/>
      <c r="CW53" s="23"/>
      <c r="CX53" s="23"/>
      <c r="CY53" s="23"/>
      <c r="CZ53" s="23"/>
      <c r="DA53" s="23"/>
      <c r="DB53" s="23"/>
      <c r="DC53" s="23"/>
      <c r="DD53" s="23"/>
      <c r="DE53" s="23"/>
      <c r="DF53" s="23"/>
      <c r="DG53" s="23"/>
      <c r="DH53" s="23"/>
      <c r="DI53" s="23"/>
      <c r="DJ53" s="23"/>
      <c r="DK53" s="64"/>
      <c r="DL53" s="23"/>
      <c r="DM53" s="23"/>
      <c r="DN53" s="64"/>
      <c r="DO53" s="64"/>
      <c r="DP53" s="23"/>
      <c r="DQ53" s="23"/>
      <c r="DR53" s="64"/>
      <c r="DS53" s="64"/>
      <c r="DT53" s="23"/>
      <c r="DU53" s="23"/>
      <c r="DV53" s="64"/>
      <c r="DW53" s="23"/>
      <c r="DX53" s="23"/>
      <c r="DY53" s="23"/>
      <c r="DZ53" s="23"/>
      <c r="EA53" s="23"/>
      <c r="EB53" s="23"/>
      <c r="EC53" s="23"/>
      <c r="ED53" s="23"/>
      <c r="EE53" s="23"/>
      <c r="EF53" s="23"/>
      <c r="EG53" s="23"/>
      <c r="EH53" s="23"/>
      <c r="EI53" s="23"/>
      <c r="EJ53" s="23"/>
      <c r="EK53" s="23"/>
      <c r="EL53" s="23"/>
      <c r="EM53" s="23"/>
      <c r="EN53" s="23"/>
      <c r="EO53" s="23"/>
      <c r="EP53" s="23"/>
      <c r="EQ53" s="23"/>
      <c r="ER53" s="23"/>
      <c r="ES53" s="23"/>
      <c r="ET53" s="23"/>
      <c r="EU53" s="23"/>
      <c r="EV53" s="23"/>
      <c r="EW53" s="23"/>
      <c r="EX53" s="23"/>
      <c r="EY53" s="23"/>
      <c r="EZ53" s="23"/>
      <c r="FA53" s="23"/>
      <c r="FB53" s="23"/>
      <c r="FC53" s="23"/>
      <c r="FD53" s="23"/>
      <c r="FE53" s="23"/>
      <c r="FF53" s="23"/>
      <c r="FG53" s="23"/>
      <c r="FH53" s="23"/>
      <c r="FI53" s="23"/>
      <c r="FJ53" s="23"/>
      <c r="FK53" s="23"/>
      <c r="FL53" s="23"/>
      <c r="FM53" s="23"/>
      <c r="FN53" s="23"/>
      <c r="FO53" s="23"/>
      <c r="FP53" s="23"/>
      <c r="FQ53" s="23"/>
      <c r="FR53" s="23"/>
      <c r="FS53" s="23"/>
      <c r="FT53" s="23"/>
      <c r="FU53" s="23"/>
      <c r="FV53" s="23"/>
      <c r="FW53" s="23"/>
      <c r="FX53" s="23"/>
      <c r="FY53" s="23"/>
      <c r="FZ53" s="23"/>
      <c r="GA53" s="23"/>
      <c r="GB53" s="23"/>
      <c r="GC53" s="23"/>
      <c r="GD53" s="23"/>
      <c r="GE53" s="23"/>
      <c r="GF53" s="23"/>
      <c r="GG53" s="23"/>
      <c r="GH53" s="23"/>
      <c r="GI53" s="23"/>
      <c r="GJ53" s="23"/>
      <c r="GK53" s="23"/>
      <c r="GL53" s="23"/>
      <c r="GM53" s="23"/>
      <c r="GN53" s="23"/>
      <c r="GO53" s="23"/>
    </row>
    <row r="54" spans="1:197" x14ac:dyDescent="0.25">
      <c r="A54" s="28"/>
      <c r="B54" s="69"/>
      <c r="C54" s="28"/>
      <c r="D54" s="28"/>
      <c r="E54" s="64"/>
      <c r="F54" s="28"/>
      <c r="G54" s="28"/>
      <c r="H54" s="28"/>
      <c r="I54" s="28"/>
      <c r="J54" s="23"/>
      <c r="K54" s="64"/>
      <c r="L54" s="64"/>
      <c r="M54" s="23"/>
      <c r="N54" s="23"/>
      <c r="O54" s="23"/>
      <c r="P54" s="23"/>
      <c r="Q54" s="23"/>
      <c r="R54" s="23"/>
      <c r="S54" s="23"/>
      <c r="T54" s="23"/>
      <c r="U54" s="23"/>
      <c r="V54" s="23"/>
      <c r="W54" s="64"/>
      <c r="X54" s="64"/>
      <c r="Y54" s="23"/>
      <c r="Z54" s="23"/>
      <c r="AA54" s="23"/>
      <c r="AB54" s="23"/>
      <c r="AC54" s="23"/>
      <c r="AD54" s="23"/>
      <c r="AE54" s="23"/>
      <c r="AF54" s="23"/>
      <c r="AG54" s="23"/>
      <c r="AH54" s="23"/>
      <c r="AI54" s="64"/>
      <c r="AJ54" s="64"/>
      <c r="AK54" s="23"/>
      <c r="AL54" s="23"/>
      <c r="AM54" s="23"/>
      <c r="AN54" s="23"/>
      <c r="AO54" s="23"/>
      <c r="AP54" s="23"/>
      <c r="AQ54" s="23"/>
      <c r="AR54" s="23"/>
      <c r="AS54" s="23"/>
      <c r="AT54" s="23"/>
      <c r="AU54" s="23"/>
      <c r="AV54" s="23"/>
      <c r="AW54" s="23"/>
      <c r="AX54" s="23"/>
      <c r="AY54" s="65"/>
      <c r="AZ54" s="66"/>
      <c r="BA54" s="65"/>
      <c r="BB54" s="65"/>
      <c r="BC54" s="65"/>
      <c r="BD54" s="65"/>
      <c r="BE54" s="65"/>
      <c r="BF54" s="65"/>
      <c r="BG54" s="65"/>
      <c r="BH54" s="65"/>
      <c r="BI54" s="65"/>
      <c r="BJ54" s="65"/>
      <c r="BK54" s="65"/>
      <c r="BL54" s="65"/>
      <c r="BM54" s="66"/>
      <c r="BN54" s="65"/>
      <c r="BO54" s="65"/>
      <c r="BP54" s="65"/>
      <c r="BQ54" s="65"/>
      <c r="BR54" s="65"/>
      <c r="BS54" s="65"/>
      <c r="BT54" s="65"/>
      <c r="BU54" s="65"/>
      <c r="BV54" s="65"/>
      <c r="BW54" s="65"/>
      <c r="BX54" s="65"/>
      <c r="BY54" s="65"/>
      <c r="BZ54" s="66"/>
      <c r="CA54" s="65"/>
      <c r="CB54" s="65"/>
      <c r="CC54" s="65"/>
      <c r="CD54" s="65"/>
      <c r="CE54" s="65"/>
      <c r="CF54" s="65"/>
      <c r="CG54" s="65"/>
      <c r="CH54" s="65"/>
      <c r="CI54" s="65"/>
      <c r="CJ54" s="65"/>
      <c r="CK54" s="65"/>
      <c r="CL54" s="65"/>
      <c r="CM54" s="65"/>
      <c r="CN54" s="65"/>
      <c r="CO54" s="65"/>
      <c r="CP54" s="65"/>
      <c r="CQ54" s="65"/>
      <c r="CR54" s="65"/>
      <c r="CS54" s="23"/>
      <c r="CT54" s="23"/>
      <c r="CU54" s="23"/>
      <c r="CV54" s="23"/>
      <c r="CW54" s="23"/>
      <c r="CX54" s="23"/>
      <c r="CY54" s="23"/>
      <c r="CZ54" s="23"/>
      <c r="DA54" s="23"/>
      <c r="DB54" s="23"/>
      <c r="DC54" s="23"/>
      <c r="DD54" s="23"/>
      <c r="DE54" s="23"/>
      <c r="DF54" s="23"/>
      <c r="DG54" s="23"/>
      <c r="DH54" s="23"/>
      <c r="DI54" s="23"/>
      <c r="DJ54" s="23"/>
      <c r="DK54" s="64"/>
      <c r="DL54" s="23"/>
      <c r="DM54" s="23"/>
      <c r="DN54" s="64"/>
      <c r="DO54" s="64"/>
      <c r="DP54" s="23"/>
      <c r="DQ54" s="23"/>
      <c r="DR54" s="64"/>
      <c r="DS54" s="64"/>
      <c r="DT54" s="23"/>
      <c r="DU54" s="23"/>
      <c r="DV54" s="64"/>
      <c r="DW54" s="23"/>
      <c r="DX54" s="23"/>
      <c r="DY54" s="23"/>
      <c r="DZ54" s="23"/>
      <c r="EA54" s="23"/>
      <c r="EB54" s="23"/>
      <c r="EC54" s="23"/>
      <c r="ED54" s="23"/>
      <c r="EE54" s="23"/>
      <c r="EF54" s="23"/>
      <c r="EG54" s="23"/>
      <c r="EH54" s="23"/>
      <c r="EI54" s="23"/>
      <c r="EJ54" s="23"/>
      <c r="EK54" s="23"/>
      <c r="EL54" s="23"/>
      <c r="EM54" s="23"/>
      <c r="EN54" s="23"/>
      <c r="EO54" s="23"/>
      <c r="EP54" s="23"/>
      <c r="EQ54" s="23"/>
      <c r="ER54" s="23"/>
      <c r="ES54" s="23"/>
      <c r="ET54" s="23"/>
      <c r="EU54" s="23"/>
      <c r="EV54" s="23"/>
      <c r="EW54" s="23"/>
      <c r="EX54" s="23"/>
      <c r="EY54" s="23"/>
      <c r="EZ54" s="23"/>
      <c r="FA54" s="23"/>
      <c r="FB54" s="23"/>
      <c r="FC54" s="23"/>
      <c r="FD54" s="23"/>
      <c r="FE54" s="23"/>
      <c r="FF54" s="23"/>
      <c r="FG54" s="23"/>
      <c r="FH54" s="23"/>
      <c r="FI54" s="23"/>
      <c r="FJ54" s="23"/>
      <c r="FK54" s="23"/>
      <c r="FL54" s="23"/>
      <c r="FM54" s="23"/>
      <c r="FN54" s="23"/>
      <c r="FO54" s="23"/>
      <c r="FP54" s="23"/>
      <c r="FQ54" s="23"/>
      <c r="FR54" s="23"/>
      <c r="FS54" s="23"/>
      <c r="FT54" s="23"/>
      <c r="FU54" s="23"/>
      <c r="FV54" s="23"/>
      <c r="FW54" s="23"/>
      <c r="FX54" s="23"/>
      <c r="FY54" s="23"/>
      <c r="FZ54" s="23"/>
      <c r="GA54" s="23"/>
      <c r="GB54" s="23"/>
      <c r="GC54" s="23"/>
      <c r="GD54" s="23"/>
      <c r="GE54" s="23"/>
      <c r="GF54" s="23"/>
      <c r="GG54" s="23"/>
      <c r="GH54" s="23"/>
      <c r="GI54" s="23"/>
      <c r="GJ54" s="23"/>
      <c r="GK54" s="23"/>
      <c r="GL54" s="23"/>
      <c r="GM54" s="23"/>
      <c r="GN54" s="23"/>
      <c r="GO54" s="23"/>
    </row>
    <row r="55" spans="1:197" x14ac:dyDescent="0.25">
      <c r="A55" s="28"/>
      <c r="B55" s="69"/>
      <c r="C55" s="28"/>
      <c r="D55" s="28"/>
      <c r="E55" s="64"/>
      <c r="F55" s="28"/>
      <c r="G55" s="28"/>
      <c r="H55" s="28"/>
      <c r="I55" s="28"/>
      <c r="J55" s="23"/>
      <c r="K55" s="64"/>
      <c r="L55" s="64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64"/>
      <c r="X55" s="64"/>
      <c r="Y55" s="23"/>
      <c r="Z55" s="23"/>
      <c r="AA55" s="23"/>
      <c r="AB55" s="23"/>
      <c r="AC55" s="23"/>
      <c r="AD55" s="23"/>
      <c r="AE55" s="23"/>
      <c r="AF55" s="23"/>
      <c r="AG55" s="23"/>
      <c r="AH55" s="23"/>
      <c r="AI55" s="64"/>
      <c r="AJ55" s="64"/>
      <c r="AK55" s="23"/>
      <c r="AL55" s="23"/>
      <c r="AM55" s="23"/>
      <c r="AN55" s="23"/>
      <c r="AO55" s="23"/>
      <c r="AP55" s="23"/>
      <c r="AQ55" s="23"/>
      <c r="AR55" s="23"/>
      <c r="AS55" s="23"/>
      <c r="AT55" s="23"/>
      <c r="AU55" s="23"/>
      <c r="AV55" s="23"/>
      <c r="AW55" s="23"/>
      <c r="AX55" s="23"/>
      <c r="AY55" s="65"/>
      <c r="AZ55" s="66"/>
      <c r="BA55" s="65"/>
      <c r="BB55" s="65"/>
      <c r="BC55" s="65"/>
      <c r="BD55" s="65"/>
      <c r="BE55" s="65"/>
      <c r="BF55" s="65"/>
      <c r="BG55" s="65"/>
      <c r="BH55" s="65"/>
      <c r="BI55" s="65"/>
      <c r="BJ55" s="65"/>
      <c r="BK55" s="65"/>
      <c r="BL55" s="65"/>
      <c r="BM55" s="66"/>
      <c r="BN55" s="65"/>
      <c r="BO55" s="65"/>
      <c r="BP55" s="65"/>
      <c r="BQ55" s="65"/>
      <c r="BR55" s="65"/>
      <c r="BS55" s="65"/>
      <c r="BT55" s="65"/>
      <c r="BU55" s="65"/>
      <c r="BV55" s="65"/>
      <c r="BW55" s="65"/>
      <c r="BX55" s="65"/>
      <c r="BY55" s="65"/>
      <c r="BZ55" s="66"/>
      <c r="CA55" s="65"/>
      <c r="CB55" s="65"/>
      <c r="CC55" s="65"/>
      <c r="CD55" s="65"/>
      <c r="CE55" s="65"/>
      <c r="CF55" s="65"/>
      <c r="CG55" s="65"/>
      <c r="CH55" s="65"/>
      <c r="CI55" s="65"/>
      <c r="CJ55" s="65"/>
      <c r="CK55" s="65"/>
      <c r="CL55" s="65"/>
      <c r="CM55" s="65"/>
      <c r="CN55" s="65"/>
      <c r="CO55" s="65"/>
      <c r="CP55" s="65"/>
      <c r="CQ55" s="65"/>
      <c r="CR55" s="65"/>
      <c r="CS55" s="23"/>
      <c r="CT55" s="23"/>
      <c r="CU55" s="23"/>
      <c r="CV55" s="23"/>
      <c r="CW55" s="23"/>
      <c r="CX55" s="23"/>
      <c r="CY55" s="23"/>
      <c r="CZ55" s="23"/>
      <c r="DA55" s="23"/>
      <c r="DB55" s="23"/>
      <c r="DC55" s="23"/>
      <c r="DD55" s="23"/>
      <c r="DE55" s="23"/>
      <c r="DF55" s="23"/>
      <c r="DG55" s="23"/>
      <c r="DH55" s="23"/>
      <c r="DI55" s="23"/>
      <c r="DJ55" s="23"/>
      <c r="DK55" s="64"/>
      <c r="DL55" s="23"/>
      <c r="DM55" s="23"/>
      <c r="DN55" s="64"/>
      <c r="DO55" s="64"/>
      <c r="DP55" s="23"/>
      <c r="DQ55" s="23"/>
      <c r="DR55" s="64"/>
      <c r="DS55" s="64"/>
      <c r="DT55" s="23"/>
      <c r="DU55" s="23"/>
      <c r="DV55" s="64"/>
      <c r="DW55" s="23"/>
      <c r="DX55" s="23"/>
      <c r="DY55" s="23"/>
      <c r="DZ55" s="23"/>
      <c r="EA55" s="23"/>
      <c r="EB55" s="23"/>
      <c r="EC55" s="23"/>
      <c r="ED55" s="23"/>
      <c r="EE55" s="23"/>
      <c r="EF55" s="23"/>
      <c r="EG55" s="23"/>
      <c r="EH55" s="23"/>
      <c r="EI55" s="23"/>
      <c r="EJ55" s="23"/>
      <c r="EK55" s="23"/>
      <c r="EL55" s="23"/>
      <c r="EM55" s="23"/>
      <c r="EN55" s="23"/>
      <c r="EO55" s="23"/>
      <c r="EP55" s="23"/>
      <c r="EQ55" s="23"/>
      <c r="ER55" s="23"/>
      <c r="ES55" s="23"/>
      <c r="ET55" s="23"/>
      <c r="EU55" s="23"/>
      <c r="EV55" s="23"/>
      <c r="EW55" s="23"/>
      <c r="EX55" s="23"/>
      <c r="EY55" s="23"/>
      <c r="EZ55" s="23"/>
      <c r="FA55" s="23"/>
      <c r="FB55" s="23"/>
      <c r="FC55" s="23"/>
      <c r="FD55" s="23"/>
      <c r="FE55" s="23"/>
      <c r="FF55" s="23"/>
      <c r="FG55" s="23"/>
      <c r="FH55" s="23"/>
      <c r="FI55" s="23"/>
      <c r="FJ55" s="23"/>
      <c r="FK55" s="23"/>
      <c r="FL55" s="23"/>
      <c r="FM55" s="23"/>
      <c r="FN55" s="23"/>
      <c r="FO55" s="23"/>
      <c r="FP55" s="23"/>
      <c r="FQ55" s="23"/>
      <c r="FR55" s="23"/>
      <c r="FS55" s="23"/>
      <c r="FT55" s="23"/>
      <c r="FU55" s="23"/>
      <c r="FV55" s="23"/>
      <c r="FW55" s="23"/>
      <c r="FX55" s="23"/>
      <c r="FY55" s="23"/>
      <c r="FZ55" s="23"/>
      <c r="GA55" s="23"/>
      <c r="GB55" s="23"/>
      <c r="GC55" s="23"/>
      <c r="GD55" s="23"/>
      <c r="GE55" s="23"/>
      <c r="GF55" s="23"/>
      <c r="GG55" s="23"/>
      <c r="GH55" s="23"/>
      <c r="GI55" s="23"/>
      <c r="GJ55" s="23"/>
      <c r="GK55" s="23"/>
      <c r="GL55" s="23"/>
      <c r="GM55" s="23"/>
      <c r="GN55" s="23"/>
      <c r="GO55" s="23"/>
    </row>
    <row r="56" spans="1:197" x14ac:dyDescent="0.25">
      <c r="A56" s="28"/>
      <c r="B56" s="69"/>
      <c r="C56" s="28"/>
      <c r="D56" s="28"/>
      <c r="E56" s="64"/>
      <c r="F56" s="28"/>
      <c r="G56" s="28"/>
      <c r="H56" s="28"/>
      <c r="I56" s="28"/>
      <c r="J56" s="23"/>
      <c r="K56" s="64"/>
      <c r="L56" s="64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64"/>
      <c r="X56" s="64"/>
      <c r="Y56" s="23"/>
      <c r="Z56" s="23"/>
      <c r="AA56" s="23"/>
      <c r="AB56" s="23"/>
      <c r="AC56" s="23"/>
      <c r="AD56" s="23"/>
      <c r="AE56" s="23"/>
      <c r="AF56" s="23"/>
      <c r="AG56" s="23"/>
      <c r="AH56" s="23"/>
      <c r="AI56" s="64"/>
      <c r="AJ56" s="64"/>
      <c r="AK56" s="23"/>
      <c r="AL56" s="23"/>
      <c r="AM56" s="23"/>
      <c r="AN56" s="23"/>
      <c r="AO56" s="23"/>
      <c r="AP56" s="23"/>
      <c r="AQ56" s="23"/>
      <c r="AR56" s="23"/>
      <c r="AS56" s="23"/>
      <c r="AT56" s="23"/>
      <c r="AU56" s="23"/>
      <c r="AV56" s="23"/>
      <c r="AW56" s="23"/>
      <c r="AX56" s="23"/>
      <c r="AY56" s="65"/>
      <c r="AZ56" s="66"/>
      <c r="BA56" s="65"/>
      <c r="BB56" s="65"/>
      <c r="BC56" s="65"/>
      <c r="BD56" s="65"/>
      <c r="BE56" s="65"/>
      <c r="BF56" s="65"/>
      <c r="BG56" s="65"/>
      <c r="BH56" s="65"/>
      <c r="BI56" s="65"/>
      <c r="BJ56" s="65"/>
      <c r="BK56" s="65"/>
      <c r="BL56" s="65"/>
      <c r="BM56" s="66"/>
      <c r="BN56" s="65"/>
      <c r="BO56" s="65"/>
      <c r="BP56" s="65"/>
      <c r="BQ56" s="65"/>
      <c r="BR56" s="65"/>
      <c r="BS56" s="65"/>
      <c r="BT56" s="65"/>
      <c r="BU56" s="65"/>
      <c r="BV56" s="65"/>
      <c r="BW56" s="65"/>
      <c r="BX56" s="65"/>
      <c r="BY56" s="65"/>
      <c r="BZ56" s="66"/>
      <c r="CA56" s="65"/>
      <c r="CB56" s="65"/>
      <c r="CC56" s="65"/>
      <c r="CD56" s="65"/>
      <c r="CE56" s="65"/>
      <c r="CF56" s="65"/>
      <c r="CG56" s="65"/>
      <c r="CH56" s="65"/>
      <c r="CI56" s="65"/>
      <c r="CJ56" s="65"/>
      <c r="CK56" s="65"/>
      <c r="CL56" s="65"/>
      <c r="CM56" s="65"/>
      <c r="CN56" s="65"/>
      <c r="CO56" s="65"/>
      <c r="CP56" s="65"/>
      <c r="CQ56" s="65"/>
      <c r="CR56" s="65"/>
      <c r="CS56" s="23"/>
      <c r="CT56" s="23"/>
      <c r="CU56" s="23"/>
      <c r="CV56" s="23"/>
      <c r="CW56" s="23"/>
      <c r="CX56" s="23"/>
      <c r="CY56" s="23"/>
      <c r="CZ56" s="23"/>
      <c r="DA56" s="23"/>
      <c r="DB56" s="23"/>
      <c r="DC56" s="23"/>
      <c r="DD56" s="23"/>
      <c r="DE56" s="23"/>
      <c r="DF56" s="23"/>
      <c r="DG56" s="23"/>
      <c r="DH56" s="23"/>
      <c r="DI56" s="23"/>
      <c r="DJ56" s="23"/>
      <c r="DK56" s="64"/>
      <c r="DL56" s="23"/>
      <c r="DM56" s="23"/>
      <c r="DN56" s="64"/>
      <c r="DO56" s="64"/>
      <c r="DP56" s="23"/>
      <c r="DQ56" s="23"/>
      <c r="DR56" s="64"/>
      <c r="DS56" s="64"/>
      <c r="DT56" s="23"/>
      <c r="DU56" s="23"/>
      <c r="DV56" s="64"/>
      <c r="DW56" s="23"/>
      <c r="DX56" s="23"/>
      <c r="DY56" s="23"/>
      <c r="DZ56" s="23"/>
      <c r="EA56" s="23"/>
      <c r="EB56" s="23"/>
      <c r="EC56" s="23"/>
      <c r="ED56" s="23"/>
      <c r="EE56" s="23"/>
      <c r="EF56" s="23"/>
      <c r="EG56" s="23"/>
      <c r="EH56" s="23"/>
      <c r="EI56" s="23"/>
      <c r="EJ56" s="23"/>
      <c r="EK56" s="23"/>
      <c r="EL56" s="23"/>
      <c r="EM56" s="23"/>
      <c r="EN56" s="23"/>
      <c r="EO56" s="23"/>
      <c r="EP56" s="23"/>
      <c r="EQ56" s="23"/>
      <c r="ER56" s="23"/>
      <c r="ES56" s="23"/>
      <c r="ET56" s="23"/>
      <c r="EU56" s="23"/>
      <c r="EV56" s="23"/>
      <c r="EW56" s="23"/>
      <c r="EX56" s="23"/>
      <c r="EY56" s="23"/>
      <c r="EZ56" s="23"/>
      <c r="FA56" s="23"/>
      <c r="FB56" s="23"/>
      <c r="FC56" s="23"/>
      <c r="FD56" s="23"/>
      <c r="FE56" s="23"/>
      <c r="FF56" s="23"/>
      <c r="FG56" s="23"/>
      <c r="FH56" s="23"/>
      <c r="FI56" s="23"/>
      <c r="FJ56" s="23"/>
      <c r="FK56" s="23"/>
      <c r="FL56" s="23"/>
      <c r="FM56" s="23"/>
      <c r="FN56" s="23"/>
      <c r="FO56" s="23"/>
      <c r="FP56" s="23"/>
      <c r="FQ56" s="23"/>
      <c r="FR56" s="23"/>
      <c r="FS56" s="23"/>
      <c r="FT56" s="23"/>
      <c r="FU56" s="23"/>
      <c r="FV56" s="23"/>
      <c r="FW56" s="23"/>
      <c r="FX56" s="23"/>
      <c r="FY56" s="23"/>
      <c r="FZ56" s="23"/>
      <c r="GA56" s="23"/>
      <c r="GB56" s="23"/>
      <c r="GC56" s="23"/>
      <c r="GD56" s="23"/>
      <c r="GE56" s="23"/>
      <c r="GF56" s="23"/>
      <c r="GG56" s="23"/>
      <c r="GH56" s="23"/>
      <c r="GI56" s="23"/>
      <c r="GJ56" s="23"/>
      <c r="GK56" s="23"/>
      <c r="GL56" s="23"/>
      <c r="GM56" s="23"/>
      <c r="GN56" s="23"/>
      <c r="GO56" s="23"/>
    </row>
    <row r="57" spans="1:197" x14ac:dyDescent="0.25">
      <c r="A57" s="28"/>
      <c r="B57" s="69"/>
      <c r="C57" s="28"/>
      <c r="D57" s="28"/>
      <c r="E57" s="64"/>
      <c r="F57" s="28"/>
      <c r="G57" s="28"/>
      <c r="H57" s="28"/>
      <c r="I57" s="28"/>
      <c r="J57" s="23"/>
      <c r="K57" s="64"/>
      <c r="L57" s="64"/>
      <c r="M57" s="23"/>
      <c r="N57" s="23"/>
      <c r="O57" s="23"/>
      <c r="P57" s="23"/>
      <c r="Q57" s="23"/>
      <c r="R57" s="23"/>
      <c r="S57" s="23"/>
      <c r="T57" s="23"/>
      <c r="U57" s="23"/>
      <c r="V57" s="23"/>
      <c r="W57" s="64"/>
      <c r="X57" s="64"/>
      <c r="Y57" s="23"/>
      <c r="Z57" s="23"/>
      <c r="AA57" s="23"/>
      <c r="AB57" s="23"/>
      <c r="AC57" s="23"/>
      <c r="AD57" s="23"/>
      <c r="AE57" s="23"/>
      <c r="AF57" s="23"/>
      <c r="AG57" s="23"/>
      <c r="AH57" s="23"/>
      <c r="AI57" s="64"/>
      <c r="AJ57" s="64"/>
      <c r="AK57" s="23"/>
      <c r="AL57" s="23"/>
      <c r="AM57" s="23"/>
      <c r="AN57" s="23"/>
      <c r="AO57" s="23"/>
      <c r="AP57" s="23"/>
      <c r="AQ57" s="23"/>
      <c r="AR57" s="23"/>
      <c r="AS57" s="23"/>
      <c r="AT57" s="23"/>
      <c r="AU57" s="23"/>
      <c r="AV57" s="23"/>
      <c r="AW57" s="23"/>
      <c r="AX57" s="23"/>
      <c r="AY57" s="65"/>
      <c r="AZ57" s="66"/>
      <c r="BA57" s="65"/>
      <c r="BB57" s="65"/>
      <c r="BC57" s="65"/>
      <c r="BD57" s="65"/>
      <c r="BE57" s="65"/>
      <c r="BF57" s="65"/>
      <c r="BG57" s="65"/>
      <c r="BH57" s="65"/>
      <c r="BI57" s="65"/>
      <c r="BJ57" s="65"/>
      <c r="BK57" s="65"/>
      <c r="BL57" s="65"/>
      <c r="BM57" s="66"/>
      <c r="BN57" s="65"/>
      <c r="BO57" s="65"/>
      <c r="BP57" s="65"/>
      <c r="BQ57" s="65"/>
      <c r="BR57" s="65"/>
      <c r="BS57" s="65"/>
      <c r="BT57" s="65"/>
      <c r="BU57" s="65"/>
      <c r="BV57" s="65"/>
      <c r="BW57" s="65"/>
      <c r="BX57" s="65"/>
      <c r="BY57" s="65"/>
      <c r="BZ57" s="66"/>
      <c r="CA57" s="65"/>
      <c r="CB57" s="65"/>
      <c r="CC57" s="65"/>
      <c r="CD57" s="65"/>
      <c r="CE57" s="65"/>
      <c r="CF57" s="65"/>
      <c r="CG57" s="65"/>
      <c r="CH57" s="65"/>
      <c r="CI57" s="65"/>
      <c r="CJ57" s="65"/>
      <c r="CK57" s="65"/>
      <c r="CL57" s="65"/>
      <c r="CM57" s="65"/>
      <c r="CN57" s="65"/>
      <c r="CO57" s="65"/>
      <c r="CP57" s="65"/>
      <c r="CQ57" s="65"/>
      <c r="CR57" s="65"/>
      <c r="CS57" s="23"/>
      <c r="CT57" s="23"/>
      <c r="CU57" s="23"/>
      <c r="CV57" s="23"/>
      <c r="CW57" s="23"/>
      <c r="CX57" s="23"/>
      <c r="CY57" s="23"/>
      <c r="CZ57" s="23"/>
      <c r="DA57" s="23"/>
      <c r="DB57" s="23"/>
      <c r="DC57" s="23"/>
      <c r="DD57" s="23"/>
      <c r="DE57" s="23"/>
      <c r="DF57" s="23"/>
      <c r="DG57" s="23"/>
      <c r="DH57" s="23"/>
      <c r="DI57" s="23"/>
      <c r="DJ57" s="23"/>
      <c r="DK57" s="64"/>
      <c r="DL57" s="23"/>
      <c r="DM57" s="23"/>
      <c r="DN57" s="64"/>
      <c r="DO57" s="64"/>
      <c r="DP57" s="23"/>
      <c r="DQ57" s="23"/>
      <c r="DR57" s="64"/>
      <c r="DS57" s="64"/>
      <c r="DT57" s="23"/>
      <c r="DU57" s="23"/>
      <c r="DV57" s="64"/>
      <c r="DW57" s="23"/>
      <c r="DX57" s="23"/>
      <c r="DY57" s="23"/>
      <c r="DZ57" s="23"/>
      <c r="EA57" s="23"/>
      <c r="EB57" s="23"/>
      <c r="EC57" s="23"/>
      <c r="ED57" s="23"/>
      <c r="EE57" s="23"/>
      <c r="EF57" s="23"/>
      <c r="EG57" s="23"/>
      <c r="EH57" s="23"/>
      <c r="EI57" s="23"/>
      <c r="EJ57" s="23"/>
      <c r="EK57" s="23"/>
      <c r="EL57" s="23"/>
      <c r="EM57" s="23"/>
      <c r="EN57" s="23"/>
      <c r="EO57" s="23"/>
      <c r="EP57" s="23"/>
      <c r="EQ57" s="23"/>
      <c r="ER57" s="23"/>
      <c r="ES57" s="23"/>
      <c r="ET57" s="23"/>
      <c r="EU57" s="23"/>
      <c r="EV57" s="23"/>
      <c r="EW57" s="23"/>
      <c r="EX57" s="23"/>
      <c r="EY57" s="23"/>
      <c r="EZ57" s="23"/>
      <c r="FA57" s="23"/>
      <c r="FB57" s="23"/>
      <c r="FC57" s="23"/>
      <c r="FD57" s="23"/>
      <c r="FE57" s="23"/>
      <c r="FF57" s="23"/>
      <c r="FG57" s="23"/>
      <c r="FH57" s="23"/>
      <c r="FI57" s="23"/>
      <c r="FJ57" s="23"/>
      <c r="FK57" s="23"/>
      <c r="FL57" s="23"/>
      <c r="FM57" s="23"/>
      <c r="FN57" s="23"/>
      <c r="FO57" s="23"/>
      <c r="FP57" s="23"/>
      <c r="FQ57" s="23"/>
      <c r="FR57" s="23"/>
      <c r="FS57" s="23"/>
      <c r="FT57" s="23"/>
      <c r="FU57" s="23"/>
      <c r="FV57" s="23"/>
      <c r="FW57" s="23"/>
      <c r="FX57" s="23"/>
      <c r="FY57" s="23"/>
      <c r="FZ57" s="23"/>
      <c r="GA57" s="23"/>
      <c r="GB57" s="23"/>
      <c r="GC57" s="23"/>
      <c r="GD57" s="23"/>
      <c r="GE57" s="23"/>
      <c r="GF57" s="23"/>
      <c r="GG57" s="23"/>
      <c r="GH57" s="23"/>
      <c r="GI57" s="23"/>
      <c r="GJ57" s="23"/>
      <c r="GK57" s="23"/>
      <c r="GL57" s="23"/>
      <c r="GM57" s="23"/>
      <c r="GN57" s="23"/>
      <c r="GO57" s="23"/>
    </row>
    <row r="58" spans="1:197" x14ac:dyDescent="0.25">
      <c r="A58" s="28"/>
      <c r="B58" s="69"/>
      <c r="C58" s="28"/>
      <c r="D58" s="28"/>
      <c r="E58" s="64"/>
      <c r="F58" s="28"/>
      <c r="G58" s="28"/>
      <c r="H58" s="28"/>
      <c r="I58" s="28"/>
      <c r="J58" s="23"/>
      <c r="K58" s="64"/>
      <c r="L58" s="64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64"/>
      <c r="X58" s="64"/>
      <c r="Y58" s="23"/>
      <c r="Z58" s="23"/>
      <c r="AA58" s="23"/>
      <c r="AB58" s="23"/>
      <c r="AC58" s="23"/>
      <c r="AD58" s="23"/>
      <c r="AE58" s="23"/>
      <c r="AF58" s="23"/>
      <c r="AG58" s="23"/>
      <c r="AH58" s="23"/>
      <c r="AI58" s="64"/>
      <c r="AJ58" s="64"/>
      <c r="AK58" s="23"/>
      <c r="AL58" s="23"/>
      <c r="AM58" s="23"/>
      <c r="AN58" s="23"/>
      <c r="AO58" s="23"/>
      <c r="AP58" s="23"/>
      <c r="AQ58" s="23"/>
      <c r="AR58" s="23"/>
      <c r="AS58" s="23"/>
      <c r="AT58" s="23"/>
      <c r="AU58" s="23"/>
      <c r="AV58" s="23"/>
      <c r="AW58" s="23"/>
      <c r="AX58" s="23"/>
      <c r="AY58" s="65"/>
      <c r="AZ58" s="66"/>
      <c r="BA58" s="65"/>
      <c r="BB58" s="65"/>
      <c r="BC58" s="65"/>
      <c r="BD58" s="65"/>
      <c r="BE58" s="65"/>
      <c r="BF58" s="65"/>
      <c r="BG58" s="65"/>
      <c r="BH58" s="65"/>
      <c r="BI58" s="65"/>
      <c r="BJ58" s="65"/>
      <c r="BK58" s="65"/>
      <c r="BL58" s="65"/>
      <c r="BM58" s="66"/>
      <c r="BN58" s="65"/>
      <c r="BO58" s="65"/>
      <c r="BP58" s="65"/>
      <c r="BQ58" s="65"/>
      <c r="BR58" s="65"/>
      <c r="BS58" s="65"/>
      <c r="BT58" s="65"/>
      <c r="BU58" s="65"/>
      <c r="BV58" s="65"/>
      <c r="BW58" s="65"/>
      <c r="BX58" s="65"/>
      <c r="BY58" s="65"/>
      <c r="BZ58" s="66"/>
      <c r="CA58" s="65"/>
      <c r="CB58" s="65"/>
      <c r="CC58" s="65"/>
      <c r="CD58" s="65"/>
      <c r="CE58" s="65"/>
      <c r="CF58" s="65"/>
      <c r="CG58" s="65"/>
      <c r="CH58" s="65"/>
      <c r="CI58" s="65"/>
      <c r="CJ58" s="65"/>
      <c r="CK58" s="65"/>
      <c r="CL58" s="65"/>
      <c r="CM58" s="65"/>
      <c r="CN58" s="65"/>
      <c r="CO58" s="65"/>
      <c r="CP58" s="65"/>
      <c r="CQ58" s="65"/>
      <c r="CR58" s="65"/>
      <c r="CS58" s="23"/>
      <c r="CT58" s="23"/>
      <c r="CU58" s="23"/>
      <c r="CV58" s="23"/>
      <c r="CW58" s="23"/>
      <c r="CX58" s="23"/>
      <c r="CY58" s="23"/>
      <c r="CZ58" s="23"/>
      <c r="DA58" s="23"/>
      <c r="DB58" s="23"/>
      <c r="DC58" s="23"/>
      <c r="DD58" s="23"/>
      <c r="DE58" s="23"/>
      <c r="DF58" s="23"/>
      <c r="DG58" s="23"/>
      <c r="DH58" s="23"/>
      <c r="DI58" s="23"/>
      <c r="DJ58" s="23"/>
      <c r="DK58" s="64"/>
      <c r="DL58" s="23"/>
      <c r="DM58" s="23"/>
      <c r="DN58" s="64"/>
      <c r="DO58" s="64"/>
      <c r="DP58" s="23"/>
      <c r="DQ58" s="23"/>
      <c r="DR58" s="64"/>
      <c r="DS58" s="64"/>
      <c r="DT58" s="23"/>
      <c r="DU58" s="23"/>
      <c r="DV58" s="64"/>
      <c r="DW58" s="23"/>
      <c r="DX58" s="23"/>
      <c r="DY58" s="23"/>
      <c r="DZ58" s="23"/>
      <c r="EA58" s="23"/>
      <c r="EB58" s="23"/>
      <c r="EC58" s="23"/>
      <c r="ED58" s="23"/>
      <c r="EE58" s="23"/>
      <c r="EF58" s="23"/>
      <c r="EG58" s="23"/>
      <c r="EH58" s="23"/>
      <c r="EI58" s="23"/>
      <c r="EJ58" s="23"/>
      <c r="EK58" s="23"/>
      <c r="EL58" s="23"/>
      <c r="EM58" s="23"/>
      <c r="EN58" s="23"/>
      <c r="EO58" s="23"/>
      <c r="EP58" s="23"/>
      <c r="EQ58" s="23"/>
      <c r="ER58" s="23"/>
      <c r="ES58" s="23"/>
      <c r="ET58" s="23"/>
      <c r="EU58" s="23"/>
      <c r="EV58" s="23"/>
      <c r="EW58" s="23"/>
      <c r="EX58" s="23"/>
      <c r="EY58" s="23"/>
      <c r="EZ58" s="23"/>
      <c r="FA58" s="23"/>
      <c r="FB58" s="23"/>
      <c r="FC58" s="23"/>
      <c r="FD58" s="23"/>
      <c r="FE58" s="23"/>
      <c r="FF58" s="23"/>
      <c r="FG58" s="23"/>
      <c r="FH58" s="23"/>
      <c r="FI58" s="23"/>
      <c r="FJ58" s="23"/>
      <c r="FK58" s="23"/>
      <c r="FL58" s="23"/>
      <c r="FM58" s="23"/>
      <c r="FN58" s="23"/>
      <c r="FO58" s="23"/>
      <c r="FP58" s="23"/>
      <c r="FQ58" s="23"/>
      <c r="FR58" s="23"/>
      <c r="FS58" s="23"/>
      <c r="FT58" s="23"/>
      <c r="FU58" s="23"/>
      <c r="FV58" s="23"/>
      <c r="FW58" s="23"/>
      <c r="FX58" s="23"/>
      <c r="FY58" s="23"/>
      <c r="FZ58" s="23"/>
      <c r="GA58" s="23"/>
      <c r="GB58" s="23"/>
      <c r="GC58" s="23"/>
      <c r="GD58" s="23"/>
      <c r="GE58" s="23"/>
      <c r="GF58" s="23"/>
      <c r="GG58" s="23"/>
      <c r="GH58" s="23"/>
      <c r="GI58" s="23"/>
      <c r="GJ58" s="23"/>
      <c r="GK58" s="23"/>
      <c r="GL58" s="23"/>
      <c r="GM58" s="23"/>
      <c r="GN58" s="23"/>
      <c r="GO58" s="23"/>
    </row>
    <row r="59" spans="1:197" x14ac:dyDescent="0.25">
      <c r="A59" s="28"/>
      <c r="B59" s="69"/>
      <c r="C59" s="28"/>
      <c r="D59" s="28"/>
      <c r="E59" s="64"/>
      <c r="F59" s="28"/>
      <c r="G59" s="28"/>
      <c r="H59" s="28"/>
      <c r="I59" s="28"/>
      <c r="J59" s="23"/>
      <c r="K59" s="64"/>
      <c r="L59" s="64"/>
      <c r="M59" s="23"/>
      <c r="N59" s="23"/>
      <c r="O59" s="23"/>
      <c r="P59" s="23"/>
      <c r="Q59" s="23"/>
      <c r="R59" s="23"/>
      <c r="S59" s="23"/>
      <c r="T59" s="23"/>
      <c r="U59" s="23"/>
      <c r="V59" s="23"/>
      <c r="W59" s="64"/>
      <c r="X59" s="64"/>
      <c r="Y59" s="23"/>
      <c r="Z59" s="23"/>
      <c r="AA59" s="23"/>
      <c r="AB59" s="23"/>
      <c r="AC59" s="23"/>
      <c r="AD59" s="23"/>
      <c r="AE59" s="23"/>
      <c r="AF59" s="23"/>
      <c r="AG59" s="23"/>
      <c r="AH59" s="23"/>
      <c r="AI59" s="64"/>
      <c r="AJ59" s="64"/>
      <c r="AK59" s="23"/>
      <c r="AL59" s="23"/>
      <c r="AM59" s="23"/>
      <c r="AN59" s="23"/>
      <c r="AO59" s="23"/>
      <c r="AP59" s="23"/>
      <c r="AQ59" s="23"/>
      <c r="AR59" s="23"/>
      <c r="AS59" s="23"/>
      <c r="AT59" s="23"/>
      <c r="AU59" s="23"/>
      <c r="AV59" s="23"/>
      <c r="AW59" s="23"/>
      <c r="AX59" s="23"/>
      <c r="AY59" s="65"/>
      <c r="AZ59" s="66"/>
      <c r="BA59" s="65"/>
      <c r="BB59" s="65"/>
      <c r="BC59" s="65"/>
      <c r="BD59" s="65"/>
      <c r="BE59" s="65"/>
      <c r="BF59" s="65"/>
      <c r="BG59" s="65"/>
      <c r="BH59" s="65"/>
      <c r="BI59" s="65"/>
      <c r="BJ59" s="65"/>
      <c r="BK59" s="65"/>
      <c r="BL59" s="65"/>
      <c r="BM59" s="66"/>
      <c r="BN59" s="65"/>
      <c r="BO59" s="65"/>
      <c r="BP59" s="65"/>
      <c r="BQ59" s="65"/>
      <c r="BR59" s="65"/>
      <c r="BS59" s="65"/>
      <c r="BT59" s="65"/>
      <c r="BU59" s="65"/>
      <c r="BV59" s="65"/>
      <c r="BW59" s="65"/>
      <c r="BX59" s="65"/>
      <c r="BY59" s="65"/>
      <c r="BZ59" s="66"/>
      <c r="CA59" s="65"/>
      <c r="CB59" s="65"/>
      <c r="CC59" s="65"/>
      <c r="CD59" s="65"/>
      <c r="CE59" s="65"/>
      <c r="CF59" s="65"/>
      <c r="CG59" s="65"/>
      <c r="CH59" s="65"/>
      <c r="CI59" s="65"/>
      <c r="CJ59" s="65"/>
      <c r="CK59" s="65"/>
      <c r="CL59" s="65"/>
      <c r="CM59" s="65"/>
      <c r="CN59" s="65"/>
      <c r="CO59" s="65"/>
      <c r="CP59" s="65"/>
      <c r="CQ59" s="65"/>
      <c r="CR59" s="65"/>
      <c r="CS59" s="23"/>
      <c r="CT59" s="23"/>
      <c r="CU59" s="23"/>
      <c r="CV59" s="23"/>
      <c r="CW59" s="23"/>
      <c r="CX59" s="23"/>
      <c r="CY59" s="23"/>
      <c r="CZ59" s="23"/>
      <c r="DA59" s="23"/>
      <c r="DB59" s="23"/>
      <c r="DC59" s="23"/>
      <c r="DD59" s="23"/>
      <c r="DE59" s="23"/>
      <c r="DF59" s="23"/>
      <c r="DG59" s="23"/>
      <c r="DH59" s="23"/>
      <c r="DI59" s="23"/>
      <c r="DJ59" s="23"/>
      <c r="DK59" s="64"/>
      <c r="DL59" s="23"/>
      <c r="DM59" s="23"/>
      <c r="DN59" s="64"/>
      <c r="DO59" s="64"/>
      <c r="DP59" s="23"/>
      <c r="DQ59" s="23"/>
      <c r="DR59" s="64"/>
      <c r="DS59" s="64"/>
      <c r="DT59" s="23"/>
      <c r="DU59" s="23"/>
      <c r="DV59" s="64"/>
      <c r="DW59" s="23"/>
      <c r="DX59" s="23"/>
      <c r="DY59" s="23"/>
      <c r="DZ59" s="23"/>
      <c r="EA59" s="23"/>
      <c r="EB59" s="23"/>
      <c r="EC59" s="23"/>
      <c r="ED59" s="23"/>
      <c r="EE59" s="23"/>
      <c r="EF59" s="23"/>
      <c r="EG59" s="23"/>
      <c r="EH59" s="23"/>
      <c r="EI59" s="23"/>
      <c r="EJ59" s="23"/>
      <c r="EK59" s="23"/>
      <c r="EL59" s="23"/>
      <c r="EM59" s="23"/>
      <c r="EN59" s="23"/>
      <c r="EO59" s="23"/>
      <c r="EP59" s="23"/>
      <c r="EQ59" s="23"/>
      <c r="ER59" s="23"/>
      <c r="ES59" s="23"/>
      <c r="ET59" s="23"/>
      <c r="EU59" s="23"/>
      <c r="EV59" s="23"/>
      <c r="EW59" s="23"/>
      <c r="EX59" s="23"/>
      <c r="EY59" s="23"/>
      <c r="EZ59" s="23"/>
      <c r="FA59" s="23"/>
      <c r="FB59" s="23"/>
      <c r="FC59" s="23"/>
      <c r="FD59" s="23"/>
      <c r="FE59" s="23"/>
      <c r="FF59" s="23"/>
      <c r="FG59" s="23"/>
      <c r="FH59" s="23"/>
      <c r="FI59" s="23"/>
      <c r="FJ59" s="23"/>
      <c r="FK59" s="23"/>
      <c r="FL59" s="23"/>
      <c r="FM59" s="23"/>
      <c r="FN59" s="23"/>
      <c r="FO59" s="23"/>
      <c r="FP59" s="23"/>
      <c r="FQ59" s="23"/>
      <c r="FR59" s="23"/>
      <c r="FS59" s="23"/>
      <c r="FT59" s="23"/>
      <c r="FU59" s="23"/>
      <c r="FV59" s="23"/>
      <c r="FW59" s="23"/>
      <c r="FX59" s="23"/>
      <c r="FY59" s="23"/>
      <c r="FZ59" s="23"/>
      <c r="GA59" s="23"/>
      <c r="GB59" s="23"/>
      <c r="GC59" s="23"/>
      <c r="GD59" s="23"/>
      <c r="GE59" s="23"/>
      <c r="GF59" s="23"/>
      <c r="GG59" s="23"/>
      <c r="GH59" s="23"/>
      <c r="GI59" s="23"/>
      <c r="GJ59" s="23"/>
      <c r="GK59" s="23"/>
      <c r="GL59" s="23"/>
      <c r="GM59" s="23"/>
      <c r="GN59" s="23"/>
      <c r="GO59" s="23"/>
    </row>
    <row r="60" spans="1:197" x14ac:dyDescent="0.25">
      <c r="A60" s="28"/>
      <c r="B60" s="69"/>
      <c r="C60" s="28"/>
      <c r="D60" s="28"/>
      <c r="E60" s="64"/>
      <c r="F60" s="28"/>
      <c r="G60" s="28"/>
      <c r="H60" s="28"/>
      <c r="I60" s="28"/>
      <c r="J60" s="23"/>
      <c r="K60" s="64"/>
      <c r="L60" s="64"/>
      <c r="M60" s="23"/>
      <c r="N60" s="23"/>
      <c r="O60" s="23"/>
      <c r="P60" s="23"/>
      <c r="Q60" s="23"/>
      <c r="R60" s="23"/>
      <c r="S60" s="23"/>
      <c r="T60" s="23"/>
      <c r="U60" s="23"/>
      <c r="V60" s="23"/>
      <c r="W60" s="64"/>
      <c r="X60" s="64"/>
      <c r="Y60" s="23"/>
      <c r="Z60" s="23"/>
      <c r="AA60" s="23"/>
      <c r="AB60" s="23"/>
      <c r="AC60" s="23"/>
      <c r="AD60" s="23"/>
      <c r="AE60" s="23"/>
      <c r="AF60" s="23"/>
      <c r="AG60" s="23"/>
      <c r="AH60" s="23"/>
      <c r="AI60" s="64"/>
      <c r="AJ60" s="64"/>
      <c r="AK60" s="23"/>
      <c r="AL60" s="23"/>
      <c r="AM60" s="23"/>
      <c r="AN60" s="23"/>
      <c r="AO60" s="23"/>
      <c r="AP60" s="23"/>
      <c r="AQ60" s="23"/>
      <c r="AR60" s="23"/>
      <c r="AS60" s="23"/>
      <c r="AT60" s="23"/>
      <c r="AU60" s="23"/>
      <c r="AV60" s="23"/>
      <c r="AW60" s="23"/>
      <c r="AX60" s="23"/>
      <c r="AY60" s="65"/>
      <c r="AZ60" s="66"/>
      <c r="BA60" s="65"/>
      <c r="BB60" s="65"/>
      <c r="BC60" s="65"/>
      <c r="BD60" s="65"/>
      <c r="BE60" s="65"/>
      <c r="BF60" s="65"/>
      <c r="BG60" s="65"/>
      <c r="BH60" s="65"/>
      <c r="BI60" s="65"/>
      <c r="BJ60" s="65"/>
      <c r="BK60" s="65"/>
      <c r="BL60" s="65"/>
      <c r="BM60" s="66"/>
      <c r="BN60" s="65"/>
      <c r="BO60" s="65"/>
      <c r="BP60" s="65"/>
      <c r="BQ60" s="65"/>
      <c r="BR60" s="65"/>
      <c r="BS60" s="65"/>
      <c r="BT60" s="65"/>
      <c r="BU60" s="65"/>
      <c r="BV60" s="65"/>
      <c r="BW60" s="65"/>
      <c r="BX60" s="65"/>
      <c r="BY60" s="65"/>
      <c r="BZ60" s="66"/>
      <c r="CA60" s="65"/>
      <c r="CB60" s="65"/>
      <c r="CC60" s="65"/>
      <c r="CD60" s="65"/>
      <c r="CE60" s="65"/>
      <c r="CF60" s="65"/>
      <c r="CG60" s="65"/>
      <c r="CH60" s="65"/>
      <c r="CI60" s="65"/>
      <c r="CJ60" s="65"/>
      <c r="CK60" s="65"/>
      <c r="CL60" s="65"/>
      <c r="CM60" s="65"/>
      <c r="CN60" s="65"/>
      <c r="CO60" s="65"/>
      <c r="CP60" s="65"/>
      <c r="CQ60" s="65"/>
      <c r="CR60" s="65"/>
      <c r="CS60" s="23"/>
      <c r="CT60" s="23"/>
      <c r="CU60" s="23"/>
      <c r="CV60" s="23"/>
      <c r="CW60" s="23"/>
      <c r="CX60" s="23"/>
      <c r="CY60" s="23"/>
      <c r="CZ60" s="23"/>
      <c r="DA60" s="23"/>
      <c r="DB60" s="23"/>
      <c r="DC60" s="23"/>
      <c r="DD60" s="23"/>
      <c r="DE60" s="23"/>
      <c r="DF60" s="23"/>
      <c r="DG60" s="23"/>
      <c r="DH60" s="23"/>
      <c r="DI60" s="23"/>
      <c r="DJ60" s="23"/>
      <c r="DK60" s="64"/>
      <c r="DL60" s="23"/>
      <c r="DM60" s="23"/>
      <c r="DN60" s="64"/>
      <c r="DO60" s="64"/>
      <c r="DP60" s="23"/>
      <c r="DQ60" s="23"/>
      <c r="DR60" s="64"/>
      <c r="DS60" s="64"/>
      <c r="DT60" s="23"/>
      <c r="DU60" s="23"/>
      <c r="DV60" s="64"/>
      <c r="DW60" s="23"/>
      <c r="DX60" s="23"/>
      <c r="DY60" s="23"/>
      <c r="DZ60" s="23"/>
      <c r="EA60" s="23"/>
      <c r="EB60" s="23"/>
      <c r="EC60" s="23"/>
      <c r="ED60" s="23"/>
      <c r="EE60" s="23"/>
      <c r="EF60" s="23"/>
      <c r="EG60" s="23"/>
      <c r="EH60" s="23"/>
      <c r="EI60" s="23"/>
      <c r="EJ60" s="23"/>
      <c r="EK60" s="23"/>
      <c r="EL60" s="23"/>
      <c r="EM60" s="23"/>
      <c r="EN60" s="23"/>
      <c r="EO60" s="23"/>
      <c r="EP60" s="23"/>
      <c r="EQ60" s="23"/>
      <c r="ER60" s="23"/>
      <c r="ES60" s="23"/>
      <c r="ET60" s="23"/>
      <c r="EU60" s="23"/>
      <c r="EV60" s="23"/>
      <c r="EW60" s="23"/>
      <c r="EX60" s="23"/>
      <c r="EY60" s="23"/>
      <c r="EZ60" s="23"/>
      <c r="FA60" s="23"/>
      <c r="FB60" s="23"/>
      <c r="FC60" s="23"/>
      <c r="FD60" s="23"/>
      <c r="FE60" s="23"/>
      <c r="FF60" s="23"/>
      <c r="FG60" s="23"/>
      <c r="FH60" s="23"/>
      <c r="FI60" s="23"/>
      <c r="FJ60" s="23"/>
      <c r="FK60" s="23"/>
      <c r="FL60" s="23"/>
      <c r="FM60" s="23"/>
      <c r="FN60" s="23"/>
      <c r="FO60" s="23"/>
      <c r="FP60" s="23"/>
      <c r="FQ60" s="23"/>
      <c r="FR60" s="23"/>
      <c r="FS60" s="23"/>
      <c r="FT60" s="23"/>
      <c r="FU60" s="23"/>
      <c r="FV60" s="23"/>
      <c r="FW60" s="23"/>
      <c r="FX60" s="23"/>
      <c r="FY60" s="23"/>
      <c r="FZ60" s="23"/>
      <c r="GA60" s="23"/>
      <c r="GB60" s="23"/>
      <c r="GC60" s="23"/>
      <c r="GD60" s="23"/>
      <c r="GE60" s="23"/>
      <c r="GF60" s="23"/>
      <c r="GG60" s="23"/>
      <c r="GH60" s="23"/>
      <c r="GI60" s="23"/>
      <c r="GJ60" s="23"/>
      <c r="GK60" s="23"/>
      <c r="GL60" s="23"/>
      <c r="GM60" s="23"/>
      <c r="GN60" s="23"/>
      <c r="GO60" s="23"/>
    </row>
    <row r="61" spans="1:197" x14ac:dyDescent="0.25">
      <c r="A61" s="28"/>
      <c r="B61" s="69"/>
      <c r="C61" s="28"/>
      <c r="D61" s="28"/>
      <c r="E61" s="64"/>
      <c r="F61" s="28"/>
      <c r="G61" s="28"/>
      <c r="H61" s="28"/>
      <c r="I61" s="28"/>
      <c r="J61" s="23"/>
      <c r="K61" s="64"/>
      <c r="L61" s="64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64"/>
      <c r="X61" s="64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64"/>
      <c r="AJ61" s="64"/>
      <c r="AK61" s="23"/>
      <c r="AL61" s="23"/>
      <c r="AM61" s="23"/>
      <c r="AN61" s="23"/>
      <c r="AO61" s="23"/>
      <c r="AP61" s="23"/>
      <c r="AQ61" s="23"/>
      <c r="AR61" s="23"/>
      <c r="AS61" s="23"/>
      <c r="AT61" s="23"/>
      <c r="AU61" s="23"/>
      <c r="AV61" s="23"/>
      <c r="AW61" s="23"/>
      <c r="AX61" s="23"/>
      <c r="AY61" s="65"/>
      <c r="AZ61" s="66"/>
      <c r="BA61" s="65"/>
      <c r="BB61" s="65"/>
      <c r="BC61" s="65"/>
      <c r="BD61" s="65"/>
      <c r="BE61" s="65"/>
      <c r="BF61" s="65"/>
      <c r="BG61" s="65"/>
      <c r="BH61" s="65"/>
      <c r="BI61" s="65"/>
      <c r="BJ61" s="65"/>
      <c r="BK61" s="65"/>
      <c r="BL61" s="65"/>
      <c r="BM61" s="66"/>
      <c r="BN61" s="65"/>
      <c r="BO61" s="65"/>
      <c r="BP61" s="65"/>
      <c r="BQ61" s="65"/>
      <c r="BR61" s="65"/>
      <c r="BS61" s="65"/>
      <c r="BT61" s="65"/>
      <c r="BU61" s="65"/>
      <c r="BV61" s="65"/>
      <c r="BW61" s="65"/>
      <c r="BX61" s="65"/>
      <c r="BY61" s="65"/>
      <c r="BZ61" s="66"/>
      <c r="CA61" s="65"/>
      <c r="CB61" s="65"/>
      <c r="CC61" s="65"/>
      <c r="CD61" s="65"/>
      <c r="CE61" s="65"/>
      <c r="CF61" s="65"/>
      <c r="CG61" s="65"/>
      <c r="CH61" s="65"/>
      <c r="CI61" s="65"/>
      <c r="CJ61" s="65"/>
      <c r="CK61" s="65"/>
      <c r="CL61" s="65"/>
      <c r="CM61" s="65"/>
      <c r="CN61" s="65"/>
      <c r="CO61" s="65"/>
      <c r="CP61" s="65"/>
      <c r="CQ61" s="65"/>
      <c r="CR61" s="65"/>
      <c r="CS61" s="23"/>
      <c r="CT61" s="23"/>
      <c r="CU61" s="23"/>
      <c r="CV61" s="23"/>
      <c r="CW61" s="23"/>
      <c r="CX61" s="23"/>
      <c r="CY61" s="23"/>
      <c r="CZ61" s="23"/>
      <c r="DA61" s="23"/>
      <c r="DB61" s="23"/>
      <c r="DC61" s="23"/>
      <c r="DD61" s="23"/>
      <c r="DE61" s="23"/>
      <c r="DF61" s="23"/>
      <c r="DG61" s="23"/>
      <c r="DH61" s="23"/>
      <c r="DI61" s="23"/>
      <c r="DJ61" s="23"/>
      <c r="DK61" s="64"/>
      <c r="DL61" s="23"/>
      <c r="DM61" s="23"/>
      <c r="DN61" s="64"/>
      <c r="DO61" s="64"/>
      <c r="DP61" s="23"/>
      <c r="DQ61" s="23"/>
      <c r="DR61" s="64"/>
      <c r="DS61" s="64"/>
      <c r="DT61" s="23"/>
      <c r="DU61" s="23"/>
      <c r="DV61" s="64"/>
      <c r="DW61" s="23"/>
      <c r="DX61" s="23"/>
      <c r="DY61" s="23"/>
      <c r="DZ61" s="23"/>
      <c r="EA61" s="23"/>
      <c r="EB61" s="23"/>
      <c r="EC61" s="23"/>
      <c r="ED61" s="23"/>
      <c r="EE61" s="23"/>
      <c r="EF61" s="23"/>
      <c r="EG61" s="23"/>
      <c r="EH61" s="23"/>
      <c r="EI61" s="23"/>
      <c r="EJ61" s="23"/>
      <c r="EK61" s="23"/>
      <c r="EL61" s="23"/>
      <c r="EM61" s="23"/>
      <c r="EN61" s="23"/>
      <c r="EO61" s="23"/>
      <c r="EP61" s="23"/>
      <c r="EQ61" s="23"/>
      <c r="ER61" s="23"/>
      <c r="ES61" s="23"/>
      <c r="ET61" s="23"/>
      <c r="EU61" s="23"/>
      <c r="EV61" s="23"/>
      <c r="EW61" s="23"/>
      <c r="EX61" s="23"/>
      <c r="EY61" s="23"/>
      <c r="EZ61" s="23"/>
      <c r="FA61" s="23"/>
      <c r="FB61" s="23"/>
      <c r="FC61" s="23"/>
      <c r="FD61" s="23"/>
      <c r="FE61" s="23"/>
      <c r="FF61" s="23"/>
      <c r="FG61" s="23"/>
      <c r="FH61" s="23"/>
      <c r="FI61" s="23"/>
      <c r="FJ61" s="23"/>
      <c r="FK61" s="23"/>
      <c r="FL61" s="23"/>
      <c r="FM61" s="23"/>
      <c r="FN61" s="23"/>
      <c r="FO61" s="23"/>
      <c r="FP61" s="23"/>
      <c r="FQ61" s="23"/>
      <c r="FR61" s="23"/>
      <c r="FS61" s="23"/>
      <c r="FT61" s="23"/>
      <c r="FU61" s="23"/>
      <c r="FV61" s="23"/>
      <c r="FW61" s="23"/>
      <c r="FX61" s="23"/>
      <c r="FY61" s="23"/>
      <c r="FZ61" s="23"/>
      <c r="GA61" s="23"/>
      <c r="GB61" s="23"/>
      <c r="GC61" s="23"/>
      <c r="GD61" s="23"/>
      <c r="GE61" s="23"/>
      <c r="GF61" s="23"/>
      <c r="GG61" s="23"/>
      <c r="GH61" s="23"/>
      <c r="GI61" s="23"/>
      <c r="GJ61" s="23"/>
      <c r="GK61" s="23"/>
      <c r="GL61" s="23"/>
      <c r="GM61" s="23"/>
      <c r="GN61" s="23"/>
      <c r="GO61" s="23"/>
    </row>
    <row r="62" spans="1:197" x14ac:dyDescent="0.25">
      <c r="A62" s="28"/>
      <c r="B62" s="69"/>
      <c r="C62" s="28"/>
      <c r="D62" s="28"/>
      <c r="E62" s="64"/>
      <c r="F62" s="28"/>
      <c r="G62" s="28"/>
      <c r="H62" s="28"/>
      <c r="I62" s="28"/>
      <c r="J62" s="23"/>
      <c r="K62" s="64"/>
      <c r="L62" s="64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64"/>
      <c r="X62" s="64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64"/>
      <c r="AJ62" s="64"/>
      <c r="AK62" s="23"/>
      <c r="AL62" s="23"/>
      <c r="AM62" s="23"/>
      <c r="AN62" s="23"/>
      <c r="AO62" s="23"/>
      <c r="AP62" s="23"/>
      <c r="AQ62" s="23"/>
      <c r="AR62" s="23"/>
      <c r="AS62" s="23"/>
      <c r="AT62" s="23"/>
      <c r="AU62" s="23"/>
      <c r="AV62" s="23"/>
      <c r="AW62" s="23"/>
      <c r="AX62" s="23"/>
      <c r="AY62" s="65"/>
      <c r="AZ62" s="66"/>
      <c r="BA62" s="65"/>
      <c r="BB62" s="65"/>
      <c r="BC62" s="65"/>
      <c r="BD62" s="65"/>
      <c r="BE62" s="65"/>
      <c r="BF62" s="65"/>
      <c r="BG62" s="65"/>
      <c r="BH62" s="65"/>
      <c r="BI62" s="65"/>
      <c r="BJ62" s="65"/>
      <c r="BK62" s="65"/>
      <c r="BL62" s="65"/>
      <c r="BM62" s="66"/>
      <c r="BN62" s="65"/>
      <c r="BO62" s="65"/>
      <c r="BP62" s="65"/>
      <c r="BQ62" s="65"/>
      <c r="BR62" s="65"/>
      <c r="BS62" s="65"/>
      <c r="BT62" s="65"/>
      <c r="BU62" s="65"/>
      <c r="BV62" s="65"/>
      <c r="BW62" s="65"/>
      <c r="BX62" s="65"/>
      <c r="BY62" s="65"/>
      <c r="BZ62" s="66"/>
      <c r="CA62" s="65"/>
      <c r="CB62" s="65"/>
      <c r="CC62" s="65"/>
      <c r="CD62" s="65"/>
      <c r="CE62" s="65"/>
      <c r="CF62" s="65"/>
      <c r="CG62" s="65"/>
      <c r="CH62" s="65"/>
      <c r="CI62" s="65"/>
      <c r="CJ62" s="65"/>
      <c r="CK62" s="65"/>
      <c r="CL62" s="65"/>
      <c r="CM62" s="65"/>
      <c r="CN62" s="65"/>
      <c r="CO62" s="65"/>
      <c r="CP62" s="65"/>
      <c r="CQ62" s="65"/>
      <c r="CR62" s="65"/>
      <c r="CS62" s="23"/>
      <c r="CT62" s="23"/>
      <c r="CU62" s="23"/>
      <c r="CV62" s="23"/>
      <c r="CW62" s="23"/>
      <c r="CX62" s="23"/>
      <c r="CY62" s="23"/>
      <c r="CZ62" s="23"/>
      <c r="DA62" s="23"/>
      <c r="DB62" s="23"/>
      <c r="DC62" s="23"/>
      <c r="DD62" s="23"/>
      <c r="DE62" s="23"/>
      <c r="DF62" s="23"/>
      <c r="DG62" s="23"/>
      <c r="DH62" s="23"/>
      <c r="DI62" s="23"/>
      <c r="DJ62" s="23"/>
      <c r="DK62" s="64"/>
      <c r="DL62" s="23"/>
      <c r="DM62" s="23"/>
      <c r="DN62" s="64"/>
      <c r="DO62" s="64"/>
      <c r="DP62" s="23"/>
      <c r="DQ62" s="23"/>
      <c r="DR62" s="64"/>
      <c r="DS62" s="64"/>
      <c r="DT62" s="23"/>
      <c r="DU62" s="23"/>
      <c r="DV62" s="64"/>
      <c r="DW62" s="23"/>
      <c r="DX62" s="23"/>
      <c r="DY62" s="23"/>
      <c r="DZ62" s="23"/>
      <c r="EA62" s="23"/>
      <c r="EB62" s="23"/>
      <c r="EC62" s="23"/>
      <c r="ED62" s="23"/>
      <c r="EE62" s="23"/>
      <c r="EF62" s="23"/>
      <c r="EG62" s="23"/>
      <c r="EH62" s="23"/>
      <c r="EI62" s="23"/>
      <c r="EJ62" s="23"/>
      <c r="EK62" s="23"/>
      <c r="EL62" s="23"/>
      <c r="EM62" s="23"/>
      <c r="EN62" s="23"/>
      <c r="EO62" s="23"/>
      <c r="EP62" s="23"/>
      <c r="EQ62" s="23"/>
      <c r="ER62" s="23"/>
      <c r="ES62" s="23"/>
      <c r="ET62" s="23"/>
      <c r="EU62" s="23"/>
      <c r="EV62" s="23"/>
      <c r="EW62" s="23"/>
      <c r="EX62" s="23"/>
      <c r="EY62" s="23"/>
      <c r="EZ62" s="23"/>
      <c r="FA62" s="23"/>
      <c r="FB62" s="23"/>
      <c r="FC62" s="23"/>
      <c r="FD62" s="23"/>
      <c r="FE62" s="23"/>
      <c r="FF62" s="23"/>
      <c r="FG62" s="23"/>
      <c r="FH62" s="23"/>
      <c r="FI62" s="23"/>
      <c r="FJ62" s="23"/>
      <c r="FK62" s="23"/>
      <c r="FL62" s="23"/>
      <c r="FM62" s="23"/>
      <c r="FN62" s="23"/>
      <c r="FO62" s="23"/>
      <c r="FP62" s="23"/>
      <c r="FQ62" s="23"/>
      <c r="FR62" s="23"/>
      <c r="FS62" s="23"/>
      <c r="FT62" s="23"/>
      <c r="FU62" s="23"/>
      <c r="FV62" s="23"/>
      <c r="FW62" s="23"/>
      <c r="FX62" s="23"/>
      <c r="FY62" s="23"/>
      <c r="FZ62" s="23"/>
      <c r="GA62" s="23"/>
      <c r="GB62" s="23"/>
      <c r="GC62" s="23"/>
      <c r="GD62" s="23"/>
      <c r="GE62" s="23"/>
      <c r="GF62" s="23"/>
      <c r="GG62" s="23"/>
      <c r="GH62" s="23"/>
      <c r="GI62" s="23"/>
      <c r="GJ62" s="23"/>
      <c r="GK62" s="23"/>
      <c r="GL62" s="23"/>
      <c r="GM62" s="23"/>
      <c r="GN62" s="23"/>
      <c r="GO62" s="23"/>
    </row>
  </sheetData>
  <mergeCells count="50">
    <mergeCell ref="DJ1:DJ2"/>
    <mergeCell ref="DK1:DN2"/>
    <mergeCell ref="DO1:DR2"/>
    <mergeCell ref="DS1:DV2"/>
    <mergeCell ref="DE1:DE2"/>
    <mergeCell ref="DF1:DF2"/>
    <mergeCell ref="DG1:DG2"/>
    <mergeCell ref="DH1:DH2"/>
    <mergeCell ref="DI1:DI2"/>
    <mergeCell ref="CZ1:CZ2"/>
    <mergeCell ref="DA1:DA2"/>
    <mergeCell ref="DB1:DB2"/>
    <mergeCell ref="DC1:DC2"/>
    <mergeCell ref="DD1:DD2"/>
    <mergeCell ref="CU1:CU2"/>
    <mergeCell ref="CV1:CV2"/>
    <mergeCell ref="CW1:CW2"/>
    <mergeCell ref="CX1:CX2"/>
    <mergeCell ref="CY1:CY2"/>
    <mergeCell ref="CO1:CP2"/>
    <mergeCell ref="CM1:CN2"/>
    <mergeCell ref="CQ1:CR2"/>
    <mergeCell ref="CT1:CT2"/>
    <mergeCell ref="CS1:CS2"/>
    <mergeCell ref="BB3:BC3"/>
    <mergeCell ref="AZ1:BL2"/>
    <mergeCell ref="BM1:BY2"/>
    <mergeCell ref="BO3:BP3"/>
    <mergeCell ref="BZ1:CL2"/>
    <mergeCell ref="CB3:CC3"/>
    <mergeCell ref="C3:D3"/>
    <mergeCell ref="H1:H2"/>
    <mergeCell ref="G1:G2"/>
    <mergeCell ref="A1:F2"/>
    <mergeCell ref="M3:N3"/>
    <mergeCell ref="J1:U2"/>
    <mergeCell ref="O16:R17"/>
    <mergeCell ref="O14:R15"/>
    <mergeCell ref="O12:R13"/>
    <mergeCell ref="S16:U17"/>
    <mergeCell ref="S14:U15"/>
    <mergeCell ref="S12:U13"/>
    <mergeCell ref="AX3:AY3"/>
    <mergeCell ref="AV3:AW3"/>
    <mergeCell ref="AT3:AU3"/>
    <mergeCell ref="AT1:AY2"/>
    <mergeCell ref="V1:AG2"/>
    <mergeCell ref="Y3:Z3"/>
    <mergeCell ref="AH1:AS2"/>
    <mergeCell ref="AK3:AL3"/>
  </mergeCells>
  <conditionalFormatting sqref="G4:G15">
    <cfRule type="containsText" dxfId="409" priority="25" operator="containsText" text="Remis">
      <formula>NOT(ISERROR(SEARCH("Remis",G4)))</formula>
    </cfRule>
    <cfRule type="containsText" dxfId="408" priority="26" operator="containsText" text="Arrêté">
      <formula>NOT(ISERROR(SEARCH("Arrêté",G4)))</formula>
    </cfRule>
    <cfRule type="containsText" dxfId="407" priority="27" operator="containsText" text="Annulé">
      <formula>NOT(ISERROR(SEARCH("Annulé",G4)))</formula>
    </cfRule>
  </conditionalFormatting>
  <conditionalFormatting sqref="B4:B15 E4:E15 K4:L27">
    <cfRule type="containsText" dxfId="406" priority="24" operator="containsText" text="Lille OSC">
      <formula>NOT(ISERROR(SEARCH("Lille OSC",B4)))</formula>
    </cfRule>
  </conditionalFormatting>
  <conditionalFormatting sqref="M4:M27">
    <cfRule type="cellIs" dxfId="405" priority="21" operator="lessThan">
      <formula>0</formula>
    </cfRule>
    <cfRule type="cellIs" dxfId="404" priority="22" operator="greaterThan">
      <formula>0</formula>
    </cfRule>
    <cfRule type="cellIs" dxfId="403" priority="23" operator="equal">
      <formula>0</formula>
    </cfRule>
  </conditionalFormatting>
  <conditionalFormatting sqref="W4:X27">
    <cfRule type="containsText" dxfId="402" priority="17" operator="containsText" text="Lille OSC">
      <formula>NOT(ISERROR(SEARCH("Lille OSC",W4)))</formula>
    </cfRule>
  </conditionalFormatting>
  <conditionalFormatting sqref="Y4:Y27">
    <cfRule type="cellIs" dxfId="401" priority="14" operator="lessThan">
      <formula>0</formula>
    </cfRule>
    <cfRule type="cellIs" dxfId="400" priority="15" operator="greaterThan">
      <formula>0</formula>
    </cfRule>
    <cfRule type="cellIs" dxfId="399" priority="16" operator="equal">
      <formula>0</formula>
    </cfRule>
  </conditionalFormatting>
  <conditionalFormatting sqref="Z4:Z27">
    <cfRule type="containsText" dxfId="398" priority="11" operator="containsText" text="p">
      <formula>NOT(ISERROR(SEARCH("p",Z4)))</formula>
    </cfRule>
    <cfRule type="containsText" dxfId="397" priority="12" operator="containsText" text="u">
      <formula>NOT(ISERROR(SEARCH("u",Z4)))</formula>
    </cfRule>
    <cfRule type="containsText" dxfId="396" priority="13" operator="containsText" text="q">
      <formula>NOT(ISERROR(SEARCH("q",Z4)))</formula>
    </cfRule>
  </conditionalFormatting>
  <conditionalFormatting sqref="AI4:AJ27">
    <cfRule type="containsText" dxfId="395" priority="10" operator="containsText" text="Lille OSC">
      <formula>NOT(ISERROR(SEARCH("Lille OSC",AI4)))</formula>
    </cfRule>
  </conditionalFormatting>
  <conditionalFormatting sqref="AK4:AK27">
    <cfRule type="cellIs" dxfId="394" priority="7" operator="lessThan">
      <formula>0</formula>
    </cfRule>
    <cfRule type="cellIs" dxfId="393" priority="8" operator="greaterThan">
      <formula>0</formula>
    </cfRule>
    <cfRule type="cellIs" dxfId="392" priority="9" operator="equal">
      <formula>0</formula>
    </cfRule>
  </conditionalFormatting>
  <conditionalFormatting sqref="AL4:AL27">
    <cfRule type="containsText" dxfId="391" priority="4" operator="containsText" text="p">
      <formula>NOT(ISERROR(SEARCH("p",AL4)))</formula>
    </cfRule>
    <cfRule type="containsText" dxfId="390" priority="5" operator="containsText" text="u">
      <formula>NOT(ISERROR(SEARCH("u",AL4)))</formula>
    </cfRule>
    <cfRule type="containsText" dxfId="389" priority="6" operator="containsText" text="q">
      <formula>NOT(ISERROR(SEARCH("q",AL4)))</formula>
    </cfRule>
  </conditionalFormatting>
  <conditionalFormatting sqref="N4:N27">
    <cfRule type="containsText" dxfId="388" priority="1" operator="containsText" text="p">
      <formula>NOT(ISERROR(SEARCH("p",N4)))</formula>
    </cfRule>
    <cfRule type="containsText" dxfId="387" priority="2" operator="containsText" text="u">
      <formula>NOT(ISERROR(SEARCH("u",N4)))</formula>
    </cfRule>
    <cfRule type="containsText" dxfId="386" priority="3" operator="containsText" text="q">
      <formula>NOT(ISERROR(SEARCH("q",N4)))</formula>
    </cfRule>
  </conditionalFormatting>
  <dataValidations disablePrompts="1" count="3">
    <dataValidation type="list" allowBlank="1" showInputMessage="1" showErrorMessage="1" sqref="E4:E7 B4:B7" xr:uid="{C60FB645-BFD7-452A-B82D-D0C7BF754023}">
      <formula1>Equipes</formula1>
    </dataValidation>
    <dataValidation type="list" allowBlank="1" showInputMessage="1" showErrorMessage="1" sqref="G4:G7" xr:uid="{9232ED30-2825-4464-8B58-0A5C58F9A5AF}">
      <formula1>Etat</formula1>
    </dataValidation>
    <dataValidation type="list" allowBlank="1" showInputMessage="1" showErrorMessage="1" sqref="G1:G2" xr:uid="{DC51FC20-E8F2-460A-A5D4-8EA60FC9B66B}">
      <formula1>Saison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74379F-A3EA-45E9-A73F-3CA7D22BE877}">
  <sheetPr>
    <tabColor rgb="FF0000FF"/>
  </sheetPr>
  <dimension ref="A1:MZ62"/>
  <sheetViews>
    <sheetView workbookViewId="0">
      <selection sqref="A1:F2"/>
    </sheetView>
  </sheetViews>
  <sheetFormatPr baseColWidth="10" defaultRowHeight="15" x14ac:dyDescent="0.25"/>
  <cols>
    <col min="1" max="1" width="5.7109375" style="2" customWidth="1"/>
    <col min="2" max="2" width="30.7109375" style="4" customWidth="1"/>
    <col min="3" max="4" width="5.7109375" style="2" customWidth="1"/>
    <col min="5" max="5" width="30.7109375" style="1" customWidth="1"/>
    <col min="6" max="6" width="5.7109375" style="2" customWidth="1"/>
    <col min="7" max="7" width="25.7109375" style="2" customWidth="1"/>
    <col min="8" max="9" width="10.7109375" style="2" customWidth="1"/>
    <col min="10" max="10" width="5.7109375" style="2" customWidth="1"/>
    <col min="11" max="11" width="30.7109375" style="1" customWidth="1"/>
    <col min="12" max="12" width="5.7109375" style="1" customWidth="1"/>
    <col min="13" max="22" width="5.7109375" style="2" customWidth="1"/>
    <col min="23" max="23" width="30.7109375" style="1" customWidth="1"/>
    <col min="24" max="24" width="5.7109375" style="1" customWidth="1"/>
    <col min="25" max="34" width="5.7109375" style="2" customWidth="1"/>
    <col min="35" max="35" width="30.7109375" style="1" customWidth="1"/>
    <col min="36" max="36" width="5.7109375" style="1" customWidth="1"/>
    <col min="37" max="45" width="5.7109375" style="2" customWidth="1"/>
    <col min="46" max="51" width="5.7109375" style="2" hidden="1" customWidth="1"/>
    <col min="52" max="52" width="30.7109375" style="1" hidden="1" customWidth="1"/>
    <col min="53" max="64" width="5.7109375" style="2" hidden="1" customWidth="1"/>
    <col min="65" max="65" width="30.7109375" style="1" hidden="1" customWidth="1"/>
    <col min="66" max="77" width="5.7109375" style="2" hidden="1" customWidth="1"/>
    <col min="78" max="78" width="30.7109375" style="1" hidden="1" customWidth="1"/>
    <col min="79" max="90" width="5.7109375" style="2" hidden="1" customWidth="1"/>
    <col min="91" max="96" width="15.7109375" style="2" hidden="1" customWidth="1"/>
    <col min="97" max="114" width="5.7109375" style="2" hidden="1" customWidth="1"/>
    <col min="115" max="115" width="30.7109375" style="1" hidden="1" customWidth="1"/>
    <col min="116" max="116" width="15.7109375" style="2" hidden="1" customWidth="1"/>
    <col min="117" max="117" width="5.7109375" style="2" hidden="1" customWidth="1"/>
    <col min="118" max="119" width="30.7109375" style="1" hidden="1" customWidth="1"/>
    <col min="120" max="120" width="15.7109375" style="2" hidden="1" customWidth="1"/>
    <col min="121" max="121" width="5.7109375" style="2" hidden="1" customWidth="1"/>
    <col min="122" max="123" width="30.7109375" style="1" hidden="1" customWidth="1"/>
    <col min="124" max="124" width="15.7109375" style="2" hidden="1" customWidth="1"/>
    <col min="125" max="125" width="5.7109375" style="2" hidden="1" customWidth="1"/>
    <col min="126" max="126" width="30.7109375" style="1" hidden="1" customWidth="1"/>
    <col min="127" max="364" width="5.7109375" style="2" customWidth="1"/>
  </cols>
  <sheetData>
    <row r="1" spans="1:197" ht="15.75" thickTop="1" x14ac:dyDescent="0.25">
      <c r="A1" s="268" t="str">
        <f>'J01'!$A$1:$F$2</f>
        <v>Nom du championnat</v>
      </c>
      <c r="B1" s="269"/>
      <c r="C1" s="269"/>
      <c r="D1" s="269"/>
      <c r="E1" s="269"/>
      <c r="F1" s="270"/>
      <c r="G1" s="266" t="str">
        <f>'J01'!$G$1:$G$2</f>
        <v>2018 - 2019</v>
      </c>
      <c r="H1" s="264" t="s">
        <v>50</v>
      </c>
      <c r="I1" s="28"/>
      <c r="J1" s="276" t="s">
        <v>26</v>
      </c>
      <c r="K1" s="277"/>
      <c r="L1" s="277"/>
      <c r="M1" s="277"/>
      <c r="N1" s="277"/>
      <c r="O1" s="277"/>
      <c r="P1" s="277"/>
      <c r="Q1" s="277"/>
      <c r="R1" s="277"/>
      <c r="S1" s="277"/>
      <c r="T1" s="277"/>
      <c r="U1" s="278"/>
      <c r="V1" s="233" t="s">
        <v>27</v>
      </c>
      <c r="W1" s="234"/>
      <c r="X1" s="234"/>
      <c r="Y1" s="234"/>
      <c r="Z1" s="234"/>
      <c r="AA1" s="234"/>
      <c r="AB1" s="234"/>
      <c r="AC1" s="234"/>
      <c r="AD1" s="234"/>
      <c r="AE1" s="234"/>
      <c r="AF1" s="234"/>
      <c r="AG1" s="235"/>
      <c r="AH1" s="241" t="s">
        <v>28</v>
      </c>
      <c r="AI1" s="242"/>
      <c r="AJ1" s="242"/>
      <c r="AK1" s="242"/>
      <c r="AL1" s="242"/>
      <c r="AM1" s="242"/>
      <c r="AN1" s="242"/>
      <c r="AO1" s="242"/>
      <c r="AP1" s="242"/>
      <c r="AQ1" s="242"/>
      <c r="AR1" s="242"/>
      <c r="AS1" s="243"/>
      <c r="AT1" s="232"/>
      <c r="AU1" s="232"/>
      <c r="AV1" s="232"/>
      <c r="AW1" s="232"/>
      <c r="AX1" s="232"/>
      <c r="AY1" s="232"/>
      <c r="AZ1" s="282" t="s">
        <v>26</v>
      </c>
      <c r="BA1" s="282"/>
      <c r="BB1" s="282"/>
      <c r="BC1" s="282"/>
      <c r="BD1" s="282"/>
      <c r="BE1" s="282"/>
      <c r="BF1" s="282"/>
      <c r="BG1" s="282"/>
      <c r="BH1" s="282"/>
      <c r="BI1" s="282"/>
      <c r="BJ1" s="282"/>
      <c r="BK1" s="282"/>
      <c r="BL1" s="282"/>
      <c r="BM1" s="282" t="s">
        <v>27</v>
      </c>
      <c r="BN1" s="282"/>
      <c r="BO1" s="282"/>
      <c r="BP1" s="282"/>
      <c r="BQ1" s="282"/>
      <c r="BR1" s="282"/>
      <c r="BS1" s="282"/>
      <c r="BT1" s="282"/>
      <c r="BU1" s="282"/>
      <c r="BV1" s="282"/>
      <c r="BW1" s="282"/>
      <c r="BX1" s="282"/>
      <c r="BY1" s="282"/>
      <c r="BZ1" s="282" t="s">
        <v>28</v>
      </c>
      <c r="CA1" s="282"/>
      <c r="CB1" s="282"/>
      <c r="CC1" s="282"/>
      <c r="CD1" s="282"/>
      <c r="CE1" s="282"/>
      <c r="CF1" s="282"/>
      <c r="CG1" s="282"/>
      <c r="CH1" s="282"/>
      <c r="CI1" s="282"/>
      <c r="CJ1" s="282"/>
      <c r="CK1" s="282"/>
      <c r="CL1" s="282"/>
      <c r="CM1" s="229" t="s">
        <v>40</v>
      </c>
      <c r="CN1" s="229"/>
      <c r="CO1" s="229" t="s">
        <v>46</v>
      </c>
      <c r="CP1" s="229"/>
      <c r="CQ1" s="229" t="s">
        <v>41</v>
      </c>
      <c r="CR1" s="229"/>
      <c r="CS1" s="283" t="s">
        <v>44</v>
      </c>
      <c r="CT1" s="283" t="s">
        <v>45</v>
      </c>
      <c r="CU1" s="283" t="s">
        <v>44</v>
      </c>
      <c r="CV1" s="283" t="s">
        <v>45</v>
      </c>
      <c r="CW1" s="283" t="s">
        <v>44</v>
      </c>
      <c r="CX1" s="283" t="s">
        <v>45</v>
      </c>
      <c r="CY1" s="283" t="s">
        <v>44</v>
      </c>
      <c r="CZ1" s="283" t="s">
        <v>45</v>
      </c>
      <c r="DA1" s="283" t="s">
        <v>44</v>
      </c>
      <c r="DB1" s="283" t="s">
        <v>45</v>
      </c>
      <c r="DC1" s="283" t="s">
        <v>44</v>
      </c>
      <c r="DD1" s="283" t="s">
        <v>45</v>
      </c>
      <c r="DE1" s="283" t="s">
        <v>44</v>
      </c>
      <c r="DF1" s="283" t="s">
        <v>45</v>
      </c>
      <c r="DG1" s="283" t="s">
        <v>44</v>
      </c>
      <c r="DH1" s="283" t="s">
        <v>45</v>
      </c>
      <c r="DI1" s="283" t="s">
        <v>44</v>
      </c>
      <c r="DJ1" s="284" t="s">
        <v>45</v>
      </c>
      <c r="DK1" s="282" t="s">
        <v>40</v>
      </c>
      <c r="DL1" s="282"/>
      <c r="DM1" s="282"/>
      <c r="DN1" s="282"/>
      <c r="DO1" s="282" t="s">
        <v>46</v>
      </c>
      <c r="DP1" s="282"/>
      <c r="DQ1" s="282"/>
      <c r="DR1" s="282"/>
      <c r="DS1" s="282" t="s">
        <v>41</v>
      </c>
      <c r="DT1" s="282"/>
      <c r="DU1" s="282"/>
      <c r="DV1" s="282"/>
      <c r="DW1" s="28"/>
      <c r="DX1" s="28"/>
      <c r="DY1" s="28"/>
      <c r="DZ1" s="28"/>
      <c r="EA1" s="28"/>
      <c r="EB1" s="28"/>
      <c r="EC1" s="28"/>
      <c r="ED1" s="28"/>
      <c r="EE1" s="28"/>
      <c r="EF1" s="28"/>
      <c r="EG1" s="28"/>
      <c r="EH1" s="28"/>
      <c r="EI1" s="28"/>
      <c r="EJ1" s="28"/>
      <c r="EK1" s="28"/>
      <c r="EL1" s="28"/>
      <c r="EM1" s="28"/>
      <c r="EN1" s="28"/>
      <c r="EO1" s="28"/>
      <c r="EP1" s="28"/>
      <c r="EQ1" s="28"/>
      <c r="ER1" s="28"/>
      <c r="ES1" s="28"/>
      <c r="ET1" s="28"/>
      <c r="EU1" s="28"/>
      <c r="EV1" s="28"/>
      <c r="EW1" s="28"/>
      <c r="EX1" s="28"/>
      <c r="EY1" s="28"/>
      <c r="EZ1" s="28"/>
      <c r="FA1" s="28"/>
      <c r="FB1" s="28"/>
      <c r="FC1" s="28"/>
      <c r="FD1" s="28"/>
      <c r="FE1" s="28"/>
      <c r="FF1" s="28"/>
      <c r="FG1" s="28"/>
      <c r="FH1" s="28"/>
      <c r="FI1" s="28"/>
      <c r="FJ1" s="28"/>
      <c r="FK1" s="28"/>
      <c r="FL1" s="28"/>
      <c r="FM1" s="28"/>
      <c r="FN1" s="28"/>
      <c r="FO1" s="28"/>
      <c r="FP1" s="28"/>
      <c r="FQ1" s="28"/>
      <c r="FR1" s="28"/>
      <c r="FS1" s="28"/>
      <c r="FT1" s="28"/>
      <c r="FU1" s="28"/>
      <c r="FV1" s="28"/>
      <c r="FW1" s="28"/>
      <c r="FX1" s="28"/>
      <c r="FY1" s="28"/>
      <c r="FZ1" s="28"/>
      <c r="GA1" s="28"/>
      <c r="GB1" s="28"/>
      <c r="GC1" s="28"/>
      <c r="GD1" s="28"/>
      <c r="GE1" s="28"/>
      <c r="GF1" s="28"/>
      <c r="GG1" s="28"/>
      <c r="GH1" s="28"/>
      <c r="GI1" s="28"/>
      <c r="GJ1" s="28"/>
      <c r="GK1" s="28"/>
      <c r="GL1" s="28"/>
      <c r="GM1" s="28"/>
      <c r="GN1" s="28"/>
      <c r="GO1" s="28"/>
    </row>
    <row r="2" spans="1:197" ht="15.75" thickBot="1" x14ac:dyDescent="0.3">
      <c r="A2" s="271"/>
      <c r="B2" s="272"/>
      <c r="C2" s="272"/>
      <c r="D2" s="272"/>
      <c r="E2" s="272"/>
      <c r="F2" s="273"/>
      <c r="G2" s="267"/>
      <c r="H2" s="265"/>
      <c r="I2" s="28"/>
      <c r="J2" s="279"/>
      <c r="K2" s="280"/>
      <c r="L2" s="280"/>
      <c r="M2" s="280"/>
      <c r="N2" s="280"/>
      <c r="O2" s="280"/>
      <c r="P2" s="280"/>
      <c r="Q2" s="280"/>
      <c r="R2" s="280"/>
      <c r="S2" s="280"/>
      <c r="T2" s="280"/>
      <c r="U2" s="281"/>
      <c r="V2" s="236"/>
      <c r="W2" s="237"/>
      <c r="X2" s="237"/>
      <c r="Y2" s="237"/>
      <c r="Z2" s="237"/>
      <c r="AA2" s="237"/>
      <c r="AB2" s="237"/>
      <c r="AC2" s="237"/>
      <c r="AD2" s="237"/>
      <c r="AE2" s="237"/>
      <c r="AF2" s="237"/>
      <c r="AG2" s="238"/>
      <c r="AH2" s="244"/>
      <c r="AI2" s="245"/>
      <c r="AJ2" s="245"/>
      <c r="AK2" s="245"/>
      <c r="AL2" s="245"/>
      <c r="AM2" s="245"/>
      <c r="AN2" s="245"/>
      <c r="AO2" s="245"/>
      <c r="AP2" s="245"/>
      <c r="AQ2" s="245"/>
      <c r="AR2" s="245"/>
      <c r="AS2" s="246"/>
      <c r="AT2" s="232"/>
      <c r="AU2" s="232"/>
      <c r="AV2" s="232"/>
      <c r="AW2" s="232"/>
      <c r="AX2" s="232"/>
      <c r="AY2" s="232"/>
      <c r="AZ2" s="282"/>
      <c r="BA2" s="282"/>
      <c r="BB2" s="282"/>
      <c r="BC2" s="282"/>
      <c r="BD2" s="282"/>
      <c r="BE2" s="282"/>
      <c r="BF2" s="282"/>
      <c r="BG2" s="282"/>
      <c r="BH2" s="282"/>
      <c r="BI2" s="282"/>
      <c r="BJ2" s="282"/>
      <c r="BK2" s="282"/>
      <c r="BL2" s="282"/>
      <c r="BM2" s="282"/>
      <c r="BN2" s="282"/>
      <c r="BO2" s="282"/>
      <c r="BP2" s="282"/>
      <c r="BQ2" s="282"/>
      <c r="BR2" s="282"/>
      <c r="BS2" s="282"/>
      <c r="BT2" s="282"/>
      <c r="BU2" s="282"/>
      <c r="BV2" s="282"/>
      <c r="BW2" s="282"/>
      <c r="BX2" s="282"/>
      <c r="BY2" s="282"/>
      <c r="BZ2" s="282"/>
      <c r="CA2" s="282"/>
      <c r="CB2" s="282"/>
      <c r="CC2" s="282"/>
      <c r="CD2" s="282"/>
      <c r="CE2" s="282"/>
      <c r="CF2" s="282"/>
      <c r="CG2" s="282"/>
      <c r="CH2" s="282"/>
      <c r="CI2" s="282"/>
      <c r="CJ2" s="282"/>
      <c r="CK2" s="282"/>
      <c r="CL2" s="282"/>
      <c r="CM2" s="229"/>
      <c r="CN2" s="229"/>
      <c r="CO2" s="229"/>
      <c r="CP2" s="229"/>
      <c r="CQ2" s="229"/>
      <c r="CR2" s="229"/>
      <c r="CS2" s="283"/>
      <c r="CT2" s="283"/>
      <c r="CU2" s="283"/>
      <c r="CV2" s="283"/>
      <c r="CW2" s="283"/>
      <c r="CX2" s="283"/>
      <c r="CY2" s="283"/>
      <c r="CZ2" s="283"/>
      <c r="DA2" s="283"/>
      <c r="DB2" s="283"/>
      <c r="DC2" s="283"/>
      <c r="DD2" s="283"/>
      <c r="DE2" s="283"/>
      <c r="DF2" s="283"/>
      <c r="DG2" s="283"/>
      <c r="DH2" s="283"/>
      <c r="DI2" s="283"/>
      <c r="DJ2" s="284"/>
      <c r="DK2" s="282"/>
      <c r="DL2" s="282"/>
      <c r="DM2" s="282"/>
      <c r="DN2" s="282"/>
      <c r="DO2" s="282"/>
      <c r="DP2" s="282"/>
      <c r="DQ2" s="282"/>
      <c r="DR2" s="282"/>
      <c r="DS2" s="282"/>
      <c r="DT2" s="282"/>
      <c r="DU2" s="282"/>
      <c r="DV2" s="282"/>
      <c r="DW2" s="28"/>
      <c r="DX2" s="28"/>
      <c r="DY2" s="28"/>
      <c r="DZ2" s="28"/>
      <c r="EA2" s="28"/>
      <c r="EB2" s="28"/>
      <c r="EC2" s="28"/>
      <c r="ED2" s="28"/>
      <c r="EE2" s="28"/>
      <c r="EF2" s="28"/>
      <c r="EG2" s="28"/>
      <c r="EH2" s="28"/>
      <c r="EI2" s="28"/>
      <c r="EJ2" s="28"/>
      <c r="EK2" s="28"/>
      <c r="EL2" s="28"/>
      <c r="EM2" s="28"/>
      <c r="EN2" s="28"/>
      <c r="EO2" s="28"/>
      <c r="EP2" s="28"/>
      <c r="EQ2" s="28"/>
      <c r="ER2" s="28"/>
      <c r="ES2" s="28"/>
      <c r="ET2" s="28"/>
      <c r="EU2" s="28"/>
      <c r="EV2" s="28"/>
      <c r="EW2" s="28"/>
      <c r="EX2" s="28"/>
      <c r="EY2" s="28"/>
      <c r="EZ2" s="28"/>
      <c r="FA2" s="28"/>
      <c r="FB2" s="28"/>
      <c r="FC2" s="28"/>
      <c r="FD2" s="28"/>
      <c r="FE2" s="28"/>
      <c r="FF2" s="28"/>
      <c r="FG2" s="28"/>
      <c r="FH2" s="28"/>
      <c r="FI2" s="28"/>
      <c r="FJ2" s="28"/>
      <c r="FK2" s="28"/>
      <c r="FL2" s="28"/>
      <c r="FM2" s="28"/>
      <c r="FN2" s="28"/>
      <c r="FO2" s="28"/>
      <c r="FP2" s="28"/>
      <c r="FQ2" s="28"/>
      <c r="FR2" s="28"/>
      <c r="FS2" s="28"/>
      <c r="FT2" s="28"/>
      <c r="FU2" s="28"/>
      <c r="FV2" s="28"/>
      <c r="FW2" s="28"/>
      <c r="FX2" s="28"/>
      <c r="FY2" s="28"/>
      <c r="FZ2" s="28"/>
      <c r="GA2" s="28"/>
      <c r="GB2" s="28"/>
      <c r="GC2" s="28"/>
      <c r="GD2" s="28"/>
      <c r="GE2" s="28"/>
      <c r="GF2" s="28"/>
      <c r="GG2" s="28"/>
      <c r="GH2" s="28"/>
      <c r="GI2" s="28"/>
      <c r="GJ2" s="28"/>
      <c r="GK2" s="28"/>
      <c r="GL2" s="28"/>
      <c r="GM2" s="28"/>
      <c r="GN2" s="28"/>
      <c r="GO2" s="28"/>
    </row>
    <row r="3" spans="1:197" ht="15" customHeight="1" thickTop="1" thickBot="1" x14ac:dyDescent="0.3">
      <c r="A3" s="16" t="s">
        <v>12</v>
      </c>
      <c r="B3" s="29" t="s">
        <v>0</v>
      </c>
      <c r="C3" s="263" t="s">
        <v>13</v>
      </c>
      <c r="D3" s="263"/>
      <c r="E3" s="29" t="s">
        <v>0</v>
      </c>
      <c r="F3" s="6" t="s">
        <v>12</v>
      </c>
      <c r="G3" s="13" t="s">
        <v>14</v>
      </c>
      <c r="H3" s="17" t="s">
        <v>15</v>
      </c>
      <c r="I3" s="28"/>
      <c r="J3" s="36" t="s">
        <v>17</v>
      </c>
      <c r="K3" s="40" t="s">
        <v>0</v>
      </c>
      <c r="L3" s="39" t="s">
        <v>18</v>
      </c>
      <c r="M3" s="274" t="s">
        <v>19</v>
      </c>
      <c r="N3" s="275"/>
      <c r="O3" s="41" t="s">
        <v>20</v>
      </c>
      <c r="P3" s="37" t="s">
        <v>21</v>
      </c>
      <c r="Q3" s="37" t="s">
        <v>22</v>
      </c>
      <c r="R3" s="37" t="s">
        <v>12</v>
      </c>
      <c r="S3" s="37" t="s">
        <v>23</v>
      </c>
      <c r="T3" s="37" t="s">
        <v>24</v>
      </c>
      <c r="U3" s="38" t="s">
        <v>25</v>
      </c>
      <c r="V3" s="43" t="s">
        <v>17</v>
      </c>
      <c r="W3" s="45" t="s">
        <v>0</v>
      </c>
      <c r="X3" s="44" t="s">
        <v>18</v>
      </c>
      <c r="Y3" s="239" t="s">
        <v>19</v>
      </c>
      <c r="Z3" s="240"/>
      <c r="AA3" s="46" t="s">
        <v>20</v>
      </c>
      <c r="AB3" s="47" t="s">
        <v>21</v>
      </c>
      <c r="AC3" s="47" t="s">
        <v>22</v>
      </c>
      <c r="AD3" s="47" t="s">
        <v>12</v>
      </c>
      <c r="AE3" s="47" t="s">
        <v>23</v>
      </c>
      <c r="AF3" s="47" t="s">
        <v>24</v>
      </c>
      <c r="AG3" s="48" t="s">
        <v>25</v>
      </c>
      <c r="AH3" s="53" t="s">
        <v>17</v>
      </c>
      <c r="AI3" s="55" t="s">
        <v>0</v>
      </c>
      <c r="AJ3" s="54" t="s">
        <v>18</v>
      </c>
      <c r="AK3" s="247" t="s">
        <v>19</v>
      </c>
      <c r="AL3" s="248"/>
      <c r="AM3" s="56" t="s">
        <v>20</v>
      </c>
      <c r="AN3" s="57" t="s">
        <v>21</v>
      </c>
      <c r="AO3" s="57" t="s">
        <v>22</v>
      </c>
      <c r="AP3" s="57" t="s">
        <v>12</v>
      </c>
      <c r="AQ3" s="57" t="s">
        <v>23</v>
      </c>
      <c r="AR3" s="57" t="s">
        <v>24</v>
      </c>
      <c r="AS3" s="58" t="s">
        <v>25</v>
      </c>
      <c r="AT3" s="231" t="s">
        <v>32</v>
      </c>
      <c r="AU3" s="229"/>
      <c r="AV3" s="229" t="s">
        <v>33</v>
      </c>
      <c r="AW3" s="229"/>
      <c r="AX3" s="229" t="s">
        <v>34</v>
      </c>
      <c r="AY3" s="230"/>
      <c r="AZ3" s="26" t="s">
        <v>0</v>
      </c>
      <c r="BA3" s="26" t="s">
        <v>35</v>
      </c>
      <c r="BB3" s="229" t="s">
        <v>19</v>
      </c>
      <c r="BC3" s="229"/>
      <c r="BD3" s="26" t="s">
        <v>17</v>
      </c>
      <c r="BE3" s="26" t="s">
        <v>36</v>
      </c>
      <c r="BF3" s="26" t="s">
        <v>20</v>
      </c>
      <c r="BG3" s="26" t="s">
        <v>21</v>
      </c>
      <c r="BH3" s="26" t="s">
        <v>22</v>
      </c>
      <c r="BI3" s="26" t="s">
        <v>12</v>
      </c>
      <c r="BJ3" s="26" t="s">
        <v>23</v>
      </c>
      <c r="BK3" s="26" t="s">
        <v>24</v>
      </c>
      <c r="BL3" s="26" t="s">
        <v>25</v>
      </c>
      <c r="BM3" s="26" t="s">
        <v>0</v>
      </c>
      <c r="BN3" s="26" t="s">
        <v>35</v>
      </c>
      <c r="BO3" s="229" t="s">
        <v>19</v>
      </c>
      <c r="BP3" s="229"/>
      <c r="BQ3" s="26" t="s">
        <v>17</v>
      </c>
      <c r="BR3" s="26" t="s">
        <v>36</v>
      </c>
      <c r="BS3" s="26" t="s">
        <v>20</v>
      </c>
      <c r="BT3" s="26" t="s">
        <v>21</v>
      </c>
      <c r="BU3" s="26" t="s">
        <v>22</v>
      </c>
      <c r="BV3" s="26" t="s">
        <v>12</v>
      </c>
      <c r="BW3" s="26" t="s">
        <v>23</v>
      </c>
      <c r="BX3" s="26" t="s">
        <v>24</v>
      </c>
      <c r="BY3" s="26" t="s">
        <v>25</v>
      </c>
      <c r="BZ3" s="26" t="s">
        <v>0</v>
      </c>
      <c r="CA3" s="26" t="s">
        <v>35</v>
      </c>
      <c r="CB3" s="229" t="s">
        <v>19</v>
      </c>
      <c r="CC3" s="229"/>
      <c r="CD3" s="26" t="s">
        <v>17</v>
      </c>
      <c r="CE3" s="26" t="s">
        <v>36</v>
      </c>
      <c r="CF3" s="26" t="s">
        <v>20</v>
      </c>
      <c r="CG3" s="26" t="s">
        <v>21</v>
      </c>
      <c r="CH3" s="26" t="s">
        <v>22</v>
      </c>
      <c r="CI3" s="26" t="s">
        <v>12</v>
      </c>
      <c r="CJ3" s="26" t="s">
        <v>23</v>
      </c>
      <c r="CK3" s="26" t="s">
        <v>24</v>
      </c>
      <c r="CL3" s="26" t="s">
        <v>25</v>
      </c>
      <c r="CM3" s="26" t="s">
        <v>42</v>
      </c>
      <c r="CN3" s="26" t="s">
        <v>42</v>
      </c>
      <c r="CO3" s="26" t="s">
        <v>42</v>
      </c>
      <c r="CP3" s="26" t="s">
        <v>42</v>
      </c>
      <c r="CQ3" s="26" t="s">
        <v>42</v>
      </c>
      <c r="CR3" s="26" t="s">
        <v>42</v>
      </c>
      <c r="CS3" s="26" t="s">
        <v>12</v>
      </c>
      <c r="CT3" s="26" t="s">
        <v>12</v>
      </c>
      <c r="CU3" s="26" t="s">
        <v>36</v>
      </c>
      <c r="CV3" s="26" t="s">
        <v>36</v>
      </c>
      <c r="CW3" s="26" t="s">
        <v>43</v>
      </c>
      <c r="CX3" s="26" t="s">
        <v>43</v>
      </c>
      <c r="CY3" s="26" t="s">
        <v>20</v>
      </c>
      <c r="CZ3" s="26" t="s">
        <v>20</v>
      </c>
      <c r="DA3" s="26" t="s">
        <v>21</v>
      </c>
      <c r="DB3" s="26" t="s">
        <v>21</v>
      </c>
      <c r="DC3" s="26" t="s">
        <v>22</v>
      </c>
      <c r="DD3" s="26" t="s">
        <v>22</v>
      </c>
      <c r="DE3" s="26" t="s">
        <v>12</v>
      </c>
      <c r="DF3" s="26" t="s">
        <v>12</v>
      </c>
      <c r="DG3" s="26" t="s">
        <v>23</v>
      </c>
      <c r="DH3" s="26" t="s">
        <v>23</v>
      </c>
      <c r="DI3" s="26" t="s">
        <v>24</v>
      </c>
      <c r="DJ3" s="30" t="s">
        <v>24</v>
      </c>
      <c r="DK3" s="26" t="s">
        <v>0</v>
      </c>
      <c r="DL3" s="26" t="s">
        <v>35</v>
      </c>
      <c r="DM3" s="26" t="s">
        <v>42</v>
      </c>
      <c r="DN3" s="26" t="s">
        <v>0</v>
      </c>
      <c r="DO3" s="26" t="s">
        <v>0</v>
      </c>
      <c r="DP3" s="26" t="s">
        <v>35</v>
      </c>
      <c r="DQ3" s="26" t="s">
        <v>42</v>
      </c>
      <c r="DR3" s="26" t="s">
        <v>0</v>
      </c>
      <c r="DS3" s="26" t="s">
        <v>0</v>
      </c>
      <c r="DT3" s="26" t="s">
        <v>35</v>
      </c>
      <c r="DU3" s="26" t="s">
        <v>42</v>
      </c>
      <c r="DV3" s="26" t="s">
        <v>0</v>
      </c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P3" s="28"/>
      <c r="EQ3" s="28"/>
      <c r="ER3" s="28"/>
      <c r="ES3" s="28"/>
      <c r="ET3" s="28"/>
      <c r="EU3" s="28"/>
      <c r="EV3" s="28"/>
      <c r="EW3" s="28"/>
      <c r="EX3" s="28"/>
      <c r="EY3" s="28"/>
      <c r="EZ3" s="28"/>
      <c r="FA3" s="28"/>
      <c r="FB3" s="28"/>
      <c r="FC3" s="28"/>
      <c r="FD3" s="28"/>
      <c r="FE3" s="28"/>
      <c r="FF3" s="28"/>
      <c r="FG3" s="28"/>
      <c r="FH3" s="28"/>
      <c r="FI3" s="28"/>
      <c r="FJ3" s="28"/>
      <c r="FK3" s="28"/>
      <c r="FL3" s="28"/>
      <c r="FM3" s="28"/>
      <c r="FN3" s="28"/>
      <c r="FO3" s="28"/>
      <c r="FP3" s="28"/>
      <c r="FQ3" s="28"/>
      <c r="FR3" s="28"/>
      <c r="FS3" s="28"/>
      <c r="FT3" s="28"/>
      <c r="FU3" s="28"/>
      <c r="FV3" s="28"/>
      <c r="FW3" s="28"/>
      <c r="FX3" s="28"/>
      <c r="FY3" s="28"/>
      <c r="FZ3" s="28"/>
      <c r="GA3" s="28"/>
      <c r="GB3" s="28"/>
      <c r="GC3" s="28"/>
      <c r="GD3" s="28"/>
      <c r="GE3" s="28"/>
      <c r="GF3" s="28"/>
      <c r="GG3" s="28"/>
      <c r="GH3" s="28"/>
      <c r="GI3" s="28"/>
      <c r="GJ3" s="28"/>
      <c r="GK3" s="28"/>
      <c r="GL3" s="28"/>
      <c r="GM3" s="28"/>
      <c r="GN3" s="28"/>
      <c r="GO3" s="28"/>
    </row>
    <row r="4" spans="1:197" ht="15" customHeight="1" thickTop="1" x14ac:dyDescent="0.25">
      <c r="A4" s="18"/>
      <c r="B4" s="212"/>
      <c r="C4" s="11"/>
      <c r="D4" s="9"/>
      <c r="E4" s="215"/>
      <c r="F4" s="7"/>
      <c r="G4" s="14"/>
      <c r="H4" s="19"/>
      <c r="I4" s="28"/>
      <c r="J4" s="35">
        <v>1</v>
      </c>
      <c r="K4" s="218" t="str">
        <f>VLOOKUP(AT4,$AU$4:$AZ$27,6,0)</f>
        <v>Equipe 01</v>
      </c>
      <c r="L4" s="184">
        <f t="shared" ref="L4:L11" si="0">VLOOKUP(K4,$AZ$4:$BL$27,6,0)</f>
        <v>0</v>
      </c>
      <c r="M4" s="139">
        <f t="shared" ref="M4:M11" si="1">VLOOKUP(K4,$AZ$4:$BL$27,3,0)</f>
        <v>0</v>
      </c>
      <c r="N4" s="63" t="str">
        <f t="shared" ref="N4:N11" si="2">VLOOKUP(K4,$AZ$4:$BL$27,4,0)</f>
        <v>u</v>
      </c>
      <c r="O4" s="142">
        <f t="shared" ref="O4:O11" si="3">VLOOKUP(K4,$AZ$4:$BL$27,7,0)</f>
        <v>0</v>
      </c>
      <c r="P4" s="143">
        <f t="shared" ref="P4:P11" si="4">VLOOKUP(K4,$AZ$4:$BL$27,8,0)</f>
        <v>0</v>
      </c>
      <c r="Q4" s="143">
        <f t="shared" ref="Q4:Q11" si="5">VLOOKUP(K4,$AZ$4:$BL$27,9,0)</f>
        <v>0</v>
      </c>
      <c r="R4" s="143">
        <f t="shared" ref="R4:R11" si="6">VLOOKUP(K4,$AZ$4:$BL$27,10,0)</f>
        <v>0</v>
      </c>
      <c r="S4" s="143">
        <f t="shared" ref="S4:S11" si="7">VLOOKUP(K4,$AZ$4:$BL$27,11,0)</f>
        <v>0</v>
      </c>
      <c r="T4" s="143">
        <f t="shared" ref="T4:T11" si="8">VLOOKUP(K4,$AZ$4:$BL$27,12,0)</f>
        <v>0</v>
      </c>
      <c r="U4" s="175">
        <f t="shared" ref="U4:U11" si="9">VLOOKUP(K4,$AZ$4:$BL$27,13,0)</f>
        <v>0</v>
      </c>
      <c r="V4" s="49">
        <v>1</v>
      </c>
      <c r="W4" s="221" t="str">
        <f>VLOOKUP(AV4,$AW$4:$BM$27,17,0)</f>
        <v>Equipe 01</v>
      </c>
      <c r="X4" s="187">
        <f t="shared" ref="X4:X11" si="10">VLOOKUP(W4,$BM$4:$BY$27,6,0)</f>
        <v>0</v>
      </c>
      <c r="Y4" s="148">
        <f t="shared" ref="Y4:Y11" si="11">VLOOKUP(W4,$BM$4:$BY$27,3,0)</f>
        <v>0</v>
      </c>
      <c r="Z4" s="50" t="str">
        <f t="shared" ref="Z4:Z11" si="12">VLOOKUP(W4,$BM$4:$BY$27,4,0)</f>
        <v>u</v>
      </c>
      <c r="AA4" s="151">
        <f t="shared" ref="AA4:AA11" si="13">VLOOKUP(W4,$BM$4:$BY$27,7,0)</f>
        <v>0</v>
      </c>
      <c r="AB4" s="152">
        <f t="shared" ref="AB4:AB11" si="14">VLOOKUP(W4,$BM$4:$BY$27,8,0)</f>
        <v>0</v>
      </c>
      <c r="AC4" s="152">
        <f t="shared" ref="AC4:AC11" si="15">VLOOKUP(W4,$BM$4:$BY$27,9,0)</f>
        <v>0</v>
      </c>
      <c r="AD4" s="152">
        <f t="shared" ref="AD4:AD11" si="16">VLOOKUP(W4,$BM$4:$BY$27,10,0)</f>
        <v>0</v>
      </c>
      <c r="AE4" s="152">
        <f t="shared" ref="AE4:AE11" si="17">VLOOKUP(W4,$BM$4:$BY$27,11,0)</f>
        <v>0</v>
      </c>
      <c r="AF4" s="152">
        <f t="shared" ref="AF4:AF11" si="18">VLOOKUP(W4,$BM$4:$BY$27,12,0)</f>
        <v>0</v>
      </c>
      <c r="AG4" s="178">
        <f t="shared" ref="AG4:AG11" si="19">VLOOKUP(W4,$BM$4:$BY$27,13,0)</f>
        <v>0</v>
      </c>
      <c r="AH4" s="59">
        <v>1</v>
      </c>
      <c r="AI4" s="224" t="str">
        <f>VLOOKUP(AX4,$AY$4:$BZ$27,28,0)</f>
        <v>Equipe 01</v>
      </c>
      <c r="AJ4" s="190">
        <f t="shared" ref="AJ4:AJ11" si="20">VLOOKUP(AI4,$BZ$4:$CL$27,6,0)</f>
        <v>0</v>
      </c>
      <c r="AK4" s="157">
        <f>VLOOKUP(AI4,$BZ$4:$CL$27,3,0)</f>
        <v>0</v>
      </c>
      <c r="AL4" s="60" t="str">
        <f>VLOOKUP(AI4,$BZ$4:$CL$27,4,0)</f>
        <v>u</v>
      </c>
      <c r="AM4" s="160">
        <f>VLOOKUP(AI4,$BZ$4:$CL$27,7,0)</f>
        <v>0</v>
      </c>
      <c r="AN4" s="161">
        <f>VLOOKUP(AI4,$BZ$4:$CL$27,8,0)</f>
        <v>0</v>
      </c>
      <c r="AO4" s="161">
        <f>VLOOKUP(AI4,$BZ$4:$CL$27,9,0)</f>
        <v>0</v>
      </c>
      <c r="AP4" s="161">
        <f>VLOOKUP(AI4,$BZ$4:$CL$27,10,0)</f>
        <v>0</v>
      </c>
      <c r="AQ4" s="161">
        <f>VLOOKUP(AI4,$BZ$4:$CL$27,11,0)</f>
        <v>0</v>
      </c>
      <c r="AR4" s="161">
        <f>VLOOKUP(AI4,$BZ$4:$CL$27,12,0)</f>
        <v>0</v>
      </c>
      <c r="AS4" s="181">
        <f>VLOOKUP(AI4,$BZ$4:$CL$27,13,0)</f>
        <v>0</v>
      </c>
      <c r="AT4" s="27">
        <v>1</v>
      </c>
      <c r="AU4" s="26">
        <f>BD4</f>
        <v>1</v>
      </c>
      <c r="AV4" s="26">
        <v>1</v>
      </c>
      <c r="AW4" s="26">
        <f>BQ4</f>
        <v>1</v>
      </c>
      <c r="AX4" s="26">
        <v>1</v>
      </c>
      <c r="AY4" s="30">
        <f>CD4</f>
        <v>1</v>
      </c>
      <c r="AZ4" s="31" t="str">
        <f>Equipes!A2</f>
        <v>Equipe 01</v>
      </c>
      <c r="BA4" s="26">
        <f>RANK(CM4,$CM$4:$CM$27)</f>
        <v>1</v>
      </c>
      <c r="BB4" s="26">
        <f>'J01'!BA4-BA4</f>
        <v>0</v>
      </c>
      <c r="BC4" s="32" t="str">
        <f>IF(BA4&gt;'J01'!BA4,'J01'!$BC$28,IF(BA4='J01'!BA4,'J01'!$BB$28,IF(BA4&lt;'J01'!BA4,'J01'!$BA$28)))</f>
        <v>u</v>
      </c>
      <c r="BD4" s="26">
        <f>RANK(CN4,$CN$4:$CN$27)</f>
        <v>1</v>
      </c>
      <c r="BE4" s="26">
        <f>SUMPRODUCT(($B$4:$B$15=AZ4)*($CW$4:$CW$15))+SUMPRODUCT(($E$4:$E$15=AZ4)*($CX$4:$CX$15))+'J01'!BE4</f>
        <v>0</v>
      </c>
      <c r="BF4" s="26">
        <f>SUMPRODUCT(($B$4:$B$15=AZ4)*($CY$4:$CY$15))+SUMPRODUCT(($E$4:$E$15=AZ4)*($CZ$4:$CZ$15))+'J01'!BF4</f>
        <v>0</v>
      </c>
      <c r="BG4" s="26">
        <f>SUMPRODUCT(($B$4:$B$15=AZ4)*($DA$4:$DA$15))+SUMPRODUCT(($E$4:$E$15=AZ4)*($DB$4:$DB$15))+'J01'!BG4</f>
        <v>0</v>
      </c>
      <c r="BH4" s="26">
        <f>SUMPRODUCT(($B$4:$B$15=AZ4)*($DC$4:$DC$15))+SUMPRODUCT(($E$4:$E$15=AZ4)*($DD$4:$DD$15))+'J01'!BH4</f>
        <v>0</v>
      </c>
      <c r="BI4" s="26">
        <f>SUMPRODUCT(($B$4:$B$15=AZ4)*($DE$4:$DE$15))+SUMPRODUCT(($E$4:$E$15=AZ4)*($DF$4:$DF$15))+'J01'!BI4</f>
        <v>0</v>
      </c>
      <c r="BJ4" s="26">
        <f>SUMPRODUCT(($B$4:$B$15=AZ4)*($DG$4:$DG$15))+SUMPRODUCT(($E$4:$E$15=AZ4)*($DH$4:$DH$15))+'J01'!BJ4</f>
        <v>0</v>
      </c>
      <c r="BK4" s="26">
        <f>SUMPRODUCT(($B$4:$B$15=AZ4)*($DI$4:$DI$15))+SUMPRODUCT(($E$4:$E$15=AZ4)*($DJ$4:$DJ$15))+'J01'!BK4</f>
        <v>0</v>
      </c>
      <c r="BL4" s="26">
        <f>BJ4-BK4</f>
        <v>0</v>
      </c>
      <c r="BM4" s="31" t="str">
        <f>Equipes!A2</f>
        <v>Equipe 01</v>
      </c>
      <c r="BN4" s="26">
        <f>RANK(CO4,$CO$4:$CO$27)</f>
        <v>1</v>
      </c>
      <c r="BO4" s="26">
        <f>'J01'!BN4-BN4</f>
        <v>0</v>
      </c>
      <c r="BP4" s="32" t="str">
        <f>IF(BN4&gt;'J01'!BN4,'J01'!$BP$28,IF(BN4='J01'!BN4,'J01'!$BO$28,IF(BN4&lt;'J01'!BN4,'J01'!$BN$28)))</f>
        <v>u</v>
      </c>
      <c r="BQ4" s="26">
        <f>RANK(CP4,$CP$4:$CP$27)</f>
        <v>1</v>
      </c>
      <c r="BR4" s="26">
        <f>SUMPRODUCT(($B$4:$B$15=BM4)*($CU$4:$CU$15))+'J01'!BR4</f>
        <v>0</v>
      </c>
      <c r="BS4" s="26">
        <f>SUMPRODUCT(($B$4:$B$15=BM4)*($CY$4:$CY$15))+'J01'!BS4</f>
        <v>0</v>
      </c>
      <c r="BT4" s="26">
        <f>SUMPRODUCT(($B$4:$B$15=BM4)*($DA$4:$DA$15))+'J01'!BT4</f>
        <v>0</v>
      </c>
      <c r="BU4" s="26">
        <f>SUMPRODUCT(($B$4:$B$15=BM4)*($DC$4:$DC$15))+'J01'!BU4</f>
        <v>0</v>
      </c>
      <c r="BV4" s="26">
        <f>SUMPRODUCT(($B$4:$B$15=BM4)*($DE$4:$DE$15))+'J01'!BV4</f>
        <v>0</v>
      </c>
      <c r="BW4" s="26">
        <f>SUMPRODUCT(($B$4:$B$15=BM4)*($DG$4:$DG$15))+'J01'!BW4</f>
        <v>0</v>
      </c>
      <c r="BX4" s="26">
        <f>SUMPRODUCT(($B$4:$B$15=BM4)*($DI$4:$DI$15))+'J01'!BX4</f>
        <v>0</v>
      </c>
      <c r="BY4" s="26">
        <f>BW4-BX4</f>
        <v>0</v>
      </c>
      <c r="BZ4" s="31" t="str">
        <f>Equipes!A2</f>
        <v>Equipe 01</v>
      </c>
      <c r="CA4" s="26">
        <f>RANK(CQ4,$CQ$4:$CQ$27)</f>
        <v>1</v>
      </c>
      <c r="CB4" s="26">
        <f>'J01'!CA4-CA4</f>
        <v>0</v>
      </c>
      <c r="CC4" s="32" t="str">
        <f>IF(CA4&gt;'J01'!CA4,'J01'!$CC$28,IF(CA4='J01'!CA4,'J01'!$CB$28,IF(CA4&lt;'J01'!CA4,'J01'!$CA$28)))</f>
        <v>u</v>
      </c>
      <c r="CD4" s="26">
        <f>RANK(CR4,$CR$4:$CR$27)</f>
        <v>1</v>
      </c>
      <c r="CE4" s="26">
        <f>SUMPRODUCT(($E$4:$E$15=BZ4)*($CV$4:$CV$15))+'J01'!CE4</f>
        <v>0</v>
      </c>
      <c r="CF4" s="26">
        <f>SUMPRODUCT(($E$4:$E$15=BZ4)*($CZ$4:$CZ$15))+'J01'!CF4</f>
        <v>0</v>
      </c>
      <c r="CG4" s="26">
        <f>SUMPRODUCT(($E$4:$E$15=BZ4)*($DB$4:$DB$15))+'J01'!CG4</f>
        <v>0</v>
      </c>
      <c r="CH4" s="26">
        <f>SUMPRODUCT(($E$4:$E$15=BZ4)*($DD$4:$DD$15))+'J01'!CH4</f>
        <v>0</v>
      </c>
      <c r="CI4" s="26">
        <f>SUMPRODUCT(($E$4:$E$15=BZ4)*($DF$4:$DF$15))+'J01'!CI4</f>
        <v>0</v>
      </c>
      <c r="CJ4" s="26">
        <f>SUMPRODUCT(($E$4:$E$15=BZ4)*($DH$4:$DH$15))+'J01'!CJ4</f>
        <v>0</v>
      </c>
      <c r="CK4" s="26">
        <f>SUMPRODUCT(($E$4:$E$15=BZ4)*($DJ$4:$DJ$15))+'J01'!CK4</f>
        <v>0</v>
      </c>
      <c r="CL4" s="26">
        <f>CJ4-CK4</f>
        <v>0</v>
      </c>
      <c r="CM4" s="33">
        <f>SUM(BE4*1000+(BL4)/100+(BJ4)/1000)</f>
        <v>0</v>
      </c>
      <c r="CN4" s="33">
        <f>CM4+0.0000008</f>
        <v>7.9999999999999996E-7</v>
      </c>
      <c r="CO4" s="33">
        <f>SUM(BR4*1000+(BY4)/100+(BW4)/1000)</f>
        <v>0</v>
      </c>
      <c r="CP4" s="33">
        <f>CO4+0.0000008</f>
        <v>7.9999999999999996E-7</v>
      </c>
      <c r="CQ4" s="33">
        <f>SUM(CE4*1000+(CL4)/100+(CJ4)/1000)</f>
        <v>0</v>
      </c>
      <c r="CR4" s="33">
        <f>CQ4+0.0000008</f>
        <v>7.9999999999999996E-7</v>
      </c>
      <c r="CS4" s="26">
        <f>A4</f>
        <v>0</v>
      </c>
      <c r="CT4" s="26">
        <f>F4</f>
        <v>0</v>
      </c>
      <c r="CU4" s="26">
        <f>IF(C4="",0,IF(C4&gt;D4,3,IF(C4=D4,1,IF(C4&lt;D4,0))))</f>
        <v>0</v>
      </c>
      <c r="CV4" s="26">
        <f>IF(D4="",0,IF(D4&gt;C4,3,IF(D4=C4,1,IF(D4&lt;C4,0))))</f>
        <v>0</v>
      </c>
      <c r="CW4" s="26">
        <f>CU4-CS4</f>
        <v>0</v>
      </c>
      <c r="CX4" s="26">
        <f>CV4-CT4</f>
        <v>0</v>
      </c>
      <c r="CY4" s="26">
        <f t="shared" ref="CY4:CZ7" si="21">IF(C4="",0,1)</f>
        <v>0</v>
      </c>
      <c r="CZ4" s="26">
        <f t="shared" si="21"/>
        <v>0</v>
      </c>
      <c r="DA4" s="26" t="b">
        <f>IF(C4&lt;&gt;"",IF(C4&gt;D4,1))</f>
        <v>0</v>
      </c>
      <c r="DB4" s="26" t="b">
        <f>IF(D4&lt;&gt;"",IF(D4&gt;C4,1))</f>
        <v>0</v>
      </c>
      <c r="DC4" s="26" t="b">
        <f>IF(C4&lt;&gt;"",IF(C4=D4,1))</f>
        <v>0</v>
      </c>
      <c r="DD4" s="26" t="b">
        <f>IF(D4&lt;&gt;"",IF(D4=C4,1))</f>
        <v>0</v>
      </c>
      <c r="DE4" s="26" t="b">
        <f>IF(C4&lt;&gt;"",IF(C4&lt;D4,1))</f>
        <v>0</v>
      </c>
      <c r="DF4" s="26" t="b">
        <f>IF(D4&lt;&gt;"",IF(D4&lt;C4,1))</f>
        <v>0</v>
      </c>
      <c r="DG4" s="26">
        <f t="shared" ref="DG4:DH7" si="22">C4</f>
        <v>0</v>
      </c>
      <c r="DH4" s="26">
        <f t="shared" si="22"/>
        <v>0</v>
      </c>
      <c r="DI4" s="26">
        <f>D4</f>
        <v>0</v>
      </c>
      <c r="DJ4" s="30">
        <f>C4</f>
        <v>0</v>
      </c>
      <c r="DK4" s="31" t="str">
        <f>VLOOKUP(AT4,$AU$4:$AZ$27,6,0)</f>
        <v>Equipe 01</v>
      </c>
      <c r="DL4" s="33">
        <f>VLOOKUP(DK4,$AZ$4:$CM$27,40,0)</f>
        <v>0</v>
      </c>
      <c r="DM4" s="26">
        <f>RANK(DL4,$DL$4:$DL$27)</f>
        <v>1</v>
      </c>
      <c r="DN4" s="31" t="str">
        <f>AZ4</f>
        <v>Equipe 01</v>
      </c>
      <c r="DO4" s="31" t="str">
        <f>VLOOKUP(AV4,$AW$4:$BM$27,17,0)</f>
        <v>Equipe 01</v>
      </c>
      <c r="DP4" s="33">
        <f>VLOOKUP(DO4,$BM$4:$CO$27,29,0)</f>
        <v>0</v>
      </c>
      <c r="DQ4" s="26">
        <f>RANK(DP4,$DP$4:$DP$27)</f>
        <v>1</v>
      </c>
      <c r="DR4" s="31" t="str">
        <f>BM4</f>
        <v>Equipe 01</v>
      </c>
      <c r="DS4" s="31" t="str">
        <f>VLOOKUP(AX4,$AY$4:$BZ$27,28,0)</f>
        <v>Equipe 01</v>
      </c>
      <c r="DT4" s="33">
        <f>VLOOKUP(DS4,$BZ$4:$CQ$27,18,0)</f>
        <v>0</v>
      </c>
      <c r="DU4" s="26">
        <f>RANK(DT4,$DT$4:$DT$27)</f>
        <v>1</v>
      </c>
      <c r="DV4" s="31" t="str">
        <f>BZ4</f>
        <v>Equipe 01</v>
      </c>
      <c r="DW4" s="28"/>
      <c r="DX4" s="28"/>
      <c r="DY4" s="28"/>
      <c r="DZ4" s="28"/>
      <c r="EA4" s="28"/>
      <c r="EB4" s="28"/>
      <c r="EC4" s="28"/>
      <c r="ED4" s="28"/>
      <c r="EE4" s="28"/>
      <c r="EF4" s="28"/>
      <c r="EG4" s="28"/>
      <c r="EH4" s="28"/>
      <c r="EI4" s="28"/>
      <c r="EJ4" s="28"/>
      <c r="EK4" s="28"/>
      <c r="EL4" s="28"/>
      <c r="EM4" s="28"/>
      <c r="EN4" s="28"/>
      <c r="EO4" s="28"/>
      <c r="EP4" s="28"/>
      <c r="EQ4" s="28"/>
      <c r="ER4" s="28"/>
      <c r="ES4" s="28"/>
      <c r="ET4" s="28"/>
      <c r="EU4" s="28"/>
      <c r="EV4" s="28"/>
      <c r="EW4" s="28"/>
      <c r="EX4" s="28"/>
      <c r="EY4" s="28"/>
      <c r="EZ4" s="28"/>
      <c r="FA4" s="28"/>
      <c r="FB4" s="28"/>
      <c r="FC4" s="28"/>
      <c r="FD4" s="28"/>
      <c r="FE4" s="28"/>
      <c r="FF4" s="28"/>
      <c r="FG4" s="28"/>
      <c r="FH4" s="28"/>
      <c r="FI4" s="28"/>
      <c r="FJ4" s="28"/>
      <c r="FK4" s="28"/>
      <c r="FL4" s="28"/>
      <c r="FM4" s="28"/>
      <c r="FN4" s="28"/>
      <c r="FO4" s="28"/>
      <c r="FP4" s="28"/>
      <c r="FQ4" s="28"/>
      <c r="FR4" s="28"/>
      <c r="FS4" s="28"/>
      <c r="FT4" s="28"/>
      <c r="FU4" s="28"/>
      <c r="FV4" s="28"/>
      <c r="FW4" s="28"/>
      <c r="FX4" s="28"/>
      <c r="FY4" s="28"/>
      <c r="FZ4" s="28"/>
      <c r="GA4" s="28"/>
      <c r="GB4" s="28"/>
      <c r="GC4" s="28"/>
      <c r="GD4" s="28"/>
      <c r="GE4" s="28"/>
      <c r="GF4" s="28"/>
      <c r="GG4" s="28"/>
      <c r="GH4" s="28"/>
      <c r="GI4" s="28"/>
      <c r="GJ4" s="28"/>
      <c r="GK4" s="28"/>
      <c r="GL4" s="28"/>
      <c r="GM4" s="28"/>
      <c r="GN4" s="28"/>
      <c r="GO4" s="28"/>
    </row>
    <row r="5" spans="1:197" ht="15" customHeight="1" x14ac:dyDescent="0.25">
      <c r="A5" s="20"/>
      <c r="B5" s="213"/>
      <c r="C5" s="12"/>
      <c r="D5" s="10"/>
      <c r="E5" s="216"/>
      <c r="F5" s="8"/>
      <c r="G5" s="15"/>
      <c r="H5" s="21"/>
      <c r="I5" s="28"/>
      <c r="J5" s="34">
        <f>IF(DL5=DL4,DM4,DM5)</f>
        <v>1</v>
      </c>
      <c r="K5" s="219" t="str">
        <f t="shared" ref="K5:K11" si="23">VLOOKUP(AT5,$AU$4:$AZ$27,6,0)</f>
        <v>Equipe 02</v>
      </c>
      <c r="L5" s="185">
        <f t="shared" si="0"/>
        <v>0</v>
      </c>
      <c r="M5" s="140">
        <f t="shared" si="1"/>
        <v>0</v>
      </c>
      <c r="N5" s="42" t="str">
        <f t="shared" si="2"/>
        <v>u</v>
      </c>
      <c r="O5" s="144">
        <f t="shared" si="3"/>
        <v>0</v>
      </c>
      <c r="P5" s="145">
        <f t="shared" si="4"/>
        <v>0</v>
      </c>
      <c r="Q5" s="145">
        <f t="shared" si="5"/>
        <v>0</v>
      </c>
      <c r="R5" s="145">
        <f t="shared" si="6"/>
        <v>0</v>
      </c>
      <c r="S5" s="145">
        <f t="shared" si="7"/>
        <v>0</v>
      </c>
      <c r="T5" s="145">
        <f t="shared" si="8"/>
        <v>0</v>
      </c>
      <c r="U5" s="176">
        <f t="shared" si="9"/>
        <v>0</v>
      </c>
      <c r="V5" s="51">
        <f>IF(DP5=DP4,DQ4,DQ5)</f>
        <v>1</v>
      </c>
      <c r="W5" s="222" t="str">
        <f t="shared" ref="W5:W11" si="24">VLOOKUP(AV5,$AW$4:$BM$27,17,0)</f>
        <v>Equipe 02</v>
      </c>
      <c r="X5" s="188">
        <f t="shared" si="10"/>
        <v>0</v>
      </c>
      <c r="Y5" s="149">
        <f t="shared" si="11"/>
        <v>0</v>
      </c>
      <c r="Z5" s="52" t="str">
        <f t="shared" si="12"/>
        <v>u</v>
      </c>
      <c r="AA5" s="153">
        <f t="shared" si="13"/>
        <v>0</v>
      </c>
      <c r="AB5" s="154">
        <f t="shared" si="14"/>
        <v>0</v>
      </c>
      <c r="AC5" s="154">
        <f t="shared" si="15"/>
        <v>0</v>
      </c>
      <c r="AD5" s="154">
        <f t="shared" si="16"/>
        <v>0</v>
      </c>
      <c r="AE5" s="154">
        <f t="shared" si="17"/>
        <v>0</v>
      </c>
      <c r="AF5" s="154">
        <f t="shared" si="18"/>
        <v>0</v>
      </c>
      <c r="AG5" s="179">
        <f t="shared" si="19"/>
        <v>0</v>
      </c>
      <c r="AH5" s="61">
        <f>IF(DT5=DT4,DU4,DU5)</f>
        <v>1</v>
      </c>
      <c r="AI5" s="225" t="str">
        <f t="shared" ref="AI5:AI11" si="25">VLOOKUP(AX5,$AY$4:$BZ$27,28,0)</f>
        <v>Equipe 02</v>
      </c>
      <c r="AJ5" s="191">
        <f t="shared" si="20"/>
        <v>0</v>
      </c>
      <c r="AK5" s="158">
        <f t="shared" ref="AK5:AK11" si="26">VLOOKUP(AI5,$BZ$4:$CL$27,3,0)</f>
        <v>0</v>
      </c>
      <c r="AL5" s="62" t="str">
        <f t="shared" ref="AL5:AL11" si="27">VLOOKUP(AI5,$BZ$4:$CL$27,4,0)</f>
        <v>u</v>
      </c>
      <c r="AM5" s="162">
        <f t="shared" ref="AM5:AM11" si="28">VLOOKUP(AI5,$BZ$4:$CL$27,7,0)</f>
        <v>0</v>
      </c>
      <c r="AN5" s="163">
        <f t="shared" ref="AN5:AN11" si="29">VLOOKUP(AI5,$BZ$4:$CL$27,8,0)</f>
        <v>0</v>
      </c>
      <c r="AO5" s="163">
        <f t="shared" ref="AO5:AO11" si="30">VLOOKUP(AI5,$BZ$4:$CL$27,9,0)</f>
        <v>0</v>
      </c>
      <c r="AP5" s="163">
        <f t="shared" ref="AP5:AP11" si="31">VLOOKUP(AI5,$BZ$4:$CL$27,10,0)</f>
        <v>0</v>
      </c>
      <c r="AQ5" s="163">
        <f t="shared" ref="AQ5:AQ11" si="32">VLOOKUP(AI5,$BZ$4:$CL$27,11,0)</f>
        <v>0</v>
      </c>
      <c r="AR5" s="163">
        <f t="shared" ref="AR5:AR11" si="33">VLOOKUP(AI5,$BZ$4:$CL$27,12,0)</f>
        <v>0</v>
      </c>
      <c r="AS5" s="182">
        <f t="shared" ref="AS5:AS11" si="34">VLOOKUP(AI5,$BZ$4:$CL$27,13,0)</f>
        <v>0</v>
      </c>
      <c r="AT5" s="27">
        <v>2</v>
      </c>
      <c r="AU5" s="26">
        <f t="shared" ref="AU5:AU11" si="35">BD5</f>
        <v>2</v>
      </c>
      <c r="AV5" s="26">
        <v>2</v>
      </c>
      <c r="AW5" s="26">
        <f t="shared" ref="AW5:AW11" si="36">BQ5</f>
        <v>2</v>
      </c>
      <c r="AX5" s="26">
        <v>2</v>
      </c>
      <c r="AY5" s="30">
        <f t="shared" ref="AY5:AY11" si="37">CD5</f>
        <v>2</v>
      </c>
      <c r="AZ5" s="31" t="str">
        <f>Equipes!A3</f>
        <v>Equipe 02</v>
      </c>
      <c r="BA5" s="26">
        <f t="shared" ref="BA5:BA11" si="38">RANK(CM5,$CM$4:$CM$27)</f>
        <v>1</v>
      </c>
      <c r="BB5" s="26">
        <f>'J01'!BA5-BA5</f>
        <v>0</v>
      </c>
      <c r="BC5" s="32" t="str">
        <f>IF(BA5&gt;'J01'!BA5,'J01'!$BC$28,IF(BA5='J01'!BA5,'J01'!$BB$28,IF(BA5&lt;'J01'!BA5,'J01'!$BA$28)))</f>
        <v>u</v>
      </c>
      <c r="BD5" s="26">
        <f t="shared" ref="BD5:BD11" si="39">RANK(CN5,$CN$4:$CN$27)</f>
        <v>2</v>
      </c>
      <c r="BE5" s="26">
        <f>SUMPRODUCT(($B$4:$B$15=AZ5)*($CW$4:$CW$15))+SUMPRODUCT(($E$4:$E$15=AZ5)*($CX$4:$CX$15))+'J01'!BE5</f>
        <v>0</v>
      </c>
      <c r="BF5" s="26">
        <f>SUMPRODUCT(($B$4:$B$15=AZ5)*($CY$4:$CY$15))+SUMPRODUCT(($E$4:$E$15=AZ5)*($CZ$4:$CZ$15))+'J01'!BF5</f>
        <v>0</v>
      </c>
      <c r="BG5" s="26">
        <f>SUMPRODUCT(($B$4:$B$15=AZ5)*($DA$4:$DA$15))+SUMPRODUCT(($E$4:$E$15=AZ5)*($DB$4:$DB$15))+'J01'!BG5</f>
        <v>0</v>
      </c>
      <c r="BH5" s="26">
        <f>SUMPRODUCT(($B$4:$B$15=AZ5)*($DC$4:$DC$15))+SUMPRODUCT(($E$4:$E$15=AZ5)*($DD$4:$DD$15))+'J01'!BH5</f>
        <v>0</v>
      </c>
      <c r="BI5" s="26">
        <f>SUMPRODUCT(($B$4:$B$15=AZ5)*($DE$4:$DE$15))+SUMPRODUCT(($E$4:$E$15=AZ5)*($DF$4:$DF$15))+'J01'!BI5</f>
        <v>0</v>
      </c>
      <c r="BJ5" s="26">
        <f>SUMPRODUCT(($B$4:$B$15=AZ5)*($DG$4:$DG$15))+SUMPRODUCT(($E$4:$E$15=AZ5)*($DH$4:$DH$15))+'J01'!BJ5</f>
        <v>0</v>
      </c>
      <c r="BK5" s="26">
        <f>SUMPRODUCT(($B$4:$B$15=AZ5)*($DI$4:$DI$15))+SUMPRODUCT(($E$4:$E$15=AZ5)*($DJ$4:$DJ$15))+'J01'!BK5</f>
        <v>0</v>
      </c>
      <c r="BL5" s="26">
        <f t="shared" ref="BL5:BL11" si="40">BJ5-BK5</f>
        <v>0</v>
      </c>
      <c r="BM5" s="31" t="str">
        <f>Equipes!A3</f>
        <v>Equipe 02</v>
      </c>
      <c r="BN5" s="26">
        <f t="shared" ref="BN5:BN11" si="41">RANK(CO5,$CO$4:$CO$27)</f>
        <v>1</v>
      </c>
      <c r="BO5" s="26">
        <f>'J01'!BN5-BN5</f>
        <v>0</v>
      </c>
      <c r="BP5" s="32" t="str">
        <f>IF(BN5&gt;'J01'!BN5,'J01'!$BP$28,IF(BN5='J01'!BN5,'J01'!$BO$28,IF(BN5&lt;'J01'!BN5,'J01'!$BN$28)))</f>
        <v>u</v>
      </c>
      <c r="BQ5" s="26">
        <f t="shared" ref="BQ5:BQ11" si="42">RANK(CP5,$CP$4:$CP$27)</f>
        <v>2</v>
      </c>
      <c r="BR5" s="26">
        <f>SUMPRODUCT(($B$4:$B$15=BM5)*($CU$4:$CU$15))+'J01'!BR5</f>
        <v>0</v>
      </c>
      <c r="BS5" s="26">
        <f>SUMPRODUCT(($B$4:$B$15=BM5)*($CY$4:$CY$15))+'J01'!BS5</f>
        <v>0</v>
      </c>
      <c r="BT5" s="26">
        <f>SUMPRODUCT(($B$4:$B$15=BM5)*($DA$4:$DA$15))+'J01'!BT5</f>
        <v>0</v>
      </c>
      <c r="BU5" s="26">
        <f>SUMPRODUCT(($B$4:$B$15=BM5)*($DC$4:$DC$15))+'J01'!BU5</f>
        <v>0</v>
      </c>
      <c r="BV5" s="26">
        <f>SUMPRODUCT(($B$4:$B$15=BM5)*($DE$4:$DE$15))+'J01'!BV5</f>
        <v>0</v>
      </c>
      <c r="BW5" s="26">
        <f>SUMPRODUCT(($B$4:$B$15=BM5)*($DG$4:$DG$15))+'J01'!BW5</f>
        <v>0</v>
      </c>
      <c r="BX5" s="26">
        <f>SUMPRODUCT(($B$4:$B$15=BM5)*($DI$4:$DI$15))+'J01'!BX5</f>
        <v>0</v>
      </c>
      <c r="BY5" s="26">
        <f t="shared" ref="BY5:BY11" si="43">BW5-BX5</f>
        <v>0</v>
      </c>
      <c r="BZ5" s="31" t="str">
        <f>Equipes!A3</f>
        <v>Equipe 02</v>
      </c>
      <c r="CA5" s="26">
        <f t="shared" ref="CA5:CA11" si="44">RANK(CQ5,$CQ$4:$CQ$27)</f>
        <v>1</v>
      </c>
      <c r="CB5" s="26">
        <f>'J01'!CA5-CA5</f>
        <v>0</v>
      </c>
      <c r="CC5" s="32" t="str">
        <f>IF(CA5&gt;'J01'!CA5,'J01'!$CC$28,IF(CA5='J01'!CA5,'J01'!$CB$28,IF(CA5&lt;'J01'!CA5,'J01'!$CA$28)))</f>
        <v>u</v>
      </c>
      <c r="CD5" s="26">
        <f t="shared" ref="CD5:CD11" si="45">RANK(CR5,$CR$4:$CR$27)</f>
        <v>2</v>
      </c>
      <c r="CE5" s="26">
        <f>SUMPRODUCT(($E$4:$E$15=BZ5)*($CV$4:$CV$15))+'J01'!CE5</f>
        <v>0</v>
      </c>
      <c r="CF5" s="26">
        <f>SUMPRODUCT(($E$4:$E$15=BZ5)*($CZ$4:$CZ$15))+'J01'!CF5</f>
        <v>0</v>
      </c>
      <c r="CG5" s="26">
        <f>SUMPRODUCT(($E$4:$E$15=BZ5)*($DB$4:$DB$15))+'J01'!CG5</f>
        <v>0</v>
      </c>
      <c r="CH5" s="26">
        <f>SUMPRODUCT(($E$4:$E$15=BZ5)*($DD$4:$DD$15))+'J01'!CH5</f>
        <v>0</v>
      </c>
      <c r="CI5" s="26">
        <f>SUMPRODUCT(($E$4:$E$15=BZ5)*($DF$4:$DF$15))+'J01'!CI5</f>
        <v>0</v>
      </c>
      <c r="CJ5" s="26">
        <f>SUMPRODUCT(($E$4:$E$15=BZ5)*($DH$4:$DH$15))+'J01'!CJ5</f>
        <v>0</v>
      </c>
      <c r="CK5" s="26">
        <f>SUMPRODUCT(($E$4:$E$15=BZ5)*($DJ$4:$DJ$15))+'J01'!CK5</f>
        <v>0</v>
      </c>
      <c r="CL5" s="26">
        <f t="shared" ref="CL5:CL11" si="46">CJ5-CK5</f>
        <v>0</v>
      </c>
      <c r="CM5" s="33">
        <f t="shared" ref="CM5:CM11" si="47">SUM(BE5*1000+(BL5)/100+(BJ5)/1000)</f>
        <v>0</v>
      </c>
      <c r="CN5" s="33">
        <f>CM5+0.0000007</f>
        <v>6.9999999999999997E-7</v>
      </c>
      <c r="CO5" s="33">
        <f t="shared" ref="CO5:CO11" si="48">SUM(BR5*1000+(BY5)/100+(BW5)/1000)</f>
        <v>0</v>
      </c>
      <c r="CP5" s="33">
        <f>CO5+0.0000007</f>
        <v>6.9999999999999997E-7</v>
      </c>
      <c r="CQ5" s="33">
        <f t="shared" ref="CQ5:CQ11" si="49">SUM(CE5*1000+(CL5)/100+(CJ5)/1000)</f>
        <v>0</v>
      </c>
      <c r="CR5" s="33">
        <f>CQ5+0.0000007</f>
        <v>6.9999999999999997E-7</v>
      </c>
      <c r="CS5" s="26">
        <f>A5</f>
        <v>0</v>
      </c>
      <c r="CT5" s="26">
        <f>F5</f>
        <v>0</v>
      </c>
      <c r="CU5" s="26">
        <f>IF(C5="",0,IF(C5&gt;D5,3,IF(C5=D5,1,IF(C5&lt;D5,0))))</f>
        <v>0</v>
      </c>
      <c r="CV5" s="26">
        <f>IF(D5="",0,IF(D5&gt;C5,3,IF(D5=C5,1,IF(D5&lt;C5,0))))</f>
        <v>0</v>
      </c>
      <c r="CW5" s="26">
        <f t="shared" ref="CW5:CX7" si="50">CU5-CS5</f>
        <v>0</v>
      </c>
      <c r="CX5" s="26">
        <f t="shared" si="50"/>
        <v>0</v>
      </c>
      <c r="CY5" s="26">
        <f t="shared" si="21"/>
        <v>0</v>
      </c>
      <c r="CZ5" s="26">
        <f t="shared" si="21"/>
        <v>0</v>
      </c>
      <c r="DA5" s="26" t="b">
        <f>IF(C5&lt;&gt;"",IF(C5&gt;D5,1))</f>
        <v>0</v>
      </c>
      <c r="DB5" s="26" t="b">
        <f>IF(D5&lt;&gt;"",IF(D5&gt;C5,1))</f>
        <v>0</v>
      </c>
      <c r="DC5" s="26" t="b">
        <f>IF(C5&lt;&gt;"",IF(C5=D5,1))</f>
        <v>0</v>
      </c>
      <c r="DD5" s="26" t="b">
        <f>IF(D5&lt;&gt;"",IF(D5=C5,1))</f>
        <v>0</v>
      </c>
      <c r="DE5" s="26" t="b">
        <f>IF(C5&lt;&gt;"",IF(C5&lt;D5,1))</f>
        <v>0</v>
      </c>
      <c r="DF5" s="26" t="b">
        <f>IF(D5&lt;&gt;"",IF(D5&lt;C5,1))</f>
        <v>0</v>
      </c>
      <c r="DG5" s="26">
        <f t="shared" si="22"/>
        <v>0</v>
      </c>
      <c r="DH5" s="26">
        <f t="shared" si="22"/>
        <v>0</v>
      </c>
      <c r="DI5" s="26">
        <f>D5</f>
        <v>0</v>
      </c>
      <c r="DJ5" s="30">
        <f>C5</f>
        <v>0</v>
      </c>
      <c r="DK5" s="31" t="str">
        <f t="shared" ref="DK5:DK11" si="51">VLOOKUP(AT5,$AU$4:$AZ$27,6,0)</f>
        <v>Equipe 02</v>
      </c>
      <c r="DL5" s="33">
        <f t="shared" ref="DL5:DL11" si="52">VLOOKUP(DK5,$AZ$4:$CM$27,40,0)</f>
        <v>0</v>
      </c>
      <c r="DM5" s="26">
        <f t="shared" ref="DM5:DM11" si="53">RANK(DL5,$DL$4:$DL$27)</f>
        <v>1</v>
      </c>
      <c r="DN5" s="31" t="str">
        <f t="shared" ref="DN5:DN11" si="54">AZ5</f>
        <v>Equipe 02</v>
      </c>
      <c r="DO5" s="31" t="str">
        <f t="shared" ref="DO5:DO11" si="55">VLOOKUP(AV5,$AW$4:$BM$27,17,0)</f>
        <v>Equipe 02</v>
      </c>
      <c r="DP5" s="33">
        <f t="shared" ref="DP5:DP11" si="56">VLOOKUP(DO5,$BM$4:$CO$27,29,0)</f>
        <v>0</v>
      </c>
      <c r="DQ5" s="26">
        <f t="shared" ref="DQ5:DQ11" si="57">RANK(DP5,$DP$4:$DP$27)</f>
        <v>1</v>
      </c>
      <c r="DR5" s="31" t="str">
        <f t="shared" ref="DR5:DR11" si="58">BM5</f>
        <v>Equipe 02</v>
      </c>
      <c r="DS5" s="31" t="str">
        <f t="shared" ref="DS5:DS11" si="59">VLOOKUP(AX5,$AY$4:$BZ$27,28,0)</f>
        <v>Equipe 02</v>
      </c>
      <c r="DT5" s="33">
        <f t="shared" ref="DT5:DT11" si="60">VLOOKUP(DS5,$BZ$4:$CQ$27,18,0)</f>
        <v>0</v>
      </c>
      <c r="DU5" s="26">
        <f t="shared" ref="DU5:DU11" si="61">RANK(DT5,$DT$4:$DT$27)</f>
        <v>1</v>
      </c>
      <c r="DV5" s="31" t="str">
        <f t="shared" ref="DV5:DV11" si="62">BZ5</f>
        <v>Equipe 02</v>
      </c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</row>
    <row r="6" spans="1:197" ht="15" customHeight="1" x14ac:dyDescent="0.25">
      <c r="A6" s="20"/>
      <c r="B6" s="213"/>
      <c r="C6" s="12"/>
      <c r="D6" s="10"/>
      <c r="E6" s="216"/>
      <c r="F6" s="8"/>
      <c r="G6" s="15"/>
      <c r="H6" s="21"/>
      <c r="I6" s="28"/>
      <c r="J6" s="34">
        <f t="shared" ref="J6:J11" si="63">IF(DL6=DL5,DM5,DM6)</f>
        <v>1</v>
      </c>
      <c r="K6" s="219" t="str">
        <f t="shared" si="23"/>
        <v>Equipe 03</v>
      </c>
      <c r="L6" s="185">
        <f t="shared" si="0"/>
        <v>0</v>
      </c>
      <c r="M6" s="140">
        <f t="shared" si="1"/>
        <v>0</v>
      </c>
      <c r="N6" s="42" t="str">
        <f t="shared" si="2"/>
        <v>u</v>
      </c>
      <c r="O6" s="144">
        <f t="shared" si="3"/>
        <v>0</v>
      </c>
      <c r="P6" s="145">
        <f t="shared" si="4"/>
        <v>0</v>
      </c>
      <c r="Q6" s="145">
        <f t="shared" si="5"/>
        <v>0</v>
      </c>
      <c r="R6" s="145">
        <f t="shared" si="6"/>
        <v>0</v>
      </c>
      <c r="S6" s="145">
        <f t="shared" si="7"/>
        <v>0</v>
      </c>
      <c r="T6" s="145">
        <f t="shared" si="8"/>
        <v>0</v>
      </c>
      <c r="U6" s="176">
        <f t="shared" si="9"/>
        <v>0</v>
      </c>
      <c r="V6" s="51">
        <f t="shared" ref="V6:V11" si="64">IF(DP6=DP5,DQ5,DQ6)</f>
        <v>1</v>
      </c>
      <c r="W6" s="222" t="str">
        <f t="shared" si="24"/>
        <v>Equipe 03</v>
      </c>
      <c r="X6" s="188">
        <f t="shared" si="10"/>
        <v>0</v>
      </c>
      <c r="Y6" s="149">
        <f t="shared" si="11"/>
        <v>0</v>
      </c>
      <c r="Z6" s="52" t="str">
        <f t="shared" si="12"/>
        <v>u</v>
      </c>
      <c r="AA6" s="153">
        <f t="shared" si="13"/>
        <v>0</v>
      </c>
      <c r="AB6" s="154">
        <f t="shared" si="14"/>
        <v>0</v>
      </c>
      <c r="AC6" s="154">
        <f t="shared" si="15"/>
        <v>0</v>
      </c>
      <c r="AD6" s="154">
        <f t="shared" si="16"/>
        <v>0</v>
      </c>
      <c r="AE6" s="154">
        <f t="shared" si="17"/>
        <v>0</v>
      </c>
      <c r="AF6" s="154">
        <f t="shared" si="18"/>
        <v>0</v>
      </c>
      <c r="AG6" s="179">
        <f t="shared" si="19"/>
        <v>0</v>
      </c>
      <c r="AH6" s="61">
        <f t="shared" ref="AH6:AH11" si="65">IF(DT6=DT5,DU5,DU6)</f>
        <v>1</v>
      </c>
      <c r="AI6" s="225" t="str">
        <f t="shared" si="25"/>
        <v>Equipe 03</v>
      </c>
      <c r="AJ6" s="191">
        <f t="shared" si="20"/>
        <v>0</v>
      </c>
      <c r="AK6" s="158">
        <f t="shared" si="26"/>
        <v>0</v>
      </c>
      <c r="AL6" s="62" t="str">
        <f t="shared" si="27"/>
        <v>u</v>
      </c>
      <c r="AM6" s="162">
        <f t="shared" si="28"/>
        <v>0</v>
      </c>
      <c r="AN6" s="163">
        <f t="shared" si="29"/>
        <v>0</v>
      </c>
      <c r="AO6" s="163">
        <f t="shared" si="30"/>
        <v>0</v>
      </c>
      <c r="AP6" s="163">
        <f t="shared" si="31"/>
        <v>0</v>
      </c>
      <c r="AQ6" s="163">
        <f t="shared" si="32"/>
        <v>0</v>
      </c>
      <c r="AR6" s="163">
        <f t="shared" si="33"/>
        <v>0</v>
      </c>
      <c r="AS6" s="182">
        <f t="shared" si="34"/>
        <v>0</v>
      </c>
      <c r="AT6" s="27">
        <v>3</v>
      </c>
      <c r="AU6" s="26">
        <f t="shared" si="35"/>
        <v>3</v>
      </c>
      <c r="AV6" s="26">
        <v>3</v>
      </c>
      <c r="AW6" s="26">
        <f t="shared" si="36"/>
        <v>3</v>
      </c>
      <c r="AX6" s="26">
        <v>3</v>
      </c>
      <c r="AY6" s="30">
        <f t="shared" si="37"/>
        <v>3</v>
      </c>
      <c r="AZ6" s="31" t="str">
        <f>Equipes!A4</f>
        <v>Equipe 03</v>
      </c>
      <c r="BA6" s="26">
        <f t="shared" si="38"/>
        <v>1</v>
      </c>
      <c r="BB6" s="26">
        <f>'J01'!BA6-BA6</f>
        <v>0</v>
      </c>
      <c r="BC6" s="32" t="str">
        <f>IF(BA6&gt;'J01'!BA6,'J01'!$BC$28,IF(BA6='J01'!BA6,'J01'!$BB$28,IF(BA6&lt;'J01'!BA6,'J01'!$BA$28)))</f>
        <v>u</v>
      </c>
      <c r="BD6" s="26">
        <f t="shared" si="39"/>
        <v>3</v>
      </c>
      <c r="BE6" s="26">
        <f>SUMPRODUCT(($B$4:$B$15=AZ6)*($CW$4:$CW$15))+SUMPRODUCT(($E$4:$E$15=AZ6)*($CX$4:$CX$15))+'J01'!BE6</f>
        <v>0</v>
      </c>
      <c r="BF6" s="26">
        <f>SUMPRODUCT(($B$4:$B$15=AZ6)*($CY$4:$CY$15))+SUMPRODUCT(($E$4:$E$15=AZ6)*($CZ$4:$CZ$15))+'J01'!BF6</f>
        <v>0</v>
      </c>
      <c r="BG6" s="26">
        <f>SUMPRODUCT(($B$4:$B$15=AZ6)*($DA$4:$DA$15))+SUMPRODUCT(($E$4:$E$15=AZ6)*($DB$4:$DB$15))+'J01'!BG6</f>
        <v>0</v>
      </c>
      <c r="BH6" s="26">
        <f>SUMPRODUCT(($B$4:$B$15=AZ6)*($DC$4:$DC$15))+SUMPRODUCT(($E$4:$E$15=AZ6)*($DD$4:$DD$15))+'J01'!BH6</f>
        <v>0</v>
      </c>
      <c r="BI6" s="26">
        <f>SUMPRODUCT(($B$4:$B$15=AZ6)*($DE$4:$DE$15))+SUMPRODUCT(($E$4:$E$15=AZ6)*($DF$4:$DF$15))+'J01'!BI6</f>
        <v>0</v>
      </c>
      <c r="BJ6" s="26">
        <f>SUMPRODUCT(($B$4:$B$15=AZ6)*($DG$4:$DG$15))+SUMPRODUCT(($E$4:$E$15=AZ6)*($DH$4:$DH$15))+'J01'!BJ6</f>
        <v>0</v>
      </c>
      <c r="BK6" s="26">
        <f>SUMPRODUCT(($B$4:$B$15=AZ6)*($DI$4:$DI$15))+SUMPRODUCT(($E$4:$E$15=AZ6)*($DJ$4:$DJ$15))+'J01'!BK6</f>
        <v>0</v>
      </c>
      <c r="BL6" s="26">
        <f t="shared" si="40"/>
        <v>0</v>
      </c>
      <c r="BM6" s="31" t="str">
        <f>Equipes!A4</f>
        <v>Equipe 03</v>
      </c>
      <c r="BN6" s="26">
        <f t="shared" si="41"/>
        <v>1</v>
      </c>
      <c r="BO6" s="26">
        <f>'J01'!BN6-BN6</f>
        <v>0</v>
      </c>
      <c r="BP6" s="32" t="str">
        <f>IF(BN6&gt;'J01'!BN6,'J01'!$BP$28,IF(BN6='J01'!BN6,'J01'!$BO$28,IF(BN6&lt;'J01'!BN6,'J01'!$BN$28)))</f>
        <v>u</v>
      </c>
      <c r="BQ6" s="26">
        <f t="shared" si="42"/>
        <v>3</v>
      </c>
      <c r="BR6" s="26">
        <f>SUMPRODUCT(($B$4:$B$15=BM6)*($CU$4:$CU$15))+'J01'!BR6</f>
        <v>0</v>
      </c>
      <c r="BS6" s="26">
        <f>SUMPRODUCT(($B$4:$B$15=BM6)*($CY$4:$CY$15))+'J01'!BS6</f>
        <v>0</v>
      </c>
      <c r="BT6" s="26">
        <f>SUMPRODUCT(($B$4:$B$15=BM6)*($DA$4:$DA$15))+'J01'!BT6</f>
        <v>0</v>
      </c>
      <c r="BU6" s="26">
        <f>SUMPRODUCT(($B$4:$B$15=BM6)*($DC$4:$DC$15))+'J01'!BU6</f>
        <v>0</v>
      </c>
      <c r="BV6" s="26">
        <f>SUMPRODUCT(($B$4:$B$15=BM6)*($DE$4:$DE$15))+'J01'!BV6</f>
        <v>0</v>
      </c>
      <c r="BW6" s="26">
        <f>SUMPRODUCT(($B$4:$B$15=BM6)*($DG$4:$DG$15))+'J01'!BW6</f>
        <v>0</v>
      </c>
      <c r="BX6" s="26">
        <f>SUMPRODUCT(($B$4:$B$15=BM6)*($DI$4:$DI$15))+'J01'!BX6</f>
        <v>0</v>
      </c>
      <c r="BY6" s="26">
        <f t="shared" si="43"/>
        <v>0</v>
      </c>
      <c r="BZ6" s="31" t="str">
        <f>Equipes!A4</f>
        <v>Equipe 03</v>
      </c>
      <c r="CA6" s="26">
        <f t="shared" si="44"/>
        <v>1</v>
      </c>
      <c r="CB6" s="26">
        <f>'J01'!CA6-CA6</f>
        <v>0</v>
      </c>
      <c r="CC6" s="32" t="str">
        <f>IF(CA6&gt;'J01'!CA6,'J01'!$CC$28,IF(CA6='J01'!CA6,'J01'!$CB$28,IF(CA6&lt;'J01'!CA6,'J01'!$CA$28)))</f>
        <v>u</v>
      </c>
      <c r="CD6" s="26">
        <f t="shared" si="45"/>
        <v>3</v>
      </c>
      <c r="CE6" s="26">
        <f>SUMPRODUCT(($E$4:$E$15=BZ6)*($CV$4:$CV$15))+'J01'!CE6</f>
        <v>0</v>
      </c>
      <c r="CF6" s="26">
        <f>SUMPRODUCT(($E$4:$E$15=BZ6)*($CZ$4:$CZ$15))+'J01'!CF6</f>
        <v>0</v>
      </c>
      <c r="CG6" s="26">
        <f>SUMPRODUCT(($E$4:$E$15=BZ6)*($DB$4:$DB$15))+'J01'!CG6</f>
        <v>0</v>
      </c>
      <c r="CH6" s="26">
        <f>SUMPRODUCT(($E$4:$E$15=BZ6)*($DD$4:$DD$15))+'J01'!CH6</f>
        <v>0</v>
      </c>
      <c r="CI6" s="26">
        <f>SUMPRODUCT(($E$4:$E$15=BZ6)*($DF$4:$DF$15))+'J01'!CI6</f>
        <v>0</v>
      </c>
      <c r="CJ6" s="26">
        <f>SUMPRODUCT(($E$4:$E$15=BZ6)*($DH$4:$DH$15))+'J01'!CJ6</f>
        <v>0</v>
      </c>
      <c r="CK6" s="26">
        <f>SUMPRODUCT(($E$4:$E$15=BZ6)*($DJ$4:$DJ$15))+'J01'!CK6</f>
        <v>0</v>
      </c>
      <c r="CL6" s="26">
        <f t="shared" si="46"/>
        <v>0</v>
      </c>
      <c r="CM6" s="33">
        <f t="shared" si="47"/>
        <v>0</v>
      </c>
      <c r="CN6" s="33">
        <f>CM6+0.0000006</f>
        <v>5.9999999999999997E-7</v>
      </c>
      <c r="CO6" s="33">
        <f t="shared" si="48"/>
        <v>0</v>
      </c>
      <c r="CP6" s="33">
        <f>CO6+0.0000006</f>
        <v>5.9999999999999997E-7</v>
      </c>
      <c r="CQ6" s="33">
        <f t="shared" si="49"/>
        <v>0</v>
      </c>
      <c r="CR6" s="33">
        <f>CQ6+0.0000006</f>
        <v>5.9999999999999997E-7</v>
      </c>
      <c r="CS6" s="26">
        <f>A6</f>
        <v>0</v>
      </c>
      <c r="CT6" s="26">
        <f>F6</f>
        <v>0</v>
      </c>
      <c r="CU6" s="26">
        <f>IF(C6="",0,IF(C6&gt;D6,3,IF(C6=D6,1,IF(C6&lt;D6,0))))</f>
        <v>0</v>
      </c>
      <c r="CV6" s="26">
        <f>IF(D6="",0,IF(D6&gt;C6,3,IF(D6=C6,1,IF(D6&lt;C6,0))))</f>
        <v>0</v>
      </c>
      <c r="CW6" s="26">
        <f t="shared" si="50"/>
        <v>0</v>
      </c>
      <c r="CX6" s="26">
        <f t="shared" si="50"/>
        <v>0</v>
      </c>
      <c r="CY6" s="26">
        <f t="shared" si="21"/>
        <v>0</v>
      </c>
      <c r="CZ6" s="26">
        <f t="shared" si="21"/>
        <v>0</v>
      </c>
      <c r="DA6" s="26" t="b">
        <f>IF(C6&lt;&gt;"",IF(C6&gt;D6,1))</f>
        <v>0</v>
      </c>
      <c r="DB6" s="26" t="b">
        <f>IF(D6&lt;&gt;"",IF(D6&gt;C6,1))</f>
        <v>0</v>
      </c>
      <c r="DC6" s="26" t="b">
        <f>IF(C6&lt;&gt;"",IF(C6=D6,1))</f>
        <v>0</v>
      </c>
      <c r="DD6" s="26" t="b">
        <f>IF(D6&lt;&gt;"",IF(D6=C6,1))</f>
        <v>0</v>
      </c>
      <c r="DE6" s="26" t="b">
        <f>IF(C6&lt;&gt;"",IF(C6&lt;D6,1))</f>
        <v>0</v>
      </c>
      <c r="DF6" s="26" t="b">
        <f>IF(D6&lt;&gt;"",IF(D6&lt;C6,1))</f>
        <v>0</v>
      </c>
      <c r="DG6" s="26">
        <f t="shared" si="22"/>
        <v>0</v>
      </c>
      <c r="DH6" s="26">
        <f t="shared" si="22"/>
        <v>0</v>
      </c>
      <c r="DI6" s="26">
        <f>D6</f>
        <v>0</v>
      </c>
      <c r="DJ6" s="30">
        <f>C6</f>
        <v>0</v>
      </c>
      <c r="DK6" s="31" t="str">
        <f t="shared" si="51"/>
        <v>Equipe 03</v>
      </c>
      <c r="DL6" s="33">
        <f t="shared" si="52"/>
        <v>0</v>
      </c>
      <c r="DM6" s="26">
        <f t="shared" si="53"/>
        <v>1</v>
      </c>
      <c r="DN6" s="31" t="str">
        <f t="shared" si="54"/>
        <v>Equipe 03</v>
      </c>
      <c r="DO6" s="31" t="str">
        <f t="shared" si="55"/>
        <v>Equipe 03</v>
      </c>
      <c r="DP6" s="33">
        <f t="shared" si="56"/>
        <v>0</v>
      </c>
      <c r="DQ6" s="26">
        <f t="shared" si="57"/>
        <v>1</v>
      </c>
      <c r="DR6" s="31" t="str">
        <f t="shared" si="58"/>
        <v>Equipe 03</v>
      </c>
      <c r="DS6" s="31" t="str">
        <f t="shared" si="59"/>
        <v>Equipe 03</v>
      </c>
      <c r="DT6" s="33">
        <f t="shared" si="60"/>
        <v>0</v>
      </c>
      <c r="DU6" s="26">
        <f t="shared" si="61"/>
        <v>1</v>
      </c>
      <c r="DV6" s="31" t="str">
        <f t="shared" si="62"/>
        <v>Equipe 03</v>
      </c>
      <c r="DW6" s="28"/>
      <c r="DX6" s="28"/>
      <c r="DY6" s="28"/>
      <c r="DZ6" s="28"/>
      <c r="EA6" s="28"/>
      <c r="EB6" s="28"/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8"/>
      <c r="ET6" s="28"/>
      <c r="EU6" s="28"/>
      <c r="EV6" s="28"/>
      <c r="EW6" s="28"/>
      <c r="EX6" s="28"/>
      <c r="EY6" s="28"/>
      <c r="EZ6" s="28"/>
      <c r="FA6" s="28"/>
      <c r="FB6" s="28"/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8"/>
    </row>
    <row r="7" spans="1:197" ht="15" customHeight="1" thickBot="1" x14ac:dyDescent="0.3">
      <c r="A7" s="73"/>
      <c r="B7" s="214"/>
      <c r="C7" s="74"/>
      <c r="D7" s="75"/>
      <c r="E7" s="217"/>
      <c r="F7" s="76"/>
      <c r="G7" s="77"/>
      <c r="H7" s="78"/>
      <c r="I7" s="28"/>
      <c r="J7" s="34">
        <f t="shared" si="63"/>
        <v>1</v>
      </c>
      <c r="K7" s="219" t="str">
        <f t="shared" si="23"/>
        <v>Equipe 04</v>
      </c>
      <c r="L7" s="185">
        <f t="shared" si="0"/>
        <v>0</v>
      </c>
      <c r="M7" s="140">
        <f t="shared" si="1"/>
        <v>0</v>
      </c>
      <c r="N7" s="42" t="str">
        <f t="shared" si="2"/>
        <v>u</v>
      </c>
      <c r="O7" s="144">
        <f t="shared" si="3"/>
        <v>0</v>
      </c>
      <c r="P7" s="145">
        <f t="shared" si="4"/>
        <v>0</v>
      </c>
      <c r="Q7" s="145">
        <f t="shared" si="5"/>
        <v>0</v>
      </c>
      <c r="R7" s="145">
        <f t="shared" si="6"/>
        <v>0</v>
      </c>
      <c r="S7" s="145">
        <f t="shared" si="7"/>
        <v>0</v>
      </c>
      <c r="T7" s="145">
        <f t="shared" si="8"/>
        <v>0</v>
      </c>
      <c r="U7" s="176">
        <f t="shared" si="9"/>
        <v>0</v>
      </c>
      <c r="V7" s="51">
        <f t="shared" si="64"/>
        <v>1</v>
      </c>
      <c r="W7" s="222" t="str">
        <f t="shared" si="24"/>
        <v>Equipe 04</v>
      </c>
      <c r="X7" s="188">
        <f t="shared" si="10"/>
        <v>0</v>
      </c>
      <c r="Y7" s="149">
        <f t="shared" si="11"/>
        <v>0</v>
      </c>
      <c r="Z7" s="52" t="str">
        <f t="shared" si="12"/>
        <v>u</v>
      </c>
      <c r="AA7" s="153">
        <f t="shared" si="13"/>
        <v>0</v>
      </c>
      <c r="AB7" s="154">
        <f t="shared" si="14"/>
        <v>0</v>
      </c>
      <c r="AC7" s="154">
        <f t="shared" si="15"/>
        <v>0</v>
      </c>
      <c r="AD7" s="154">
        <f t="shared" si="16"/>
        <v>0</v>
      </c>
      <c r="AE7" s="154">
        <f t="shared" si="17"/>
        <v>0</v>
      </c>
      <c r="AF7" s="154">
        <f t="shared" si="18"/>
        <v>0</v>
      </c>
      <c r="AG7" s="179">
        <f t="shared" si="19"/>
        <v>0</v>
      </c>
      <c r="AH7" s="61">
        <f t="shared" si="65"/>
        <v>1</v>
      </c>
      <c r="AI7" s="225" t="str">
        <f t="shared" si="25"/>
        <v>Equipe 04</v>
      </c>
      <c r="AJ7" s="191">
        <f t="shared" si="20"/>
        <v>0</v>
      </c>
      <c r="AK7" s="158">
        <f t="shared" si="26"/>
        <v>0</v>
      </c>
      <c r="AL7" s="62" t="str">
        <f t="shared" si="27"/>
        <v>u</v>
      </c>
      <c r="AM7" s="162">
        <f t="shared" si="28"/>
        <v>0</v>
      </c>
      <c r="AN7" s="163">
        <f t="shared" si="29"/>
        <v>0</v>
      </c>
      <c r="AO7" s="163">
        <f t="shared" si="30"/>
        <v>0</v>
      </c>
      <c r="AP7" s="163">
        <f t="shared" si="31"/>
        <v>0</v>
      </c>
      <c r="AQ7" s="163">
        <f t="shared" si="32"/>
        <v>0</v>
      </c>
      <c r="AR7" s="163">
        <f t="shared" si="33"/>
        <v>0</v>
      </c>
      <c r="AS7" s="182">
        <f t="shared" si="34"/>
        <v>0</v>
      </c>
      <c r="AT7" s="27">
        <v>4</v>
      </c>
      <c r="AU7" s="26">
        <f t="shared" si="35"/>
        <v>4</v>
      </c>
      <c r="AV7" s="26">
        <v>4</v>
      </c>
      <c r="AW7" s="26">
        <f t="shared" si="36"/>
        <v>4</v>
      </c>
      <c r="AX7" s="26">
        <v>4</v>
      </c>
      <c r="AY7" s="30">
        <f t="shared" si="37"/>
        <v>4</v>
      </c>
      <c r="AZ7" s="31" t="str">
        <f>Equipes!A5</f>
        <v>Equipe 04</v>
      </c>
      <c r="BA7" s="26">
        <f t="shared" si="38"/>
        <v>1</v>
      </c>
      <c r="BB7" s="26">
        <f>'J01'!BA7-BA7</f>
        <v>0</v>
      </c>
      <c r="BC7" s="32" t="str">
        <f>IF(BA7&gt;'J01'!BA7,'J01'!$BC$28,IF(BA7='J01'!BA7,'J01'!$BB$28,IF(BA7&lt;'J01'!BA7,'J01'!$BA$28)))</f>
        <v>u</v>
      </c>
      <c r="BD7" s="26">
        <f t="shared" si="39"/>
        <v>4</v>
      </c>
      <c r="BE7" s="26">
        <f>SUMPRODUCT(($B$4:$B$15=AZ7)*($CW$4:$CW$15))+SUMPRODUCT(($E$4:$E$15=AZ7)*($CX$4:$CX$15))+'J01'!BE7</f>
        <v>0</v>
      </c>
      <c r="BF7" s="26">
        <f>SUMPRODUCT(($B$4:$B$15=AZ7)*($CY$4:$CY$15))+SUMPRODUCT(($E$4:$E$15=AZ7)*($CZ$4:$CZ$15))+'J01'!BF7</f>
        <v>0</v>
      </c>
      <c r="BG7" s="26">
        <f>SUMPRODUCT(($B$4:$B$15=AZ7)*($DA$4:$DA$15))+SUMPRODUCT(($E$4:$E$15=AZ7)*($DB$4:$DB$15))+'J01'!BG7</f>
        <v>0</v>
      </c>
      <c r="BH7" s="26">
        <f>SUMPRODUCT(($B$4:$B$15=AZ7)*($DC$4:$DC$15))+SUMPRODUCT(($E$4:$E$15=AZ7)*($DD$4:$DD$15))+'J01'!BH7</f>
        <v>0</v>
      </c>
      <c r="BI7" s="26">
        <f>SUMPRODUCT(($B$4:$B$15=AZ7)*($DE$4:$DE$15))+SUMPRODUCT(($E$4:$E$15=AZ7)*($DF$4:$DF$15))+'J01'!BI7</f>
        <v>0</v>
      </c>
      <c r="BJ7" s="26">
        <f>SUMPRODUCT(($B$4:$B$15=AZ7)*($DG$4:$DG$15))+SUMPRODUCT(($E$4:$E$15=AZ7)*($DH$4:$DH$15))+'J01'!BJ7</f>
        <v>0</v>
      </c>
      <c r="BK7" s="26">
        <f>SUMPRODUCT(($B$4:$B$15=AZ7)*($DI$4:$DI$15))+SUMPRODUCT(($E$4:$E$15=AZ7)*($DJ$4:$DJ$15))+'J01'!BK7</f>
        <v>0</v>
      </c>
      <c r="BL7" s="26">
        <f t="shared" si="40"/>
        <v>0</v>
      </c>
      <c r="BM7" s="31" t="str">
        <f>Equipes!A5</f>
        <v>Equipe 04</v>
      </c>
      <c r="BN7" s="26">
        <f t="shared" si="41"/>
        <v>1</v>
      </c>
      <c r="BO7" s="26">
        <f>'J01'!BN7-BN7</f>
        <v>0</v>
      </c>
      <c r="BP7" s="32" t="str">
        <f>IF(BN7&gt;'J01'!BN7,'J01'!$BP$28,IF(BN7='J01'!BN7,'J01'!$BO$28,IF(BN7&lt;'J01'!BN7,'J01'!$BN$28)))</f>
        <v>u</v>
      </c>
      <c r="BQ7" s="26">
        <f t="shared" si="42"/>
        <v>4</v>
      </c>
      <c r="BR7" s="26">
        <f>SUMPRODUCT(($B$4:$B$15=BM7)*($CU$4:$CU$15))+'J01'!BR7</f>
        <v>0</v>
      </c>
      <c r="BS7" s="26">
        <f>SUMPRODUCT(($B$4:$B$15=BM7)*($CY$4:$CY$15))+'J01'!BS7</f>
        <v>0</v>
      </c>
      <c r="BT7" s="26">
        <f>SUMPRODUCT(($B$4:$B$15=BM7)*($DA$4:$DA$15))+'J01'!BT7</f>
        <v>0</v>
      </c>
      <c r="BU7" s="26">
        <f>SUMPRODUCT(($B$4:$B$15=BM7)*($DC$4:$DC$15))+'J01'!BU7</f>
        <v>0</v>
      </c>
      <c r="BV7" s="26">
        <f>SUMPRODUCT(($B$4:$B$15=BM7)*($DE$4:$DE$15))+'J01'!BV7</f>
        <v>0</v>
      </c>
      <c r="BW7" s="26">
        <f>SUMPRODUCT(($B$4:$B$15=BM7)*($DG$4:$DG$15))+'J01'!BW7</f>
        <v>0</v>
      </c>
      <c r="BX7" s="26">
        <f>SUMPRODUCT(($B$4:$B$15=BM7)*($DI$4:$DI$15))+'J01'!BX7</f>
        <v>0</v>
      </c>
      <c r="BY7" s="26">
        <f t="shared" si="43"/>
        <v>0</v>
      </c>
      <c r="BZ7" s="31" t="str">
        <f>Equipes!A5</f>
        <v>Equipe 04</v>
      </c>
      <c r="CA7" s="26">
        <f t="shared" si="44"/>
        <v>1</v>
      </c>
      <c r="CB7" s="26">
        <f>'J01'!CA7-CA7</f>
        <v>0</v>
      </c>
      <c r="CC7" s="32" t="str">
        <f>IF(CA7&gt;'J01'!CA7,'J01'!$CC$28,IF(CA7='J01'!CA7,'J01'!$CB$28,IF(CA7&lt;'J01'!CA7,'J01'!$CA$28)))</f>
        <v>u</v>
      </c>
      <c r="CD7" s="26">
        <f t="shared" si="45"/>
        <v>4</v>
      </c>
      <c r="CE7" s="26">
        <f>SUMPRODUCT(($E$4:$E$15=BZ7)*($CV$4:$CV$15))+'J01'!CE7</f>
        <v>0</v>
      </c>
      <c r="CF7" s="26">
        <f>SUMPRODUCT(($E$4:$E$15=BZ7)*($CZ$4:$CZ$15))+'J01'!CF7</f>
        <v>0</v>
      </c>
      <c r="CG7" s="26">
        <f>SUMPRODUCT(($E$4:$E$15=BZ7)*($DB$4:$DB$15))+'J01'!CG7</f>
        <v>0</v>
      </c>
      <c r="CH7" s="26">
        <f>SUMPRODUCT(($E$4:$E$15=BZ7)*($DD$4:$DD$15))+'J01'!CH7</f>
        <v>0</v>
      </c>
      <c r="CI7" s="26">
        <f>SUMPRODUCT(($E$4:$E$15=BZ7)*($DF$4:$DF$15))+'J01'!CI7</f>
        <v>0</v>
      </c>
      <c r="CJ7" s="26">
        <f>SUMPRODUCT(($E$4:$E$15=BZ7)*($DH$4:$DH$15))+'J01'!CJ7</f>
        <v>0</v>
      </c>
      <c r="CK7" s="26">
        <f>SUMPRODUCT(($E$4:$E$15=BZ7)*($DJ$4:$DJ$15))+'J01'!CK7</f>
        <v>0</v>
      </c>
      <c r="CL7" s="26">
        <f t="shared" si="46"/>
        <v>0</v>
      </c>
      <c r="CM7" s="33">
        <f t="shared" si="47"/>
        <v>0</v>
      </c>
      <c r="CN7" s="33">
        <f>CM7+0.0000005</f>
        <v>4.9999999999999998E-7</v>
      </c>
      <c r="CO7" s="33">
        <f t="shared" si="48"/>
        <v>0</v>
      </c>
      <c r="CP7" s="33">
        <f>CO7+0.0000005</f>
        <v>4.9999999999999998E-7</v>
      </c>
      <c r="CQ7" s="33">
        <f t="shared" si="49"/>
        <v>0</v>
      </c>
      <c r="CR7" s="33">
        <f>CQ7+0.0000005</f>
        <v>4.9999999999999998E-7</v>
      </c>
      <c r="CS7" s="26">
        <f>A7</f>
        <v>0</v>
      </c>
      <c r="CT7" s="26">
        <f>F7</f>
        <v>0</v>
      </c>
      <c r="CU7" s="26">
        <f>IF(C7="",0,IF(C7&gt;D7,3,IF(C7=D7,1,IF(C7&lt;D7,0))))</f>
        <v>0</v>
      </c>
      <c r="CV7" s="26">
        <f>IF(D7="",0,IF(D7&gt;C7,3,IF(D7=C7,1,IF(D7&lt;C7,0))))</f>
        <v>0</v>
      </c>
      <c r="CW7" s="26">
        <f t="shared" si="50"/>
        <v>0</v>
      </c>
      <c r="CX7" s="26">
        <f t="shared" si="50"/>
        <v>0</v>
      </c>
      <c r="CY7" s="26">
        <f t="shared" si="21"/>
        <v>0</v>
      </c>
      <c r="CZ7" s="26">
        <f t="shared" si="21"/>
        <v>0</v>
      </c>
      <c r="DA7" s="26" t="b">
        <f>IF(C7&lt;&gt;"",IF(C7&gt;D7,1))</f>
        <v>0</v>
      </c>
      <c r="DB7" s="26" t="b">
        <f>IF(D7&lt;&gt;"",IF(D7&gt;C7,1))</f>
        <v>0</v>
      </c>
      <c r="DC7" s="26" t="b">
        <f>IF(C7&lt;&gt;"",IF(C7=D7,1))</f>
        <v>0</v>
      </c>
      <c r="DD7" s="26" t="b">
        <f>IF(D7&lt;&gt;"",IF(D7=C7,1))</f>
        <v>0</v>
      </c>
      <c r="DE7" s="26" t="b">
        <f>IF(C7&lt;&gt;"",IF(C7&lt;D7,1))</f>
        <v>0</v>
      </c>
      <c r="DF7" s="26" t="b">
        <f>IF(D7&lt;&gt;"",IF(D7&lt;C7,1))</f>
        <v>0</v>
      </c>
      <c r="DG7" s="26">
        <f t="shared" si="22"/>
        <v>0</v>
      </c>
      <c r="DH7" s="26">
        <f t="shared" si="22"/>
        <v>0</v>
      </c>
      <c r="DI7" s="26">
        <f>D7</f>
        <v>0</v>
      </c>
      <c r="DJ7" s="30">
        <f>C7</f>
        <v>0</v>
      </c>
      <c r="DK7" s="31" t="str">
        <f t="shared" si="51"/>
        <v>Equipe 04</v>
      </c>
      <c r="DL7" s="33">
        <f t="shared" si="52"/>
        <v>0</v>
      </c>
      <c r="DM7" s="26">
        <f t="shared" si="53"/>
        <v>1</v>
      </c>
      <c r="DN7" s="31" t="str">
        <f t="shared" si="54"/>
        <v>Equipe 04</v>
      </c>
      <c r="DO7" s="31" t="str">
        <f t="shared" si="55"/>
        <v>Equipe 04</v>
      </c>
      <c r="DP7" s="33">
        <f t="shared" si="56"/>
        <v>0</v>
      </c>
      <c r="DQ7" s="26">
        <f t="shared" si="57"/>
        <v>1</v>
      </c>
      <c r="DR7" s="31" t="str">
        <f t="shared" si="58"/>
        <v>Equipe 04</v>
      </c>
      <c r="DS7" s="31" t="str">
        <f t="shared" si="59"/>
        <v>Equipe 04</v>
      </c>
      <c r="DT7" s="33">
        <f t="shared" si="60"/>
        <v>0</v>
      </c>
      <c r="DU7" s="26">
        <f t="shared" si="61"/>
        <v>1</v>
      </c>
      <c r="DV7" s="31" t="str">
        <f t="shared" si="62"/>
        <v>Equipe 04</v>
      </c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</row>
    <row r="8" spans="1:197" ht="15" customHeight="1" thickTop="1" x14ac:dyDescent="0.25">
      <c r="A8" s="79"/>
      <c r="B8" s="196"/>
      <c r="C8" s="80"/>
      <c r="D8" s="80"/>
      <c r="E8" s="197"/>
      <c r="F8" s="79"/>
      <c r="G8" s="81"/>
      <c r="H8" s="82"/>
      <c r="I8" s="28"/>
      <c r="J8" s="34">
        <f t="shared" si="63"/>
        <v>1</v>
      </c>
      <c r="K8" s="219" t="str">
        <f t="shared" si="23"/>
        <v>Equipe 05</v>
      </c>
      <c r="L8" s="185">
        <f t="shared" si="0"/>
        <v>0</v>
      </c>
      <c r="M8" s="140">
        <f t="shared" si="1"/>
        <v>0</v>
      </c>
      <c r="N8" s="42" t="str">
        <f t="shared" si="2"/>
        <v>u</v>
      </c>
      <c r="O8" s="144">
        <f t="shared" si="3"/>
        <v>0</v>
      </c>
      <c r="P8" s="145">
        <f t="shared" si="4"/>
        <v>0</v>
      </c>
      <c r="Q8" s="145">
        <f t="shared" si="5"/>
        <v>0</v>
      </c>
      <c r="R8" s="145">
        <f t="shared" si="6"/>
        <v>0</v>
      </c>
      <c r="S8" s="145">
        <f t="shared" si="7"/>
        <v>0</v>
      </c>
      <c r="T8" s="145">
        <f t="shared" si="8"/>
        <v>0</v>
      </c>
      <c r="U8" s="176">
        <f t="shared" si="9"/>
        <v>0</v>
      </c>
      <c r="V8" s="51">
        <f t="shared" si="64"/>
        <v>1</v>
      </c>
      <c r="W8" s="222" t="str">
        <f t="shared" si="24"/>
        <v>Equipe 05</v>
      </c>
      <c r="X8" s="188">
        <f t="shared" si="10"/>
        <v>0</v>
      </c>
      <c r="Y8" s="149">
        <f t="shared" si="11"/>
        <v>0</v>
      </c>
      <c r="Z8" s="52" t="str">
        <f t="shared" si="12"/>
        <v>u</v>
      </c>
      <c r="AA8" s="153">
        <f t="shared" si="13"/>
        <v>0</v>
      </c>
      <c r="AB8" s="154">
        <f t="shared" si="14"/>
        <v>0</v>
      </c>
      <c r="AC8" s="154">
        <f t="shared" si="15"/>
        <v>0</v>
      </c>
      <c r="AD8" s="154">
        <f t="shared" si="16"/>
        <v>0</v>
      </c>
      <c r="AE8" s="154">
        <f t="shared" si="17"/>
        <v>0</v>
      </c>
      <c r="AF8" s="154">
        <f t="shared" si="18"/>
        <v>0</v>
      </c>
      <c r="AG8" s="179">
        <f t="shared" si="19"/>
        <v>0</v>
      </c>
      <c r="AH8" s="61">
        <f t="shared" si="65"/>
        <v>1</v>
      </c>
      <c r="AI8" s="225" t="str">
        <f t="shared" si="25"/>
        <v>Equipe 05</v>
      </c>
      <c r="AJ8" s="191">
        <f t="shared" si="20"/>
        <v>0</v>
      </c>
      <c r="AK8" s="158">
        <f t="shared" si="26"/>
        <v>0</v>
      </c>
      <c r="AL8" s="62" t="str">
        <f t="shared" si="27"/>
        <v>u</v>
      </c>
      <c r="AM8" s="162">
        <f t="shared" si="28"/>
        <v>0</v>
      </c>
      <c r="AN8" s="163">
        <f t="shared" si="29"/>
        <v>0</v>
      </c>
      <c r="AO8" s="163">
        <f t="shared" si="30"/>
        <v>0</v>
      </c>
      <c r="AP8" s="163">
        <f t="shared" si="31"/>
        <v>0</v>
      </c>
      <c r="AQ8" s="163">
        <f t="shared" si="32"/>
        <v>0</v>
      </c>
      <c r="AR8" s="163">
        <f t="shared" si="33"/>
        <v>0</v>
      </c>
      <c r="AS8" s="182">
        <f t="shared" si="34"/>
        <v>0</v>
      </c>
      <c r="AT8" s="27">
        <v>5</v>
      </c>
      <c r="AU8" s="26">
        <f t="shared" si="35"/>
        <v>5</v>
      </c>
      <c r="AV8" s="26">
        <v>5</v>
      </c>
      <c r="AW8" s="26">
        <f t="shared" si="36"/>
        <v>5</v>
      </c>
      <c r="AX8" s="26">
        <v>5</v>
      </c>
      <c r="AY8" s="30">
        <f t="shared" si="37"/>
        <v>5</v>
      </c>
      <c r="AZ8" s="31" t="str">
        <f>Equipes!A6</f>
        <v>Equipe 05</v>
      </c>
      <c r="BA8" s="26">
        <f t="shared" si="38"/>
        <v>1</v>
      </c>
      <c r="BB8" s="26">
        <f>'J01'!BA8-BA8</f>
        <v>0</v>
      </c>
      <c r="BC8" s="32" t="str">
        <f>IF(BA8&gt;'J01'!BA8,'J01'!$BC$28,IF(BA8='J01'!BA8,'J01'!$BB$28,IF(BA8&lt;'J01'!BA8,'J01'!$BA$28)))</f>
        <v>u</v>
      </c>
      <c r="BD8" s="26">
        <f t="shared" si="39"/>
        <v>5</v>
      </c>
      <c r="BE8" s="26">
        <f>SUMPRODUCT(($B$4:$B$15=AZ8)*($CW$4:$CW$15))+SUMPRODUCT(($E$4:$E$15=AZ8)*($CX$4:$CX$15))+'J01'!BE8</f>
        <v>0</v>
      </c>
      <c r="BF8" s="26">
        <f>SUMPRODUCT(($B$4:$B$15=AZ8)*($CY$4:$CY$15))+SUMPRODUCT(($E$4:$E$15=AZ8)*($CZ$4:$CZ$15))+'J01'!BF8</f>
        <v>0</v>
      </c>
      <c r="BG8" s="26">
        <f>SUMPRODUCT(($B$4:$B$15=AZ8)*($DA$4:$DA$15))+SUMPRODUCT(($E$4:$E$15=AZ8)*($DB$4:$DB$15))+'J01'!BG8</f>
        <v>0</v>
      </c>
      <c r="BH8" s="26">
        <f>SUMPRODUCT(($B$4:$B$15=AZ8)*($DC$4:$DC$15))+SUMPRODUCT(($E$4:$E$15=AZ8)*($DD$4:$DD$15))+'J01'!BH8</f>
        <v>0</v>
      </c>
      <c r="BI8" s="26">
        <f>SUMPRODUCT(($B$4:$B$15=AZ8)*($DE$4:$DE$15))+SUMPRODUCT(($E$4:$E$15=AZ8)*($DF$4:$DF$15))+'J01'!BI8</f>
        <v>0</v>
      </c>
      <c r="BJ8" s="26">
        <f>SUMPRODUCT(($B$4:$B$15=AZ8)*($DG$4:$DG$15))+SUMPRODUCT(($E$4:$E$15=AZ8)*($DH$4:$DH$15))+'J01'!BJ8</f>
        <v>0</v>
      </c>
      <c r="BK8" s="26">
        <f>SUMPRODUCT(($B$4:$B$15=AZ8)*($DI$4:$DI$15))+SUMPRODUCT(($E$4:$E$15=AZ8)*($DJ$4:$DJ$15))+'J01'!BK8</f>
        <v>0</v>
      </c>
      <c r="BL8" s="26">
        <f t="shared" si="40"/>
        <v>0</v>
      </c>
      <c r="BM8" s="31" t="str">
        <f>Equipes!A6</f>
        <v>Equipe 05</v>
      </c>
      <c r="BN8" s="26">
        <f t="shared" si="41"/>
        <v>1</v>
      </c>
      <c r="BO8" s="26">
        <f>'J01'!BN8-BN8</f>
        <v>0</v>
      </c>
      <c r="BP8" s="32" t="str">
        <f>IF(BN8&gt;'J01'!BN8,'J01'!$BP$28,IF(BN8='J01'!BN8,'J01'!$BO$28,IF(BN8&lt;'J01'!BN8,'J01'!$BN$28)))</f>
        <v>u</v>
      </c>
      <c r="BQ8" s="26">
        <f t="shared" si="42"/>
        <v>5</v>
      </c>
      <c r="BR8" s="26">
        <f>SUMPRODUCT(($B$4:$B$15=BM8)*($CU$4:$CU$15))+'J01'!BR8</f>
        <v>0</v>
      </c>
      <c r="BS8" s="26">
        <f>SUMPRODUCT(($B$4:$B$15=BM8)*($CY$4:$CY$15))+'J01'!BS8</f>
        <v>0</v>
      </c>
      <c r="BT8" s="26">
        <f>SUMPRODUCT(($B$4:$B$15=BM8)*($DA$4:$DA$15))+'J01'!BT8</f>
        <v>0</v>
      </c>
      <c r="BU8" s="26">
        <f>SUMPRODUCT(($B$4:$B$15=BM8)*($DC$4:$DC$15))+'J01'!BU8</f>
        <v>0</v>
      </c>
      <c r="BV8" s="26">
        <f>SUMPRODUCT(($B$4:$B$15=BM8)*($DE$4:$DE$15))+'J01'!BV8</f>
        <v>0</v>
      </c>
      <c r="BW8" s="26">
        <f>SUMPRODUCT(($B$4:$B$15=BM8)*($DG$4:$DG$15))+'J01'!BW8</f>
        <v>0</v>
      </c>
      <c r="BX8" s="26">
        <f>SUMPRODUCT(($B$4:$B$15=BM8)*($DI$4:$DI$15))+'J01'!BX8</f>
        <v>0</v>
      </c>
      <c r="BY8" s="26">
        <f t="shared" si="43"/>
        <v>0</v>
      </c>
      <c r="BZ8" s="31" t="str">
        <f>Equipes!A6</f>
        <v>Equipe 05</v>
      </c>
      <c r="CA8" s="26">
        <f t="shared" si="44"/>
        <v>1</v>
      </c>
      <c r="CB8" s="26">
        <f>'J01'!CA8-CA8</f>
        <v>0</v>
      </c>
      <c r="CC8" s="32" t="str">
        <f>IF(CA8&gt;'J01'!CA8,'J01'!$CC$28,IF(CA8='J01'!CA8,'J01'!$CB$28,IF(CA8&lt;'J01'!CA8,'J01'!$CA$28)))</f>
        <v>u</v>
      </c>
      <c r="CD8" s="26">
        <f t="shared" si="45"/>
        <v>5</v>
      </c>
      <c r="CE8" s="26">
        <f>SUMPRODUCT(($E$4:$E$15=BZ8)*($CV$4:$CV$15))+'J01'!CE8</f>
        <v>0</v>
      </c>
      <c r="CF8" s="26">
        <f>SUMPRODUCT(($E$4:$E$15=BZ8)*($CZ$4:$CZ$15))+'J01'!CF8</f>
        <v>0</v>
      </c>
      <c r="CG8" s="26">
        <f>SUMPRODUCT(($E$4:$E$15=BZ8)*($DB$4:$DB$15))+'J01'!CG8</f>
        <v>0</v>
      </c>
      <c r="CH8" s="26">
        <f>SUMPRODUCT(($E$4:$E$15=BZ8)*($DD$4:$DD$15))+'J01'!CH8</f>
        <v>0</v>
      </c>
      <c r="CI8" s="26">
        <f>SUMPRODUCT(($E$4:$E$15=BZ8)*($DF$4:$DF$15))+'J01'!CI8</f>
        <v>0</v>
      </c>
      <c r="CJ8" s="26">
        <f>SUMPRODUCT(($E$4:$E$15=BZ8)*($DH$4:$DH$15))+'J01'!CJ8</f>
        <v>0</v>
      </c>
      <c r="CK8" s="26">
        <f>SUMPRODUCT(($E$4:$E$15=BZ8)*($DJ$4:$DJ$15))+'J01'!CK8</f>
        <v>0</v>
      </c>
      <c r="CL8" s="26">
        <f t="shared" si="46"/>
        <v>0</v>
      </c>
      <c r="CM8" s="33">
        <f t="shared" si="47"/>
        <v>0</v>
      </c>
      <c r="CN8" s="33">
        <f>CM8+0.0000004</f>
        <v>3.9999999999999998E-7</v>
      </c>
      <c r="CO8" s="33">
        <f t="shared" si="48"/>
        <v>0</v>
      </c>
      <c r="CP8" s="33">
        <f>CO8+0.0000004</f>
        <v>3.9999999999999998E-7</v>
      </c>
      <c r="CQ8" s="33">
        <f t="shared" si="49"/>
        <v>0</v>
      </c>
      <c r="CR8" s="33">
        <f>CQ8+0.0000004</f>
        <v>3.9999999999999998E-7</v>
      </c>
      <c r="CS8" s="103"/>
      <c r="CT8" s="97"/>
      <c r="CU8" s="97"/>
      <c r="CV8" s="97"/>
      <c r="CW8" s="97"/>
      <c r="CX8" s="97"/>
      <c r="CY8" s="97"/>
      <c r="CZ8" s="97"/>
      <c r="DA8" s="97"/>
      <c r="DB8" s="97"/>
      <c r="DC8" s="97"/>
      <c r="DD8" s="97"/>
      <c r="DE8" s="97"/>
      <c r="DF8" s="97"/>
      <c r="DG8" s="97"/>
      <c r="DH8" s="97"/>
      <c r="DI8" s="97"/>
      <c r="DJ8" s="104"/>
      <c r="DK8" s="31" t="str">
        <f t="shared" si="51"/>
        <v>Equipe 05</v>
      </c>
      <c r="DL8" s="33">
        <f t="shared" si="52"/>
        <v>0</v>
      </c>
      <c r="DM8" s="26">
        <f t="shared" si="53"/>
        <v>1</v>
      </c>
      <c r="DN8" s="31" t="str">
        <f t="shared" si="54"/>
        <v>Equipe 05</v>
      </c>
      <c r="DO8" s="31" t="str">
        <f t="shared" si="55"/>
        <v>Equipe 05</v>
      </c>
      <c r="DP8" s="33">
        <f t="shared" si="56"/>
        <v>0</v>
      </c>
      <c r="DQ8" s="26">
        <f t="shared" si="57"/>
        <v>1</v>
      </c>
      <c r="DR8" s="31" t="str">
        <f t="shared" si="58"/>
        <v>Equipe 05</v>
      </c>
      <c r="DS8" s="31" t="str">
        <f t="shared" si="59"/>
        <v>Equipe 05</v>
      </c>
      <c r="DT8" s="33">
        <f t="shared" si="60"/>
        <v>0</v>
      </c>
      <c r="DU8" s="26">
        <f t="shared" si="61"/>
        <v>1</v>
      </c>
      <c r="DV8" s="31" t="str">
        <f t="shared" si="62"/>
        <v>Equipe 05</v>
      </c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</row>
    <row r="9" spans="1:197" ht="15" customHeight="1" x14ac:dyDescent="0.25">
      <c r="A9" s="105"/>
      <c r="B9" s="106"/>
      <c r="C9" s="94"/>
      <c r="D9" s="94"/>
      <c r="E9" s="93"/>
      <c r="F9" s="105"/>
      <c r="G9" s="107"/>
      <c r="H9" s="108"/>
      <c r="I9" s="28"/>
      <c r="J9" s="34">
        <f t="shared" si="63"/>
        <v>1</v>
      </c>
      <c r="K9" s="219" t="str">
        <f t="shared" si="23"/>
        <v>Equipe 06</v>
      </c>
      <c r="L9" s="185">
        <f t="shared" si="0"/>
        <v>0</v>
      </c>
      <c r="M9" s="140">
        <f t="shared" si="1"/>
        <v>0</v>
      </c>
      <c r="N9" s="42" t="str">
        <f t="shared" si="2"/>
        <v>u</v>
      </c>
      <c r="O9" s="144">
        <f t="shared" si="3"/>
        <v>0</v>
      </c>
      <c r="P9" s="145">
        <f t="shared" si="4"/>
        <v>0</v>
      </c>
      <c r="Q9" s="145">
        <f t="shared" si="5"/>
        <v>0</v>
      </c>
      <c r="R9" s="145">
        <f t="shared" si="6"/>
        <v>0</v>
      </c>
      <c r="S9" s="145">
        <f t="shared" si="7"/>
        <v>0</v>
      </c>
      <c r="T9" s="145">
        <f t="shared" si="8"/>
        <v>0</v>
      </c>
      <c r="U9" s="176">
        <f t="shared" si="9"/>
        <v>0</v>
      </c>
      <c r="V9" s="51">
        <f t="shared" si="64"/>
        <v>1</v>
      </c>
      <c r="W9" s="222" t="str">
        <f t="shared" si="24"/>
        <v>Equipe 06</v>
      </c>
      <c r="X9" s="188">
        <f t="shared" si="10"/>
        <v>0</v>
      </c>
      <c r="Y9" s="149">
        <f t="shared" si="11"/>
        <v>0</v>
      </c>
      <c r="Z9" s="52" t="str">
        <f t="shared" si="12"/>
        <v>u</v>
      </c>
      <c r="AA9" s="153">
        <f t="shared" si="13"/>
        <v>0</v>
      </c>
      <c r="AB9" s="154">
        <f t="shared" si="14"/>
        <v>0</v>
      </c>
      <c r="AC9" s="154">
        <f t="shared" si="15"/>
        <v>0</v>
      </c>
      <c r="AD9" s="154">
        <f t="shared" si="16"/>
        <v>0</v>
      </c>
      <c r="AE9" s="154">
        <f t="shared" si="17"/>
        <v>0</v>
      </c>
      <c r="AF9" s="154">
        <f t="shared" si="18"/>
        <v>0</v>
      </c>
      <c r="AG9" s="179">
        <f t="shared" si="19"/>
        <v>0</v>
      </c>
      <c r="AH9" s="61">
        <f t="shared" si="65"/>
        <v>1</v>
      </c>
      <c r="AI9" s="225" t="str">
        <f t="shared" si="25"/>
        <v>Equipe 06</v>
      </c>
      <c r="AJ9" s="191">
        <f t="shared" si="20"/>
        <v>0</v>
      </c>
      <c r="AK9" s="158">
        <f t="shared" si="26"/>
        <v>0</v>
      </c>
      <c r="AL9" s="62" t="str">
        <f t="shared" si="27"/>
        <v>u</v>
      </c>
      <c r="AM9" s="162">
        <f t="shared" si="28"/>
        <v>0</v>
      </c>
      <c r="AN9" s="163">
        <f t="shared" si="29"/>
        <v>0</v>
      </c>
      <c r="AO9" s="163">
        <f t="shared" si="30"/>
        <v>0</v>
      </c>
      <c r="AP9" s="163">
        <f t="shared" si="31"/>
        <v>0</v>
      </c>
      <c r="AQ9" s="163">
        <f t="shared" si="32"/>
        <v>0</v>
      </c>
      <c r="AR9" s="163">
        <f t="shared" si="33"/>
        <v>0</v>
      </c>
      <c r="AS9" s="182">
        <f t="shared" si="34"/>
        <v>0</v>
      </c>
      <c r="AT9" s="27">
        <v>6</v>
      </c>
      <c r="AU9" s="26">
        <f t="shared" si="35"/>
        <v>6</v>
      </c>
      <c r="AV9" s="26">
        <v>6</v>
      </c>
      <c r="AW9" s="26">
        <f t="shared" si="36"/>
        <v>6</v>
      </c>
      <c r="AX9" s="26">
        <v>6</v>
      </c>
      <c r="AY9" s="30">
        <f t="shared" si="37"/>
        <v>6</v>
      </c>
      <c r="AZ9" s="31" t="str">
        <f>Equipes!A7</f>
        <v>Equipe 06</v>
      </c>
      <c r="BA9" s="26">
        <f t="shared" si="38"/>
        <v>1</v>
      </c>
      <c r="BB9" s="26">
        <f>'J01'!BA9-BA9</f>
        <v>0</v>
      </c>
      <c r="BC9" s="32" t="str">
        <f>IF(BA9&gt;'J01'!BA9,'J01'!$BC$28,IF(BA9='J01'!BA9,'J01'!$BB$28,IF(BA9&lt;'J01'!BA9,'J01'!$BA$28)))</f>
        <v>u</v>
      </c>
      <c r="BD9" s="26">
        <f t="shared" si="39"/>
        <v>6</v>
      </c>
      <c r="BE9" s="26">
        <f>SUMPRODUCT(($B$4:$B$15=AZ9)*($CW$4:$CW$15))+SUMPRODUCT(($E$4:$E$15=AZ9)*($CX$4:$CX$15))+'J01'!BE9</f>
        <v>0</v>
      </c>
      <c r="BF9" s="26">
        <f>SUMPRODUCT(($B$4:$B$15=AZ9)*($CY$4:$CY$15))+SUMPRODUCT(($E$4:$E$15=AZ9)*($CZ$4:$CZ$15))+'J01'!BF9</f>
        <v>0</v>
      </c>
      <c r="BG9" s="26">
        <f>SUMPRODUCT(($B$4:$B$15=AZ9)*($DA$4:$DA$15))+SUMPRODUCT(($E$4:$E$15=AZ9)*($DB$4:$DB$15))+'J01'!BG9</f>
        <v>0</v>
      </c>
      <c r="BH9" s="26">
        <f>SUMPRODUCT(($B$4:$B$15=AZ9)*($DC$4:$DC$15))+SUMPRODUCT(($E$4:$E$15=AZ9)*($DD$4:$DD$15))+'J01'!BH9</f>
        <v>0</v>
      </c>
      <c r="BI9" s="26">
        <f>SUMPRODUCT(($B$4:$B$15=AZ9)*($DE$4:$DE$15))+SUMPRODUCT(($E$4:$E$15=AZ9)*($DF$4:$DF$15))+'J01'!BI9</f>
        <v>0</v>
      </c>
      <c r="BJ9" s="26">
        <f>SUMPRODUCT(($B$4:$B$15=AZ9)*($DG$4:$DG$15))+SUMPRODUCT(($E$4:$E$15=AZ9)*($DH$4:$DH$15))+'J01'!BJ9</f>
        <v>0</v>
      </c>
      <c r="BK9" s="26">
        <f>SUMPRODUCT(($B$4:$B$15=AZ9)*($DI$4:$DI$15))+SUMPRODUCT(($E$4:$E$15=AZ9)*($DJ$4:$DJ$15))+'J01'!BK9</f>
        <v>0</v>
      </c>
      <c r="BL9" s="26">
        <f t="shared" si="40"/>
        <v>0</v>
      </c>
      <c r="BM9" s="31" t="str">
        <f>Equipes!A7</f>
        <v>Equipe 06</v>
      </c>
      <c r="BN9" s="26">
        <f t="shared" si="41"/>
        <v>1</v>
      </c>
      <c r="BO9" s="26">
        <f>'J01'!BN9-BN9</f>
        <v>0</v>
      </c>
      <c r="BP9" s="32" t="str">
        <f>IF(BN9&gt;'J01'!BN9,'J01'!$BP$28,IF(BN9='J01'!BN9,'J01'!$BO$28,IF(BN9&lt;'J01'!BN9,'J01'!$BN$28)))</f>
        <v>u</v>
      </c>
      <c r="BQ9" s="26">
        <f t="shared" si="42"/>
        <v>6</v>
      </c>
      <c r="BR9" s="26">
        <f>SUMPRODUCT(($B$4:$B$15=BM9)*($CU$4:$CU$15))+'J01'!BR9</f>
        <v>0</v>
      </c>
      <c r="BS9" s="26">
        <f>SUMPRODUCT(($B$4:$B$15=BM9)*($CY$4:$CY$15))+'J01'!BS9</f>
        <v>0</v>
      </c>
      <c r="BT9" s="26">
        <f>SUMPRODUCT(($B$4:$B$15=BM9)*($DA$4:$DA$15))+'J01'!BT9</f>
        <v>0</v>
      </c>
      <c r="BU9" s="26">
        <f>SUMPRODUCT(($B$4:$B$15=BM9)*($DC$4:$DC$15))+'J01'!BU9</f>
        <v>0</v>
      </c>
      <c r="BV9" s="26">
        <f>SUMPRODUCT(($B$4:$B$15=BM9)*($DE$4:$DE$15))+'J01'!BV9</f>
        <v>0</v>
      </c>
      <c r="BW9" s="26">
        <f>SUMPRODUCT(($B$4:$B$15=BM9)*($DG$4:$DG$15))+'J01'!BW9</f>
        <v>0</v>
      </c>
      <c r="BX9" s="26">
        <f>SUMPRODUCT(($B$4:$B$15=BM9)*($DI$4:$DI$15))+'J01'!BX9</f>
        <v>0</v>
      </c>
      <c r="BY9" s="26">
        <f t="shared" si="43"/>
        <v>0</v>
      </c>
      <c r="BZ9" s="31" t="str">
        <f>Equipes!A7</f>
        <v>Equipe 06</v>
      </c>
      <c r="CA9" s="26">
        <f t="shared" si="44"/>
        <v>1</v>
      </c>
      <c r="CB9" s="26">
        <f>'J01'!CA9-CA9</f>
        <v>0</v>
      </c>
      <c r="CC9" s="32" t="str">
        <f>IF(CA9&gt;'J01'!CA9,'J01'!$CC$28,IF(CA9='J01'!CA9,'J01'!$CB$28,IF(CA9&lt;'J01'!CA9,'J01'!$CA$28)))</f>
        <v>u</v>
      </c>
      <c r="CD9" s="26">
        <f t="shared" si="45"/>
        <v>6</v>
      </c>
      <c r="CE9" s="26">
        <f>SUMPRODUCT(($E$4:$E$15=BZ9)*($CV$4:$CV$15))+'J01'!CE9</f>
        <v>0</v>
      </c>
      <c r="CF9" s="26">
        <f>SUMPRODUCT(($E$4:$E$15=BZ9)*($CZ$4:$CZ$15))+'J01'!CF9</f>
        <v>0</v>
      </c>
      <c r="CG9" s="26">
        <f>SUMPRODUCT(($E$4:$E$15=BZ9)*($DB$4:$DB$15))+'J01'!CG9</f>
        <v>0</v>
      </c>
      <c r="CH9" s="26">
        <f>SUMPRODUCT(($E$4:$E$15=BZ9)*($DD$4:$DD$15))+'J01'!CH9</f>
        <v>0</v>
      </c>
      <c r="CI9" s="26">
        <f>SUMPRODUCT(($E$4:$E$15=BZ9)*($DF$4:$DF$15))+'J01'!CI9</f>
        <v>0</v>
      </c>
      <c r="CJ9" s="26">
        <f>SUMPRODUCT(($E$4:$E$15=BZ9)*($DH$4:$DH$15))+'J01'!CJ9</f>
        <v>0</v>
      </c>
      <c r="CK9" s="26">
        <f>SUMPRODUCT(($E$4:$E$15=BZ9)*($DJ$4:$DJ$15))+'J01'!CK9</f>
        <v>0</v>
      </c>
      <c r="CL9" s="26">
        <f t="shared" si="46"/>
        <v>0</v>
      </c>
      <c r="CM9" s="33">
        <f t="shared" si="47"/>
        <v>0</v>
      </c>
      <c r="CN9" s="33">
        <f>CM9+0.0000003</f>
        <v>2.9999999999999999E-7</v>
      </c>
      <c r="CO9" s="33">
        <f t="shared" si="48"/>
        <v>0</v>
      </c>
      <c r="CP9" s="33">
        <f>CO9+0.0000003</f>
        <v>2.9999999999999999E-7</v>
      </c>
      <c r="CQ9" s="33">
        <f t="shared" si="49"/>
        <v>0</v>
      </c>
      <c r="CR9" s="33">
        <f>CQ9+0.0000003</f>
        <v>2.9999999999999999E-7</v>
      </c>
      <c r="CS9" s="109"/>
      <c r="CT9" s="101"/>
      <c r="CU9" s="101"/>
      <c r="CV9" s="101"/>
      <c r="CW9" s="101"/>
      <c r="CX9" s="101"/>
      <c r="CY9" s="101"/>
      <c r="CZ9" s="101"/>
      <c r="DA9" s="101"/>
      <c r="DB9" s="101"/>
      <c r="DC9" s="101"/>
      <c r="DD9" s="101"/>
      <c r="DE9" s="101"/>
      <c r="DF9" s="101"/>
      <c r="DG9" s="101"/>
      <c r="DH9" s="101"/>
      <c r="DI9" s="101"/>
      <c r="DJ9" s="110"/>
      <c r="DK9" s="31" t="str">
        <f t="shared" si="51"/>
        <v>Equipe 06</v>
      </c>
      <c r="DL9" s="33">
        <f t="shared" si="52"/>
        <v>0</v>
      </c>
      <c r="DM9" s="26">
        <f t="shared" si="53"/>
        <v>1</v>
      </c>
      <c r="DN9" s="31" t="str">
        <f t="shared" si="54"/>
        <v>Equipe 06</v>
      </c>
      <c r="DO9" s="31" t="str">
        <f t="shared" si="55"/>
        <v>Equipe 06</v>
      </c>
      <c r="DP9" s="33">
        <f t="shared" si="56"/>
        <v>0</v>
      </c>
      <c r="DQ9" s="26">
        <f t="shared" si="57"/>
        <v>1</v>
      </c>
      <c r="DR9" s="31" t="str">
        <f t="shared" si="58"/>
        <v>Equipe 06</v>
      </c>
      <c r="DS9" s="31" t="str">
        <f t="shared" si="59"/>
        <v>Equipe 06</v>
      </c>
      <c r="DT9" s="33">
        <f t="shared" si="60"/>
        <v>0</v>
      </c>
      <c r="DU9" s="26">
        <f t="shared" si="61"/>
        <v>1</v>
      </c>
      <c r="DV9" s="31" t="str">
        <f t="shared" si="62"/>
        <v>Equipe 06</v>
      </c>
      <c r="DW9" s="28"/>
      <c r="DX9" s="28"/>
      <c r="DY9" s="28"/>
      <c r="DZ9" s="28"/>
      <c r="EA9" s="28"/>
      <c r="EB9" s="28"/>
      <c r="EC9" s="28"/>
      <c r="ED9" s="28"/>
      <c r="EE9" s="28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  <c r="GJ9" s="28"/>
      <c r="GK9" s="28"/>
      <c r="GL9" s="28"/>
      <c r="GM9" s="28"/>
      <c r="GN9" s="28"/>
      <c r="GO9" s="28"/>
    </row>
    <row r="10" spans="1:197" ht="15" customHeight="1" x14ac:dyDescent="0.25">
      <c r="A10" s="105"/>
      <c r="B10" s="106"/>
      <c r="C10" s="94"/>
      <c r="D10" s="94"/>
      <c r="E10" s="93"/>
      <c r="F10" s="105"/>
      <c r="G10" s="107"/>
      <c r="H10" s="108"/>
      <c r="I10" s="28"/>
      <c r="J10" s="34">
        <f t="shared" si="63"/>
        <v>1</v>
      </c>
      <c r="K10" s="219" t="str">
        <f t="shared" si="23"/>
        <v>Equipe 07</v>
      </c>
      <c r="L10" s="185">
        <f t="shared" si="0"/>
        <v>0</v>
      </c>
      <c r="M10" s="140">
        <f t="shared" si="1"/>
        <v>0</v>
      </c>
      <c r="N10" s="42" t="str">
        <f t="shared" si="2"/>
        <v>u</v>
      </c>
      <c r="O10" s="144">
        <f t="shared" si="3"/>
        <v>0</v>
      </c>
      <c r="P10" s="145">
        <f t="shared" si="4"/>
        <v>0</v>
      </c>
      <c r="Q10" s="145">
        <f t="shared" si="5"/>
        <v>0</v>
      </c>
      <c r="R10" s="145">
        <f t="shared" si="6"/>
        <v>0</v>
      </c>
      <c r="S10" s="145">
        <f t="shared" si="7"/>
        <v>0</v>
      </c>
      <c r="T10" s="145">
        <f t="shared" si="8"/>
        <v>0</v>
      </c>
      <c r="U10" s="176">
        <f t="shared" si="9"/>
        <v>0</v>
      </c>
      <c r="V10" s="51">
        <f t="shared" si="64"/>
        <v>1</v>
      </c>
      <c r="W10" s="222" t="str">
        <f t="shared" si="24"/>
        <v>Equipe 07</v>
      </c>
      <c r="X10" s="188">
        <f t="shared" si="10"/>
        <v>0</v>
      </c>
      <c r="Y10" s="149">
        <f t="shared" si="11"/>
        <v>0</v>
      </c>
      <c r="Z10" s="52" t="str">
        <f t="shared" si="12"/>
        <v>u</v>
      </c>
      <c r="AA10" s="153">
        <f t="shared" si="13"/>
        <v>0</v>
      </c>
      <c r="AB10" s="154">
        <f t="shared" si="14"/>
        <v>0</v>
      </c>
      <c r="AC10" s="154">
        <f t="shared" si="15"/>
        <v>0</v>
      </c>
      <c r="AD10" s="154">
        <f t="shared" si="16"/>
        <v>0</v>
      </c>
      <c r="AE10" s="154">
        <f t="shared" si="17"/>
        <v>0</v>
      </c>
      <c r="AF10" s="154">
        <f t="shared" si="18"/>
        <v>0</v>
      </c>
      <c r="AG10" s="179">
        <f t="shared" si="19"/>
        <v>0</v>
      </c>
      <c r="AH10" s="61">
        <f t="shared" si="65"/>
        <v>1</v>
      </c>
      <c r="AI10" s="225" t="str">
        <f t="shared" si="25"/>
        <v>Equipe 07</v>
      </c>
      <c r="AJ10" s="191">
        <f t="shared" si="20"/>
        <v>0</v>
      </c>
      <c r="AK10" s="158">
        <f t="shared" si="26"/>
        <v>0</v>
      </c>
      <c r="AL10" s="62" t="str">
        <f t="shared" si="27"/>
        <v>u</v>
      </c>
      <c r="AM10" s="162">
        <f t="shared" si="28"/>
        <v>0</v>
      </c>
      <c r="AN10" s="163">
        <f t="shared" si="29"/>
        <v>0</v>
      </c>
      <c r="AO10" s="163">
        <f t="shared" si="30"/>
        <v>0</v>
      </c>
      <c r="AP10" s="163">
        <f t="shared" si="31"/>
        <v>0</v>
      </c>
      <c r="AQ10" s="163">
        <f t="shared" si="32"/>
        <v>0</v>
      </c>
      <c r="AR10" s="163">
        <f t="shared" si="33"/>
        <v>0</v>
      </c>
      <c r="AS10" s="182">
        <f t="shared" si="34"/>
        <v>0</v>
      </c>
      <c r="AT10" s="27">
        <v>7</v>
      </c>
      <c r="AU10" s="26">
        <f t="shared" si="35"/>
        <v>7</v>
      </c>
      <c r="AV10" s="26">
        <v>7</v>
      </c>
      <c r="AW10" s="26">
        <f t="shared" si="36"/>
        <v>7</v>
      </c>
      <c r="AX10" s="26">
        <v>7</v>
      </c>
      <c r="AY10" s="30">
        <f t="shared" si="37"/>
        <v>7</v>
      </c>
      <c r="AZ10" s="31" t="str">
        <f>Equipes!A8</f>
        <v>Equipe 07</v>
      </c>
      <c r="BA10" s="26">
        <f t="shared" si="38"/>
        <v>1</v>
      </c>
      <c r="BB10" s="26">
        <f>'J01'!BA10-BA10</f>
        <v>0</v>
      </c>
      <c r="BC10" s="32" t="str">
        <f>IF(BA10&gt;'J01'!BA10,'J01'!$BC$28,IF(BA10='J01'!BA10,'J01'!$BB$28,IF(BA10&lt;'J01'!BA10,'J01'!$BA$28)))</f>
        <v>u</v>
      </c>
      <c r="BD10" s="26">
        <f t="shared" si="39"/>
        <v>7</v>
      </c>
      <c r="BE10" s="26">
        <f>SUMPRODUCT(($B$4:$B$15=AZ10)*($CW$4:$CW$15))+SUMPRODUCT(($E$4:$E$15=AZ10)*($CX$4:$CX$15))+'J01'!BE10</f>
        <v>0</v>
      </c>
      <c r="BF10" s="26">
        <f>SUMPRODUCT(($B$4:$B$15=AZ10)*($CY$4:$CY$15))+SUMPRODUCT(($E$4:$E$15=AZ10)*($CZ$4:$CZ$15))+'J01'!BF10</f>
        <v>0</v>
      </c>
      <c r="BG10" s="26">
        <f>SUMPRODUCT(($B$4:$B$15=AZ10)*($DA$4:$DA$15))+SUMPRODUCT(($E$4:$E$15=AZ10)*($DB$4:$DB$15))+'J01'!BG10</f>
        <v>0</v>
      </c>
      <c r="BH10" s="26">
        <f>SUMPRODUCT(($B$4:$B$15=AZ10)*($DC$4:$DC$15))+SUMPRODUCT(($E$4:$E$15=AZ10)*($DD$4:$DD$15))+'J01'!BH10</f>
        <v>0</v>
      </c>
      <c r="BI10" s="26">
        <f>SUMPRODUCT(($B$4:$B$15=AZ10)*($DE$4:$DE$15))+SUMPRODUCT(($E$4:$E$15=AZ10)*($DF$4:$DF$15))+'J01'!BI10</f>
        <v>0</v>
      </c>
      <c r="BJ10" s="26">
        <f>SUMPRODUCT(($B$4:$B$15=AZ10)*($DG$4:$DG$15))+SUMPRODUCT(($E$4:$E$15=AZ10)*($DH$4:$DH$15))+'J01'!BJ10</f>
        <v>0</v>
      </c>
      <c r="BK10" s="26">
        <f>SUMPRODUCT(($B$4:$B$15=AZ10)*($DI$4:$DI$15))+SUMPRODUCT(($E$4:$E$15=AZ10)*($DJ$4:$DJ$15))+'J01'!BK10</f>
        <v>0</v>
      </c>
      <c r="BL10" s="26">
        <f t="shared" si="40"/>
        <v>0</v>
      </c>
      <c r="BM10" s="31" t="str">
        <f>Equipes!A8</f>
        <v>Equipe 07</v>
      </c>
      <c r="BN10" s="26">
        <f t="shared" si="41"/>
        <v>1</v>
      </c>
      <c r="BO10" s="26">
        <f>'J01'!BN10-BN10</f>
        <v>0</v>
      </c>
      <c r="BP10" s="32" t="str">
        <f>IF(BN10&gt;'J01'!BN10,'J01'!$BP$28,IF(BN10='J01'!BN10,'J01'!$BO$28,IF(BN10&lt;'J01'!BN10,'J01'!$BN$28)))</f>
        <v>u</v>
      </c>
      <c r="BQ10" s="26">
        <f t="shared" si="42"/>
        <v>7</v>
      </c>
      <c r="BR10" s="26">
        <f>SUMPRODUCT(($B$4:$B$15=BM10)*($CU$4:$CU$15))+'J01'!BR10</f>
        <v>0</v>
      </c>
      <c r="BS10" s="26">
        <f>SUMPRODUCT(($B$4:$B$15=BM10)*($CY$4:$CY$15))+'J01'!BS10</f>
        <v>0</v>
      </c>
      <c r="BT10" s="26">
        <f>SUMPRODUCT(($B$4:$B$15=BM10)*($DA$4:$DA$15))+'J01'!BT10</f>
        <v>0</v>
      </c>
      <c r="BU10" s="26">
        <f>SUMPRODUCT(($B$4:$B$15=BM10)*($DC$4:$DC$15))+'J01'!BU10</f>
        <v>0</v>
      </c>
      <c r="BV10" s="26">
        <f>SUMPRODUCT(($B$4:$B$15=BM10)*($DE$4:$DE$15))+'J01'!BV10</f>
        <v>0</v>
      </c>
      <c r="BW10" s="26">
        <f>SUMPRODUCT(($B$4:$B$15=BM10)*($DG$4:$DG$15))+'J01'!BW10</f>
        <v>0</v>
      </c>
      <c r="BX10" s="26">
        <f>SUMPRODUCT(($B$4:$B$15=BM10)*($DI$4:$DI$15))+'J01'!BX10</f>
        <v>0</v>
      </c>
      <c r="BY10" s="26">
        <f t="shared" si="43"/>
        <v>0</v>
      </c>
      <c r="BZ10" s="31" t="str">
        <f>Equipes!A8</f>
        <v>Equipe 07</v>
      </c>
      <c r="CA10" s="26">
        <f t="shared" si="44"/>
        <v>1</v>
      </c>
      <c r="CB10" s="26">
        <f>'J01'!CA10-CA10</f>
        <v>0</v>
      </c>
      <c r="CC10" s="32" t="str">
        <f>IF(CA10&gt;'J01'!CA10,'J01'!$CC$28,IF(CA10='J01'!CA10,'J01'!$CB$28,IF(CA10&lt;'J01'!CA10,'J01'!$CA$28)))</f>
        <v>u</v>
      </c>
      <c r="CD10" s="26">
        <f t="shared" si="45"/>
        <v>7</v>
      </c>
      <c r="CE10" s="26">
        <f>SUMPRODUCT(($E$4:$E$15=BZ10)*($CV$4:$CV$15))+'J01'!CE10</f>
        <v>0</v>
      </c>
      <c r="CF10" s="26">
        <f>SUMPRODUCT(($E$4:$E$15=BZ10)*($CZ$4:$CZ$15))+'J01'!CF10</f>
        <v>0</v>
      </c>
      <c r="CG10" s="26">
        <f>SUMPRODUCT(($E$4:$E$15=BZ10)*($DB$4:$DB$15))+'J01'!CG10</f>
        <v>0</v>
      </c>
      <c r="CH10" s="26">
        <f>SUMPRODUCT(($E$4:$E$15=BZ10)*($DD$4:$DD$15))+'J01'!CH10</f>
        <v>0</v>
      </c>
      <c r="CI10" s="26">
        <f>SUMPRODUCT(($E$4:$E$15=BZ10)*($DF$4:$DF$15))+'J01'!CI10</f>
        <v>0</v>
      </c>
      <c r="CJ10" s="26">
        <f>SUMPRODUCT(($E$4:$E$15=BZ10)*($DH$4:$DH$15))+'J01'!CJ10</f>
        <v>0</v>
      </c>
      <c r="CK10" s="26">
        <f>SUMPRODUCT(($E$4:$E$15=BZ10)*($DJ$4:$DJ$15))+'J01'!CK10</f>
        <v>0</v>
      </c>
      <c r="CL10" s="26">
        <f t="shared" si="46"/>
        <v>0</v>
      </c>
      <c r="CM10" s="33">
        <f t="shared" si="47"/>
        <v>0</v>
      </c>
      <c r="CN10" s="33">
        <f>CM10+0.0000002</f>
        <v>1.9999999999999999E-7</v>
      </c>
      <c r="CO10" s="33">
        <f t="shared" si="48"/>
        <v>0</v>
      </c>
      <c r="CP10" s="33">
        <f>CO10+0.0000002</f>
        <v>1.9999999999999999E-7</v>
      </c>
      <c r="CQ10" s="33">
        <f t="shared" si="49"/>
        <v>0</v>
      </c>
      <c r="CR10" s="33">
        <f>CQ10+0.0000002</f>
        <v>1.9999999999999999E-7</v>
      </c>
      <c r="CS10" s="109"/>
      <c r="CT10" s="101"/>
      <c r="CU10" s="101"/>
      <c r="CV10" s="101"/>
      <c r="CW10" s="101"/>
      <c r="CX10" s="101"/>
      <c r="CY10" s="101"/>
      <c r="CZ10" s="101"/>
      <c r="DA10" s="101"/>
      <c r="DB10" s="101"/>
      <c r="DC10" s="101"/>
      <c r="DD10" s="101"/>
      <c r="DE10" s="101"/>
      <c r="DF10" s="101"/>
      <c r="DG10" s="101"/>
      <c r="DH10" s="101"/>
      <c r="DI10" s="101"/>
      <c r="DJ10" s="110"/>
      <c r="DK10" s="31" t="str">
        <f t="shared" si="51"/>
        <v>Equipe 07</v>
      </c>
      <c r="DL10" s="33">
        <f t="shared" si="52"/>
        <v>0</v>
      </c>
      <c r="DM10" s="26">
        <f t="shared" si="53"/>
        <v>1</v>
      </c>
      <c r="DN10" s="31" t="str">
        <f t="shared" si="54"/>
        <v>Equipe 07</v>
      </c>
      <c r="DO10" s="31" t="str">
        <f t="shared" si="55"/>
        <v>Equipe 07</v>
      </c>
      <c r="DP10" s="33">
        <f t="shared" si="56"/>
        <v>0</v>
      </c>
      <c r="DQ10" s="26">
        <f t="shared" si="57"/>
        <v>1</v>
      </c>
      <c r="DR10" s="31" t="str">
        <f t="shared" si="58"/>
        <v>Equipe 07</v>
      </c>
      <c r="DS10" s="31" t="str">
        <f t="shared" si="59"/>
        <v>Equipe 07</v>
      </c>
      <c r="DT10" s="33">
        <f t="shared" si="60"/>
        <v>0</v>
      </c>
      <c r="DU10" s="26">
        <f t="shared" si="61"/>
        <v>1</v>
      </c>
      <c r="DV10" s="31" t="str">
        <f t="shared" si="62"/>
        <v>Equipe 07</v>
      </c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28"/>
      <c r="EV10" s="28"/>
      <c r="EW10" s="28"/>
      <c r="EX10" s="28"/>
      <c r="EY10" s="28"/>
      <c r="EZ10" s="28"/>
      <c r="FA10" s="28"/>
      <c r="FB10" s="28"/>
      <c r="FC10" s="28"/>
      <c r="FD10" s="28"/>
      <c r="FE10" s="28"/>
      <c r="FF10" s="28"/>
      <c r="FG10" s="28"/>
      <c r="FH10" s="28"/>
      <c r="FI10" s="28"/>
      <c r="FJ10" s="28"/>
      <c r="FK10" s="28"/>
      <c r="FL10" s="28"/>
      <c r="FM10" s="28"/>
      <c r="FN10" s="28"/>
      <c r="FO10" s="28"/>
      <c r="FP10" s="28"/>
      <c r="FQ10" s="28"/>
      <c r="FR10" s="28"/>
      <c r="FS10" s="28"/>
      <c r="FT10" s="28"/>
      <c r="FU10" s="28"/>
      <c r="FV10" s="28"/>
      <c r="FW10" s="28"/>
      <c r="FX10" s="28"/>
      <c r="FY10" s="28"/>
      <c r="FZ10" s="28"/>
      <c r="GA10" s="28"/>
      <c r="GB10" s="28"/>
      <c r="GC10" s="28"/>
      <c r="GD10" s="28"/>
      <c r="GE10" s="28"/>
      <c r="GF10" s="28"/>
      <c r="GG10" s="28"/>
      <c r="GH10" s="28"/>
      <c r="GI10" s="28"/>
      <c r="GJ10" s="28"/>
      <c r="GK10" s="28"/>
      <c r="GL10" s="28"/>
      <c r="GM10" s="28"/>
      <c r="GN10" s="28"/>
      <c r="GO10" s="28"/>
    </row>
    <row r="11" spans="1:197" ht="15" customHeight="1" thickBot="1" x14ac:dyDescent="0.3">
      <c r="A11" s="105"/>
      <c r="B11" s="106"/>
      <c r="C11" s="94"/>
      <c r="D11" s="94"/>
      <c r="E11" s="93"/>
      <c r="F11" s="105"/>
      <c r="G11" s="107"/>
      <c r="H11" s="108"/>
      <c r="I11" s="28"/>
      <c r="J11" s="83">
        <f t="shared" si="63"/>
        <v>1</v>
      </c>
      <c r="K11" s="220" t="str">
        <f t="shared" si="23"/>
        <v>Equipe 08</v>
      </c>
      <c r="L11" s="186">
        <f t="shared" si="0"/>
        <v>0</v>
      </c>
      <c r="M11" s="141">
        <f t="shared" si="1"/>
        <v>0</v>
      </c>
      <c r="N11" s="84" t="str">
        <f t="shared" si="2"/>
        <v>u</v>
      </c>
      <c r="O11" s="146">
        <f t="shared" si="3"/>
        <v>0</v>
      </c>
      <c r="P11" s="147">
        <f t="shared" si="4"/>
        <v>0</v>
      </c>
      <c r="Q11" s="147">
        <f t="shared" si="5"/>
        <v>0</v>
      </c>
      <c r="R11" s="147">
        <f t="shared" si="6"/>
        <v>0</v>
      </c>
      <c r="S11" s="147">
        <f t="shared" si="7"/>
        <v>0</v>
      </c>
      <c r="T11" s="147">
        <f t="shared" si="8"/>
        <v>0</v>
      </c>
      <c r="U11" s="177">
        <f t="shared" si="9"/>
        <v>0</v>
      </c>
      <c r="V11" s="85">
        <f t="shared" si="64"/>
        <v>1</v>
      </c>
      <c r="W11" s="223" t="str">
        <f t="shared" si="24"/>
        <v>Equipe 08</v>
      </c>
      <c r="X11" s="189">
        <f t="shared" si="10"/>
        <v>0</v>
      </c>
      <c r="Y11" s="150">
        <f t="shared" si="11"/>
        <v>0</v>
      </c>
      <c r="Z11" s="86" t="str">
        <f t="shared" si="12"/>
        <v>u</v>
      </c>
      <c r="AA11" s="155">
        <f t="shared" si="13"/>
        <v>0</v>
      </c>
      <c r="AB11" s="156">
        <f t="shared" si="14"/>
        <v>0</v>
      </c>
      <c r="AC11" s="156">
        <f t="shared" si="15"/>
        <v>0</v>
      </c>
      <c r="AD11" s="156">
        <f t="shared" si="16"/>
        <v>0</v>
      </c>
      <c r="AE11" s="156">
        <f t="shared" si="17"/>
        <v>0</v>
      </c>
      <c r="AF11" s="156">
        <f t="shared" si="18"/>
        <v>0</v>
      </c>
      <c r="AG11" s="180">
        <f t="shared" si="19"/>
        <v>0</v>
      </c>
      <c r="AH11" s="87">
        <f t="shared" si="65"/>
        <v>1</v>
      </c>
      <c r="AI11" s="226" t="str">
        <f t="shared" si="25"/>
        <v>Equipe 08</v>
      </c>
      <c r="AJ11" s="192">
        <f t="shared" si="20"/>
        <v>0</v>
      </c>
      <c r="AK11" s="159">
        <f t="shared" si="26"/>
        <v>0</v>
      </c>
      <c r="AL11" s="88" t="str">
        <f t="shared" si="27"/>
        <v>u</v>
      </c>
      <c r="AM11" s="164">
        <f t="shared" si="28"/>
        <v>0</v>
      </c>
      <c r="AN11" s="165">
        <f t="shared" si="29"/>
        <v>0</v>
      </c>
      <c r="AO11" s="165">
        <f t="shared" si="30"/>
        <v>0</v>
      </c>
      <c r="AP11" s="165">
        <f t="shared" si="31"/>
        <v>0</v>
      </c>
      <c r="AQ11" s="165">
        <f t="shared" si="32"/>
        <v>0</v>
      </c>
      <c r="AR11" s="165">
        <f t="shared" si="33"/>
        <v>0</v>
      </c>
      <c r="AS11" s="183">
        <f t="shared" si="34"/>
        <v>0</v>
      </c>
      <c r="AT11" s="27">
        <v>8</v>
      </c>
      <c r="AU11" s="26">
        <f t="shared" si="35"/>
        <v>8</v>
      </c>
      <c r="AV11" s="26">
        <v>8</v>
      </c>
      <c r="AW11" s="26">
        <f t="shared" si="36"/>
        <v>8</v>
      </c>
      <c r="AX11" s="26">
        <v>8</v>
      </c>
      <c r="AY11" s="30">
        <f t="shared" si="37"/>
        <v>8</v>
      </c>
      <c r="AZ11" s="31" t="str">
        <f>Equipes!A9</f>
        <v>Equipe 08</v>
      </c>
      <c r="BA11" s="26">
        <f t="shared" si="38"/>
        <v>1</v>
      </c>
      <c r="BB11" s="26">
        <f>'J01'!BA11-BA11</f>
        <v>0</v>
      </c>
      <c r="BC11" s="32" t="str">
        <f>IF(BA11&gt;'J01'!BA11,'J01'!$BC$28,IF(BA11='J01'!BA11,'J01'!$BB$28,IF(BA11&lt;'J01'!BA11,'J01'!$BA$28)))</f>
        <v>u</v>
      </c>
      <c r="BD11" s="26">
        <f t="shared" si="39"/>
        <v>8</v>
      </c>
      <c r="BE11" s="26">
        <f>SUMPRODUCT(($B$4:$B$15=AZ11)*($CW$4:$CW$15))+SUMPRODUCT(($E$4:$E$15=AZ11)*($CX$4:$CX$15))+'J01'!BE11</f>
        <v>0</v>
      </c>
      <c r="BF11" s="26">
        <f>SUMPRODUCT(($B$4:$B$15=AZ11)*($CY$4:$CY$15))+SUMPRODUCT(($E$4:$E$15=AZ11)*($CZ$4:$CZ$15))+'J01'!BF11</f>
        <v>0</v>
      </c>
      <c r="BG11" s="26">
        <f>SUMPRODUCT(($B$4:$B$15=AZ11)*($DA$4:$DA$15))+SUMPRODUCT(($E$4:$E$15=AZ11)*($DB$4:$DB$15))+'J01'!BG11</f>
        <v>0</v>
      </c>
      <c r="BH11" s="26">
        <f>SUMPRODUCT(($B$4:$B$15=AZ11)*($DC$4:$DC$15))+SUMPRODUCT(($E$4:$E$15=AZ11)*($DD$4:$DD$15))+'J01'!BH11</f>
        <v>0</v>
      </c>
      <c r="BI11" s="26">
        <f>SUMPRODUCT(($B$4:$B$15=AZ11)*($DE$4:$DE$15))+SUMPRODUCT(($E$4:$E$15=AZ11)*($DF$4:$DF$15))+'J01'!BI11</f>
        <v>0</v>
      </c>
      <c r="BJ11" s="26">
        <f>SUMPRODUCT(($B$4:$B$15=AZ11)*($DG$4:$DG$15))+SUMPRODUCT(($E$4:$E$15=AZ11)*($DH$4:$DH$15))+'J01'!BJ11</f>
        <v>0</v>
      </c>
      <c r="BK11" s="26">
        <f>SUMPRODUCT(($B$4:$B$15=AZ11)*($DI$4:$DI$15))+SUMPRODUCT(($E$4:$E$15=AZ11)*($DJ$4:$DJ$15))+'J01'!BK11</f>
        <v>0</v>
      </c>
      <c r="BL11" s="26">
        <f t="shared" si="40"/>
        <v>0</v>
      </c>
      <c r="BM11" s="31" t="str">
        <f>Equipes!A9</f>
        <v>Equipe 08</v>
      </c>
      <c r="BN11" s="26">
        <f t="shared" si="41"/>
        <v>1</v>
      </c>
      <c r="BO11" s="26">
        <f>'J01'!BN11-BN11</f>
        <v>0</v>
      </c>
      <c r="BP11" s="32" t="str">
        <f>IF(BN11&gt;'J01'!BN11,'J01'!$BP$28,IF(BN11='J01'!BN11,'J01'!$BO$28,IF(BN11&lt;'J01'!BN11,'J01'!$BN$28)))</f>
        <v>u</v>
      </c>
      <c r="BQ11" s="26">
        <f t="shared" si="42"/>
        <v>8</v>
      </c>
      <c r="BR11" s="26">
        <f>SUMPRODUCT(($B$4:$B$15=BM11)*($CU$4:$CU$15))+'J01'!BR11</f>
        <v>0</v>
      </c>
      <c r="BS11" s="26">
        <f>SUMPRODUCT(($B$4:$B$15=BM11)*($CY$4:$CY$15))+'J01'!BS11</f>
        <v>0</v>
      </c>
      <c r="BT11" s="26">
        <f>SUMPRODUCT(($B$4:$B$15=BM11)*($DA$4:$DA$15))+'J01'!BT11</f>
        <v>0</v>
      </c>
      <c r="BU11" s="26">
        <f>SUMPRODUCT(($B$4:$B$15=BM11)*($DC$4:$DC$15))+'J01'!BU11</f>
        <v>0</v>
      </c>
      <c r="BV11" s="26">
        <f>SUMPRODUCT(($B$4:$B$15=BM11)*($DE$4:$DE$15))+'J01'!BV11</f>
        <v>0</v>
      </c>
      <c r="BW11" s="26">
        <f>SUMPRODUCT(($B$4:$B$15=BM11)*($DG$4:$DG$15))+'J01'!BW11</f>
        <v>0</v>
      </c>
      <c r="BX11" s="26">
        <f>SUMPRODUCT(($B$4:$B$15=BM11)*($DI$4:$DI$15))+'J01'!BX11</f>
        <v>0</v>
      </c>
      <c r="BY11" s="26">
        <f t="shared" si="43"/>
        <v>0</v>
      </c>
      <c r="BZ11" s="31" t="str">
        <f>Equipes!A9</f>
        <v>Equipe 08</v>
      </c>
      <c r="CA11" s="26">
        <f t="shared" si="44"/>
        <v>1</v>
      </c>
      <c r="CB11" s="26">
        <f>'J01'!CA11-CA11</f>
        <v>0</v>
      </c>
      <c r="CC11" s="32" t="str">
        <f>IF(CA11&gt;'J01'!CA11,'J01'!$CC$28,IF(CA11='J01'!CA11,'J01'!$CB$28,IF(CA11&lt;'J01'!CA11,'J01'!$CA$28)))</f>
        <v>u</v>
      </c>
      <c r="CD11" s="26">
        <f t="shared" si="45"/>
        <v>8</v>
      </c>
      <c r="CE11" s="26">
        <f>SUMPRODUCT(($E$4:$E$15=BZ11)*($CV$4:$CV$15))+'J01'!CE11</f>
        <v>0</v>
      </c>
      <c r="CF11" s="26">
        <f>SUMPRODUCT(($E$4:$E$15=BZ11)*($CZ$4:$CZ$15))+'J01'!CF11</f>
        <v>0</v>
      </c>
      <c r="CG11" s="26">
        <f>SUMPRODUCT(($E$4:$E$15=BZ11)*($DB$4:$DB$15))+'J01'!CG11</f>
        <v>0</v>
      </c>
      <c r="CH11" s="26">
        <f>SUMPRODUCT(($E$4:$E$15=BZ11)*($DD$4:$DD$15))+'J01'!CH11</f>
        <v>0</v>
      </c>
      <c r="CI11" s="26">
        <f>SUMPRODUCT(($E$4:$E$15=BZ11)*($DF$4:$DF$15))+'J01'!CI11</f>
        <v>0</v>
      </c>
      <c r="CJ11" s="26">
        <f>SUMPRODUCT(($E$4:$E$15=BZ11)*($DH$4:$DH$15))+'J01'!CJ11</f>
        <v>0</v>
      </c>
      <c r="CK11" s="26">
        <f>SUMPRODUCT(($E$4:$E$15=BZ11)*($DJ$4:$DJ$15))+'J01'!CK11</f>
        <v>0</v>
      </c>
      <c r="CL11" s="26">
        <f t="shared" si="46"/>
        <v>0</v>
      </c>
      <c r="CM11" s="33">
        <f t="shared" si="47"/>
        <v>0</v>
      </c>
      <c r="CN11" s="33">
        <f>CM11+0.0000001</f>
        <v>9.9999999999999995E-8</v>
      </c>
      <c r="CO11" s="33">
        <f t="shared" si="48"/>
        <v>0</v>
      </c>
      <c r="CP11" s="33">
        <f>CO11+0.0000001</f>
        <v>9.9999999999999995E-8</v>
      </c>
      <c r="CQ11" s="33">
        <f t="shared" si="49"/>
        <v>0</v>
      </c>
      <c r="CR11" s="33">
        <f>CQ11+0.0000001</f>
        <v>9.9999999999999995E-8</v>
      </c>
      <c r="CS11" s="109"/>
      <c r="CT11" s="101"/>
      <c r="CU11" s="101"/>
      <c r="CV11" s="101"/>
      <c r="CW11" s="101"/>
      <c r="CX11" s="101"/>
      <c r="CY11" s="101"/>
      <c r="CZ11" s="101"/>
      <c r="DA11" s="101"/>
      <c r="DB11" s="101"/>
      <c r="DC11" s="101"/>
      <c r="DD11" s="101"/>
      <c r="DE11" s="101"/>
      <c r="DF11" s="101"/>
      <c r="DG11" s="101"/>
      <c r="DH11" s="101"/>
      <c r="DI11" s="101"/>
      <c r="DJ11" s="110"/>
      <c r="DK11" s="31" t="str">
        <f t="shared" si="51"/>
        <v>Equipe 08</v>
      </c>
      <c r="DL11" s="33">
        <f t="shared" si="52"/>
        <v>0</v>
      </c>
      <c r="DM11" s="26">
        <f t="shared" si="53"/>
        <v>1</v>
      </c>
      <c r="DN11" s="31" t="str">
        <f t="shared" si="54"/>
        <v>Equipe 08</v>
      </c>
      <c r="DO11" s="31" t="str">
        <f t="shared" si="55"/>
        <v>Equipe 08</v>
      </c>
      <c r="DP11" s="33">
        <f t="shared" si="56"/>
        <v>0</v>
      </c>
      <c r="DQ11" s="26">
        <f t="shared" si="57"/>
        <v>1</v>
      </c>
      <c r="DR11" s="31" t="str">
        <f t="shared" si="58"/>
        <v>Equipe 08</v>
      </c>
      <c r="DS11" s="31" t="str">
        <f t="shared" si="59"/>
        <v>Equipe 08</v>
      </c>
      <c r="DT11" s="33">
        <f t="shared" si="60"/>
        <v>0</v>
      </c>
      <c r="DU11" s="26">
        <f t="shared" si="61"/>
        <v>1</v>
      </c>
      <c r="DV11" s="31" t="str">
        <f t="shared" si="62"/>
        <v>Equipe 08</v>
      </c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</row>
    <row r="12" spans="1:197" ht="15" customHeight="1" thickTop="1" x14ac:dyDescent="0.25">
      <c r="A12" s="105"/>
      <c r="B12" s="106"/>
      <c r="C12" s="94"/>
      <c r="D12" s="94"/>
      <c r="E12" s="93"/>
      <c r="F12" s="105"/>
      <c r="G12" s="107"/>
      <c r="H12" s="108"/>
      <c r="I12" s="28"/>
      <c r="J12" s="89"/>
      <c r="K12" s="197"/>
      <c r="L12" s="198"/>
      <c r="M12" s="205"/>
      <c r="N12" s="90"/>
      <c r="O12" s="253" t="s">
        <v>29</v>
      </c>
      <c r="P12" s="254"/>
      <c r="Q12" s="254"/>
      <c r="R12" s="254"/>
      <c r="S12" s="261">
        <f>SUM(C4:D7)</f>
        <v>0</v>
      </c>
      <c r="T12" s="261"/>
      <c r="U12" s="262"/>
      <c r="V12" s="89"/>
      <c r="W12" s="197"/>
      <c r="X12" s="198"/>
      <c r="Y12" s="205"/>
      <c r="Z12" s="91"/>
      <c r="AA12" s="205"/>
      <c r="AB12" s="205"/>
      <c r="AC12" s="205"/>
      <c r="AD12" s="205"/>
      <c r="AE12" s="205"/>
      <c r="AF12" s="205"/>
      <c r="AG12" s="206"/>
      <c r="AH12" s="89"/>
      <c r="AI12" s="197"/>
      <c r="AJ12" s="198"/>
      <c r="AK12" s="205"/>
      <c r="AL12" s="91"/>
      <c r="AM12" s="205"/>
      <c r="AN12" s="205"/>
      <c r="AO12" s="205"/>
      <c r="AP12" s="205"/>
      <c r="AQ12" s="205"/>
      <c r="AR12" s="205"/>
      <c r="AS12" s="206"/>
      <c r="AT12" s="97"/>
      <c r="AU12" s="97"/>
      <c r="AV12" s="97"/>
      <c r="AW12" s="97"/>
      <c r="AX12" s="97"/>
      <c r="AY12" s="97"/>
      <c r="AZ12" s="98"/>
      <c r="BA12" s="97"/>
      <c r="BB12" s="97"/>
      <c r="BC12" s="99"/>
      <c r="BD12" s="97"/>
      <c r="BE12" s="97"/>
      <c r="BF12" s="97"/>
      <c r="BG12" s="97"/>
      <c r="BH12" s="97"/>
      <c r="BI12" s="97"/>
      <c r="BJ12" s="97"/>
      <c r="BK12" s="97"/>
      <c r="BL12" s="97"/>
      <c r="BM12" s="98"/>
      <c r="BN12" s="97"/>
      <c r="BO12" s="97"/>
      <c r="BP12" s="99"/>
      <c r="BQ12" s="97"/>
      <c r="BR12" s="97"/>
      <c r="BS12" s="97"/>
      <c r="BT12" s="97"/>
      <c r="BU12" s="97"/>
      <c r="BV12" s="97"/>
      <c r="BW12" s="97"/>
      <c r="BX12" s="97"/>
      <c r="BY12" s="97"/>
      <c r="BZ12" s="98"/>
      <c r="CA12" s="97"/>
      <c r="CB12" s="97"/>
      <c r="CC12" s="99"/>
      <c r="CD12" s="97"/>
      <c r="CE12" s="97"/>
      <c r="CF12" s="97"/>
      <c r="CG12" s="97"/>
      <c r="CH12" s="97"/>
      <c r="CI12" s="97"/>
      <c r="CJ12" s="97"/>
      <c r="CK12" s="97"/>
      <c r="CL12" s="97"/>
      <c r="CM12" s="100"/>
      <c r="CN12" s="100"/>
      <c r="CO12" s="100"/>
      <c r="CP12" s="100"/>
      <c r="CQ12" s="100"/>
      <c r="CR12" s="100"/>
      <c r="CS12" s="101"/>
      <c r="CT12" s="101"/>
      <c r="CU12" s="101"/>
      <c r="CV12" s="101"/>
      <c r="CW12" s="101"/>
      <c r="CX12" s="101"/>
      <c r="CY12" s="101"/>
      <c r="CZ12" s="101"/>
      <c r="DA12" s="101"/>
      <c r="DB12" s="101"/>
      <c r="DC12" s="101"/>
      <c r="DD12" s="101"/>
      <c r="DE12" s="101"/>
      <c r="DF12" s="101"/>
      <c r="DG12" s="101"/>
      <c r="DH12" s="101"/>
      <c r="DI12" s="101"/>
      <c r="DJ12" s="101"/>
      <c r="DK12" s="98"/>
      <c r="DL12" s="100"/>
      <c r="DM12" s="97"/>
      <c r="DN12" s="98"/>
      <c r="DO12" s="98"/>
      <c r="DP12" s="100"/>
      <c r="DQ12" s="97"/>
      <c r="DR12" s="98"/>
      <c r="DS12" s="98"/>
      <c r="DT12" s="100"/>
      <c r="DU12" s="97"/>
      <c r="DV12" s="9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</row>
    <row r="13" spans="1:197" ht="15" customHeight="1" x14ac:dyDescent="0.25">
      <c r="A13" s="105"/>
      <c r="B13" s="106"/>
      <c r="C13" s="94"/>
      <c r="D13" s="94"/>
      <c r="E13" s="93"/>
      <c r="F13" s="105"/>
      <c r="G13" s="107"/>
      <c r="H13" s="108"/>
      <c r="I13" s="28"/>
      <c r="J13" s="92"/>
      <c r="K13" s="201"/>
      <c r="L13" s="202"/>
      <c r="M13" s="207"/>
      <c r="N13" s="95"/>
      <c r="O13" s="249"/>
      <c r="P13" s="250"/>
      <c r="Q13" s="250"/>
      <c r="R13" s="250"/>
      <c r="S13" s="259"/>
      <c r="T13" s="259"/>
      <c r="U13" s="260"/>
      <c r="V13" s="92"/>
      <c r="W13" s="201"/>
      <c r="X13" s="202"/>
      <c r="Y13" s="207"/>
      <c r="Z13" s="96"/>
      <c r="AA13" s="207"/>
      <c r="AB13" s="207"/>
      <c r="AC13" s="207"/>
      <c r="AD13" s="207"/>
      <c r="AE13" s="207"/>
      <c r="AF13" s="207"/>
      <c r="AG13" s="208"/>
      <c r="AH13" s="92"/>
      <c r="AI13" s="201"/>
      <c r="AJ13" s="202"/>
      <c r="AK13" s="207"/>
      <c r="AL13" s="96"/>
      <c r="AM13" s="207"/>
      <c r="AN13" s="207"/>
      <c r="AO13" s="207"/>
      <c r="AP13" s="207"/>
      <c r="AQ13" s="207"/>
      <c r="AR13" s="207"/>
      <c r="AS13" s="208"/>
      <c r="AT13" s="101"/>
      <c r="AU13" s="101"/>
      <c r="AV13" s="101"/>
      <c r="AW13" s="101"/>
      <c r="AX13" s="101"/>
      <c r="AY13" s="101"/>
      <c r="AZ13" s="72"/>
      <c r="BA13" s="101"/>
      <c r="BB13" s="101"/>
      <c r="BC13" s="95"/>
      <c r="BD13" s="101"/>
      <c r="BE13" s="101"/>
      <c r="BF13" s="101"/>
      <c r="BG13" s="101"/>
      <c r="BH13" s="101"/>
      <c r="BI13" s="101"/>
      <c r="BJ13" s="101"/>
      <c r="BK13" s="101"/>
      <c r="BL13" s="101"/>
      <c r="BM13" s="72"/>
      <c r="BN13" s="101"/>
      <c r="BO13" s="101"/>
      <c r="BP13" s="95"/>
      <c r="BQ13" s="101"/>
      <c r="BR13" s="101"/>
      <c r="BS13" s="101"/>
      <c r="BT13" s="101"/>
      <c r="BU13" s="101"/>
      <c r="BV13" s="101"/>
      <c r="BW13" s="101"/>
      <c r="BX13" s="101"/>
      <c r="BY13" s="101"/>
      <c r="BZ13" s="72"/>
      <c r="CA13" s="101"/>
      <c r="CB13" s="101"/>
      <c r="CC13" s="95"/>
      <c r="CD13" s="101"/>
      <c r="CE13" s="101"/>
      <c r="CF13" s="101"/>
      <c r="CG13" s="101"/>
      <c r="CH13" s="101"/>
      <c r="CI13" s="101"/>
      <c r="CJ13" s="101"/>
      <c r="CK13" s="101"/>
      <c r="CL13" s="101"/>
      <c r="CM13" s="102"/>
      <c r="CN13" s="102"/>
      <c r="CO13" s="102"/>
      <c r="CP13" s="102"/>
      <c r="CQ13" s="102"/>
      <c r="CR13" s="102"/>
      <c r="CS13" s="101"/>
      <c r="CT13" s="101"/>
      <c r="CU13" s="101"/>
      <c r="CV13" s="101"/>
      <c r="CW13" s="101"/>
      <c r="CX13" s="101"/>
      <c r="CY13" s="101"/>
      <c r="CZ13" s="101"/>
      <c r="DA13" s="101"/>
      <c r="DB13" s="101"/>
      <c r="DC13" s="101"/>
      <c r="DD13" s="101"/>
      <c r="DE13" s="101"/>
      <c r="DF13" s="101"/>
      <c r="DG13" s="101"/>
      <c r="DH13" s="101"/>
      <c r="DI13" s="101"/>
      <c r="DJ13" s="101"/>
      <c r="DK13" s="72"/>
      <c r="DL13" s="102"/>
      <c r="DM13" s="101"/>
      <c r="DN13" s="72"/>
      <c r="DO13" s="72"/>
      <c r="DP13" s="102"/>
      <c r="DQ13" s="101"/>
      <c r="DR13" s="72"/>
      <c r="DS13" s="72"/>
      <c r="DT13" s="102"/>
      <c r="DU13" s="101"/>
      <c r="DV13" s="72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</row>
    <row r="14" spans="1:197" ht="15" customHeight="1" x14ac:dyDescent="0.25">
      <c r="A14" s="105"/>
      <c r="B14" s="106"/>
      <c r="C14" s="94"/>
      <c r="D14" s="94"/>
      <c r="E14" s="93"/>
      <c r="F14" s="105"/>
      <c r="G14" s="107"/>
      <c r="H14" s="108"/>
      <c r="I14" s="28"/>
      <c r="J14" s="92"/>
      <c r="K14" s="93"/>
      <c r="L14" s="93"/>
      <c r="M14" s="94"/>
      <c r="N14" s="95"/>
      <c r="O14" s="249" t="s">
        <v>30</v>
      </c>
      <c r="P14" s="250"/>
      <c r="Q14" s="250"/>
      <c r="R14" s="250"/>
      <c r="S14" s="259">
        <f>S12+'J01'!S14:U15</f>
        <v>0</v>
      </c>
      <c r="T14" s="259"/>
      <c r="U14" s="260"/>
      <c r="V14" s="92"/>
      <c r="W14" s="93"/>
      <c r="X14" s="93"/>
      <c r="Y14" s="94"/>
      <c r="Z14" s="96"/>
      <c r="AA14" s="94"/>
      <c r="AB14" s="94"/>
      <c r="AC14" s="94"/>
      <c r="AD14" s="94"/>
      <c r="AE14" s="94"/>
      <c r="AF14" s="94"/>
      <c r="AG14" s="94"/>
      <c r="AH14" s="92"/>
      <c r="AI14" s="93"/>
      <c r="AJ14" s="93"/>
      <c r="AK14" s="94"/>
      <c r="AL14" s="96"/>
      <c r="AM14" s="94"/>
      <c r="AN14" s="94"/>
      <c r="AO14" s="94"/>
      <c r="AP14" s="94"/>
      <c r="AQ14" s="94"/>
      <c r="AR14" s="94"/>
      <c r="AS14" s="94"/>
      <c r="AT14" s="101"/>
      <c r="AU14" s="101"/>
      <c r="AV14" s="101"/>
      <c r="AW14" s="101"/>
      <c r="AX14" s="101"/>
      <c r="AY14" s="101"/>
      <c r="AZ14" s="72"/>
      <c r="BA14" s="101"/>
      <c r="BB14" s="101"/>
      <c r="BC14" s="95"/>
      <c r="BD14" s="101"/>
      <c r="BE14" s="101"/>
      <c r="BF14" s="101"/>
      <c r="BG14" s="101"/>
      <c r="BH14" s="101"/>
      <c r="BI14" s="101"/>
      <c r="BJ14" s="101"/>
      <c r="BK14" s="101"/>
      <c r="BL14" s="101"/>
      <c r="BM14" s="72"/>
      <c r="BN14" s="101"/>
      <c r="BO14" s="101"/>
      <c r="BP14" s="95"/>
      <c r="BQ14" s="101"/>
      <c r="BR14" s="101"/>
      <c r="BS14" s="101"/>
      <c r="BT14" s="101"/>
      <c r="BU14" s="101"/>
      <c r="BV14" s="101"/>
      <c r="BW14" s="101"/>
      <c r="BX14" s="101"/>
      <c r="BY14" s="101"/>
      <c r="BZ14" s="72"/>
      <c r="CA14" s="101"/>
      <c r="CB14" s="101"/>
      <c r="CC14" s="95"/>
      <c r="CD14" s="101"/>
      <c r="CE14" s="101"/>
      <c r="CF14" s="101"/>
      <c r="CG14" s="101"/>
      <c r="CH14" s="101"/>
      <c r="CI14" s="101"/>
      <c r="CJ14" s="101"/>
      <c r="CK14" s="101"/>
      <c r="CL14" s="101"/>
      <c r="CM14" s="102"/>
      <c r="CN14" s="102"/>
      <c r="CO14" s="102"/>
      <c r="CP14" s="102"/>
      <c r="CQ14" s="102"/>
      <c r="CR14" s="102"/>
      <c r="CS14" s="101"/>
      <c r="CT14" s="101"/>
      <c r="CU14" s="101"/>
      <c r="CV14" s="101"/>
      <c r="CW14" s="101"/>
      <c r="CX14" s="101"/>
      <c r="CY14" s="101"/>
      <c r="CZ14" s="101"/>
      <c r="DA14" s="101"/>
      <c r="DB14" s="101"/>
      <c r="DC14" s="101"/>
      <c r="DD14" s="101"/>
      <c r="DE14" s="101"/>
      <c r="DF14" s="101"/>
      <c r="DG14" s="101"/>
      <c r="DH14" s="101"/>
      <c r="DI14" s="101"/>
      <c r="DJ14" s="101"/>
      <c r="DK14" s="72"/>
      <c r="DL14" s="102"/>
      <c r="DM14" s="101"/>
      <c r="DN14" s="72"/>
      <c r="DO14" s="72"/>
      <c r="DP14" s="102"/>
      <c r="DQ14" s="101"/>
      <c r="DR14" s="72"/>
      <c r="DS14" s="72"/>
      <c r="DT14" s="102"/>
      <c r="DU14" s="101"/>
      <c r="DV14" s="72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</row>
    <row r="15" spans="1:197" ht="15" customHeight="1" x14ac:dyDescent="0.25">
      <c r="A15" s="105"/>
      <c r="B15" s="106"/>
      <c r="C15" s="94"/>
      <c r="D15" s="94"/>
      <c r="E15" s="93"/>
      <c r="F15" s="105"/>
      <c r="G15" s="107"/>
      <c r="H15" s="108"/>
      <c r="I15" s="28"/>
      <c r="J15" s="92"/>
      <c r="K15" s="93"/>
      <c r="L15" s="93"/>
      <c r="M15" s="94"/>
      <c r="N15" s="95"/>
      <c r="O15" s="249"/>
      <c r="P15" s="250"/>
      <c r="Q15" s="250"/>
      <c r="R15" s="250"/>
      <c r="S15" s="259"/>
      <c r="T15" s="259"/>
      <c r="U15" s="260"/>
      <c r="V15" s="92"/>
      <c r="W15" s="93"/>
      <c r="X15" s="93"/>
      <c r="Y15" s="94"/>
      <c r="Z15" s="96"/>
      <c r="AA15" s="94"/>
      <c r="AB15" s="94"/>
      <c r="AC15" s="94"/>
      <c r="AD15" s="94"/>
      <c r="AE15" s="94"/>
      <c r="AF15" s="94"/>
      <c r="AG15" s="94"/>
      <c r="AH15" s="92"/>
      <c r="AI15" s="93"/>
      <c r="AJ15" s="93"/>
      <c r="AK15" s="94"/>
      <c r="AL15" s="96"/>
      <c r="AM15" s="94"/>
      <c r="AN15" s="94"/>
      <c r="AO15" s="94"/>
      <c r="AP15" s="94"/>
      <c r="AQ15" s="94"/>
      <c r="AR15" s="94"/>
      <c r="AS15" s="94"/>
      <c r="AT15" s="101"/>
      <c r="AU15" s="101"/>
      <c r="AV15" s="101"/>
      <c r="AW15" s="101"/>
      <c r="AX15" s="101"/>
      <c r="AY15" s="101"/>
      <c r="AZ15" s="72"/>
      <c r="BA15" s="101"/>
      <c r="BB15" s="101"/>
      <c r="BC15" s="95"/>
      <c r="BD15" s="101"/>
      <c r="BE15" s="101"/>
      <c r="BF15" s="101"/>
      <c r="BG15" s="101"/>
      <c r="BH15" s="101"/>
      <c r="BI15" s="101"/>
      <c r="BJ15" s="101"/>
      <c r="BK15" s="101"/>
      <c r="BL15" s="101"/>
      <c r="BM15" s="72"/>
      <c r="BN15" s="101"/>
      <c r="BO15" s="101"/>
      <c r="BP15" s="95"/>
      <c r="BQ15" s="101"/>
      <c r="BR15" s="101"/>
      <c r="BS15" s="101"/>
      <c r="BT15" s="101"/>
      <c r="BU15" s="101"/>
      <c r="BV15" s="101"/>
      <c r="BW15" s="101"/>
      <c r="BX15" s="101"/>
      <c r="BY15" s="101"/>
      <c r="BZ15" s="72"/>
      <c r="CA15" s="101"/>
      <c r="CB15" s="101"/>
      <c r="CC15" s="95"/>
      <c r="CD15" s="101"/>
      <c r="CE15" s="101"/>
      <c r="CF15" s="101"/>
      <c r="CG15" s="101"/>
      <c r="CH15" s="101"/>
      <c r="CI15" s="101"/>
      <c r="CJ15" s="101"/>
      <c r="CK15" s="101"/>
      <c r="CL15" s="101"/>
      <c r="CM15" s="102"/>
      <c r="CN15" s="102"/>
      <c r="CO15" s="102"/>
      <c r="CP15" s="102"/>
      <c r="CQ15" s="102"/>
      <c r="CR15" s="102"/>
      <c r="CS15" s="101"/>
      <c r="CT15" s="101"/>
      <c r="CU15" s="101"/>
      <c r="CV15" s="101"/>
      <c r="CW15" s="101"/>
      <c r="CX15" s="101"/>
      <c r="CY15" s="101"/>
      <c r="CZ15" s="101"/>
      <c r="DA15" s="101"/>
      <c r="DB15" s="101"/>
      <c r="DC15" s="101"/>
      <c r="DD15" s="101"/>
      <c r="DE15" s="101"/>
      <c r="DF15" s="101"/>
      <c r="DG15" s="101"/>
      <c r="DH15" s="101"/>
      <c r="DI15" s="101"/>
      <c r="DJ15" s="101"/>
      <c r="DK15" s="72"/>
      <c r="DL15" s="102"/>
      <c r="DM15" s="101"/>
      <c r="DN15" s="72"/>
      <c r="DO15" s="72"/>
      <c r="DP15" s="102"/>
      <c r="DQ15" s="101"/>
      <c r="DR15" s="72"/>
      <c r="DS15" s="72"/>
      <c r="DT15" s="102"/>
      <c r="DU15" s="101"/>
      <c r="DV15" s="72"/>
      <c r="DW15" s="28"/>
      <c r="DX15" s="28"/>
      <c r="DY15" s="28"/>
      <c r="DZ15" s="28"/>
      <c r="EA15" s="28"/>
      <c r="EB15" s="28"/>
      <c r="EC15" s="28"/>
      <c r="ED15" s="28"/>
      <c r="EE15" s="28"/>
      <c r="EF15" s="28"/>
      <c r="EG15" s="28"/>
      <c r="EH15" s="28"/>
      <c r="EI15" s="28"/>
      <c r="EJ15" s="28"/>
      <c r="EK15" s="28"/>
      <c r="EL15" s="28"/>
      <c r="EM15" s="28"/>
      <c r="EN15" s="28"/>
      <c r="EO15" s="28"/>
      <c r="EP15" s="28"/>
      <c r="EQ15" s="28"/>
      <c r="ER15" s="28"/>
      <c r="ES15" s="28"/>
      <c r="ET15" s="28"/>
      <c r="EU15" s="28"/>
      <c r="EV15" s="28"/>
      <c r="EW15" s="28"/>
      <c r="EX15" s="28"/>
      <c r="EY15" s="28"/>
      <c r="EZ15" s="28"/>
      <c r="FA15" s="28"/>
      <c r="FB15" s="28"/>
      <c r="FC15" s="28"/>
      <c r="FD15" s="28"/>
      <c r="FE15" s="28"/>
      <c r="FF15" s="28"/>
      <c r="FG15" s="28"/>
      <c r="FH15" s="28"/>
      <c r="FI15" s="28"/>
      <c r="FJ15" s="28"/>
      <c r="FK15" s="28"/>
      <c r="FL15" s="28"/>
      <c r="FM15" s="28"/>
      <c r="FN15" s="28"/>
      <c r="FO15" s="28"/>
      <c r="FP15" s="28"/>
      <c r="FQ15" s="28"/>
      <c r="FR15" s="28"/>
      <c r="FS15" s="28"/>
      <c r="FT15" s="28"/>
      <c r="FU15" s="28"/>
      <c r="FV15" s="28"/>
      <c r="FW15" s="28"/>
      <c r="FX15" s="28"/>
      <c r="FY15" s="28"/>
      <c r="FZ15" s="28"/>
      <c r="GA15" s="28"/>
      <c r="GB15" s="28"/>
      <c r="GC15" s="28"/>
      <c r="GD15" s="28"/>
      <c r="GE15" s="28"/>
      <c r="GF15" s="28"/>
      <c r="GG15" s="28"/>
      <c r="GH15" s="28"/>
      <c r="GI15" s="28"/>
      <c r="GJ15" s="28"/>
      <c r="GK15" s="28"/>
      <c r="GL15" s="28"/>
      <c r="GM15" s="28"/>
      <c r="GN15" s="28"/>
      <c r="GO15" s="28"/>
    </row>
    <row r="16" spans="1:197" ht="15" customHeight="1" x14ac:dyDescent="0.25">
      <c r="A16" s="71"/>
      <c r="B16" s="69"/>
      <c r="C16" s="71"/>
      <c r="D16" s="71"/>
      <c r="E16" s="64"/>
      <c r="F16" s="71"/>
      <c r="G16" s="71"/>
      <c r="H16" s="71"/>
      <c r="I16" s="28"/>
      <c r="J16" s="92"/>
      <c r="K16" s="93"/>
      <c r="L16" s="93"/>
      <c r="M16" s="94"/>
      <c r="N16" s="95"/>
      <c r="O16" s="249" t="s">
        <v>31</v>
      </c>
      <c r="P16" s="250"/>
      <c r="Q16" s="250"/>
      <c r="R16" s="250"/>
      <c r="S16" s="255" t="str">
        <f>IF(O4=0,"",SUM(S4:S11)/SUM(O4:O11)*2)</f>
        <v/>
      </c>
      <c r="T16" s="255"/>
      <c r="U16" s="256"/>
      <c r="V16" s="92"/>
      <c r="W16" s="93"/>
      <c r="X16" s="93"/>
      <c r="Y16" s="94"/>
      <c r="Z16" s="96"/>
      <c r="AA16" s="94"/>
      <c r="AB16" s="94"/>
      <c r="AC16" s="94"/>
      <c r="AD16" s="94"/>
      <c r="AE16" s="94"/>
      <c r="AF16" s="94"/>
      <c r="AG16" s="94"/>
      <c r="AH16" s="92"/>
      <c r="AI16" s="93"/>
      <c r="AJ16" s="93"/>
      <c r="AK16" s="94"/>
      <c r="AL16" s="96"/>
      <c r="AM16" s="94"/>
      <c r="AN16" s="94"/>
      <c r="AO16" s="94"/>
      <c r="AP16" s="94"/>
      <c r="AQ16" s="94"/>
      <c r="AR16" s="94"/>
      <c r="AS16" s="94"/>
      <c r="AT16" s="101"/>
      <c r="AU16" s="101"/>
      <c r="AV16" s="101"/>
      <c r="AW16" s="101"/>
      <c r="AX16" s="101"/>
      <c r="AY16" s="101"/>
      <c r="AZ16" s="72"/>
      <c r="BA16" s="101"/>
      <c r="BB16" s="101"/>
      <c r="BC16" s="95"/>
      <c r="BD16" s="101"/>
      <c r="BE16" s="101"/>
      <c r="BF16" s="101"/>
      <c r="BG16" s="101"/>
      <c r="BH16" s="101"/>
      <c r="BI16" s="101"/>
      <c r="BJ16" s="101"/>
      <c r="BK16" s="101"/>
      <c r="BL16" s="101"/>
      <c r="BM16" s="72"/>
      <c r="BN16" s="101"/>
      <c r="BO16" s="101"/>
      <c r="BP16" s="95"/>
      <c r="BQ16" s="101"/>
      <c r="BR16" s="101"/>
      <c r="BS16" s="101"/>
      <c r="BT16" s="101"/>
      <c r="BU16" s="101"/>
      <c r="BV16" s="101"/>
      <c r="BW16" s="101"/>
      <c r="BX16" s="101"/>
      <c r="BY16" s="101"/>
      <c r="BZ16" s="72"/>
      <c r="CA16" s="101"/>
      <c r="CB16" s="101"/>
      <c r="CC16" s="95"/>
      <c r="CD16" s="101"/>
      <c r="CE16" s="101"/>
      <c r="CF16" s="101"/>
      <c r="CG16" s="101"/>
      <c r="CH16" s="101"/>
      <c r="CI16" s="101"/>
      <c r="CJ16" s="101"/>
      <c r="CK16" s="101"/>
      <c r="CL16" s="101"/>
      <c r="CM16" s="102"/>
      <c r="CN16" s="102"/>
      <c r="CO16" s="102"/>
      <c r="CP16" s="102"/>
      <c r="CQ16" s="102"/>
      <c r="CR16" s="102"/>
      <c r="CS16" s="28"/>
      <c r="CT16" s="28"/>
      <c r="CU16" s="28"/>
      <c r="CV16" s="28"/>
      <c r="CW16" s="28"/>
      <c r="CX16" s="28"/>
      <c r="CY16" s="28"/>
      <c r="CZ16" s="28"/>
      <c r="DA16" s="28"/>
      <c r="DB16" s="28"/>
      <c r="DC16" s="28"/>
      <c r="DD16" s="28"/>
      <c r="DE16" s="28"/>
      <c r="DF16" s="28"/>
      <c r="DG16" s="28"/>
      <c r="DH16" s="28"/>
      <c r="DI16" s="28"/>
      <c r="DJ16" s="28"/>
      <c r="DK16" s="72"/>
      <c r="DL16" s="102"/>
      <c r="DM16" s="101"/>
      <c r="DN16" s="72"/>
      <c r="DO16" s="72"/>
      <c r="DP16" s="102"/>
      <c r="DQ16" s="101"/>
      <c r="DR16" s="72"/>
      <c r="DS16" s="72"/>
      <c r="DT16" s="102"/>
      <c r="DU16" s="101"/>
      <c r="DV16" s="72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28"/>
      <c r="EV16" s="28"/>
      <c r="EW16" s="28"/>
      <c r="EX16" s="28"/>
      <c r="EY16" s="28"/>
      <c r="EZ16" s="28"/>
      <c r="FA16" s="28"/>
      <c r="FB16" s="28"/>
      <c r="FC16" s="28"/>
      <c r="FD16" s="28"/>
      <c r="FE16" s="28"/>
      <c r="FF16" s="28"/>
      <c r="FG16" s="28"/>
      <c r="FH16" s="28"/>
      <c r="FI16" s="28"/>
      <c r="FJ16" s="28"/>
      <c r="FK16" s="28"/>
      <c r="FL16" s="28"/>
      <c r="FM16" s="28"/>
      <c r="FN16" s="28"/>
      <c r="FO16" s="28"/>
      <c r="FP16" s="28"/>
      <c r="FQ16" s="28"/>
      <c r="FR16" s="28"/>
      <c r="FS16" s="28"/>
      <c r="FT16" s="28"/>
      <c r="FU16" s="28"/>
      <c r="FV16" s="28"/>
      <c r="FW16" s="28"/>
      <c r="FX16" s="28"/>
      <c r="FY16" s="28"/>
      <c r="FZ16" s="28"/>
      <c r="GA16" s="28"/>
      <c r="GB16" s="28"/>
      <c r="GC16" s="28"/>
      <c r="GD16" s="28"/>
      <c r="GE16" s="28"/>
      <c r="GF16" s="28"/>
      <c r="GG16" s="28"/>
      <c r="GH16" s="28"/>
      <c r="GI16" s="28"/>
      <c r="GJ16" s="28"/>
      <c r="GK16" s="28"/>
      <c r="GL16" s="28"/>
      <c r="GM16" s="28"/>
      <c r="GN16" s="28"/>
      <c r="GO16" s="28"/>
    </row>
    <row r="17" spans="1:197" ht="15" customHeight="1" thickBot="1" x14ac:dyDescent="0.3">
      <c r="A17" s="28"/>
      <c r="B17" s="228"/>
      <c r="C17" s="228"/>
      <c r="D17" s="228"/>
      <c r="E17" s="228"/>
      <c r="F17" s="228"/>
      <c r="G17" s="228"/>
      <c r="H17" s="28"/>
      <c r="I17" s="28"/>
      <c r="J17" s="92"/>
      <c r="K17" s="93"/>
      <c r="L17" s="93"/>
      <c r="M17" s="94"/>
      <c r="N17" s="95"/>
      <c r="O17" s="251"/>
      <c r="P17" s="252"/>
      <c r="Q17" s="252"/>
      <c r="R17" s="252"/>
      <c r="S17" s="257"/>
      <c r="T17" s="257"/>
      <c r="U17" s="258"/>
      <c r="V17" s="92"/>
      <c r="W17" s="93"/>
      <c r="X17" s="93"/>
      <c r="Y17" s="94"/>
      <c r="Z17" s="96"/>
      <c r="AA17" s="94"/>
      <c r="AB17" s="94"/>
      <c r="AC17" s="94"/>
      <c r="AD17" s="94"/>
      <c r="AE17" s="94"/>
      <c r="AF17" s="94"/>
      <c r="AG17" s="94"/>
      <c r="AH17" s="92"/>
      <c r="AI17" s="93"/>
      <c r="AJ17" s="93"/>
      <c r="AK17" s="94"/>
      <c r="AL17" s="96"/>
      <c r="AM17" s="94"/>
      <c r="AN17" s="94"/>
      <c r="AO17" s="94"/>
      <c r="AP17" s="94"/>
      <c r="AQ17" s="94"/>
      <c r="AR17" s="94"/>
      <c r="AS17" s="94"/>
      <c r="AT17" s="101"/>
      <c r="AU17" s="101"/>
      <c r="AV17" s="101"/>
      <c r="AW17" s="101"/>
      <c r="AX17" s="101"/>
      <c r="AY17" s="101"/>
      <c r="AZ17" s="72"/>
      <c r="BA17" s="101"/>
      <c r="BB17" s="101"/>
      <c r="BC17" s="95"/>
      <c r="BD17" s="101"/>
      <c r="BE17" s="101"/>
      <c r="BF17" s="101"/>
      <c r="BG17" s="101"/>
      <c r="BH17" s="101"/>
      <c r="BI17" s="101"/>
      <c r="BJ17" s="101"/>
      <c r="BK17" s="101"/>
      <c r="BL17" s="101"/>
      <c r="BM17" s="72"/>
      <c r="BN17" s="101"/>
      <c r="BO17" s="101"/>
      <c r="BP17" s="95"/>
      <c r="BQ17" s="101"/>
      <c r="BR17" s="101"/>
      <c r="BS17" s="101"/>
      <c r="BT17" s="101"/>
      <c r="BU17" s="101"/>
      <c r="BV17" s="101"/>
      <c r="BW17" s="101"/>
      <c r="BX17" s="101"/>
      <c r="BY17" s="101"/>
      <c r="BZ17" s="72"/>
      <c r="CA17" s="101"/>
      <c r="CB17" s="101"/>
      <c r="CC17" s="95"/>
      <c r="CD17" s="101"/>
      <c r="CE17" s="101"/>
      <c r="CF17" s="101"/>
      <c r="CG17" s="101"/>
      <c r="CH17" s="101"/>
      <c r="CI17" s="101"/>
      <c r="CJ17" s="101"/>
      <c r="CK17" s="101"/>
      <c r="CL17" s="101"/>
      <c r="CM17" s="102"/>
      <c r="CN17" s="102"/>
      <c r="CO17" s="102"/>
      <c r="CP17" s="102"/>
      <c r="CQ17" s="102"/>
      <c r="CR17" s="102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72"/>
      <c r="DL17" s="102"/>
      <c r="DM17" s="101"/>
      <c r="DN17" s="72"/>
      <c r="DO17" s="72"/>
      <c r="DP17" s="102"/>
      <c r="DQ17" s="101"/>
      <c r="DR17" s="72"/>
      <c r="DS17" s="72"/>
      <c r="DT17" s="102"/>
      <c r="DU17" s="101"/>
      <c r="DV17" s="72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</row>
    <row r="18" spans="1:197" ht="15" customHeight="1" thickTop="1" x14ac:dyDescent="0.25">
      <c r="A18" s="28"/>
      <c r="B18" s="228"/>
      <c r="C18" s="228"/>
      <c r="D18" s="228"/>
      <c r="E18" s="228"/>
      <c r="F18" s="228"/>
      <c r="G18" s="228"/>
      <c r="H18" s="28"/>
      <c r="I18" s="28"/>
      <c r="J18" s="92"/>
      <c r="K18" s="93"/>
      <c r="L18" s="93"/>
      <c r="M18" s="94"/>
      <c r="N18" s="95"/>
      <c r="O18" s="193"/>
      <c r="P18" s="193"/>
      <c r="Q18" s="193"/>
      <c r="R18" s="193"/>
      <c r="S18" s="193"/>
      <c r="T18" s="193"/>
      <c r="U18" s="193"/>
      <c r="V18" s="92"/>
      <c r="W18" s="93"/>
      <c r="X18" s="93"/>
      <c r="Y18" s="94"/>
      <c r="Z18" s="96"/>
      <c r="AA18" s="94"/>
      <c r="AB18" s="94"/>
      <c r="AC18" s="94"/>
      <c r="AD18" s="94"/>
      <c r="AE18" s="94"/>
      <c r="AF18" s="94"/>
      <c r="AG18" s="94"/>
      <c r="AH18" s="92"/>
      <c r="AI18" s="93"/>
      <c r="AJ18" s="93"/>
      <c r="AK18" s="94"/>
      <c r="AL18" s="96"/>
      <c r="AM18" s="94"/>
      <c r="AN18" s="94"/>
      <c r="AO18" s="94"/>
      <c r="AP18" s="94"/>
      <c r="AQ18" s="94"/>
      <c r="AR18" s="94"/>
      <c r="AS18" s="94"/>
      <c r="AT18" s="101"/>
      <c r="AU18" s="101"/>
      <c r="AV18" s="101"/>
      <c r="AW18" s="101"/>
      <c r="AX18" s="101"/>
      <c r="AY18" s="101"/>
      <c r="AZ18" s="72"/>
      <c r="BA18" s="101"/>
      <c r="BB18" s="101"/>
      <c r="BC18" s="95"/>
      <c r="BD18" s="101"/>
      <c r="BE18" s="101"/>
      <c r="BF18" s="101"/>
      <c r="BG18" s="101"/>
      <c r="BH18" s="101"/>
      <c r="BI18" s="101"/>
      <c r="BJ18" s="101"/>
      <c r="BK18" s="101"/>
      <c r="BL18" s="101"/>
      <c r="BM18" s="72"/>
      <c r="BN18" s="101"/>
      <c r="BO18" s="101"/>
      <c r="BP18" s="95"/>
      <c r="BQ18" s="101"/>
      <c r="BR18" s="101"/>
      <c r="BS18" s="101"/>
      <c r="BT18" s="101"/>
      <c r="BU18" s="101"/>
      <c r="BV18" s="101"/>
      <c r="BW18" s="101"/>
      <c r="BX18" s="101"/>
      <c r="BY18" s="101"/>
      <c r="BZ18" s="72"/>
      <c r="CA18" s="101"/>
      <c r="CB18" s="101"/>
      <c r="CC18" s="95"/>
      <c r="CD18" s="101"/>
      <c r="CE18" s="101"/>
      <c r="CF18" s="101"/>
      <c r="CG18" s="101"/>
      <c r="CH18" s="101"/>
      <c r="CI18" s="101"/>
      <c r="CJ18" s="101"/>
      <c r="CK18" s="101"/>
      <c r="CL18" s="101"/>
      <c r="CM18" s="102"/>
      <c r="CN18" s="102"/>
      <c r="CO18" s="102"/>
      <c r="CP18" s="102"/>
      <c r="CQ18" s="102"/>
      <c r="CR18" s="102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72"/>
      <c r="DL18" s="102"/>
      <c r="DM18" s="101"/>
      <c r="DN18" s="72"/>
      <c r="DO18" s="72"/>
      <c r="DP18" s="102"/>
      <c r="DQ18" s="101"/>
      <c r="DR18" s="72"/>
      <c r="DS18" s="72"/>
      <c r="DT18" s="102"/>
      <c r="DU18" s="101"/>
      <c r="DV18" s="72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</row>
    <row r="19" spans="1:197" ht="15" customHeight="1" x14ac:dyDescent="0.25">
      <c r="A19" s="28"/>
      <c r="B19" s="228"/>
      <c r="C19" s="228"/>
      <c r="D19" s="228"/>
      <c r="E19" s="228"/>
      <c r="F19" s="228"/>
      <c r="G19" s="228"/>
      <c r="H19" s="28"/>
      <c r="I19" s="28"/>
      <c r="J19" s="92"/>
      <c r="K19" s="93"/>
      <c r="L19" s="93"/>
      <c r="M19" s="94"/>
      <c r="N19" s="95"/>
      <c r="O19" s="193"/>
      <c r="P19" s="193"/>
      <c r="Q19" s="193"/>
      <c r="R19" s="193"/>
      <c r="S19" s="193"/>
      <c r="T19" s="193"/>
      <c r="U19" s="193"/>
      <c r="V19" s="92"/>
      <c r="W19" s="93"/>
      <c r="X19" s="93"/>
      <c r="Y19" s="94"/>
      <c r="Z19" s="96"/>
      <c r="AA19" s="94"/>
      <c r="AB19" s="94"/>
      <c r="AC19" s="94"/>
      <c r="AD19" s="94"/>
      <c r="AE19" s="94"/>
      <c r="AF19" s="94"/>
      <c r="AG19" s="94"/>
      <c r="AH19" s="92"/>
      <c r="AI19" s="93"/>
      <c r="AJ19" s="93"/>
      <c r="AK19" s="94"/>
      <c r="AL19" s="96"/>
      <c r="AM19" s="94"/>
      <c r="AN19" s="94"/>
      <c r="AO19" s="94"/>
      <c r="AP19" s="94"/>
      <c r="AQ19" s="94"/>
      <c r="AR19" s="94"/>
      <c r="AS19" s="94"/>
      <c r="AT19" s="101"/>
      <c r="AU19" s="101"/>
      <c r="AV19" s="101"/>
      <c r="AW19" s="101"/>
      <c r="AX19" s="101"/>
      <c r="AY19" s="101"/>
      <c r="AZ19" s="72"/>
      <c r="BA19" s="101"/>
      <c r="BB19" s="101"/>
      <c r="BC19" s="95"/>
      <c r="BD19" s="101"/>
      <c r="BE19" s="101"/>
      <c r="BF19" s="101"/>
      <c r="BG19" s="101"/>
      <c r="BH19" s="101"/>
      <c r="BI19" s="101"/>
      <c r="BJ19" s="101"/>
      <c r="BK19" s="101"/>
      <c r="BL19" s="101"/>
      <c r="BM19" s="72"/>
      <c r="BN19" s="101"/>
      <c r="BO19" s="101"/>
      <c r="BP19" s="95"/>
      <c r="BQ19" s="101"/>
      <c r="BR19" s="101"/>
      <c r="BS19" s="101"/>
      <c r="BT19" s="101"/>
      <c r="BU19" s="101"/>
      <c r="BV19" s="101"/>
      <c r="BW19" s="101"/>
      <c r="BX19" s="101"/>
      <c r="BY19" s="101"/>
      <c r="BZ19" s="72"/>
      <c r="CA19" s="101"/>
      <c r="CB19" s="101"/>
      <c r="CC19" s="95"/>
      <c r="CD19" s="101"/>
      <c r="CE19" s="101"/>
      <c r="CF19" s="101"/>
      <c r="CG19" s="101"/>
      <c r="CH19" s="101"/>
      <c r="CI19" s="101"/>
      <c r="CJ19" s="101"/>
      <c r="CK19" s="101"/>
      <c r="CL19" s="101"/>
      <c r="CM19" s="102"/>
      <c r="CN19" s="102"/>
      <c r="CO19" s="102"/>
      <c r="CP19" s="102"/>
      <c r="CQ19" s="102"/>
      <c r="CR19" s="102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72"/>
      <c r="DL19" s="102"/>
      <c r="DM19" s="101"/>
      <c r="DN19" s="72"/>
      <c r="DO19" s="72"/>
      <c r="DP19" s="102"/>
      <c r="DQ19" s="101"/>
      <c r="DR19" s="72"/>
      <c r="DS19" s="72"/>
      <c r="DT19" s="102"/>
      <c r="DU19" s="101"/>
      <c r="DV19" s="72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</row>
    <row r="20" spans="1:197" ht="15" customHeight="1" x14ac:dyDescent="0.25">
      <c r="A20" s="28"/>
      <c r="B20" s="228"/>
      <c r="C20" s="228"/>
      <c r="D20" s="228"/>
      <c r="E20" s="228"/>
      <c r="F20" s="228"/>
      <c r="G20" s="228"/>
      <c r="H20" s="28"/>
      <c r="I20" s="28"/>
      <c r="J20" s="92"/>
      <c r="K20" s="93"/>
      <c r="L20" s="93"/>
      <c r="M20" s="94"/>
      <c r="N20" s="95"/>
      <c r="O20" s="94"/>
      <c r="P20" s="94"/>
      <c r="Q20" s="94"/>
      <c r="R20" s="94"/>
      <c r="S20" s="94"/>
      <c r="T20" s="94"/>
      <c r="U20" s="94"/>
      <c r="V20" s="92"/>
      <c r="W20" s="93"/>
      <c r="X20" s="93"/>
      <c r="Y20" s="94"/>
      <c r="Z20" s="96"/>
      <c r="AA20" s="94"/>
      <c r="AB20" s="94"/>
      <c r="AC20" s="94"/>
      <c r="AD20" s="94"/>
      <c r="AE20" s="94"/>
      <c r="AF20" s="94"/>
      <c r="AG20" s="94"/>
      <c r="AH20" s="92"/>
      <c r="AI20" s="93"/>
      <c r="AJ20" s="93"/>
      <c r="AK20" s="94"/>
      <c r="AL20" s="96"/>
      <c r="AM20" s="94"/>
      <c r="AN20" s="94"/>
      <c r="AO20" s="94"/>
      <c r="AP20" s="94"/>
      <c r="AQ20" s="94"/>
      <c r="AR20" s="94"/>
      <c r="AS20" s="94"/>
      <c r="AT20" s="101"/>
      <c r="AU20" s="101"/>
      <c r="AV20" s="101"/>
      <c r="AW20" s="101"/>
      <c r="AX20" s="101"/>
      <c r="AY20" s="101"/>
      <c r="AZ20" s="72"/>
      <c r="BA20" s="101"/>
      <c r="BB20" s="101"/>
      <c r="BC20" s="95"/>
      <c r="BD20" s="101"/>
      <c r="BE20" s="101"/>
      <c r="BF20" s="101"/>
      <c r="BG20" s="101"/>
      <c r="BH20" s="101"/>
      <c r="BI20" s="101"/>
      <c r="BJ20" s="101"/>
      <c r="BK20" s="101"/>
      <c r="BL20" s="101"/>
      <c r="BM20" s="72"/>
      <c r="BN20" s="101"/>
      <c r="BO20" s="101"/>
      <c r="BP20" s="95"/>
      <c r="BQ20" s="101"/>
      <c r="BR20" s="101"/>
      <c r="BS20" s="101"/>
      <c r="BT20" s="101"/>
      <c r="BU20" s="101"/>
      <c r="BV20" s="101"/>
      <c r="BW20" s="101"/>
      <c r="BX20" s="101"/>
      <c r="BY20" s="101"/>
      <c r="BZ20" s="72"/>
      <c r="CA20" s="101"/>
      <c r="CB20" s="101"/>
      <c r="CC20" s="95"/>
      <c r="CD20" s="101"/>
      <c r="CE20" s="101"/>
      <c r="CF20" s="101"/>
      <c r="CG20" s="101"/>
      <c r="CH20" s="101"/>
      <c r="CI20" s="101"/>
      <c r="CJ20" s="101"/>
      <c r="CK20" s="101"/>
      <c r="CL20" s="101"/>
      <c r="CM20" s="102"/>
      <c r="CN20" s="102"/>
      <c r="CO20" s="102"/>
      <c r="CP20" s="102"/>
      <c r="CQ20" s="102"/>
      <c r="CR20" s="102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72"/>
      <c r="DL20" s="102"/>
      <c r="DM20" s="101"/>
      <c r="DN20" s="72"/>
      <c r="DO20" s="72"/>
      <c r="DP20" s="102"/>
      <c r="DQ20" s="101"/>
      <c r="DR20" s="72"/>
      <c r="DS20" s="72"/>
      <c r="DT20" s="102"/>
      <c r="DU20" s="101"/>
      <c r="DV20" s="72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</row>
    <row r="21" spans="1:197" ht="15" customHeight="1" x14ac:dyDescent="0.25">
      <c r="A21" s="28"/>
      <c r="B21" s="228"/>
      <c r="C21" s="228"/>
      <c r="D21" s="228"/>
      <c r="E21" s="228"/>
      <c r="F21" s="228"/>
      <c r="G21" s="228"/>
      <c r="H21" s="28"/>
      <c r="I21" s="28"/>
      <c r="J21" s="92"/>
      <c r="K21" s="93"/>
      <c r="L21" s="93"/>
      <c r="M21" s="94"/>
      <c r="N21" s="95"/>
      <c r="O21" s="94"/>
      <c r="P21" s="94"/>
      <c r="Q21" s="94"/>
      <c r="R21" s="94"/>
      <c r="S21" s="94"/>
      <c r="T21" s="94"/>
      <c r="U21" s="94"/>
      <c r="V21" s="92"/>
      <c r="W21" s="93"/>
      <c r="X21" s="93"/>
      <c r="Y21" s="94"/>
      <c r="Z21" s="96"/>
      <c r="AA21" s="94"/>
      <c r="AB21" s="94"/>
      <c r="AC21" s="94"/>
      <c r="AD21" s="94"/>
      <c r="AE21" s="94"/>
      <c r="AF21" s="94"/>
      <c r="AG21" s="94"/>
      <c r="AH21" s="92"/>
      <c r="AI21" s="93"/>
      <c r="AJ21" s="93"/>
      <c r="AK21" s="94"/>
      <c r="AL21" s="96"/>
      <c r="AM21" s="94"/>
      <c r="AN21" s="94"/>
      <c r="AO21" s="94"/>
      <c r="AP21" s="94"/>
      <c r="AQ21" s="94"/>
      <c r="AR21" s="94"/>
      <c r="AS21" s="94"/>
      <c r="AT21" s="101"/>
      <c r="AU21" s="101"/>
      <c r="AV21" s="101"/>
      <c r="AW21" s="101"/>
      <c r="AX21" s="101"/>
      <c r="AY21" s="101"/>
      <c r="AZ21" s="72"/>
      <c r="BA21" s="101"/>
      <c r="BB21" s="101"/>
      <c r="BC21" s="95"/>
      <c r="BD21" s="101"/>
      <c r="BE21" s="101"/>
      <c r="BF21" s="101"/>
      <c r="BG21" s="101"/>
      <c r="BH21" s="101"/>
      <c r="BI21" s="101"/>
      <c r="BJ21" s="101"/>
      <c r="BK21" s="101"/>
      <c r="BL21" s="101"/>
      <c r="BM21" s="72"/>
      <c r="BN21" s="101"/>
      <c r="BO21" s="101"/>
      <c r="BP21" s="95"/>
      <c r="BQ21" s="101"/>
      <c r="BR21" s="101"/>
      <c r="BS21" s="101"/>
      <c r="BT21" s="101"/>
      <c r="BU21" s="101"/>
      <c r="BV21" s="101"/>
      <c r="BW21" s="101"/>
      <c r="BX21" s="101"/>
      <c r="BY21" s="101"/>
      <c r="BZ21" s="72"/>
      <c r="CA21" s="101"/>
      <c r="CB21" s="101"/>
      <c r="CC21" s="95"/>
      <c r="CD21" s="101"/>
      <c r="CE21" s="101"/>
      <c r="CF21" s="101"/>
      <c r="CG21" s="101"/>
      <c r="CH21" s="101"/>
      <c r="CI21" s="101"/>
      <c r="CJ21" s="101"/>
      <c r="CK21" s="101"/>
      <c r="CL21" s="101"/>
      <c r="CM21" s="102"/>
      <c r="CN21" s="102"/>
      <c r="CO21" s="102"/>
      <c r="CP21" s="102"/>
      <c r="CQ21" s="102"/>
      <c r="CR21" s="102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72"/>
      <c r="DL21" s="102"/>
      <c r="DM21" s="101"/>
      <c r="DN21" s="72"/>
      <c r="DO21" s="72"/>
      <c r="DP21" s="102"/>
      <c r="DQ21" s="101"/>
      <c r="DR21" s="72"/>
      <c r="DS21" s="72"/>
      <c r="DT21" s="102"/>
      <c r="DU21" s="101"/>
      <c r="DV21" s="72"/>
      <c r="DW21" s="28"/>
      <c r="DX21" s="28"/>
      <c r="DY21" s="28"/>
      <c r="DZ21" s="28"/>
      <c r="EA21" s="28"/>
      <c r="EB21" s="28"/>
      <c r="EC21" s="28"/>
      <c r="ED21" s="28"/>
      <c r="EE21" s="28"/>
      <c r="EF21" s="28"/>
      <c r="EG21" s="28"/>
      <c r="EH21" s="28"/>
      <c r="EI21" s="28"/>
      <c r="EJ21" s="28"/>
      <c r="EK21" s="28"/>
      <c r="EL21" s="28"/>
      <c r="EM21" s="28"/>
      <c r="EN21" s="28"/>
      <c r="EO21" s="28"/>
      <c r="EP21" s="28"/>
      <c r="EQ21" s="28"/>
      <c r="ER21" s="28"/>
      <c r="ES21" s="28"/>
      <c r="ET21" s="28"/>
      <c r="EU21" s="28"/>
      <c r="EV21" s="28"/>
      <c r="EW21" s="28"/>
      <c r="EX21" s="28"/>
      <c r="EY21" s="28"/>
      <c r="EZ21" s="28"/>
      <c r="FA21" s="28"/>
      <c r="FB21" s="28"/>
      <c r="FC21" s="28"/>
      <c r="FD21" s="28"/>
      <c r="FE21" s="28"/>
      <c r="FF21" s="28"/>
      <c r="FG21" s="28"/>
      <c r="FH21" s="28"/>
      <c r="FI21" s="28"/>
      <c r="FJ21" s="28"/>
      <c r="FK21" s="28"/>
      <c r="FL21" s="28"/>
      <c r="FM21" s="28"/>
      <c r="FN21" s="28"/>
      <c r="FO21" s="28"/>
      <c r="FP21" s="28"/>
      <c r="FQ21" s="28"/>
      <c r="FR21" s="28"/>
      <c r="FS21" s="28"/>
      <c r="FT21" s="28"/>
      <c r="FU21" s="28"/>
      <c r="FV21" s="28"/>
      <c r="FW21" s="28"/>
      <c r="FX21" s="28"/>
      <c r="FY21" s="28"/>
      <c r="FZ21" s="28"/>
      <c r="GA21" s="28"/>
      <c r="GB21" s="28"/>
      <c r="GC21" s="28"/>
      <c r="GD21" s="28"/>
      <c r="GE21" s="28"/>
      <c r="GF21" s="28"/>
      <c r="GG21" s="28"/>
      <c r="GH21" s="28"/>
      <c r="GI21" s="28"/>
      <c r="GJ21" s="28"/>
      <c r="GK21" s="28"/>
      <c r="GL21" s="28"/>
      <c r="GM21" s="28"/>
      <c r="GN21" s="28"/>
      <c r="GO21" s="28"/>
    </row>
    <row r="22" spans="1:197" ht="15" customHeight="1" x14ac:dyDescent="0.25">
      <c r="A22" s="28"/>
      <c r="B22" s="228"/>
      <c r="C22" s="228"/>
      <c r="D22" s="228"/>
      <c r="E22" s="228"/>
      <c r="F22" s="228"/>
      <c r="G22" s="228"/>
      <c r="H22" s="28"/>
      <c r="I22" s="28"/>
      <c r="J22" s="92"/>
      <c r="K22" s="93"/>
      <c r="L22" s="93"/>
      <c r="M22" s="94"/>
      <c r="N22" s="95"/>
      <c r="O22" s="94"/>
      <c r="P22" s="94"/>
      <c r="Q22" s="94"/>
      <c r="R22" s="94"/>
      <c r="S22" s="94"/>
      <c r="T22" s="94"/>
      <c r="U22" s="94"/>
      <c r="V22" s="92"/>
      <c r="W22" s="93"/>
      <c r="X22" s="93"/>
      <c r="Y22" s="94"/>
      <c r="Z22" s="96"/>
      <c r="AA22" s="94"/>
      <c r="AB22" s="94"/>
      <c r="AC22" s="94"/>
      <c r="AD22" s="94"/>
      <c r="AE22" s="94"/>
      <c r="AF22" s="94"/>
      <c r="AG22" s="94"/>
      <c r="AH22" s="92"/>
      <c r="AI22" s="93"/>
      <c r="AJ22" s="93"/>
      <c r="AK22" s="94"/>
      <c r="AL22" s="96"/>
      <c r="AM22" s="94"/>
      <c r="AN22" s="94"/>
      <c r="AO22" s="94"/>
      <c r="AP22" s="94"/>
      <c r="AQ22" s="94"/>
      <c r="AR22" s="94"/>
      <c r="AS22" s="94"/>
      <c r="AT22" s="101"/>
      <c r="AU22" s="101"/>
      <c r="AV22" s="101"/>
      <c r="AW22" s="101"/>
      <c r="AX22" s="101"/>
      <c r="AY22" s="101"/>
      <c r="AZ22" s="72"/>
      <c r="BA22" s="101"/>
      <c r="BB22" s="101"/>
      <c r="BC22" s="95"/>
      <c r="BD22" s="101"/>
      <c r="BE22" s="101"/>
      <c r="BF22" s="101"/>
      <c r="BG22" s="101"/>
      <c r="BH22" s="101"/>
      <c r="BI22" s="101"/>
      <c r="BJ22" s="101"/>
      <c r="BK22" s="101"/>
      <c r="BL22" s="101"/>
      <c r="BM22" s="72"/>
      <c r="BN22" s="101"/>
      <c r="BO22" s="101"/>
      <c r="BP22" s="95"/>
      <c r="BQ22" s="101"/>
      <c r="BR22" s="101"/>
      <c r="BS22" s="101"/>
      <c r="BT22" s="101"/>
      <c r="BU22" s="101"/>
      <c r="BV22" s="101"/>
      <c r="BW22" s="101"/>
      <c r="BX22" s="101"/>
      <c r="BY22" s="101"/>
      <c r="BZ22" s="72"/>
      <c r="CA22" s="101"/>
      <c r="CB22" s="101"/>
      <c r="CC22" s="95"/>
      <c r="CD22" s="101"/>
      <c r="CE22" s="101"/>
      <c r="CF22" s="101"/>
      <c r="CG22" s="101"/>
      <c r="CH22" s="101"/>
      <c r="CI22" s="101"/>
      <c r="CJ22" s="101"/>
      <c r="CK22" s="101"/>
      <c r="CL22" s="101"/>
      <c r="CM22" s="102"/>
      <c r="CN22" s="102"/>
      <c r="CO22" s="102"/>
      <c r="CP22" s="102"/>
      <c r="CQ22" s="102"/>
      <c r="CR22" s="102"/>
      <c r="CS22" s="28"/>
      <c r="CT22" s="28"/>
      <c r="CU22" s="28"/>
      <c r="CV22" s="28"/>
      <c r="CW22" s="28"/>
      <c r="CX22" s="28"/>
      <c r="CY22" s="28"/>
      <c r="CZ22" s="28"/>
      <c r="DA22" s="28"/>
      <c r="DB22" s="28"/>
      <c r="DC22" s="28"/>
      <c r="DD22" s="28"/>
      <c r="DE22" s="28"/>
      <c r="DF22" s="28"/>
      <c r="DG22" s="28"/>
      <c r="DH22" s="28"/>
      <c r="DI22" s="28"/>
      <c r="DJ22" s="28"/>
      <c r="DK22" s="72"/>
      <c r="DL22" s="102"/>
      <c r="DM22" s="101"/>
      <c r="DN22" s="72"/>
      <c r="DO22" s="72"/>
      <c r="DP22" s="102"/>
      <c r="DQ22" s="101"/>
      <c r="DR22" s="72"/>
      <c r="DS22" s="72"/>
      <c r="DT22" s="102"/>
      <c r="DU22" s="101"/>
      <c r="DV22" s="72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28"/>
      <c r="EV22" s="28"/>
      <c r="EW22" s="28"/>
      <c r="EX22" s="28"/>
      <c r="EY22" s="28"/>
      <c r="EZ22" s="28"/>
      <c r="FA22" s="28"/>
      <c r="FB22" s="28"/>
      <c r="FC22" s="28"/>
      <c r="FD22" s="28"/>
      <c r="FE22" s="28"/>
      <c r="FF22" s="28"/>
      <c r="FG22" s="28"/>
      <c r="FH22" s="28"/>
      <c r="FI22" s="28"/>
      <c r="FJ22" s="28"/>
      <c r="FK22" s="28"/>
      <c r="FL22" s="28"/>
      <c r="FM22" s="28"/>
      <c r="FN22" s="28"/>
      <c r="FO22" s="28"/>
      <c r="FP22" s="28"/>
      <c r="FQ22" s="28"/>
      <c r="FR22" s="28"/>
      <c r="FS22" s="28"/>
      <c r="FT22" s="28"/>
      <c r="FU22" s="28"/>
      <c r="FV22" s="28"/>
      <c r="FW22" s="28"/>
      <c r="FX22" s="28"/>
      <c r="FY22" s="28"/>
      <c r="FZ22" s="28"/>
      <c r="GA22" s="28"/>
      <c r="GB22" s="28"/>
      <c r="GC22" s="28"/>
      <c r="GD22" s="28"/>
      <c r="GE22" s="28"/>
      <c r="GF22" s="28"/>
      <c r="GG22" s="28"/>
      <c r="GH22" s="28"/>
      <c r="GI22" s="28"/>
      <c r="GJ22" s="28"/>
      <c r="GK22" s="28"/>
      <c r="GL22" s="28"/>
      <c r="GM22" s="28"/>
      <c r="GN22" s="28"/>
      <c r="GO22" s="28"/>
    </row>
    <row r="23" spans="1:197" ht="15" customHeight="1" x14ac:dyDescent="0.25">
      <c r="A23" s="28"/>
      <c r="B23" s="228"/>
      <c r="C23" s="228"/>
      <c r="D23" s="228"/>
      <c r="E23" s="228"/>
      <c r="F23" s="228"/>
      <c r="G23" s="228"/>
      <c r="H23" s="28"/>
      <c r="I23" s="28"/>
      <c r="J23" s="92"/>
      <c r="K23" s="93"/>
      <c r="L23" s="93"/>
      <c r="M23" s="94"/>
      <c r="N23" s="95"/>
      <c r="O23" s="94"/>
      <c r="P23" s="94"/>
      <c r="Q23" s="94"/>
      <c r="R23" s="94"/>
      <c r="S23" s="94"/>
      <c r="T23" s="94"/>
      <c r="U23" s="94"/>
      <c r="V23" s="92"/>
      <c r="W23" s="93"/>
      <c r="X23" s="93"/>
      <c r="Y23" s="94"/>
      <c r="Z23" s="96"/>
      <c r="AA23" s="94"/>
      <c r="AB23" s="94"/>
      <c r="AC23" s="94"/>
      <c r="AD23" s="94"/>
      <c r="AE23" s="94"/>
      <c r="AF23" s="94"/>
      <c r="AG23" s="94"/>
      <c r="AH23" s="92"/>
      <c r="AI23" s="93"/>
      <c r="AJ23" s="93"/>
      <c r="AK23" s="94"/>
      <c r="AL23" s="96"/>
      <c r="AM23" s="94"/>
      <c r="AN23" s="94"/>
      <c r="AO23" s="94"/>
      <c r="AP23" s="94"/>
      <c r="AQ23" s="94"/>
      <c r="AR23" s="94"/>
      <c r="AS23" s="94"/>
      <c r="AT23" s="101"/>
      <c r="AU23" s="101"/>
      <c r="AV23" s="101"/>
      <c r="AW23" s="101"/>
      <c r="AX23" s="101"/>
      <c r="AY23" s="101"/>
      <c r="AZ23" s="72"/>
      <c r="BA23" s="101"/>
      <c r="BB23" s="101"/>
      <c r="BC23" s="95"/>
      <c r="BD23" s="101"/>
      <c r="BE23" s="101"/>
      <c r="BF23" s="101"/>
      <c r="BG23" s="101"/>
      <c r="BH23" s="101"/>
      <c r="BI23" s="101"/>
      <c r="BJ23" s="101"/>
      <c r="BK23" s="101"/>
      <c r="BL23" s="101"/>
      <c r="BM23" s="72"/>
      <c r="BN23" s="101"/>
      <c r="BO23" s="101"/>
      <c r="BP23" s="95"/>
      <c r="BQ23" s="101"/>
      <c r="BR23" s="101"/>
      <c r="BS23" s="101"/>
      <c r="BT23" s="101"/>
      <c r="BU23" s="101"/>
      <c r="BV23" s="101"/>
      <c r="BW23" s="101"/>
      <c r="BX23" s="101"/>
      <c r="BY23" s="101"/>
      <c r="BZ23" s="72"/>
      <c r="CA23" s="101"/>
      <c r="CB23" s="101"/>
      <c r="CC23" s="95"/>
      <c r="CD23" s="101"/>
      <c r="CE23" s="101"/>
      <c r="CF23" s="101"/>
      <c r="CG23" s="101"/>
      <c r="CH23" s="101"/>
      <c r="CI23" s="101"/>
      <c r="CJ23" s="101"/>
      <c r="CK23" s="101"/>
      <c r="CL23" s="101"/>
      <c r="CM23" s="102"/>
      <c r="CN23" s="102"/>
      <c r="CO23" s="102"/>
      <c r="CP23" s="102"/>
      <c r="CQ23" s="102"/>
      <c r="CR23" s="102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72"/>
      <c r="DL23" s="102"/>
      <c r="DM23" s="101"/>
      <c r="DN23" s="72"/>
      <c r="DO23" s="72"/>
      <c r="DP23" s="102"/>
      <c r="DQ23" s="101"/>
      <c r="DR23" s="72"/>
      <c r="DS23" s="72"/>
      <c r="DT23" s="102"/>
      <c r="DU23" s="101"/>
      <c r="DV23" s="72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</row>
    <row r="24" spans="1:197" ht="15" customHeight="1" x14ac:dyDescent="0.25">
      <c r="A24" s="28"/>
      <c r="B24" s="228"/>
      <c r="C24" s="228"/>
      <c r="D24" s="228"/>
      <c r="E24" s="228"/>
      <c r="F24" s="228"/>
      <c r="G24" s="228"/>
      <c r="H24" s="28"/>
      <c r="I24" s="28"/>
      <c r="J24" s="92"/>
      <c r="K24" s="93"/>
      <c r="L24" s="93"/>
      <c r="M24" s="94"/>
      <c r="N24" s="95"/>
      <c r="O24" s="111"/>
      <c r="P24" s="111"/>
      <c r="Q24" s="111"/>
      <c r="R24" s="111"/>
      <c r="S24" s="111"/>
      <c r="T24" s="111"/>
      <c r="U24" s="111"/>
      <c r="V24" s="92"/>
      <c r="W24" s="93"/>
      <c r="X24" s="93"/>
      <c r="Y24" s="94"/>
      <c r="Z24" s="96"/>
      <c r="AA24" s="94"/>
      <c r="AB24" s="94"/>
      <c r="AC24" s="94"/>
      <c r="AD24" s="94"/>
      <c r="AE24" s="94"/>
      <c r="AF24" s="94"/>
      <c r="AG24" s="94"/>
      <c r="AH24" s="92"/>
      <c r="AI24" s="93"/>
      <c r="AJ24" s="93"/>
      <c r="AK24" s="94"/>
      <c r="AL24" s="96"/>
      <c r="AM24" s="94"/>
      <c r="AN24" s="94"/>
      <c r="AO24" s="94"/>
      <c r="AP24" s="94"/>
      <c r="AQ24" s="94"/>
      <c r="AR24" s="94"/>
      <c r="AS24" s="94"/>
      <c r="AT24" s="101"/>
      <c r="AU24" s="101"/>
      <c r="AV24" s="101"/>
      <c r="AW24" s="101"/>
      <c r="AX24" s="101"/>
      <c r="AY24" s="101"/>
      <c r="AZ24" s="72"/>
      <c r="BA24" s="101"/>
      <c r="BB24" s="101"/>
      <c r="BC24" s="95"/>
      <c r="BD24" s="101"/>
      <c r="BE24" s="101"/>
      <c r="BF24" s="101"/>
      <c r="BG24" s="101"/>
      <c r="BH24" s="101"/>
      <c r="BI24" s="101"/>
      <c r="BJ24" s="101"/>
      <c r="BK24" s="101"/>
      <c r="BL24" s="101"/>
      <c r="BM24" s="72"/>
      <c r="BN24" s="101"/>
      <c r="BO24" s="101"/>
      <c r="BP24" s="95"/>
      <c r="BQ24" s="101"/>
      <c r="BR24" s="101"/>
      <c r="BS24" s="101"/>
      <c r="BT24" s="101"/>
      <c r="BU24" s="101"/>
      <c r="BV24" s="101"/>
      <c r="BW24" s="101"/>
      <c r="BX24" s="101"/>
      <c r="BY24" s="101"/>
      <c r="BZ24" s="72"/>
      <c r="CA24" s="101"/>
      <c r="CB24" s="101"/>
      <c r="CC24" s="95"/>
      <c r="CD24" s="101"/>
      <c r="CE24" s="101"/>
      <c r="CF24" s="101"/>
      <c r="CG24" s="101"/>
      <c r="CH24" s="101"/>
      <c r="CI24" s="101"/>
      <c r="CJ24" s="101"/>
      <c r="CK24" s="101"/>
      <c r="CL24" s="101"/>
      <c r="CM24" s="102"/>
      <c r="CN24" s="102"/>
      <c r="CO24" s="102"/>
      <c r="CP24" s="102"/>
      <c r="CQ24" s="102"/>
      <c r="CR24" s="102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72"/>
      <c r="DL24" s="102"/>
      <c r="DM24" s="101"/>
      <c r="DN24" s="72"/>
      <c r="DO24" s="72"/>
      <c r="DP24" s="102"/>
      <c r="DQ24" s="101"/>
      <c r="DR24" s="72"/>
      <c r="DS24" s="72"/>
      <c r="DT24" s="102"/>
      <c r="DU24" s="101"/>
      <c r="DV24" s="72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</row>
    <row r="25" spans="1:197" ht="15" customHeight="1" x14ac:dyDescent="0.25">
      <c r="A25" s="28"/>
      <c r="B25" s="228"/>
      <c r="C25" s="228"/>
      <c r="D25" s="228"/>
      <c r="E25" s="228"/>
      <c r="F25" s="228"/>
      <c r="G25" s="228"/>
      <c r="H25" s="28"/>
      <c r="I25" s="28"/>
      <c r="J25" s="92"/>
      <c r="K25" s="93"/>
      <c r="L25" s="93"/>
      <c r="M25" s="94"/>
      <c r="N25" s="95"/>
      <c r="O25" s="111"/>
      <c r="P25" s="111"/>
      <c r="Q25" s="111"/>
      <c r="R25" s="111"/>
      <c r="S25" s="111"/>
      <c r="T25" s="111"/>
      <c r="U25" s="111"/>
      <c r="V25" s="92"/>
      <c r="W25" s="93"/>
      <c r="X25" s="93"/>
      <c r="Y25" s="94"/>
      <c r="Z25" s="96"/>
      <c r="AA25" s="94"/>
      <c r="AB25" s="94"/>
      <c r="AC25" s="94"/>
      <c r="AD25" s="94"/>
      <c r="AE25" s="94"/>
      <c r="AF25" s="94"/>
      <c r="AG25" s="94"/>
      <c r="AH25" s="92"/>
      <c r="AI25" s="93"/>
      <c r="AJ25" s="93"/>
      <c r="AK25" s="94"/>
      <c r="AL25" s="96"/>
      <c r="AM25" s="94"/>
      <c r="AN25" s="94"/>
      <c r="AO25" s="94"/>
      <c r="AP25" s="94"/>
      <c r="AQ25" s="94"/>
      <c r="AR25" s="94"/>
      <c r="AS25" s="94"/>
      <c r="AT25" s="101"/>
      <c r="AU25" s="101"/>
      <c r="AV25" s="101"/>
      <c r="AW25" s="101"/>
      <c r="AX25" s="101"/>
      <c r="AY25" s="101"/>
      <c r="AZ25" s="72"/>
      <c r="BA25" s="101"/>
      <c r="BB25" s="101"/>
      <c r="BC25" s="95"/>
      <c r="BD25" s="101"/>
      <c r="BE25" s="101"/>
      <c r="BF25" s="101"/>
      <c r="BG25" s="101"/>
      <c r="BH25" s="101"/>
      <c r="BI25" s="101"/>
      <c r="BJ25" s="101"/>
      <c r="BK25" s="101"/>
      <c r="BL25" s="101"/>
      <c r="BM25" s="72"/>
      <c r="BN25" s="101"/>
      <c r="BO25" s="101"/>
      <c r="BP25" s="95"/>
      <c r="BQ25" s="101"/>
      <c r="BR25" s="101"/>
      <c r="BS25" s="101"/>
      <c r="BT25" s="101"/>
      <c r="BU25" s="101"/>
      <c r="BV25" s="101"/>
      <c r="BW25" s="101"/>
      <c r="BX25" s="101"/>
      <c r="BY25" s="101"/>
      <c r="BZ25" s="72"/>
      <c r="CA25" s="101"/>
      <c r="CB25" s="101"/>
      <c r="CC25" s="95"/>
      <c r="CD25" s="101"/>
      <c r="CE25" s="101"/>
      <c r="CF25" s="101"/>
      <c r="CG25" s="101"/>
      <c r="CH25" s="101"/>
      <c r="CI25" s="101"/>
      <c r="CJ25" s="101"/>
      <c r="CK25" s="101"/>
      <c r="CL25" s="101"/>
      <c r="CM25" s="102"/>
      <c r="CN25" s="102"/>
      <c r="CO25" s="102"/>
      <c r="CP25" s="102"/>
      <c r="CQ25" s="102"/>
      <c r="CR25" s="102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72"/>
      <c r="DL25" s="102"/>
      <c r="DM25" s="101"/>
      <c r="DN25" s="72"/>
      <c r="DO25" s="72"/>
      <c r="DP25" s="102"/>
      <c r="DQ25" s="101"/>
      <c r="DR25" s="72"/>
      <c r="DS25" s="72"/>
      <c r="DT25" s="102"/>
      <c r="DU25" s="101"/>
      <c r="DV25" s="72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</row>
    <row r="26" spans="1:197" ht="15" customHeight="1" x14ac:dyDescent="0.25">
      <c r="A26" s="28"/>
      <c r="B26" s="228"/>
      <c r="C26" s="228"/>
      <c r="D26" s="228"/>
      <c r="E26" s="228"/>
      <c r="F26" s="228"/>
      <c r="G26" s="228"/>
      <c r="H26" s="28"/>
      <c r="I26" s="28"/>
      <c r="J26" s="92"/>
      <c r="K26" s="93"/>
      <c r="L26" s="93"/>
      <c r="M26" s="94"/>
      <c r="N26" s="95"/>
      <c r="O26" s="111"/>
      <c r="P26" s="111"/>
      <c r="Q26" s="111"/>
      <c r="R26" s="111"/>
      <c r="S26" s="111"/>
      <c r="T26" s="111"/>
      <c r="U26" s="111"/>
      <c r="V26" s="92"/>
      <c r="W26" s="93"/>
      <c r="X26" s="93"/>
      <c r="Y26" s="94"/>
      <c r="Z26" s="96"/>
      <c r="AA26" s="94"/>
      <c r="AB26" s="94"/>
      <c r="AC26" s="94"/>
      <c r="AD26" s="94"/>
      <c r="AE26" s="94"/>
      <c r="AF26" s="94"/>
      <c r="AG26" s="94"/>
      <c r="AH26" s="92"/>
      <c r="AI26" s="93"/>
      <c r="AJ26" s="93"/>
      <c r="AK26" s="94"/>
      <c r="AL26" s="96"/>
      <c r="AM26" s="94"/>
      <c r="AN26" s="94"/>
      <c r="AO26" s="94"/>
      <c r="AP26" s="94"/>
      <c r="AQ26" s="94"/>
      <c r="AR26" s="94"/>
      <c r="AS26" s="94"/>
      <c r="AT26" s="101"/>
      <c r="AU26" s="101"/>
      <c r="AV26" s="101"/>
      <c r="AW26" s="101"/>
      <c r="AX26" s="101"/>
      <c r="AY26" s="101"/>
      <c r="AZ26" s="72"/>
      <c r="BA26" s="101"/>
      <c r="BB26" s="101"/>
      <c r="BC26" s="95"/>
      <c r="BD26" s="101"/>
      <c r="BE26" s="101"/>
      <c r="BF26" s="101"/>
      <c r="BG26" s="101"/>
      <c r="BH26" s="101"/>
      <c r="BI26" s="101"/>
      <c r="BJ26" s="101"/>
      <c r="BK26" s="101"/>
      <c r="BL26" s="101"/>
      <c r="BM26" s="72"/>
      <c r="BN26" s="101"/>
      <c r="BO26" s="101"/>
      <c r="BP26" s="95"/>
      <c r="BQ26" s="101"/>
      <c r="BR26" s="101"/>
      <c r="BS26" s="101"/>
      <c r="BT26" s="101"/>
      <c r="BU26" s="101"/>
      <c r="BV26" s="101"/>
      <c r="BW26" s="101"/>
      <c r="BX26" s="101"/>
      <c r="BY26" s="101"/>
      <c r="BZ26" s="72"/>
      <c r="CA26" s="101"/>
      <c r="CB26" s="101"/>
      <c r="CC26" s="95"/>
      <c r="CD26" s="101"/>
      <c r="CE26" s="101"/>
      <c r="CF26" s="101"/>
      <c r="CG26" s="101"/>
      <c r="CH26" s="101"/>
      <c r="CI26" s="101"/>
      <c r="CJ26" s="101"/>
      <c r="CK26" s="101"/>
      <c r="CL26" s="101"/>
      <c r="CM26" s="102"/>
      <c r="CN26" s="102"/>
      <c r="CO26" s="102"/>
      <c r="CP26" s="102"/>
      <c r="CQ26" s="102"/>
      <c r="CR26" s="102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72"/>
      <c r="DL26" s="102"/>
      <c r="DM26" s="101"/>
      <c r="DN26" s="72"/>
      <c r="DO26" s="72"/>
      <c r="DP26" s="102"/>
      <c r="DQ26" s="101"/>
      <c r="DR26" s="72"/>
      <c r="DS26" s="72"/>
      <c r="DT26" s="102"/>
      <c r="DU26" s="101"/>
      <c r="DV26" s="72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</row>
    <row r="27" spans="1:197" ht="15" customHeight="1" x14ac:dyDescent="0.25">
      <c r="A27" s="28"/>
      <c r="B27" s="228"/>
      <c r="C27" s="228"/>
      <c r="D27" s="228"/>
      <c r="E27" s="228"/>
      <c r="F27" s="228"/>
      <c r="G27" s="228"/>
      <c r="H27" s="28"/>
      <c r="I27" s="28"/>
      <c r="J27" s="92"/>
      <c r="K27" s="93"/>
      <c r="L27" s="93"/>
      <c r="M27" s="94"/>
      <c r="N27" s="95"/>
      <c r="O27" s="111"/>
      <c r="P27" s="111"/>
      <c r="Q27" s="111"/>
      <c r="R27" s="111"/>
      <c r="S27" s="111"/>
      <c r="T27" s="111"/>
      <c r="U27" s="111"/>
      <c r="V27" s="92"/>
      <c r="W27" s="93"/>
      <c r="X27" s="93"/>
      <c r="Y27" s="94"/>
      <c r="Z27" s="96"/>
      <c r="AA27" s="94"/>
      <c r="AB27" s="94"/>
      <c r="AC27" s="94"/>
      <c r="AD27" s="94"/>
      <c r="AE27" s="94"/>
      <c r="AF27" s="94"/>
      <c r="AG27" s="94"/>
      <c r="AH27" s="92"/>
      <c r="AI27" s="93"/>
      <c r="AJ27" s="93"/>
      <c r="AK27" s="94"/>
      <c r="AL27" s="96"/>
      <c r="AM27" s="94"/>
      <c r="AN27" s="94"/>
      <c r="AO27" s="94"/>
      <c r="AP27" s="94"/>
      <c r="AQ27" s="94"/>
      <c r="AR27" s="94"/>
      <c r="AS27" s="94"/>
      <c r="AT27" s="101"/>
      <c r="AU27" s="101"/>
      <c r="AV27" s="101"/>
      <c r="AW27" s="101"/>
      <c r="AX27" s="101"/>
      <c r="AY27" s="101"/>
      <c r="AZ27" s="72"/>
      <c r="BA27" s="101"/>
      <c r="BB27" s="101"/>
      <c r="BC27" s="95"/>
      <c r="BD27" s="101"/>
      <c r="BE27" s="101"/>
      <c r="BF27" s="101"/>
      <c r="BG27" s="101"/>
      <c r="BH27" s="101"/>
      <c r="BI27" s="101"/>
      <c r="BJ27" s="101"/>
      <c r="BK27" s="101"/>
      <c r="BL27" s="101"/>
      <c r="BM27" s="72"/>
      <c r="BN27" s="101"/>
      <c r="BO27" s="101"/>
      <c r="BP27" s="95"/>
      <c r="BQ27" s="101"/>
      <c r="BR27" s="101"/>
      <c r="BS27" s="101"/>
      <c r="BT27" s="101"/>
      <c r="BU27" s="101"/>
      <c r="BV27" s="101"/>
      <c r="BW27" s="101"/>
      <c r="BX27" s="101"/>
      <c r="BY27" s="101"/>
      <c r="BZ27" s="72"/>
      <c r="CA27" s="101"/>
      <c r="CB27" s="101"/>
      <c r="CC27" s="95"/>
      <c r="CD27" s="101"/>
      <c r="CE27" s="101"/>
      <c r="CF27" s="101"/>
      <c r="CG27" s="101"/>
      <c r="CH27" s="101"/>
      <c r="CI27" s="101"/>
      <c r="CJ27" s="101"/>
      <c r="CK27" s="101"/>
      <c r="CL27" s="101"/>
      <c r="CM27" s="102"/>
      <c r="CN27" s="102"/>
      <c r="CO27" s="102"/>
      <c r="CP27" s="102"/>
      <c r="CQ27" s="102"/>
      <c r="CR27" s="102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72"/>
      <c r="DL27" s="102"/>
      <c r="DM27" s="101"/>
      <c r="DN27" s="72"/>
      <c r="DO27" s="72"/>
      <c r="DP27" s="102"/>
      <c r="DQ27" s="101"/>
      <c r="DR27" s="72"/>
      <c r="DS27" s="72"/>
      <c r="DT27" s="102"/>
      <c r="DU27" s="101"/>
      <c r="DV27" s="72"/>
      <c r="DW27" s="28"/>
      <c r="DX27" s="28"/>
      <c r="DY27" s="28"/>
      <c r="DZ27" s="28"/>
      <c r="EA27" s="28"/>
      <c r="EB27" s="28"/>
      <c r="EC27" s="28"/>
      <c r="ED27" s="28"/>
      <c r="EE27" s="28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  <c r="FK27" s="28"/>
      <c r="FL27" s="28"/>
      <c r="FM27" s="28"/>
      <c r="FN27" s="28"/>
      <c r="FO27" s="28"/>
      <c r="FP27" s="28"/>
      <c r="FQ27" s="28"/>
      <c r="FR27" s="28"/>
      <c r="FS27" s="28"/>
      <c r="FT27" s="28"/>
      <c r="FU27" s="28"/>
      <c r="FV27" s="28"/>
      <c r="FW27" s="28"/>
      <c r="FX27" s="28"/>
      <c r="FY27" s="28"/>
      <c r="FZ27" s="28"/>
      <c r="GA27" s="28"/>
      <c r="GB27" s="28"/>
      <c r="GC27" s="28"/>
      <c r="GD27" s="28"/>
      <c r="GE27" s="28"/>
      <c r="GF27" s="28"/>
      <c r="GG27" s="28"/>
      <c r="GH27" s="28"/>
      <c r="GI27" s="28"/>
      <c r="GJ27" s="28"/>
      <c r="GK27" s="28"/>
      <c r="GL27" s="28"/>
      <c r="GM27" s="28"/>
      <c r="GN27" s="28"/>
      <c r="GO27" s="28"/>
    </row>
    <row r="28" spans="1:197" ht="15" customHeight="1" x14ac:dyDescent="0.25">
      <c r="A28" s="28"/>
      <c r="B28" s="228"/>
      <c r="C28" s="228"/>
      <c r="D28" s="228"/>
      <c r="E28" s="228"/>
      <c r="F28" s="228"/>
      <c r="G28" s="228"/>
      <c r="H28" s="28"/>
      <c r="I28" s="28"/>
      <c r="J28" s="28"/>
      <c r="K28" s="64"/>
      <c r="L28" s="64"/>
      <c r="M28" s="28"/>
      <c r="N28" s="28"/>
      <c r="O28" s="111"/>
      <c r="P28" s="111"/>
      <c r="Q28" s="111"/>
      <c r="R28" s="111"/>
      <c r="S28" s="111"/>
      <c r="T28" s="111"/>
      <c r="U28" s="111"/>
      <c r="V28" s="28"/>
      <c r="W28" s="64"/>
      <c r="X28" s="64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64"/>
      <c r="AJ28" s="64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65"/>
      <c r="AZ28" s="66"/>
      <c r="BA28" s="67" t="s">
        <v>38</v>
      </c>
      <c r="BB28" s="67" t="s">
        <v>37</v>
      </c>
      <c r="BC28" s="67" t="s">
        <v>39</v>
      </c>
      <c r="BD28" s="65"/>
      <c r="BE28" s="65"/>
      <c r="BF28" s="65"/>
      <c r="BG28" s="65"/>
      <c r="BH28" s="65"/>
      <c r="BI28" s="65"/>
      <c r="BJ28" s="65"/>
      <c r="BK28" s="65"/>
      <c r="BL28" s="65"/>
      <c r="BM28" s="66"/>
      <c r="BN28" s="67" t="s">
        <v>38</v>
      </c>
      <c r="BO28" s="67" t="s">
        <v>37</v>
      </c>
      <c r="BP28" s="67" t="s">
        <v>39</v>
      </c>
      <c r="BQ28" s="65"/>
      <c r="BR28" s="65"/>
      <c r="BS28" s="65"/>
      <c r="BT28" s="65"/>
      <c r="BU28" s="65"/>
      <c r="BV28" s="65"/>
      <c r="BW28" s="65"/>
      <c r="BX28" s="65"/>
      <c r="BY28" s="65"/>
      <c r="BZ28" s="66"/>
      <c r="CA28" s="67" t="s">
        <v>38</v>
      </c>
      <c r="CB28" s="67" t="s">
        <v>37</v>
      </c>
      <c r="CC28" s="67" t="s">
        <v>39</v>
      </c>
      <c r="CD28" s="65"/>
      <c r="CE28" s="65"/>
      <c r="CF28" s="65"/>
      <c r="CG28" s="65"/>
      <c r="CH28" s="65"/>
      <c r="CI28" s="65"/>
      <c r="CJ28" s="65"/>
      <c r="CK28" s="65"/>
      <c r="CL28" s="65"/>
      <c r="CM28" s="65"/>
      <c r="CN28" s="65"/>
      <c r="CO28" s="65"/>
      <c r="CP28" s="65"/>
      <c r="CQ28" s="65"/>
      <c r="CR28" s="65"/>
      <c r="CS28" s="28"/>
      <c r="CT28" s="28"/>
      <c r="CU28" s="28"/>
      <c r="CV28" s="28"/>
      <c r="CW28" s="28"/>
      <c r="CX28" s="28"/>
      <c r="CY28" s="28"/>
      <c r="CZ28" s="28"/>
      <c r="DA28" s="28"/>
      <c r="DB28" s="28"/>
      <c r="DC28" s="28"/>
      <c r="DD28" s="28"/>
      <c r="DE28" s="28"/>
      <c r="DF28" s="28"/>
      <c r="DG28" s="28"/>
      <c r="DH28" s="28"/>
      <c r="DI28" s="28"/>
      <c r="DJ28" s="28"/>
      <c r="DK28" s="64"/>
      <c r="DL28" s="28"/>
      <c r="DM28" s="28"/>
      <c r="DN28" s="64"/>
      <c r="DO28" s="64"/>
      <c r="DP28" s="28"/>
      <c r="DQ28" s="28"/>
      <c r="DR28" s="64"/>
      <c r="DS28" s="64"/>
      <c r="DT28" s="28"/>
      <c r="DU28" s="28"/>
      <c r="DV28" s="64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28"/>
      <c r="EV28" s="28"/>
      <c r="EW28" s="28"/>
      <c r="EX28" s="28"/>
      <c r="EY28" s="28"/>
      <c r="EZ28" s="28"/>
      <c r="FA28" s="28"/>
      <c r="FB28" s="28"/>
      <c r="FC28" s="28"/>
      <c r="FD28" s="28"/>
      <c r="FE28" s="28"/>
      <c r="FF28" s="28"/>
      <c r="FG28" s="28"/>
      <c r="FH28" s="28"/>
      <c r="FI28" s="28"/>
      <c r="FJ28" s="28"/>
      <c r="FK28" s="28"/>
      <c r="FL28" s="28"/>
      <c r="FM28" s="28"/>
      <c r="FN28" s="28"/>
      <c r="FO28" s="28"/>
      <c r="FP28" s="28"/>
      <c r="FQ28" s="28"/>
      <c r="FR28" s="28"/>
      <c r="FS28" s="28"/>
      <c r="FT28" s="28"/>
      <c r="FU28" s="28"/>
      <c r="FV28" s="28"/>
      <c r="FW28" s="28"/>
      <c r="FX28" s="28"/>
      <c r="FY28" s="28"/>
      <c r="FZ28" s="28"/>
      <c r="GA28" s="28"/>
      <c r="GB28" s="28"/>
      <c r="GC28" s="28"/>
      <c r="GD28" s="28"/>
      <c r="GE28" s="28"/>
      <c r="GF28" s="28"/>
      <c r="GG28" s="28"/>
      <c r="GH28" s="28"/>
      <c r="GI28" s="28"/>
      <c r="GJ28" s="28"/>
      <c r="GK28" s="28"/>
      <c r="GL28" s="28"/>
      <c r="GM28" s="28"/>
      <c r="GN28" s="28"/>
      <c r="GO28" s="28"/>
    </row>
    <row r="29" spans="1:197" ht="15" customHeight="1" x14ac:dyDescent="0.25">
      <c r="A29" s="28"/>
      <c r="B29" s="228"/>
      <c r="C29" s="228"/>
      <c r="D29" s="228"/>
      <c r="E29" s="228"/>
      <c r="F29" s="228"/>
      <c r="G29" s="228"/>
      <c r="H29" s="28"/>
      <c r="I29" s="28"/>
      <c r="J29" s="28"/>
      <c r="K29" s="64"/>
      <c r="L29" s="64"/>
      <c r="M29" s="28"/>
      <c r="N29" s="28"/>
      <c r="O29" s="111"/>
      <c r="P29" s="111"/>
      <c r="Q29" s="111"/>
      <c r="R29" s="111"/>
      <c r="S29" s="111"/>
      <c r="T29" s="111"/>
      <c r="U29" s="111"/>
      <c r="V29" s="28"/>
      <c r="W29" s="64"/>
      <c r="X29" s="64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64"/>
      <c r="AJ29" s="64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65"/>
      <c r="AZ29" s="66"/>
      <c r="BA29" s="65" t="s">
        <v>38</v>
      </c>
      <c r="BB29" s="65" t="s">
        <v>37</v>
      </c>
      <c r="BC29" s="65" t="s">
        <v>39</v>
      </c>
      <c r="BD29" s="65"/>
      <c r="BE29" s="65"/>
      <c r="BF29" s="65"/>
      <c r="BG29" s="65"/>
      <c r="BH29" s="65"/>
      <c r="BI29" s="65"/>
      <c r="BJ29" s="65"/>
      <c r="BK29" s="65"/>
      <c r="BL29" s="65"/>
      <c r="BM29" s="66"/>
      <c r="BN29" s="65" t="s">
        <v>38</v>
      </c>
      <c r="BO29" s="65" t="s">
        <v>37</v>
      </c>
      <c r="BP29" s="65" t="s">
        <v>39</v>
      </c>
      <c r="BQ29" s="65"/>
      <c r="BR29" s="65"/>
      <c r="BS29" s="65"/>
      <c r="BT29" s="65"/>
      <c r="BU29" s="65"/>
      <c r="BV29" s="65"/>
      <c r="BW29" s="65"/>
      <c r="BX29" s="65"/>
      <c r="BY29" s="65"/>
      <c r="BZ29" s="66"/>
      <c r="CA29" s="65" t="s">
        <v>38</v>
      </c>
      <c r="CB29" s="65" t="s">
        <v>37</v>
      </c>
      <c r="CC29" s="65" t="s">
        <v>39</v>
      </c>
      <c r="CD29" s="65"/>
      <c r="CE29" s="65"/>
      <c r="CF29" s="65"/>
      <c r="CG29" s="65"/>
      <c r="CH29" s="65"/>
      <c r="CI29" s="65"/>
      <c r="CJ29" s="65"/>
      <c r="CK29" s="65"/>
      <c r="CL29" s="65"/>
      <c r="CM29" s="65"/>
      <c r="CN29" s="65"/>
      <c r="CO29" s="65"/>
      <c r="CP29" s="65"/>
      <c r="CQ29" s="65"/>
      <c r="CR29" s="65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64"/>
      <c r="DL29" s="28"/>
      <c r="DM29" s="28"/>
      <c r="DN29" s="64"/>
      <c r="DO29" s="64"/>
      <c r="DP29" s="28"/>
      <c r="DQ29" s="28"/>
      <c r="DR29" s="64"/>
      <c r="DS29" s="64"/>
      <c r="DT29" s="28"/>
      <c r="DU29" s="28"/>
      <c r="DV29" s="64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</row>
    <row r="30" spans="1:197" ht="15" customHeight="1" x14ac:dyDescent="0.25">
      <c r="A30" s="28"/>
      <c r="B30" s="228"/>
      <c r="C30" s="228"/>
      <c r="D30" s="228"/>
      <c r="E30" s="228"/>
      <c r="F30" s="228"/>
      <c r="G30" s="228"/>
      <c r="H30" s="28"/>
      <c r="I30" s="28"/>
      <c r="J30" s="28"/>
      <c r="K30" s="64"/>
      <c r="L30" s="64"/>
      <c r="M30" s="28"/>
      <c r="N30" s="28"/>
      <c r="O30" s="71"/>
      <c r="P30" s="71"/>
      <c r="Q30" s="71"/>
      <c r="R30" s="71"/>
      <c r="S30" s="71"/>
      <c r="T30" s="71"/>
      <c r="U30" s="71"/>
      <c r="V30" s="28"/>
      <c r="W30" s="64"/>
      <c r="X30" s="64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64"/>
      <c r="AJ30" s="64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65"/>
      <c r="AZ30" s="66"/>
      <c r="BA30" s="65"/>
      <c r="BB30" s="65"/>
      <c r="BC30" s="65"/>
      <c r="BD30" s="65"/>
      <c r="BE30" s="65"/>
      <c r="BF30" s="65"/>
      <c r="BG30" s="65"/>
      <c r="BH30" s="65"/>
      <c r="BI30" s="65"/>
      <c r="BJ30" s="65"/>
      <c r="BK30" s="65"/>
      <c r="BL30" s="65"/>
      <c r="BM30" s="66"/>
      <c r="BN30" s="65"/>
      <c r="BO30" s="65"/>
      <c r="BP30" s="65"/>
      <c r="BQ30" s="65"/>
      <c r="BR30" s="65"/>
      <c r="BS30" s="65"/>
      <c r="BT30" s="65"/>
      <c r="BU30" s="65"/>
      <c r="BV30" s="65"/>
      <c r="BW30" s="65"/>
      <c r="BX30" s="65"/>
      <c r="BY30" s="65"/>
      <c r="BZ30" s="66"/>
      <c r="CA30" s="65"/>
      <c r="CB30" s="65"/>
      <c r="CC30" s="65"/>
      <c r="CD30" s="65"/>
      <c r="CE30" s="65"/>
      <c r="CF30" s="65"/>
      <c r="CG30" s="65"/>
      <c r="CH30" s="65"/>
      <c r="CI30" s="65"/>
      <c r="CJ30" s="65"/>
      <c r="CK30" s="65"/>
      <c r="CL30" s="65"/>
      <c r="CM30" s="65"/>
      <c r="CN30" s="65"/>
      <c r="CO30" s="65"/>
      <c r="CP30" s="65"/>
      <c r="CQ30" s="65"/>
      <c r="CR30" s="65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64"/>
      <c r="DL30" s="28"/>
      <c r="DM30" s="28"/>
      <c r="DN30" s="64"/>
      <c r="DO30" s="64"/>
      <c r="DP30" s="28"/>
      <c r="DQ30" s="28"/>
      <c r="DR30" s="64"/>
      <c r="DS30" s="64"/>
      <c r="DT30" s="28"/>
      <c r="DU30" s="28"/>
      <c r="DV30" s="64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</row>
    <row r="31" spans="1:197" ht="15" customHeight="1" x14ac:dyDescent="0.25">
      <c r="A31" s="28"/>
      <c r="B31" s="228"/>
      <c r="C31" s="228"/>
      <c r="D31" s="228"/>
      <c r="E31" s="228"/>
      <c r="F31" s="228"/>
      <c r="G31" s="228"/>
      <c r="H31" s="28"/>
      <c r="I31" s="28"/>
      <c r="J31" s="28"/>
      <c r="K31" s="64"/>
      <c r="L31" s="64"/>
      <c r="M31" s="28"/>
      <c r="N31" s="28"/>
      <c r="O31" s="71"/>
      <c r="P31" s="71"/>
      <c r="Q31" s="71"/>
      <c r="R31" s="71"/>
      <c r="S31" s="71"/>
      <c r="T31" s="71"/>
      <c r="U31" s="71"/>
      <c r="V31" s="28"/>
      <c r="W31" s="64"/>
      <c r="X31" s="64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64"/>
      <c r="AJ31" s="64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65"/>
      <c r="AZ31" s="66"/>
      <c r="BA31" s="65"/>
      <c r="BB31" s="65"/>
      <c r="BC31" s="65"/>
      <c r="BD31" s="65"/>
      <c r="BE31" s="65"/>
      <c r="BF31" s="65"/>
      <c r="BG31" s="65"/>
      <c r="BH31" s="65"/>
      <c r="BI31" s="65"/>
      <c r="BJ31" s="65"/>
      <c r="BK31" s="65"/>
      <c r="BL31" s="65"/>
      <c r="BM31" s="66"/>
      <c r="BN31" s="65"/>
      <c r="BO31" s="65"/>
      <c r="BP31" s="65"/>
      <c r="BQ31" s="65"/>
      <c r="BR31" s="65"/>
      <c r="BS31" s="65"/>
      <c r="BT31" s="65"/>
      <c r="BU31" s="65"/>
      <c r="BV31" s="65"/>
      <c r="BW31" s="65"/>
      <c r="BX31" s="65"/>
      <c r="BY31" s="65"/>
      <c r="BZ31" s="66"/>
      <c r="CA31" s="65"/>
      <c r="CB31" s="65"/>
      <c r="CC31" s="65"/>
      <c r="CD31" s="65"/>
      <c r="CE31" s="65"/>
      <c r="CF31" s="65"/>
      <c r="CG31" s="65"/>
      <c r="CH31" s="65"/>
      <c r="CI31" s="65"/>
      <c r="CJ31" s="65"/>
      <c r="CK31" s="65"/>
      <c r="CL31" s="65"/>
      <c r="CM31" s="65"/>
      <c r="CN31" s="65"/>
      <c r="CO31" s="65"/>
      <c r="CP31" s="65"/>
      <c r="CQ31" s="65"/>
      <c r="CR31" s="65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64"/>
      <c r="DL31" s="28"/>
      <c r="DM31" s="28"/>
      <c r="DN31" s="64"/>
      <c r="DO31" s="64"/>
      <c r="DP31" s="28"/>
      <c r="DQ31" s="28"/>
      <c r="DR31" s="64"/>
      <c r="DS31" s="64"/>
      <c r="DT31" s="28"/>
      <c r="DU31" s="28"/>
      <c r="DV31" s="64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</row>
    <row r="32" spans="1:197" ht="15" customHeight="1" x14ac:dyDescent="0.25">
      <c r="A32" s="28"/>
      <c r="B32" s="228"/>
      <c r="C32" s="228"/>
      <c r="D32" s="228"/>
      <c r="E32" s="228"/>
      <c r="F32" s="228"/>
      <c r="G32" s="228"/>
      <c r="H32" s="28"/>
      <c r="I32" s="28"/>
      <c r="J32" s="28"/>
      <c r="K32" s="64"/>
      <c r="L32" s="64"/>
      <c r="M32" s="28"/>
      <c r="N32" s="28"/>
      <c r="O32" s="68"/>
      <c r="P32" s="68"/>
      <c r="Q32" s="68"/>
      <c r="R32" s="68"/>
      <c r="S32" s="68"/>
      <c r="T32" s="68"/>
      <c r="U32" s="68"/>
      <c r="V32" s="28"/>
      <c r="W32" s="64"/>
      <c r="X32" s="64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64"/>
      <c r="AJ32" s="64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65"/>
      <c r="AZ32" s="66"/>
      <c r="BA32" s="65"/>
      <c r="BB32" s="65"/>
      <c r="BC32" s="65"/>
      <c r="BD32" s="65"/>
      <c r="BE32" s="65"/>
      <c r="BF32" s="65"/>
      <c r="BG32" s="65"/>
      <c r="BH32" s="65"/>
      <c r="BI32" s="65"/>
      <c r="BJ32" s="65"/>
      <c r="BK32" s="65"/>
      <c r="BL32" s="65"/>
      <c r="BM32" s="66"/>
      <c r="BN32" s="65"/>
      <c r="BO32" s="65"/>
      <c r="BP32" s="65"/>
      <c r="BQ32" s="65"/>
      <c r="BR32" s="65"/>
      <c r="BS32" s="65"/>
      <c r="BT32" s="65"/>
      <c r="BU32" s="65"/>
      <c r="BV32" s="65"/>
      <c r="BW32" s="65"/>
      <c r="BX32" s="65"/>
      <c r="BY32" s="65"/>
      <c r="BZ32" s="66"/>
      <c r="CA32" s="65"/>
      <c r="CB32" s="65"/>
      <c r="CC32" s="65"/>
      <c r="CD32" s="65"/>
      <c r="CE32" s="65"/>
      <c r="CF32" s="65"/>
      <c r="CG32" s="65"/>
      <c r="CH32" s="65"/>
      <c r="CI32" s="65"/>
      <c r="CJ32" s="65"/>
      <c r="CK32" s="65"/>
      <c r="CL32" s="65"/>
      <c r="CM32" s="65"/>
      <c r="CN32" s="65"/>
      <c r="CO32" s="65"/>
      <c r="CP32" s="65"/>
      <c r="CQ32" s="65"/>
      <c r="CR32" s="65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64"/>
      <c r="DL32" s="28"/>
      <c r="DM32" s="28"/>
      <c r="DN32" s="64"/>
      <c r="DO32" s="64"/>
      <c r="DP32" s="28"/>
      <c r="DQ32" s="28"/>
      <c r="DR32" s="64"/>
      <c r="DS32" s="64"/>
      <c r="DT32" s="28"/>
      <c r="DU32" s="28"/>
      <c r="DV32" s="64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</row>
    <row r="33" spans="1:197" ht="15" customHeight="1" x14ac:dyDescent="0.25">
      <c r="A33" s="28"/>
      <c r="B33" s="228"/>
      <c r="C33" s="228"/>
      <c r="D33" s="228"/>
      <c r="E33" s="228"/>
      <c r="F33" s="228"/>
      <c r="G33" s="228"/>
      <c r="H33" s="28"/>
      <c r="I33" s="28"/>
      <c r="J33" s="28"/>
      <c r="K33" s="64"/>
      <c r="L33" s="64"/>
      <c r="M33" s="28"/>
      <c r="N33" s="28"/>
      <c r="O33" s="68"/>
      <c r="P33" s="68"/>
      <c r="Q33" s="68"/>
      <c r="R33" s="68"/>
      <c r="S33" s="68"/>
      <c r="T33" s="68"/>
      <c r="U33" s="68"/>
      <c r="V33" s="28"/>
      <c r="W33" s="64"/>
      <c r="X33" s="64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64"/>
      <c r="AJ33" s="64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65"/>
      <c r="AZ33" s="66"/>
      <c r="BA33" s="65"/>
      <c r="BB33" s="65"/>
      <c r="BC33" s="65"/>
      <c r="BD33" s="65"/>
      <c r="BE33" s="65"/>
      <c r="BF33" s="65"/>
      <c r="BG33" s="65"/>
      <c r="BH33" s="65"/>
      <c r="BI33" s="65"/>
      <c r="BJ33" s="65"/>
      <c r="BK33" s="65"/>
      <c r="BL33" s="65"/>
      <c r="BM33" s="66"/>
      <c r="BN33" s="65"/>
      <c r="BO33" s="65"/>
      <c r="BP33" s="65"/>
      <c r="BQ33" s="65"/>
      <c r="BR33" s="65"/>
      <c r="BS33" s="65"/>
      <c r="BT33" s="65"/>
      <c r="BU33" s="65"/>
      <c r="BV33" s="65"/>
      <c r="BW33" s="65"/>
      <c r="BX33" s="65"/>
      <c r="BY33" s="65"/>
      <c r="BZ33" s="66"/>
      <c r="CA33" s="65"/>
      <c r="CB33" s="65"/>
      <c r="CC33" s="65"/>
      <c r="CD33" s="65"/>
      <c r="CE33" s="65"/>
      <c r="CF33" s="65"/>
      <c r="CG33" s="65"/>
      <c r="CH33" s="65"/>
      <c r="CI33" s="65"/>
      <c r="CJ33" s="65"/>
      <c r="CK33" s="65"/>
      <c r="CL33" s="65"/>
      <c r="CM33" s="65"/>
      <c r="CN33" s="65"/>
      <c r="CO33" s="65"/>
      <c r="CP33" s="65"/>
      <c r="CQ33" s="65"/>
      <c r="CR33" s="65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64"/>
      <c r="DL33" s="28"/>
      <c r="DM33" s="28"/>
      <c r="DN33" s="64"/>
      <c r="DO33" s="64"/>
      <c r="DP33" s="28"/>
      <c r="DQ33" s="28"/>
      <c r="DR33" s="64"/>
      <c r="DS33" s="64"/>
      <c r="DT33" s="28"/>
      <c r="DU33" s="28"/>
      <c r="DV33" s="64"/>
      <c r="DW33" s="28"/>
      <c r="DX33" s="28"/>
      <c r="DY33" s="28"/>
      <c r="DZ33" s="28"/>
      <c r="EA33" s="28"/>
      <c r="EB33" s="28"/>
      <c r="EC33" s="28"/>
      <c r="ED33" s="28"/>
      <c r="EE33" s="28"/>
      <c r="EF33" s="28"/>
      <c r="EG33" s="28"/>
      <c r="EH33" s="28"/>
      <c r="EI33" s="28"/>
      <c r="EJ33" s="28"/>
      <c r="EK33" s="28"/>
      <c r="EL33" s="28"/>
      <c r="EM33" s="28"/>
      <c r="EN33" s="28"/>
      <c r="EO33" s="28"/>
      <c r="EP33" s="28"/>
      <c r="EQ33" s="28"/>
      <c r="ER33" s="28"/>
      <c r="ES33" s="28"/>
      <c r="ET33" s="28"/>
      <c r="EU33" s="28"/>
      <c r="EV33" s="28"/>
      <c r="EW33" s="28"/>
      <c r="EX33" s="28"/>
      <c r="EY33" s="28"/>
      <c r="EZ33" s="28"/>
      <c r="FA33" s="28"/>
      <c r="FB33" s="28"/>
      <c r="FC33" s="28"/>
      <c r="FD33" s="28"/>
      <c r="FE33" s="28"/>
      <c r="FF33" s="28"/>
      <c r="FG33" s="28"/>
      <c r="FH33" s="28"/>
      <c r="FI33" s="28"/>
      <c r="FJ33" s="28"/>
      <c r="FK33" s="28"/>
      <c r="FL33" s="28"/>
      <c r="FM33" s="28"/>
      <c r="FN33" s="28"/>
      <c r="FO33" s="28"/>
      <c r="FP33" s="28"/>
      <c r="FQ33" s="28"/>
      <c r="FR33" s="28"/>
      <c r="FS33" s="28"/>
      <c r="FT33" s="28"/>
      <c r="FU33" s="28"/>
      <c r="FV33" s="28"/>
      <c r="FW33" s="28"/>
      <c r="FX33" s="28"/>
      <c r="FY33" s="28"/>
      <c r="FZ33" s="28"/>
      <c r="GA33" s="28"/>
      <c r="GB33" s="28"/>
      <c r="GC33" s="28"/>
      <c r="GD33" s="28"/>
      <c r="GE33" s="28"/>
      <c r="GF33" s="28"/>
      <c r="GG33" s="28"/>
      <c r="GH33" s="28"/>
      <c r="GI33" s="28"/>
      <c r="GJ33" s="28"/>
      <c r="GK33" s="28"/>
      <c r="GL33" s="28"/>
      <c r="GM33" s="28"/>
      <c r="GN33" s="28"/>
      <c r="GO33" s="28"/>
    </row>
    <row r="34" spans="1:197" x14ac:dyDescent="0.25">
      <c r="A34" s="28"/>
      <c r="B34" s="228"/>
      <c r="C34" s="228"/>
      <c r="D34" s="228"/>
      <c r="E34" s="228"/>
      <c r="F34" s="228"/>
      <c r="G34" s="228"/>
      <c r="H34" s="28"/>
      <c r="I34" s="28"/>
      <c r="J34" s="28"/>
      <c r="K34" s="64"/>
      <c r="L34" s="64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64"/>
      <c r="X34" s="64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64"/>
      <c r="AJ34" s="64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65"/>
      <c r="AZ34" s="66"/>
      <c r="BA34" s="65"/>
      <c r="BB34" s="65"/>
      <c r="BC34" s="65"/>
      <c r="BD34" s="65"/>
      <c r="BE34" s="65"/>
      <c r="BF34" s="65"/>
      <c r="BG34" s="65"/>
      <c r="BH34" s="65"/>
      <c r="BI34" s="65"/>
      <c r="BJ34" s="65"/>
      <c r="BK34" s="65"/>
      <c r="BL34" s="65"/>
      <c r="BM34" s="66"/>
      <c r="BN34" s="65"/>
      <c r="BO34" s="65"/>
      <c r="BP34" s="65"/>
      <c r="BQ34" s="65"/>
      <c r="BR34" s="65"/>
      <c r="BS34" s="65"/>
      <c r="BT34" s="65"/>
      <c r="BU34" s="65"/>
      <c r="BV34" s="65"/>
      <c r="BW34" s="65"/>
      <c r="BX34" s="65"/>
      <c r="BY34" s="65"/>
      <c r="BZ34" s="66"/>
      <c r="CA34" s="65"/>
      <c r="CB34" s="65"/>
      <c r="CC34" s="65"/>
      <c r="CD34" s="65"/>
      <c r="CE34" s="65"/>
      <c r="CF34" s="65"/>
      <c r="CG34" s="65"/>
      <c r="CH34" s="65"/>
      <c r="CI34" s="65"/>
      <c r="CJ34" s="65"/>
      <c r="CK34" s="65"/>
      <c r="CL34" s="65"/>
      <c r="CM34" s="65"/>
      <c r="CN34" s="65"/>
      <c r="CO34" s="65"/>
      <c r="CP34" s="65"/>
      <c r="CQ34" s="65"/>
      <c r="CR34" s="65"/>
      <c r="CS34" s="28"/>
      <c r="CT34" s="28"/>
      <c r="CU34" s="28"/>
      <c r="CV34" s="28"/>
      <c r="CW34" s="28"/>
      <c r="CX34" s="28"/>
      <c r="CY34" s="28"/>
      <c r="CZ34" s="28"/>
      <c r="DA34" s="28"/>
      <c r="DB34" s="28"/>
      <c r="DC34" s="28"/>
      <c r="DD34" s="28"/>
      <c r="DE34" s="28"/>
      <c r="DF34" s="28"/>
      <c r="DG34" s="28"/>
      <c r="DH34" s="28"/>
      <c r="DI34" s="28"/>
      <c r="DJ34" s="28"/>
      <c r="DK34" s="64"/>
      <c r="DL34" s="28"/>
      <c r="DM34" s="28"/>
      <c r="DN34" s="64"/>
      <c r="DO34" s="64"/>
      <c r="DP34" s="28"/>
      <c r="DQ34" s="28"/>
      <c r="DR34" s="64"/>
      <c r="DS34" s="64"/>
      <c r="DT34" s="28"/>
      <c r="DU34" s="28"/>
      <c r="DV34" s="64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28"/>
      <c r="EV34" s="28"/>
      <c r="EW34" s="28"/>
      <c r="EX34" s="28"/>
      <c r="EY34" s="28"/>
      <c r="EZ34" s="28"/>
      <c r="FA34" s="28"/>
      <c r="FB34" s="28"/>
      <c r="FC34" s="28"/>
      <c r="FD34" s="28"/>
      <c r="FE34" s="28"/>
      <c r="FF34" s="28"/>
      <c r="FG34" s="28"/>
      <c r="FH34" s="28"/>
      <c r="FI34" s="28"/>
      <c r="FJ34" s="28"/>
      <c r="FK34" s="28"/>
      <c r="FL34" s="28"/>
      <c r="FM34" s="28"/>
      <c r="FN34" s="28"/>
      <c r="FO34" s="28"/>
      <c r="FP34" s="28"/>
      <c r="FQ34" s="28"/>
      <c r="FR34" s="28"/>
      <c r="FS34" s="28"/>
      <c r="FT34" s="28"/>
      <c r="FU34" s="28"/>
      <c r="FV34" s="28"/>
      <c r="FW34" s="28"/>
      <c r="FX34" s="28"/>
      <c r="FY34" s="28"/>
      <c r="FZ34" s="28"/>
      <c r="GA34" s="28"/>
      <c r="GB34" s="28"/>
      <c r="GC34" s="28"/>
      <c r="GD34" s="28"/>
      <c r="GE34" s="28"/>
      <c r="GF34" s="28"/>
      <c r="GG34" s="28"/>
      <c r="GH34" s="28"/>
      <c r="GI34" s="28"/>
      <c r="GJ34" s="28"/>
      <c r="GK34" s="28"/>
      <c r="GL34" s="28"/>
      <c r="GM34" s="28"/>
      <c r="GN34" s="28"/>
      <c r="GO34" s="28"/>
    </row>
    <row r="35" spans="1:197" x14ac:dyDescent="0.25">
      <c r="A35" s="28"/>
      <c r="B35" s="69"/>
      <c r="C35" s="28"/>
      <c r="D35" s="28"/>
      <c r="E35" s="64"/>
      <c r="F35" s="28"/>
      <c r="G35" s="28"/>
      <c r="H35" s="28"/>
      <c r="I35" s="28"/>
      <c r="J35" s="28"/>
      <c r="K35" s="64"/>
      <c r="L35" s="64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64"/>
      <c r="X35" s="64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64"/>
      <c r="AJ35" s="64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65"/>
      <c r="AZ35" s="66"/>
      <c r="BA35" s="65"/>
      <c r="BB35" s="65"/>
      <c r="BC35" s="65"/>
      <c r="BD35" s="65"/>
      <c r="BE35" s="65"/>
      <c r="BF35" s="65"/>
      <c r="BG35" s="65"/>
      <c r="BH35" s="65"/>
      <c r="BI35" s="65"/>
      <c r="BJ35" s="65"/>
      <c r="BK35" s="65"/>
      <c r="BL35" s="65"/>
      <c r="BM35" s="66"/>
      <c r="BN35" s="65"/>
      <c r="BO35" s="65"/>
      <c r="BP35" s="65"/>
      <c r="BQ35" s="65"/>
      <c r="BR35" s="65"/>
      <c r="BS35" s="65"/>
      <c r="BT35" s="65"/>
      <c r="BU35" s="65"/>
      <c r="BV35" s="65"/>
      <c r="BW35" s="65"/>
      <c r="BX35" s="65"/>
      <c r="BY35" s="65"/>
      <c r="BZ35" s="66"/>
      <c r="CA35" s="65"/>
      <c r="CB35" s="65"/>
      <c r="CC35" s="65"/>
      <c r="CD35" s="65"/>
      <c r="CE35" s="65"/>
      <c r="CF35" s="65"/>
      <c r="CG35" s="65"/>
      <c r="CH35" s="65"/>
      <c r="CI35" s="65"/>
      <c r="CJ35" s="65"/>
      <c r="CK35" s="65"/>
      <c r="CL35" s="65"/>
      <c r="CM35" s="65"/>
      <c r="CN35" s="65"/>
      <c r="CO35" s="65"/>
      <c r="CP35" s="65"/>
      <c r="CQ35" s="65"/>
      <c r="CR35" s="65"/>
      <c r="CS35" s="28"/>
      <c r="CT35" s="28"/>
      <c r="CU35" s="28"/>
      <c r="CV35" s="28"/>
      <c r="CW35" s="28"/>
      <c r="CX35" s="28"/>
      <c r="CY35" s="28"/>
      <c r="CZ35" s="28"/>
      <c r="DA35" s="28"/>
      <c r="DB35" s="28"/>
      <c r="DC35" s="28"/>
      <c r="DD35" s="28"/>
      <c r="DE35" s="28"/>
      <c r="DF35" s="28"/>
      <c r="DG35" s="28"/>
      <c r="DH35" s="28"/>
      <c r="DI35" s="28"/>
      <c r="DJ35" s="28"/>
      <c r="DK35" s="64"/>
      <c r="DL35" s="28"/>
      <c r="DM35" s="28"/>
      <c r="DN35" s="64"/>
      <c r="DO35" s="64"/>
      <c r="DP35" s="28"/>
      <c r="DQ35" s="28"/>
      <c r="DR35" s="64"/>
      <c r="DS35" s="64"/>
      <c r="DT35" s="28"/>
      <c r="DU35" s="28"/>
      <c r="DV35" s="64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28"/>
      <c r="EV35" s="28"/>
      <c r="EW35" s="28"/>
      <c r="EX35" s="28"/>
      <c r="EY35" s="28"/>
      <c r="EZ35" s="28"/>
      <c r="FA35" s="28"/>
      <c r="FB35" s="28"/>
      <c r="FC35" s="28"/>
      <c r="FD35" s="28"/>
      <c r="FE35" s="28"/>
      <c r="FF35" s="28"/>
      <c r="FG35" s="28"/>
      <c r="FH35" s="28"/>
      <c r="FI35" s="28"/>
      <c r="FJ35" s="28"/>
      <c r="FK35" s="28"/>
      <c r="FL35" s="28"/>
      <c r="FM35" s="28"/>
      <c r="FN35" s="28"/>
      <c r="FO35" s="28"/>
      <c r="FP35" s="28"/>
      <c r="FQ35" s="28"/>
      <c r="FR35" s="28"/>
      <c r="FS35" s="28"/>
      <c r="FT35" s="28"/>
      <c r="FU35" s="28"/>
      <c r="FV35" s="28"/>
      <c r="FW35" s="28"/>
      <c r="FX35" s="28"/>
      <c r="FY35" s="28"/>
      <c r="FZ35" s="28"/>
      <c r="GA35" s="28"/>
      <c r="GB35" s="28"/>
      <c r="GC35" s="28"/>
      <c r="GD35" s="28"/>
      <c r="GE35" s="28"/>
      <c r="GF35" s="28"/>
      <c r="GG35" s="28"/>
      <c r="GH35" s="28"/>
      <c r="GI35" s="28"/>
      <c r="GJ35" s="28"/>
      <c r="GK35" s="28"/>
      <c r="GL35" s="28"/>
      <c r="GM35" s="28"/>
      <c r="GN35" s="28"/>
      <c r="GO35" s="28"/>
    </row>
    <row r="36" spans="1:197" x14ac:dyDescent="0.25">
      <c r="A36" s="28"/>
      <c r="B36" s="69"/>
      <c r="C36" s="28"/>
      <c r="D36" s="28"/>
      <c r="E36" s="64"/>
      <c r="F36" s="28"/>
      <c r="G36" s="28"/>
      <c r="H36" s="28"/>
      <c r="I36" s="28"/>
      <c r="J36" s="28"/>
      <c r="K36" s="64"/>
      <c r="L36" s="64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64"/>
      <c r="X36" s="64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64"/>
      <c r="AJ36" s="64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65"/>
      <c r="AZ36" s="66"/>
      <c r="BA36" s="65"/>
      <c r="BB36" s="65"/>
      <c r="BC36" s="65"/>
      <c r="BD36" s="65"/>
      <c r="BE36" s="65"/>
      <c r="BF36" s="65"/>
      <c r="BG36" s="65"/>
      <c r="BH36" s="65"/>
      <c r="BI36" s="65"/>
      <c r="BJ36" s="65"/>
      <c r="BK36" s="65"/>
      <c r="BL36" s="65"/>
      <c r="BM36" s="66"/>
      <c r="BN36" s="65"/>
      <c r="BO36" s="65"/>
      <c r="BP36" s="65"/>
      <c r="BQ36" s="65"/>
      <c r="BR36" s="65"/>
      <c r="BS36" s="65"/>
      <c r="BT36" s="65"/>
      <c r="BU36" s="65"/>
      <c r="BV36" s="65"/>
      <c r="BW36" s="65"/>
      <c r="BX36" s="65"/>
      <c r="BY36" s="65"/>
      <c r="BZ36" s="66"/>
      <c r="CA36" s="65"/>
      <c r="CB36" s="65"/>
      <c r="CC36" s="65"/>
      <c r="CD36" s="65"/>
      <c r="CE36" s="65"/>
      <c r="CF36" s="65"/>
      <c r="CG36" s="65"/>
      <c r="CH36" s="65"/>
      <c r="CI36" s="65"/>
      <c r="CJ36" s="65"/>
      <c r="CK36" s="65"/>
      <c r="CL36" s="65"/>
      <c r="CM36" s="65"/>
      <c r="CN36" s="65"/>
      <c r="CO36" s="65"/>
      <c r="CP36" s="65"/>
      <c r="CQ36" s="65"/>
      <c r="CR36" s="65"/>
      <c r="CS36" s="28"/>
      <c r="CT36" s="28"/>
      <c r="CU36" s="28"/>
      <c r="CV36" s="28"/>
      <c r="CW36" s="28"/>
      <c r="CX36" s="28"/>
      <c r="CY36" s="28"/>
      <c r="CZ36" s="28"/>
      <c r="DA36" s="28"/>
      <c r="DB36" s="28"/>
      <c r="DC36" s="28"/>
      <c r="DD36" s="28"/>
      <c r="DE36" s="28"/>
      <c r="DF36" s="28"/>
      <c r="DG36" s="28"/>
      <c r="DH36" s="28"/>
      <c r="DI36" s="28"/>
      <c r="DJ36" s="28"/>
      <c r="DK36" s="64"/>
      <c r="DL36" s="28"/>
      <c r="DM36" s="28"/>
      <c r="DN36" s="64"/>
      <c r="DO36" s="64"/>
      <c r="DP36" s="28"/>
      <c r="DQ36" s="28"/>
      <c r="DR36" s="64"/>
      <c r="DS36" s="64"/>
      <c r="DT36" s="28"/>
      <c r="DU36" s="28"/>
      <c r="DV36" s="64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28"/>
      <c r="EV36" s="28"/>
      <c r="EW36" s="28"/>
      <c r="EX36" s="28"/>
      <c r="EY36" s="28"/>
      <c r="EZ36" s="28"/>
      <c r="FA36" s="28"/>
      <c r="FB36" s="28"/>
      <c r="FC36" s="28"/>
      <c r="FD36" s="28"/>
      <c r="FE36" s="28"/>
      <c r="FF36" s="28"/>
      <c r="FG36" s="28"/>
      <c r="FH36" s="28"/>
      <c r="FI36" s="28"/>
      <c r="FJ36" s="28"/>
      <c r="FK36" s="28"/>
      <c r="FL36" s="28"/>
      <c r="FM36" s="28"/>
      <c r="FN36" s="28"/>
      <c r="FO36" s="28"/>
      <c r="FP36" s="28"/>
      <c r="FQ36" s="28"/>
      <c r="FR36" s="28"/>
      <c r="FS36" s="28"/>
      <c r="FT36" s="28"/>
      <c r="FU36" s="28"/>
      <c r="FV36" s="28"/>
      <c r="FW36" s="28"/>
      <c r="FX36" s="28"/>
      <c r="FY36" s="28"/>
      <c r="FZ36" s="28"/>
      <c r="GA36" s="28"/>
      <c r="GB36" s="28"/>
      <c r="GC36" s="28"/>
      <c r="GD36" s="28"/>
      <c r="GE36" s="28"/>
      <c r="GF36" s="28"/>
      <c r="GG36" s="28"/>
      <c r="GH36" s="28"/>
      <c r="GI36" s="28"/>
      <c r="GJ36" s="28"/>
      <c r="GK36" s="28"/>
      <c r="GL36" s="28"/>
      <c r="GM36" s="28"/>
      <c r="GN36" s="28"/>
      <c r="GO36" s="28"/>
    </row>
    <row r="37" spans="1:197" x14ac:dyDescent="0.25">
      <c r="A37" s="28"/>
      <c r="B37" s="69"/>
      <c r="C37" s="28"/>
      <c r="D37" s="28"/>
      <c r="E37" s="64"/>
      <c r="F37" s="28"/>
      <c r="G37" s="28"/>
      <c r="H37" s="28"/>
      <c r="I37" s="28"/>
      <c r="J37" s="28"/>
      <c r="K37" s="64"/>
      <c r="L37" s="64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64"/>
      <c r="X37" s="64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64"/>
      <c r="AJ37" s="64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65"/>
      <c r="AZ37" s="66"/>
      <c r="BA37" s="65"/>
      <c r="BB37" s="65"/>
      <c r="BC37" s="65"/>
      <c r="BD37" s="65"/>
      <c r="BE37" s="65"/>
      <c r="BF37" s="65"/>
      <c r="BG37" s="65"/>
      <c r="BH37" s="65"/>
      <c r="BI37" s="65"/>
      <c r="BJ37" s="65"/>
      <c r="BK37" s="65"/>
      <c r="BL37" s="65"/>
      <c r="BM37" s="66"/>
      <c r="BN37" s="65"/>
      <c r="BO37" s="65"/>
      <c r="BP37" s="65"/>
      <c r="BQ37" s="65"/>
      <c r="BR37" s="65"/>
      <c r="BS37" s="65"/>
      <c r="BT37" s="65"/>
      <c r="BU37" s="65"/>
      <c r="BV37" s="65"/>
      <c r="BW37" s="65"/>
      <c r="BX37" s="65"/>
      <c r="BY37" s="65"/>
      <c r="BZ37" s="66"/>
      <c r="CA37" s="65"/>
      <c r="CB37" s="65"/>
      <c r="CC37" s="65"/>
      <c r="CD37" s="65"/>
      <c r="CE37" s="65"/>
      <c r="CF37" s="65"/>
      <c r="CG37" s="65"/>
      <c r="CH37" s="65"/>
      <c r="CI37" s="65"/>
      <c r="CJ37" s="65"/>
      <c r="CK37" s="65"/>
      <c r="CL37" s="65"/>
      <c r="CM37" s="65"/>
      <c r="CN37" s="65"/>
      <c r="CO37" s="65"/>
      <c r="CP37" s="65"/>
      <c r="CQ37" s="65"/>
      <c r="CR37" s="65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64"/>
      <c r="DL37" s="28"/>
      <c r="DM37" s="28"/>
      <c r="DN37" s="64"/>
      <c r="DO37" s="64"/>
      <c r="DP37" s="28"/>
      <c r="DQ37" s="28"/>
      <c r="DR37" s="64"/>
      <c r="DS37" s="64"/>
      <c r="DT37" s="28"/>
      <c r="DU37" s="28"/>
      <c r="DV37" s="64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8"/>
      <c r="FD37" s="28"/>
      <c r="FE37" s="28"/>
      <c r="FF37" s="28"/>
      <c r="FG37" s="28"/>
      <c r="FH37" s="28"/>
      <c r="FI37" s="28"/>
      <c r="FJ37" s="28"/>
      <c r="FK37" s="28"/>
      <c r="FL37" s="28"/>
      <c r="FM37" s="28"/>
      <c r="FN37" s="28"/>
      <c r="FO37" s="28"/>
      <c r="FP37" s="28"/>
      <c r="FQ37" s="28"/>
      <c r="FR37" s="28"/>
      <c r="FS37" s="28"/>
      <c r="FT37" s="28"/>
      <c r="FU37" s="28"/>
      <c r="FV37" s="28"/>
      <c r="FW37" s="28"/>
      <c r="FX37" s="28"/>
      <c r="FY37" s="28"/>
      <c r="FZ37" s="28"/>
      <c r="GA37" s="28"/>
      <c r="GB37" s="28"/>
      <c r="GC37" s="28"/>
      <c r="GD37" s="28"/>
      <c r="GE37" s="28"/>
      <c r="GF37" s="28"/>
      <c r="GG37" s="28"/>
      <c r="GH37" s="28"/>
      <c r="GI37" s="28"/>
      <c r="GJ37" s="28"/>
      <c r="GK37" s="28"/>
      <c r="GL37" s="28"/>
      <c r="GM37" s="28"/>
      <c r="GN37" s="28"/>
      <c r="GO37" s="28"/>
    </row>
    <row r="38" spans="1:197" x14ac:dyDescent="0.25">
      <c r="A38" s="28"/>
      <c r="B38" s="69"/>
      <c r="C38" s="28"/>
      <c r="D38" s="28"/>
      <c r="E38" s="64"/>
      <c r="F38" s="28"/>
      <c r="G38" s="28"/>
      <c r="H38" s="28"/>
      <c r="I38" s="28"/>
      <c r="J38" s="28"/>
      <c r="K38" s="64"/>
      <c r="L38" s="64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64"/>
      <c r="X38" s="64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64"/>
      <c r="AJ38" s="64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65"/>
      <c r="AZ38" s="66"/>
      <c r="BA38" s="65"/>
      <c r="BB38" s="65"/>
      <c r="BC38" s="65"/>
      <c r="BD38" s="65"/>
      <c r="BE38" s="65"/>
      <c r="BF38" s="65"/>
      <c r="BG38" s="65"/>
      <c r="BH38" s="65"/>
      <c r="BI38" s="65"/>
      <c r="BJ38" s="65"/>
      <c r="BK38" s="65"/>
      <c r="BL38" s="65"/>
      <c r="BM38" s="66"/>
      <c r="BN38" s="65"/>
      <c r="BO38" s="65"/>
      <c r="BP38" s="65"/>
      <c r="BQ38" s="65"/>
      <c r="BR38" s="65"/>
      <c r="BS38" s="65"/>
      <c r="BT38" s="65"/>
      <c r="BU38" s="65"/>
      <c r="BV38" s="65"/>
      <c r="BW38" s="65"/>
      <c r="BX38" s="65"/>
      <c r="BY38" s="65"/>
      <c r="BZ38" s="66"/>
      <c r="CA38" s="65"/>
      <c r="CB38" s="65"/>
      <c r="CC38" s="65"/>
      <c r="CD38" s="65"/>
      <c r="CE38" s="65"/>
      <c r="CF38" s="65"/>
      <c r="CG38" s="65"/>
      <c r="CH38" s="65"/>
      <c r="CI38" s="65"/>
      <c r="CJ38" s="65"/>
      <c r="CK38" s="65"/>
      <c r="CL38" s="65"/>
      <c r="CM38" s="65"/>
      <c r="CN38" s="65"/>
      <c r="CO38" s="65"/>
      <c r="CP38" s="65"/>
      <c r="CQ38" s="65"/>
      <c r="CR38" s="65"/>
      <c r="CS38" s="28"/>
      <c r="CT38" s="28"/>
      <c r="CU38" s="28"/>
      <c r="CV38" s="28"/>
      <c r="CW38" s="28"/>
      <c r="CX38" s="28"/>
      <c r="CY38" s="28"/>
      <c r="CZ38" s="28"/>
      <c r="DA38" s="28"/>
      <c r="DB38" s="28"/>
      <c r="DC38" s="28"/>
      <c r="DD38" s="28"/>
      <c r="DE38" s="28"/>
      <c r="DF38" s="28"/>
      <c r="DG38" s="28"/>
      <c r="DH38" s="28"/>
      <c r="DI38" s="28"/>
      <c r="DJ38" s="28"/>
      <c r="DK38" s="64"/>
      <c r="DL38" s="28"/>
      <c r="DM38" s="28"/>
      <c r="DN38" s="64"/>
      <c r="DO38" s="64"/>
      <c r="DP38" s="28"/>
      <c r="DQ38" s="28"/>
      <c r="DR38" s="64"/>
      <c r="DS38" s="64"/>
      <c r="DT38" s="28"/>
      <c r="DU38" s="28"/>
      <c r="DV38" s="64"/>
      <c r="DW38" s="28"/>
      <c r="DX38" s="28"/>
      <c r="DY38" s="28"/>
      <c r="DZ38" s="28"/>
      <c r="EA38" s="28"/>
      <c r="EB38" s="28"/>
      <c r="EC38" s="28"/>
      <c r="ED38" s="28"/>
      <c r="EE38" s="28"/>
      <c r="EF38" s="28"/>
      <c r="EG38" s="28"/>
      <c r="EH38" s="28"/>
      <c r="EI38" s="28"/>
      <c r="EJ38" s="28"/>
      <c r="EK38" s="28"/>
      <c r="EL38" s="28"/>
      <c r="EM38" s="28"/>
      <c r="EN38" s="28"/>
      <c r="EO38" s="28"/>
      <c r="EP38" s="28"/>
      <c r="EQ38" s="28"/>
      <c r="ER38" s="28"/>
      <c r="ES38" s="28"/>
      <c r="ET38" s="28"/>
      <c r="EU38" s="28"/>
      <c r="EV38" s="28"/>
      <c r="EW38" s="28"/>
      <c r="EX38" s="28"/>
      <c r="EY38" s="28"/>
      <c r="EZ38" s="28"/>
      <c r="FA38" s="28"/>
      <c r="FB38" s="28"/>
      <c r="FC38" s="28"/>
      <c r="FD38" s="28"/>
      <c r="FE38" s="28"/>
      <c r="FF38" s="28"/>
      <c r="FG38" s="28"/>
      <c r="FH38" s="28"/>
      <c r="FI38" s="28"/>
      <c r="FJ38" s="28"/>
      <c r="FK38" s="28"/>
      <c r="FL38" s="28"/>
      <c r="FM38" s="28"/>
      <c r="FN38" s="28"/>
      <c r="FO38" s="28"/>
      <c r="FP38" s="28"/>
      <c r="FQ38" s="28"/>
      <c r="FR38" s="28"/>
      <c r="FS38" s="28"/>
      <c r="FT38" s="28"/>
      <c r="FU38" s="28"/>
      <c r="FV38" s="28"/>
      <c r="FW38" s="28"/>
      <c r="FX38" s="28"/>
      <c r="FY38" s="28"/>
      <c r="FZ38" s="28"/>
      <c r="GA38" s="28"/>
      <c r="GB38" s="28"/>
      <c r="GC38" s="28"/>
      <c r="GD38" s="28"/>
      <c r="GE38" s="28"/>
      <c r="GF38" s="28"/>
      <c r="GG38" s="28"/>
      <c r="GH38" s="28"/>
      <c r="GI38" s="28"/>
      <c r="GJ38" s="28"/>
      <c r="GK38" s="28"/>
      <c r="GL38" s="28"/>
      <c r="GM38" s="28"/>
      <c r="GN38" s="28"/>
      <c r="GO38" s="28"/>
    </row>
    <row r="39" spans="1:197" x14ac:dyDescent="0.25">
      <c r="A39" s="28"/>
      <c r="B39" s="69"/>
      <c r="C39" s="28"/>
      <c r="D39" s="28"/>
      <c r="E39" s="64"/>
      <c r="F39" s="28"/>
      <c r="G39" s="28"/>
      <c r="H39" s="28"/>
      <c r="I39" s="28"/>
      <c r="J39" s="28"/>
      <c r="K39" s="64"/>
      <c r="L39" s="64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64"/>
      <c r="X39" s="64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64"/>
      <c r="AJ39" s="64"/>
      <c r="AK39" s="28"/>
      <c r="AL39" s="28"/>
      <c r="AM39" s="28"/>
      <c r="AN39" s="28"/>
      <c r="AO39" s="28"/>
      <c r="AP39" s="28"/>
      <c r="AQ39" s="28"/>
      <c r="AR39" s="28"/>
      <c r="AS39" s="28"/>
      <c r="AT39" s="28"/>
      <c r="AU39" s="28"/>
      <c r="AV39" s="28"/>
      <c r="AW39" s="28"/>
      <c r="AX39" s="28"/>
      <c r="AY39" s="65"/>
      <c r="AZ39" s="66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6"/>
      <c r="BN39" s="65"/>
      <c r="BO39" s="65"/>
      <c r="BP39" s="65"/>
      <c r="BQ39" s="65"/>
      <c r="BR39" s="65"/>
      <c r="BS39" s="65"/>
      <c r="BT39" s="65"/>
      <c r="BU39" s="65"/>
      <c r="BV39" s="65"/>
      <c r="BW39" s="65"/>
      <c r="BX39" s="65"/>
      <c r="BY39" s="65"/>
      <c r="BZ39" s="66"/>
      <c r="CA39" s="65"/>
      <c r="CB39" s="65"/>
      <c r="CC39" s="65"/>
      <c r="CD39" s="65"/>
      <c r="CE39" s="65"/>
      <c r="CF39" s="65"/>
      <c r="CG39" s="65"/>
      <c r="CH39" s="65"/>
      <c r="CI39" s="65"/>
      <c r="CJ39" s="65"/>
      <c r="CK39" s="65"/>
      <c r="CL39" s="65"/>
      <c r="CM39" s="65"/>
      <c r="CN39" s="65"/>
      <c r="CO39" s="65"/>
      <c r="CP39" s="65"/>
      <c r="CQ39" s="65"/>
      <c r="CR39" s="65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64"/>
      <c r="DL39" s="28"/>
      <c r="DM39" s="28"/>
      <c r="DN39" s="64"/>
      <c r="DO39" s="64"/>
      <c r="DP39" s="28"/>
      <c r="DQ39" s="28"/>
      <c r="DR39" s="64"/>
      <c r="DS39" s="64"/>
      <c r="DT39" s="28"/>
      <c r="DU39" s="28"/>
      <c r="DV39" s="64"/>
      <c r="DW39" s="28"/>
      <c r="DX39" s="28"/>
      <c r="DY39" s="28"/>
      <c r="DZ39" s="28"/>
      <c r="EA39" s="28"/>
      <c r="EB39" s="28"/>
      <c r="EC39" s="28"/>
      <c r="ED39" s="28"/>
      <c r="EE39" s="28"/>
      <c r="EF39" s="28"/>
      <c r="EG39" s="28"/>
      <c r="EH39" s="28"/>
      <c r="EI39" s="28"/>
      <c r="EJ39" s="28"/>
      <c r="EK39" s="28"/>
      <c r="EL39" s="28"/>
      <c r="EM39" s="28"/>
      <c r="EN39" s="28"/>
      <c r="EO39" s="28"/>
      <c r="EP39" s="28"/>
      <c r="EQ39" s="28"/>
      <c r="ER39" s="28"/>
      <c r="ES39" s="28"/>
      <c r="ET39" s="28"/>
      <c r="EU39" s="28"/>
      <c r="EV39" s="28"/>
      <c r="EW39" s="28"/>
      <c r="EX39" s="28"/>
      <c r="EY39" s="28"/>
      <c r="EZ39" s="28"/>
      <c r="FA39" s="28"/>
      <c r="FB39" s="28"/>
      <c r="FC39" s="28"/>
      <c r="FD39" s="28"/>
      <c r="FE39" s="28"/>
      <c r="FF39" s="28"/>
      <c r="FG39" s="28"/>
      <c r="FH39" s="28"/>
      <c r="FI39" s="28"/>
      <c r="FJ39" s="28"/>
      <c r="FK39" s="28"/>
      <c r="FL39" s="28"/>
      <c r="FM39" s="28"/>
      <c r="FN39" s="28"/>
      <c r="FO39" s="28"/>
      <c r="FP39" s="28"/>
      <c r="FQ39" s="28"/>
      <c r="FR39" s="28"/>
      <c r="FS39" s="28"/>
      <c r="FT39" s="28"/>
      <c r="FU39" s="28"/>
      <c r="FV39" s="28"/>
      <c r="FW39" s="28"/>
      <c r="FX39" s="28"/>
      <c r="FY39" s="28"/>
      <c r="FZ39" s="28"/>
      <c r="GA39" s="28"/>
      <c r="GB39" s="28"/>
      <c r="GC39" s="28"/>
      <c r="GD39" s="28"/>
      <c r="GE39" s="28"/>
      <c r="GF39" s="28"/>
      <c r="GG39" s="28"/>
      <c r="GH39" s="28"/>
      <c r="GI39" s="28"/>
      <c r="GJ39" s="28"/>
      <c r="GK39" s="28"/>
      <c r="GL39" s="28"/>
      <c r="GM39" s="28"/>
      <c r="GN39" s="28"/>
      <c r="GO39" s="28"/>
    </row>
    <row r="40" spans="1:197" x14ac:dyDescent="0.25">
      <c r="A40" s="28"/>
      <c r="B40" s="69"/>
      <c r="C40" s="28"/>
      <c r="D40" s="28"/>
      <c r="E40" s="64"/>
      <c r="F40" s="28"/>
      <c r="G40" s="28"/>
      <c r="H40" s="28"/>
      <c r="I40" s="28"/>
      <c r="J40" s="28"/>
      <c r="K40" s="64"/>
      <c r="L40" s="64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64"/>
      <c r="X40" s="64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64"/>
      <c r="AJ40" s="64"/>
      <c r="AK40" s="28"/>
      <c r="AL40" s="28"/>
      <c r="AM40" s="28"/>
      <c r="AN40" s="28"/>
      <c r="AO40" s="28"/>
      <c r="AP40" s="28"/>
      <c r="AQ40" s="28"/>
      <c r="AR40" s="28"/>
      <c r="AS40" s="28"/>
      <c r="AT40" s="28"/>
      <c r="AU40" s="28"/>
      <c r="AV40" s="28"/>
      <c r="AW40" s="28"/>
      <c r="AX40" s="28"/>
      <c r="AY40" s="65"/>
      <c r="AZ40" s="66"/>
      <c r="BA40" s="65"/>
      <c r="BB40" s="65"/>
      <c r="BC40" s="65"/>
      <c r="BD40" s="65"/>
      <c r="BE40" s="65"/>
      <c r="BF40" s="65"/>
      <c r="BG40" s="65"/>
      <c r="BH40" s="65"/>
      <c r="BI40" s="65"/>
      <c r="BJ40" s="65"/>
      <c r="BK40" s="65"/>
      <c r="BL40" s="65"/>
      <c r="BM40" s="66"/>
      <c r="BN40" s="65"/>
      <c r="BO40" s="65"/>
      <c r="BP40" s="65"/>
      <c r="BQ40" s="65"/>
      <c r="BR40" s="65"/>
      <c r="BS40" s="65"/>
      <c r="BT40" s="65"/>
      <c r="BU40" s="65"/>
      <c r="BV40" s="65"/>
      <c r="BW40" s="65"/>
      <c r="BX40" s="65"/>
      <c r="BY40" s="65"/>
      <c r="BZ40" s="66"/>
      <c r="CA40" s="65"/>
      <c r="CB40" s="65"/>
      <c r="CC40" s="65"/>
      <c r="CD40" s="65"/>
      <c r="CE40" s="65"/>
      <c r="CF40" s="65"/>
      <c r="CG40" s="65"/>
      <c r="CH40" s="65"/>
      <c r="CI40" s="65"/>
      <c r="CJ40" s="65"/>
      <c r="CK40" s="65"/>
      <c r="CL40" s="65"/>
      <c r="CM40" s="65"/>
      <c r="CN40" s="65"/>
      <c r="CO40" s="65"/>
      <c r="CP40" s="65"/>
      <c r="CQ40" s="65"/>
      <c r="CR40" s="65"/>
      <c r="CS40" s="28"/>
      <c r="CT40" s="28"/>
      <c r="CU40" s="28"/>
      <c r="CV40" s="28"/>
      <c r="CW40" s="28"/>
      <c r="CX40" s="28"/>
      <c r="CY40" s="28"/>
      <c r="CZ40" s="28"/>
      <c r="DA40" s="28"/>
      <c r="DB40" s="28"/>
      <c r="DC40" s="28"/>
      <c r="DD40" s="28"/>
      <c r="DE40" s="28"/>
      <c r="DF40" s="28"/>
      <c r="DG40" s="28"/>
      <c r="DH40" s="28"/>
      <c r="DI40" s="28"/>
      <c r="DJ40" s="28"/>
      <c r="DK40" s="64"/>
      <c r="DL40" s="28"/>
      <c r="DM40" s="28"/>
      <c r="DN40" s="64"/>
      <c r="DO40" s="64"/>
      <c r="DP40" s="28"/>
      <c r="DQ40" s="28"/>
      <c r="DR40" s="64"/>
      <c r="DS40" s="64"/>
      <c r="DT40" s="28"/>
      <c r="DU40" s="28"/>
      <c r="DV40" s="64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28"/>
      <c r="EV40" s="28"/>
      <c r="EW40" s="28"/>
      <c r="EX40" s="28"/>
      <c r="EY40" s="28"/>
      <c r="EZ40" s="28"/>
      <c r="FA40" s="28"/>
      <c r="FB40" s="28"/>
      <c r="FC40" s="28"/>
      <c r="FD40" s="28"/>
      <c r="FE40" s="28"/>
      <c r="FF40" s="28"/>
      <c r="FG40" s="28"/>
      <c r="FH40" s="28"/>
      <c r="FI40" s="28"/>
      <c r="FJ40" s="28"/>
      <c r="FK40" s="28"/>
      <c r="FL40" s="28"/>
      <c r="FM40" s="28"/>
      <c r="FN40" s="28"/>
      <c r="FO40" s="28"/>
      <c r="FP40" s="28"/>
      <c r="FQ40" s="28"/>
      <c r="FR40" s="28"/>
      <c r="FS40" s="28"/>
      <c r="FT40" s="28"/>
      <c r="FU40" s="28"/>
      <c r="FV40" s="28"/>
      <c r="FW40" s="28"/>
      <c r="FX40" s="28"/>
      <c r="FY40" s="28"/>
      <c r="FZ40" s="28"/>
      <c r="GA40" s="28"/>
      <c r="GB40" s="28"/>
      <c r="GC40" s="28"/>
      <c r="GD40" s="28"/>
      <c r="GE40" s="28"/>
      <c r="GF40" s="28"/>
      <c r="GG40" s="28"/>
      <c r="GH40" s="28"/>
      <c r="GI40" s="28"/>
      <c r="GJ40" s="28"/>
      <c r="GK40" s="28"/>
      <c r="GL40" s="28"/>
      <c r="GM40" s="28"/>
      <c r="GN40" s="28"/>
      <c r="GO40" s="28"/>
    </row>
    <row r="41" spans="1:197" x14ac:dyDescent="0.25">
      <c r="A41" s="28"/>
      <c r="B41" s="69"/>
      <c r="C41" s="28"/>
      <c r="D41" s="28"/>
      <c r="E41" s="64"/>
      <c r="F41" s="28"/>
      <c r="G41" s="28"/>
      <c r="H41" s="28"/>
      <c r="I41" s="28"/>
      <c r="J41" s="28"/>
      <c r="K41" s="64"/>
      <c r="L41" s="64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64"/>
      <c r="X41" s="64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64"/>
      <c r="AJ41" s="64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65"/>
      <c r="AZ41" s="66"/>
      <c r="BA41" s="65"/>
      <c r="BB41" s="65"/>
      <c r="BC41" s="65"/>
      <c r="BD41" s="65"/>
      <c r="BE41" s="65"/>
      <c r="BF41" s="65"/>
      <c r="BG41" s="65"/>
      <c r="BH41" s="65"/>
      <c r="BI41" s="65"/>
      <c r="BJ41" s="65"/>
      <c r="BK41" s="65"/>
      <c r="BL41" s="65"/>
      <c r="BM41" s="66"/>
      <c r="BN41" s="65"/>
      <c r="BO41" s="65"/>
      <c r="BP41" s="65"/>
      <c r="BQ41" s="65"/>
      <c r="BR41" s="65"/>
      <c r="BS41" s="65"/>
      <c r="BT41" s="65"/>
      <c r="BU41" s="65"/>
      <c r="BV41" s="65"/>
      <c r="BW41" s="65"/>
      <c r="BX41" s="65"/>
      <c r="BY41" s="65"/>
      <c r="BZ41" s="66"/>
      <c r="CA41" s="65"/>
      <c r="CB41" s="65"/>
      <c r="CC41" s="65"/>
      <c r="CD41" s="65"/>
      <c r="CE41" s="65"/>
      <c r="CF41" s="65"/>
      <c r="CG41" s="65"/>
      <c r="CH41" s="65"/>
      <c r="CI41" s="65"/>
      <c r="CJ41" s="65"/>
      <c r="CK41" s="65"/>
      <c r="CL41" s="65"/>
      <c r="CM41" s="65"/>
      <c r="CN41" s="65"/>
      <c r="CO41" s="65"/>
      <c r="CP41" s="65"/>
      <c r="CQ41" s="65"/>
      <c r="CR41" s="65"/>
      <c r="CS41" s="28"/>
      <c r="CT41" s="28"/>
      <c r="CU41" s="28"/>
      <c r="CV41" s="28"/>
      <c r="CW41" s="28"/>
      <c r="CX41" s="28"/>
      <c r="CY41" s="28"/>
      <c r="CZ41" s="28"/>
      <c r="DA41" s="28"/>
      <c r="DB41" s="28"/>
      <c r="DC41" s="28"/>
      <c r="DD41" s="28"/>
      <c r="DE41" s="28"/>
      <c r="DF41" s="28"/>
      <c r="DG41" s="28"/>
      <c r="DH41" s="28"/>
      <c r="DI41" s="28"/>
      <c r="DJ41" s="28"/>
      <c r="DK41" s="64"/>
      <c r="DL41" s="28"/>
      <c r="DM41" s="28"/>
      <c r="DN41" s="64"/>
      <c r="DO41" s="64"/>
      <c r="DP41" s="28"/>
      <c r="DQ41" s="28"/>
      <c r="DR41" s="64"/>
      <c r="DS41" s="64"/>
      <c r="DT41" s="28"/>
      <c r="DU41" s="28"/>
      <c r="DV41" s="64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28"/>
      <c r="EV41" s="28"/>
      <c r="EW41" s="28"/>
      <c r="EX41" s="28"/>
      <c r="EY41" s="28"/>
      <c r="EZ41" s="28"/>
      <c r="FA41" s="28"/>
      <c r="FB41" s="28"/>
      <c r="FC41" s="28"/>
      <c r="FD41" s="28"/>
      <c r="FE41" s="28"/>
      <c r="FF41" s="28"/>
      <c r="FG41" s="28"/>
      <c r="FH41" s="28"/>
      <c r="FI41" s="28"/>
      <c r="FJ41" s="28"/>
      <c r="FK41" s="28"/>
      <c r="FL41" s="28"/>
      <c r="FM41" s="28"/>
      <c r="FN41" s="28"/>
      <c r="FO41" s="28"/>
      <c r="FP41" s="28"/>
      <c r="FQ41" s="28"/>
      <c r="FR41" s="28"/>
      <c r="FS41" s="28"/>
      <c r="FT41" s="28"/>
      <c r="FU41" s="28"/>
      <c r="FV41" s="28"/>
      <c r="FW41" s="28"/>
      <c r="FX41" s="28"/>
      <c r="FY41" s="28"/>
      <c r="FZ41" s="28"/>
      <c r="GA41" s="28"/>
      <c r="GB41" s="28"/>
      <c r="GC41" s="28"/>
      <c r="GD41" s="28"/>
      <c r="GE41" s="28"/>
      <c r="GF41" s="28"/>
      <c r="GG41" s="28"/>
      <c r="GH41" s="28"/>
      <c r="GI41" s="28"/>
      <c r="GJ41" s="28"/>
      <c r="GK41" s="28"/>
      <c r="GL41" s="28"/>
      <c r="GM41" s="28"/>
      <c r="GN41" s="28"/>
      <c r="GO41" s="28"/>
    </row>
    <row r="42" spans="1:197" x14ac:dyDescent="0.25">
      <c r="A42" s="28"/>
      <c r="B42" s="69"/>
      <c r="C42" s="28"/>
      <c r="D42" s="28"/>
      <c r="E42" s="64"/>
      <c r="F42" s="28"/>
      <c r="G42" s="28"/>
      <c r="H42" s="28"/>
      <c r="I42" s="28"/>
      <c r="J42" s="28"/>
      <c r="K42" s="64"/>
      <c r="L42" s="64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64"/>
      <c r="X42" s="64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64"/>
      <c r="AJ42" s="64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65"/>
      <c r="AZ42" s="66"/>
      <c r="BA42" s="65"/>
      <c r="BB42" s="65"/>
      <c r="BC42" s="65"/>
      <c r="BD42" s="65"/>
      <c r="BE42" s="65"/>
      <c r="BF42" s="65"/>
      <c r="BG42" s="65"/>
      <c r="BH42" s="65"/>
      <c r="BI42" s="65"/>
      <c r="BJ42" s="65"/>
      <c r="BK42" s="65"/>
      <c r="BL42" s="65"/>
      <c r="BM42" s="66"/>
      <c r="BN42" s="65"/>
      <c r="BO42" s="65"/>
      <c r="BP42" s="65"/>
      <c r="BQ42" s="65"/>
      <c r="BR42" s="65"/>
      <c r="BS42" s="65"/>
      <c r="BT42" s="65"/>
      <c r="BU42" s="65"/>
      <c r="BV42" s="65"/>
      <c r="BW42" s="65"/>
      <c r="BX42" s="65"/>
      <c r="BY42" s="65"/>
      <c r="BZ42" s="66"/>
      <c r="CA42" s="65"/>
      <c r="CB42" s="65"/>
      <c r="CC42" s="65"/>
      <c r="CD42" s="65"/>
      <c r="CE42" s="65"/>
      <c r="CF42" s="65"/>
      <c r="CG42" s="65"/>
      <c r="CH42" s="65"/>
      <c r="CI42" s="65"/>
      <c r="CJ42" s="65"/>
      <c r="CK42" s="65"/>
      <c r="CL42" s="65"/>
      <c r="CM42" s="65"/>
      <c r="CN42" s="65"/>
      <c r="CO42" s="65"/>
      <c r="CP42" s="65"/>
      <c r="CQ42" s="65"/>
      <c r="CR42" s="65"/>
      <c r="CS42" s="28"/>
      <c r="CT42" s="28"/>
      <c r="CU42" s="28"/>
      <c r="CV42" s="28"/>
      <c r="CW42" s="28"/>
      <c r="CX42" s="28"/>
      <c r="CY42" s="28"/>
      <c r="CZ42" s="28"/>
      <c r="DA42" s="28"/>
      <c r="DB42" s="28"/>
      <c r="DC42" s="28"/>
      <c r="DD42" s="28"/>
      <c r="DE42" s="28"/>
      <c r="DF42" s="28"/>
      <c r="DG42" s="28"/>
      <c r="DH42" s="28"/>
      <c r="DI42" s="28"/>
      <c r="DJ42" s="28"/>
      <c r="DK42" s="64"/>
      <c r="DL42" s="28"/>
      <c r="DM42" s="28"/>
      <c r="DN42" s="64"/>
      <c r="DO42" s="64"/>
      <c r="DP42" s="28"/>
      <c r="DQ42" s="28"/>
      <c r="DR42" s="64"/>
      <c r="DS42" s="64"/>
      <c r="DT42" s="28"/>
      <c r="DU42" s="28"/>
      <c r="DV42" s="64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28"/>
      <c r="EW42" s="28"/>
      <c r="EX42" s="28"/>
      <c r="EY42" s="28"/>
      <c r="EZ42" s="28"/>
      <c r="FA42" s="28"/>
      <c r="FB42" s="28"/>
      <c r="FC42" s="28"/>
      <c r="FD42" s="28"/>
      <c r="FE42" s="28"/>
      <c r="FF42" s="28"/>
      <c r="FG42" s="28"/>
      <c r="FH42" s="28"/>
      <c r="FI42" s="28"/>
      <c r="FJ42" s="28"/>
      <c r="FK42" s="28"/>
      <c r="FL42" s="28"/>
      <c r="FM42" s="28"/>
      <c r="FN42" s="28"/>
      <c r="FO42" s="28"/>
      <c r="FP42" s="28"/>
      <c r="FQ42" s="28"/>
      <c r="FR42" s="28"/>
      <c r="FS42" s="28"/>
      <c r="FT42" s="28"/>
      <c r="FU42" s="28"/>
      <c r="FV42" s="28"/>
      <c r="FW42" s="28"/>
      <c r="FX42" s="28"/>
      <c r="FY42" s="28"/>
      <c r="FZ42" s="28"/>
      <c r="GA42" s="28"/>
      <c r="GB42" s="28"/>
      <c r="GC42" s="28"/>
      <c r="GD42" s="28"/>
      <c r="GE42" s="28"/>
      <c r="GF42" s="28"/>
      <c r="GG42" s="28"/>
      <c r="GH42" s="28"/>
      <c r="GI42" s="28"/>
      <c r="GJ42" s="28"/>
      <c r="GK42" s="28"/>
      <c r="GL42" s="28"/>
      <c r="GM42" s="28"/>
      <c r="GN42" s="28"/>
      <c r="GO42" s="28"/>
    </row>
    <row r="43" spans="1:197" x14ac:dyDescent="0.25">
      <c r="A43" s="28"/>
      <c r="B43" s="69"/>
      <c r="C43" s="28"/>
      <c r="D43" s="28"/>
      <c r="E43" s="64"/>
      <c r="F43" s="28"/>
      <c r="G43" s="28"/>
      <c r="H43" s="28"/>
      <c r="I43" s="28"/>
      <c r="J43" s="28"/>
      <c r="K43" s="64"/>
      <c r="L43" s="64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64"/>
      <c r="X43" s="64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64"/>
      <c r="AJ43" s="64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65"/>
      <c r="AZ43" s="66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6"/>
      <c r="BN43" s="65"/>
      <c r="BO43" s="65"/>
      <c r="BP43" s="65"/>
      <c r="BQ43" s="65"/>
      <c r="BR43" s="65"/>
      <c r="BS43" s="65"/>
      <c r="BT43" s="65"/>
      <c r="BU43" s="65"/>
      <c r="BV43" s="65"/>
      <c r="BW43" s="65"/>
      <c r="BX43" s="65"/>
      <c r="BY43" s="65"/>
      <c r="BZ43" s="66"/>
      <c r="CA43" s="65"/>
      <c r="CB43" s="65"/>
      <c r="CC43" s="65"/>
      <c r="CD43" s="65"/>
      <c r="CE43" s="65"/>
      <c r="CF43" s="65"/>
      <c r="CG43" s="65"/>
      <c r="CH43" s="65"/>
      <c r="CI43" s="65"/>
      <c r="CJ43" s="65"/>
      <c r="CK43" s="65"/>
      <c r="CL43" s="65"/>
      <c r="CM43" s="65"/>
      <c r="CN43" s="65"/>
      <c r="CO43" s="65"/>
      <c r="CP43" s="65"/>
      <c r="CQ43" s="65"/>
      <c r="CR43" s="65"/>
      <c r="CS43" s="28"/>
      <c r="CT43" s="28"/>
      <c r="CU43" s="28"/>
      <c r="CV43" s="28"/>
      <c r="CW43" s="28"/>
      <c r="CX43" s="28"/>
      <c r="CY43" s="28"/>
      <c r="CZ43" s="28"/>
      <c r="DA43" s="28"/>
      <c r="DB43" s="28"/>
      <c r="DC43" s="28"/>
      <c r="DD43" s="28"/>
      <c r="DE43" s="28"/>
      <c r="DF43" s="28"/>
      <c r="DG43" s="28"/>
      <c r="DH43" s="28"/>
      <c r="DI43" s="28"/>
      <c r="DJ43" s="28"/>
      <c r="DK43" s="64"/>
      <c r="DL43" s="28"/>
      <c r="DM43" s="28"/>
      <c r="DN43" s="64"/>
      <c r="DO43" s="64"/>
      <c r="DP43" s="28"/>
      <c r="DQ43" s="28"/>
      <c r="DR43" s="64"/>
      <c r="DS43" s="64"/>
      <c r="DT43" s="28"/>
      <c r="DU43" s="28"/>
      <c r="DV43" s="64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28"/>
      <c r="EW43" s="28"/>
      <c r="EX43" s="28"/>
      <c r="EY43" s="28"/>
      <c r="EZ43" s="28"/>
      <c r="FA43" s="28"/>
      <c r="FB43" s="28"/>
      <c r="FC43" s="28"/>
      <c r="FD43" s="28"/>
      <c r="FE43" s="28"/>
      <c r="FF43" s="28"/>
      <c r="FG43" s="28"/>
      <c r="FH43" s="28"/>
      <c r="FI43" s="28"/>
      <c r="FJ43" s="28"/>
      <c r="FK43" s="28"/>
      <c r="FL43" s="28"/>
      <c r="FM43" s="28"/>
      <c r="FN43" s="28"/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  <c r="GD43" s="28"/>
      <c r="GE43" s="28"/>
      <c r="GF43" s="28"/>
      <c r="GG43" s="28"/>
      <c r="GH43" s="28"/>
      <c r="GI43" s="28"/>
      <c r="GJ43" s="28"/>
      <c r="GK43" s="28"/>
      <c r="GL43" s="28"/>
      <c r="GM43" s="28"/>
      <c r="GN43" s="28"/>
      <c r="GO43" s="28"/>
    </row>
    <row r="44" spans="1:197" x14ac:dyDescent="0.25">
      <c r="A44" s="28"/>
      <c r="B44" s="69"/>
      <c r="C44" s="28"/>
      <c r="D44" s="28"/>
      <c r="E44" s="64"/>
      <c r="F44" s="28"/>
      <c r="G44" s="28"/>
      <c r="H44" s="28"/>
      <c r="I44" s="28"/>
      <c r="J44" s="28"/>
      <c r="K44" s="64"/>
      <c r="L44" s="64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64"/>
      <c r="X44" s="64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64"/>
      <c r="AJ44" s="64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/>
      <c r="AY44" s="65"/>
      <c r="AZ44" s="66"/>
      <c r="BA44" s="65"/>
      <c r="BB44" s="65"/>
      <c r="BC44" s="65"/>
      <c r="BD44" s="65"/>
      <c r="BE44" s="65"/>
      <c r="BF44" s="65"/>
      <c r="BG44" s="65"/>
      <c r="BH44" s="65"/>
      <c r="BI44" s="65"/>
      <c r="BJ44" s="65"/>
      <c r="BK44" s="65"/>
      <c r="BL44" s="65"/>
      <c r="BM44" s="66"/>
      <c r="BN44" s="65"/>
      <c r="BO44" s="65"/>
      <c r="BP44" s="65"/>
      <c r="BQ44" s="65"/>
      <c r="BR44" s="65"/>
      <c r="BS44" s="65"/>
      <c r="BT44" s="65"/>
      <c r="BU44" s="65"/>
      <c r="BV44" s="65"/>
      <c r="BW44" s="65"/>
      <c r="BX44" s="65"/>
      <c r="BY44" s="65"/>
      <c r="BZ44" s="66"/>
      <c r="CA44" s="65"/>
      <c r="CB44" s="65"/>
      <c r="CC44" s="65"/>
      <c r="CD44" s="65"/>
      <c r="CE44" s="65"/>
      <c r="CF44" s="65"/>
      <c r="CG44" s="65"/>
      <c r="CH44" s="65"/>
      <c r="CI44" s="65"/>
      <c r="CJ44" s="65"/>
      <c r="CK44" s="65"/>
      <c r="CL44" s="65"/>
      <c r="CM44" s="65"/>
      <c r="CN44" s="65"/>
      <c r="CO44" s="65"/>
      <c r="CP44" s="65"/>
      <c r="CQ44" s="65"/>
      <c r="CR44" s="65"/>
      <c r="CS44" s="28"/>
      <c r="CT44" s="28"/>
      <c r="CU44" s="28"/>
      <c r="CV44" s="28"/>
      <c r="CW44" s="28"/>
      <c r="CX44" s="28"/>
      <c r="CY44" s="28"/>
      <c r="CZ44" s="28"/>
      <c r="DA44" s="28"/>
      <c r="DB44" s="28"/>
      <c r="DC44" s="28"/>
      <c r="DD44" s="28"/>
      <c r="DE44" s="28"/>
      <c r="DF44" s="28"/>
      <c r="DG44" s="28"/>
      <c r="DH44" s="28"/>
      <c r="DI44" s="28"/>
      <c r="DJ44" s="28"/>
      <c r="DK44" s="64"/>
      <c r="DL44" s="28"/>
      <c r="DM44" s="28"/>
      <c r="DN44" s="64"/>
      <c r="DO44" s="64"/>
      <c r="DP44" s="28"/>
      <c r="DQ44" s="28"/>
      <c r="DR44" s="64"/>
      <c r="DS44" s="64"/>
      <c r="DT44" s="28"/>
      <c r="DU44" s="28"/>
      <c r="DV44" s="64"/>
      <c r="DW44" s="28"/>
      <c r="DX44" s="28"/>
      <c r="DY44" s="28"/>
      <c r="DZ44" s="28"/>
      <c r="EA44" s="28"/>
      <c r="EB44" s="28"/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28"/>
      <c r="EW44" s="28"/>
      <c r="EX44" s="28"/>
      <c r="EY44" s="28"/>
      <c r="EZ44" s="28"/>
      <c r="FA44" s="28"/>
      <c r="FB44" s="28"/>
      <c r="FC44" s="28"/>
      <c r="FD44" s="28"/>
      <c r="FE44" s="28"/>
      <c r="FF44" s="28"/>
      <c r="FG44" s="28"/>
      <c r="FH44" s="28"/>
      <c r="FI44" s="28"/>
      <c r="FJ44" s="28"/>
      <c r="FK44" s="28"/>
      <c r="FL44" s="28"/>
      <c r="FM44" s="28"/>
      <c r="FN44" s="28"/>
      <c r="FO44" s="28"/>
      <c r="FP44" s="28"/>
      <c r="FQ44" s="28"/>
      <c r="FR44" s="28"/>
      <c r="FS44" s="28"/>
      <c r="FT44" s="28"/>
      <c r="FU44" s="28"/>
      <c r="FV44" s="28"/>
      <c r="FW44" s="28"/>
      <c r="FX44" s="28"/>
      <c r="FY44" s="28"/>
      <c r="FZ44" s="28"/>
      <c r="GA44" s="28"/>
      <c r="GB44" s="28"/>
      <c r="GC44" s="28"/>
      <c r="GD44" s="28"/>
      <c r="GE44" s="28"/>
      <c r="GF44" s="28"/>
      <c r="GG44" s="28"/>
      <c r="GH44" s="28"/>
      <c r="GI44" s="28"/>
      <c r="GJ44" s="28"/>
      <c r="GK44" s="28"/>
      <c r="GL44" s="28"/>
      <c r="GM44" s="28"/>
      <c r="GN44" s="28"/>
      <c r="GO44" s="28"/>
    </row>
    <row r="45" spans="1:197" x14ac:dyDescent="0.25">
      <c r="A45" s="28"/>
      <c r="B45" s="69"/>
      <c r="C45" s="28"/>
      <c r="D45" s="28"/>
      <c r="E45" s="64"/>
      <c r="F45" s="28"/>
      <c r="G45" s="28"/>
      <c r="H45" s="28"/>
      <c r="I45" s="28"/>
      <c r="J45" s="28"/>
      <c r="K45" s="64"/>
      <c r="L45" s="64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64"/>
      <c r="X45" s="64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64"/>
      <c r="AJ45" s="64"/>
      <c r="AK45" s="28"/>
      <c r="AL45" s="28"/>
      <c r="AM45" s="28"/>
      <c r="AN45" s="28"/>
      <c r="AO45" s="28"/>
      <c r="AP45" s="28"/>
      <c r="AQ45" s="28"/>
      <c r="AR45" s="28"/>
      <c r="AS45" s="28"/>
      <c r="AT45" s="28"/>
      <c r="AU45" s="28"/>
      <c r="AV45" s="28"/>
      <c r="AW45" s="28"/>
      <c r="AX45" s="28"/>
      <c r="AY45" s="65"/>
      <c r="AZ45" s="66"/>
      <c r="BA45" s="65"/>
      <c r="BB45" s="65"/>
      <c r="BC45" s="65"/>
      <c r="BD45" s="65"/>
      <c r="BE45" s="65"/>
      <c r="BF45" s="65"/>
      <c r="BG45" s="65"/>
      <c r="BH45" s="65"/>
      <c r="BI45" s="65"/>
      <c r="BJ45" s="65"/>
      <c r="BK45" s="65"/>
      <c r="BL45" s="65"/>
      <c r="BM45" s="66"/>
      <c r="BN45" s="65"/>
      <c r="BO45" s="65"/>
      <c r="BP45" s="65"/>
      <c r="BQ45" s="65"/>
      <c r="BR45" s="65"/>
      <c r="BS45" s="65"/>
      <c r="BT45" s="65"/>
      <c r="BU45" s="65"/>
      <c r="BV45" s="65"/>
      <c r="BW45" s="65"/>
      <c r="BX45" s="65"/>
      <c r="BY45" s="65"/>
      <c r="BZ45" s="66"/>
      <c r="CA45" s="65"/>
      <c r="CB45" s="65"/>
      <c r="CC45" s="65"/>
      <c r="CD45" s="65"/>
      <c r="CE45" s="65"/>
      <c r="CF45" s="65"/>
      <c r="CG45" s="65"/>
      <c r="CH45" s="65"/>
      <c r="CI45" s="65"/>
      <c r="CJ45" s="65"/>
      <c r="CK45" s="65"/>
      <c r="CL45" s="65"/>
      <c r="CM45" s="65"/>
      <c r="CN45" s="65"/>
      <c r="CO45" s="65"/>
      <c r="CP45" s="65"/>
      <c r="CQ45" s="65"/>
      <c r="CR45" s="65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64"/>
      <c r="DL45" s="28"/>
      <c r="DM45" s="28"/>
      <c r="DN45" s="64"/>
      <c r="DO45" s="64"/>
      <c r="DP45" s="28"/>
      <c r="DQ45" s="28"/>
      <c r="DR45" s="64"/>
      <c r="DS45" s="64"/>
      <c r="DT45" s="28"/>
      <c r="DU45" s="28"/>
      <c r="DV45" s="64"/>
      <c r="DW45" s="28"/>
      <c r="DX45" s="28"/>
      <c r="DY45" s="28"/>
      <c r="DZ45" s="28"/>
      <c r="EA45" s="28"/>
      <c r="EB45" s="28"/>
      <c r="EC45" s="28"/>
      <c r="ED45" s="28"/>
      <c r="EE45" s="28"/>
      <c r="EF45" s="28"/>
      <c r="EG45" s="28"/>
      <c r="EH45" s="28"/>
      <c r="EI45" s="28"/>
      <c r="EJ45" s="28"/>
      <c r="EK45" s="28"/>
      <c r="EL45" s="28"/>
      <c r="EM45" s="28"/>
      <c r="EN45" s="28"/>
      <c r="EO45" s="28"/>
      <c r="EP45" s="28"/>
      <c r="EQ45" s="28"/>
      <c r="ER45" s="28"/>
      <c r="ES45" s="28"/>
      <c r="ET45" s="28"/>
      <c r="EU45" s="28"/>
      <c r="EV45" s="28"/>
      <c r="EW45" s="28"/>
      <c r="EX45" s="28"/>
      <c r="EY45" s="28"/>
      <c r="EZ45" s="28"/>
      <c r="FA45" s="28"/>
      <c r="FB45" s="28"/>
      <c r="FC45" s="28"/>
      <c r="FD45" s="28"/>
      <c r="FE45" s="28"/>
      <c r="FF45" s="28"/>
      <c r="FG45" s="28"/>
      <c r="FH45" s="28"/>
      <c r="FI45" s="28"/>
      <c r="FJ45" s="28"/>
      <c r="FK45" s="28"/>
      <c r="FL45" s="28"/>
      <c r="FM45" s="28"/>
      <c r="FN45" s="28"/>
      <c r="FO45" s="28"/>
      <c r="FP45" s="28"/>
      <c r="FQ45" s="28"/>
      <c r="FR45" s="28"/>
      <c r="FS45" s="28"/>
      <c r="FT45" s="28"/>
      <c r="FU45" s="28"/>
      <c r="FV45" s="28"/>
      <c r="FW45" s="28"/>
      <c r="FX45" s="28"/>
      <c r="FY45" s="28"/>
      <c r="FZ45" s="28"/>
      <c r="GA45" s="28"/>
      <c r="GB45" s="28"/>
      <c r="GC45" s="28"/>
      <c r="GD45" s="28"/>
      <c r="GE45" s="28"/>
      <c r="GF45" s="28"/>
      <c r="GG45" s="28"/>
      <c r="GH45" s="28"/>
      <c r="GI45" s="28"/>
      <c r="GJ45" s="28"/>
      <c r="GK45" s="28"/>
      <c r="GL45" s="28"/>
      <c r="GM45" s="28"/>
      <c r="GN45" s="28"/>
      <c r="GO45" s="28"/>
    </row>
    <row r="46" spans="1:197" x14ac:dyDescent="0.25">
      <c r="A46" s="28"/>
      <c r="B46" s="69"/>
      <c r="C46" s="28"/>
      <c r="D46" s="28"/>
      <c r="E46" s="64"/>
      <c r="F46" s="28"/>
      <c r="G46" s="28"/>
      <c r="H46" s="28"/>
      <c r="I46" s="28"/>
      <c r="J46" s="28"/>
      <c r="K46" s="64"/>
      <c r="L46" s="64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64"/>
      <c r="X46" s="64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64"/>
      <c r="AJ46" s="64"/>
      <c r="AK46" s="28"/>
      <c r="AL46" s="28"/>
      <c r="AM46" s="28"/>
      <c r="AN46" s="28"/>
      <c r="AO46" s="28"/>
      <c r="AP46" s="28"/>
      <c r="AQ46" s="28"/>
      <c r="AR46" s="28"/>
      <c r="AS46" s="28"/>
      <c r="AT46" s="28"/>
      <c r="AU46" s="28"/>
      <c r="AV46" s="28"/>
      <c r="AW46" s="28"/>
      <c r="AX46" s="28"/>
      <c r="AY46" s="65"/>
      <c r="AZ46" s="66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6"/>
      <c r="BN46" s="65"/>
      <c r="BO46" s="65"/>
      <c r="BP46" s="65"/>
      <c r="BQ46" s="65"/>
      <c r="BR46" s="65"/>
      <c r="BS46" s="65"/>
      <c r="BT46" s="65"/>
      <c r="BU46" s="65"/>
      <c r="BV46" s="65"/>
      <c r="BW46" s="65"/>
      <c r="BX46" s="65"/>
      <c r="BY46" s="65"/>
      <c r="BZ46" s="66"/>
      <c r="CA46" s="65"/>
      <c r="CB46" s="65"/>
      <c r="CC46" s="65"/>
      <c r="CD46" s="65"/>
      <c r="CE46" s="65"/>
      <c r="CF46" s="65"/>
      <c r="CG46" s="65"/>
      <c r="CH46" s="65"/>
      <c r="CI46" s="65"/>
      <c r="CJ46" s="65"/>
      <c r="CK46" s="65"/>
      <c r="CL46" s="65"/>
      <c r="CM46" s="65"/>
      <c r="CN46" s="65"/>
      <c r="CO46" s="65"/>
      <c r="CP46" s="65"/>
      <c r="CQ46" s="65"/>
      <c r="CR46" s="65"/>
      <c r="CS46" s="28"/>
      <c r="CT46" s="28"/>
      <c r="CU46" s="28"/>
      <c r="CV46" s="28"/>
      <c r="CW46" s="28"/>
      <c r="CX46" s="28"/>
      <c r="CY46" s="28"/>
      <c r="CZ46" s="28"/>
      <c r="DA46" s="28"/>
      <c r="DB46" s="28"/>
      <c r="DC46" s="28"/>
      <c r="DD46" s="28"/>
      <c r="DE46" s="28"/>
      <c r="DF46" s="28"/>
      <c r="DG46" s="28"/>
      <c r="DH46" s="28"/>
      <c r="DI46" s="28"/>
      <c r="DJ46" s="28"/>
      <c r="DK46" s="64"/>
      <c r="DL46" s="28"/>
      <c r="DM46" s="28"/>
      <c r="DN46" s="64"/>
      <c r="DO46" s="64"/>
      <c r="DP46" s="28"/>
      <c r="DQ46" s="28"/>
      <c r="DR46" s="64"/>
      <c r="DS46" s="64"/>
      <c r="DT46" s="28"/>
      <c r="DU46" s="28"/>
      <c r="DV46" s="64"/>
      <c r="DW46" s="28"/>
      <c r="DX46" s="28"/>
      <c r="DY46" s="28"/>
      <c r="DZ46" s="28"/>
      <c r="EA46" s="28"/>
      <c r="EB46" s="28"/>
      <c r="EC46" s="28"/>
      <c r="ED46" s="28"/>
      <c r="EE46" s="28"/>
      <c r="EF46" s="28"/>
      <c r="EG46" s="28"/>
      <c r="EH46" s="28"/>
      <c r="EI46" s="28"/>
      <c r="EJ46" s="28"/>
      <c r="EK46" s="28"/>
      <c r="EL46" s="28"/>
      <c r="EM46" s="28"/>
      <c r="EN46" s="28"/>
      <c r="EO46" s="28"/>
      <c r="EP46" s="28"/>
      <c r="EQ46" s="28"/>
      <c r="ER46" s="28"/>
      <c r="ES46" s="28"/>
      <c r="ET46" s="28"/>
      <c r="EU46" s="28"/>
      <c r="EV46" s="28"/>
      <c r="EW46" s="28"/>
      <c r="EX46" s="28"/>
      <c r="EY46" s="28"/>
      <c r="EZ46" s="28"/>
      <c r="FA46" s="28"/>
      <c r="FB46" s="28"/>
      <c r="FC46" s="28"/>
      <c r="FD46" s="28"/>
      <c r="FE46" s="28"/>
      <c r="FF46" s="28"/>
      <c r="FG46" s="28"/>
      <c r="FH46" s="28"/>
      <c r="FI46" s="28"/>
      <c r="FJ46" s="28"/>
      <c r="FK46" s="28"/>
      <c r="FL46" s="28"/>
      <c r="FM46" s="28"/>
      <c r="FN46" s="28"/>
      <c r="FO46" s="28"/>
      <c r="FP46" s="28"/>
      <c r="FQ46" s="28"/>
      <c r="FR46" s="28"/>
      <c r="FS46" s="28"/>
      <c r="FT46" s="28"/>
      <c r="FU46" s="28"/>
      <c r="FV46" s="28"/>
      <c r="FW46" s="28"/>
      <c r="FX46" s="28"/>
      <c r="FY46" s="28"/>
      <c r="FZ46" s="28"/>
      <c r="GA46" s="28"/>
      <c r="GB46" s="28"/>
      <c r="GC46" s="28"/>
      <c r="GD46" s="28"/>
      <c r="GE46" s="28"/>
      <c r="GF46" s="28"/>
      <c r="GG46" s="28"/>
      <c r="GH46" s="28"/>
      <c r="GI46" s="28"/>
      <c r="GJ46" s="28"/>
      <c r="GK46" s="28"/>
      <c r="GL46" s="28"/>
      <c r="GM46" s="28"/>
      <c r="GN46" s="28"/>
      <c r="GO46" s="28"/>
    </row>
    <row r="47" spans="1:197" x14ac:dyDescent="0.25">
      <c r="A47" s="28"/>
      <c r="B47" s="69"/>
      <c r="C47" s="28"/>
      <c r="D47" s="28"/>
      <c r="E47" s="64"/>
      <c r="F47" s="28"/>
      <c r="G47" s="28"/>
      <c r="H47" s="28"/>
      <c r="I47" s="28"/>
      <c r="J47" s="28"/>
      <c r="K47" s="64"/>
      <c r="L47" s="64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64"/>
      <c r="X47" s="64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64"/>
      <c r="AJ47" s="64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8"/>
      <c r="AV47" s="28"/>
      <c r="AW47" s="28"/>
      <c r="AX47" s="28"/>
      <c r="AY47" s="65"/>
      <c r="AZ47" s="66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6"/>
      <c r="BN47" s="65"/>
      <c r="BO47" s="65"/>
      <c r="BP47" s="65"/>
      <c r="BQ47" s="65"/>
      <c r="BR47" s="65"/>
      <c r="BS47" s="65"/>
      <c r="BT47" s="65"/>
      <c r="BU47" s="65"/>
      <c r="BV47" s="65"/>
      <c r="BW47" s="65"/>
      <c r="BX47" s="65"/>
      <c r="BY47" s="65"/>
      <c r="BZ47" s="66"/>
      <c r="CA47" s="65"/>
      <c r="CB47" s="65"/>
      <c r="CC47" s="65"/>
      <c r="CD47" s="65"/>
      <c r="CE47" s="65"/>
      <c r="CF47" s="65"/>
      <c r="CG47" s="65"/>
      <c r="CH47" s="65"/>
      <c r="CI47" s="65"/>
      <c r="CJ47" s="65"/>
      <c r="CK47" s="65"/>
      <c r="CL47" s="65"/>
      <c r="CM47" s="65"/>
      <c r="CN47" s="65"/>
      <c r="CO47" s="65"/>
      <c r="CP47" s="65"/>
      <c r="CQ47" s="65"/>
      <c r="CR47" s="65"/>
      <c r="CS47" s="28"/>
      <c r="CT47" s="28"/>
      <c r="CU47" s="28"/>
      <c r="CV47" s="28"/>
      <c r="CW47" s="28"/>
      <c r="CX47" s="28"/>
      <c r="CY47" s="28"/>
      <c r="CZ47" s="28"/>
      <c r="DA47" s="28"/>
      <c r="DB47" s="28"/>
      <c r="DC47" s="28"/>
      <c r="DD47" s="28"/>
      <c r="DE47" s="28"/>
      <c r="DF47" s="28"/>
      <c r="DG47" s="28"/>
      <c r="DH47" s="28"/>
      <c r="DI47" s="28"/>
      <c r="DJ47" s="28"/>
      <c r="DK47" s="64"/>
      <c r="DL47" s="28"/>
      <c r="DM47" s="28"/>
      <c r="DN47" s="64"/>
      <c r="DO47" s="64"/>
      <c r="DP47" s="28"/>
      <c r="DQ47" s="28"/>
      <c r="DR47" s="64"/>
      <c r="DS47" s="64"/>
      <c r="DT47" s="28"/>
      <c r="DU47" s="28"/>
      <c r="DV47" s="64"/>
      <c r="DW47" s="28"/>
      <c r="DX47" s="28"/>
      <c r="DY47" s="28"/>
      <c r="DZ47" s="28"/>
      <c r="EA47" s="28"/>
      <c r="EB47" s="28"/>
      <c r="EC47" s="28"/>
      <c r="ED47" s="28"/>
      <c r="EE47" s="28"/>
      <c r="EF47" s="28"/>
      <c r="EG47" s="28"/>
      <c r="EH47" s="28"/>
      <c r="EI47" s="28"/>
      <c r="EJ47" s="28"/>
      <c r="EK47" s="28"/>
      <c r="EL47" s="28"/>
      <c r="EM47" s="28"/>
      <c r="EN47" s="28"/>
      <c r="EO47" s="28"/>
      <c r="EP47" s="28"/>
      <c r="EQ47" s="28"/>
      <c r="ER47" s="28"/>
      <c r="ES47" s="28"/>
      <c r="ET47" s="28"/>
      <c r="EU47" s="28"/>
      <c r="EV47" s="28"/>
      <c r="EW47" s="28"/>
      <c r="EX47" s="28"/>
      <c r="EY47" s="28"/>
      <c r="EZ47" s="28"/>
      <c r="FA47" s="28"/>
      <c r="FB47" s="28"/>
      <c r="FC47" s="28"/>
      <c r="FD47" s="28"/>
      <c r="FE47" s="28"/>
      <c r="FF47" s="28"/>
      <c r="FG47" s="28"/>
      <c r="FH47" s="28"/>
      <c r="FI47" s="28"/>
      <c r="FJ47" s="28"/>
      <c r="FK47" s="28"/>
      <c r="FL47" s="28"/>
      <c r="FM47" s="28"/>
      <c r="FN47" s="28"/>
      <c r="FO47" s="28"/>
      <c r="FP47" s="28"/>
      <c r="FQ47" s="28"/>
      <c r="FR47" s="28"/>
      <c r="FS47" s="28"/>
      <c r="FT47" s="28"/>
      <c r="FU47" s="28"/>
      <c r="FV47" s="28"/>
      <c r="FW47" s="28"/>
      <c r="FX47" s="28"/>
      <c r="FY47" s="28"/>
      <c r="FZ47" s="28"/>
      <c r="GA47" s="28"/>
      <c r="GB47" s="28"/>
      <c r="GC47" s="28"/>
      <c r="GD47" s="28"/>
      <c r="GE47" s="28"/>
      <c r="GF47" s="28"/>
      <c r="GG47" s="28"/>
      <c r="GH47" s="28"/>
      <c r="GI47" s="28"/>
      <c r="GJ47" s="28"/>
      <c r="GK47" s="28"/>
      <c r="GL47" s="28"/>
      <c r="GM47" s="28"/>
      <c r="GN47" s="28"/>
      <c r="GO47" s="28"/>
    </row>
    <row r="48" spans="1:197" x14ac:dyDescent="0.25">
      <c r="A48" s="28"/>
      <c r="B48" s="69"/>
      <c r="C48" s="28"/>
      <c r="D48" s="28"/>
      <c r="E48" s="64"/>
      <c r="F48" s="28"/>
      <c r="G48" s="28"/>
      <c r="H48" s="28"/>
      <c r="I48" s="28"/>
      <c r="J48" s="28"/>
      <c r="K48" s="64"/>
      <c r="L48" s="64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64"/>
      <c r="X48" s="64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64"/>
      <c r="AJ48" s="64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65"/>
      <c r="AZ48" s="66"/>
      <c r="BA48" s="65"/>
      <c r="BB48" s="65"/>
      <c r="BC48" s="65"/>
      <c r="BD48" s="65"/>
      <c r="BE48" s="65"/>
      <c r="BF48" s="65"/>
      <c r="BG48" s="65"/>
      <c r="BH48" s="65"/>
      <c r="BI48" s="65"/>
      <c r="BJ48" s="65"/>
      <c r="BK48" s="65"/>
      <c r="BL48" s="65"/>
      <c r="BM48" s="66"/>
      <c r="BN48" s="65"/>
      <c r="BO48" s="65"/>
      <c r="BP48" s="65"/>
      <c r="BQ48" s="65"/>
      <c r="BR48" s="65"/>
      <c r="BS48" s="65"/>
      <c r="BT48" s="65"/>
      <c r="BU48" s="65"/>
      <c r="BV48" s="65"/>
      <c r="BW48" s="65"/>
      <c r="BX48" s="65"/>
      <c r="BY48" s="65"/>
      <c r="BZ48" s="66"/>
      <c r="CA48" s="65"/>
      <c r="CB48" s="65"/>
      <c r="CC48" s="65"/>
      <c r="CD48" s="65"/>
      <c r="CE48" s="65"/>
      <c r="CF48" s="65"/>
      <c r="CG48" s="65"/>
      <c r="CH48" s="65"/>
      <c r="CI48" s="65"/>
      <c r="CJ48" s="65"/>
      <c r="CK48" s="65"/>
      <c r="CL48" s="65"/>
      <c r="CM48" s="65"/>
      <c r="CN48" s="65"/>
      <c r="CO48" s="65"/>
      <c r="CP48" s="65"/>
      <c r="CQ48" s="65"/>
      <c r="CR48" s="65"/>
      <c r="CS48" s="28"/>
      <c r="CT48" s="28"/>
      <c r="CU48" s="28"/>
      <c r="CV48" s="28"/>
      <c r="CW48" s="28"/>
      <c r="CX48" s="28"/>
      <c r="CY48" s="28"/>
      <c r="CZ48" s="28"/>
      <c r="DA48" s="28"/>
      <c r="DB48" s="28"/>
      <c r="DC48" s="28"/>
      <c r="DD48" s="28"/>
      <c r="DE48" s="28"/>
      <c r="DF48" s="28"/>
      <c r="DG48" s="28"/>
      <c r="DH48" s="28"/>
      <c r="DI48" s="28"/>
      <c r="DJ48" s="28"/>
      <c r="DK48" s="64"/>
      <c r="DL48" s="28"/>
      <c r="DM48" s="28"/>
      <c r="DN48" s="64"/>
      <c r="DO48" s="64"/>
      <c r="DP48" s="28"/>
      <c r="DQ48" s="28"/>
      <c r="DR48" s="64"/>
      <c r="DS48" s="64"/>
      <c r="DT48" s="28"/>
      <c r="DU48" s="28"/>
      <c r="DV48" s="64"/>
      <c r="DW48" s="28"/>
      <c r="DX48" s="28"/>
      <c r="DY48" s="28"/>
      <c r="DZ48" s="28"/>
      <c r="EA48" s="28"/>
      <c r="EB48" s="28"/>
      <c r="EC48" s="28"/>
      <c r="ED48" s="28"/>
      <c r="EE48" s="28"/>
      <c r="EF48" s="28"/>
      <c r="EG48" s="28"/>
      <c r="EH48" s="28"/>
      <c r="EI48" s="28"/>
      <c r="EJ48" s="28"/>
      <c r="EK48" s="28"/>
      <c r="EL48" s="28"/>
      <c r="EM48" s="28"/>
      <c r="EN48" s="28"/>
      <c r="EO48" s="28"/>
      <c r="EP48" s="28"/>
      <c r="EQ48" s="28"/>
      <c r="ER48" s="28"/>
      <c r="ES48" s="28"/>
      <c r="ET48" s="28"/>
      <c r="EU48" s="28"/>
      <c r="EV48" s="28"/>
      <c r="EW48" s="28"/>
      <c r="EX48" s="28"/>
      <c r="EY48" s="28"/>
      <c r="EZ48" s="28"/>
      <c r="FA48" s="28"/>
      <c r="FB48" s="28"/>
      <c r="FC48" s="28"/>
      <c r="FD48" s="28"/>
      <c r="FE48" s="28"/>
      <c r="FF48" s="28"/>
      <c r="FG48" s="28"/>
      <c r="FH48" s="28"/>
      <c r="FI48" s="28"/>
      <c r="FJ48" s="28"/>
      <c r="FK48" s="28"/>
      <c r="FL48" s="28"/>
      <c r="FM48" s="28"/>
      <c r="FN48" s="28"/>
      <c r="FO48" s="28"/>
      <c r="FP48" s="28"/>
      <c r="FQ48" s="28"/>
      <c r="FR48" s="28"/>
      <c r="FS48" s="28"/>
      <c r="FT48" s="28"/>
      <c r="FU48" s="28"/>
      <c r="FV48" s="28"/>
      <c r="FW48" s="28"/>
      <c r="FX48" s="28"/>
      <c r="FY48" s="28"/>
      <c r="FZ48" s="28"/>
      <c r="GA48" s="28"/>
      <c r="GB48" s="28"/>
      <c r="GC48" s="28"/>
      <c r="GD48" s="28"/>
      <c r="GE48" s="28"/>
      <c r="GF48" s="28"/>
      <c r="GG48" s="28"/>
      <c r="GH48" s="28"/>
      <c r="GI48" s="28"/>
      <c r="GJ48" s="28"/>
      <c r="GK48" s="28"/>
      <c r="GL48" s="28"/>
      <c r="GM48" s="28"/>
      <c r="GN48" s="28"/>
      <c r="GO48" s="28"/>
    </row>
    <row r="49" spans="1:197" x14ac:dyDescent="0.25">
      <c r="A49" s="28"/>
      <c r="B49" s="69"/>
      <c r="C49" s="28"/>
      <c r="D49" s="28"/>
      <c r="E49" s="64"/>
      <c r="F49" s="28"/>
      <c r="G49" s="28"/>
      <c r="H49" s="28"/>
      <c r="I49" s="28"/>
      <c r="J49" s="28"/>
      <c r="K49" s="64"/>
      <c r="L49" s="64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64"/>
      <c r="X49" s="64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64"/>
      <c r="AJ49" s="64"/>
      <c r="AK49" s="28"/>
      <c r="AL49" s="28"/>
      <c r="AM49" s="28"/>
      <c r="AN49" s="28"/>
      <c r="AO49" s="28"/>
      <c r="AP49" s="28"/>
      <c r="AQ49" s="28"/>
      <c r="AR49" s="28"/>
      <c r="AS49" s="28"/>
      <c r="AT49" s="28"/>
      <c r="AU49" s="28"/>
      <c r="AV49" s="28"/>
      <c r="AW49" s="28"/>
      <c r="AX49" s="28"/>
      <c r="AY49" s="65"/>
      <c r="AZ49" s="66"/>
      <c r="BA49" s="65"/>
      <c r="BB49" s="65"/>
      <c r="BC49" s="65"/>
      <c r="BD49" s="65"/>
      <c r="BE49" s="65"/>
      <c r="BF49" s="65"/>
      <c r="BG49" s="65"/>
      <c r="BH49" s="65"/>
      <c r="BI49" s="65"/>
      <c r="BJ49" s="65"/>
      <c r="BK49" s="65"/>
      <c r="BL49" s="65"/>
      <c r="BM49" s="66"/>
      <c r="BN49" s="65"/>
      <c r="BO49" s="65"/>
      <c r="BP49" s="65"/>
      <c r="BQ49" s="65"/>
      <c r="BR49" s="65"/>
      <c r="BS49" s="65"/>
      <c r="BT49" s="65"/>
      <c r="BU49" s="65"/>
      <c r="BV49" s="65"/>
      <c r="BW49" s="65"/>
      <c r="BX49" s="65"/>
      <c r="BY49" s="65"/>
      <c r="BZ49" s="66"/>
      <c r="CA49" s="65"/>
      <c r="CB49" s="65"/>
      <c r="CC49" s="65"/>
      <c r="CD49" s="65"/>
      <c r="CE49" s="65"/>
      <c r="CF49" s="65"/>
      <c r="CG49" s="65"/>
      <c r="CH49" s="65"/>
      <c r="CI49" s="65"/>
      <c r="CJ49" s="65"/>
      <c r="CK49" s="65"/>
      <c r="CL49" s="65"/>
      <c r="CM49" s="65"/>
      <c r="CN49" s="65"/>
      <c r="CO49" s="65"/>
      <c r="CP49" s="65"/>
      <c r="CQ49" s="65"/>
      <c r="CR49" s="65"/>
      <c r="CS49" s="28"/>
      <c r="CT49" s="28"/>
      <c r="CU49" s="28"/>
      <c r="CV49" s="28"/>
      <c r="CW49" s="28"/>
      <c r="CX49" s="28"/>
      <c r="CY49" s="28"/>
      <c r="CZ49" s="28"/>
      <c r="DA49" s="28"/>
      <c r="DB49" s="28"/>
      <c r="DC49" s="28"/>
      <c r="DD49" s="28"/>
      <c r="DE49" s="28"/>
      <c r="DF49" s="28"/>
      <c r="DG49" s="28"/>
      <c r="DH49" s="28"/>
      <c r="DI49" s="28"/>
      <c r="DJ49" s="28"/>
      <c r="DK49" s="64"/>
      <c r="DL49" s="28"/>
      <c r="DM49" s="28"/>
      <c r="DN49" s="64"/>
      <c r="DO49" s="64"/>
      <c r="DP49" s="28"/>
      <c r="DQ49" s="28"/>
      <c r="DR49" s="64"/>
      <c r="DS49" s="64"/>
      <c r="DT49" s="28"/>
      <c r="DU49" s="28"/>
      <c r="DV49" s="64"/>
      <c r="DW49" s="28"/>
      <c r="DX49" s="28"/>
      <c r="DY49" s="28"/>
      <c r="DZ49" s="28"/>
      <c r="EA49" s="28"/>
      <c r="EB49" s="28"/>
      <c r="EC49" s="28"/>
      <c r="ED49" s="28"/>
      <c r="EE49" s="28"/>
      <c r="EF49" s="28"/>
      <c r="EG49" s="28"/>
      <c r="EH49" s="28"/>
      <c r="EI49" s="28"/>
      <c r="EJ49" s="28"/>
      <c r="EK49" s="28"/>
      <c r="EL49" s="28"/>
      <c r="EM49" s="28"/>
      <c r="EN49" s="28"/>
      <c r="EO49" s="28"/>
      <c r="EP49" s="28"/>
      <c r="EQ49" s="28"/>
      <c r="ER49" s="28"/>
      <c r="ES49" s="28"/>
      <c r="ET49" s="28"/>
      <c r="EU49" s="28"/>
      <c r="EV49" s="28"/>
      <c r="EW49" s="28"/>
      <c r="EX49" s="28"/>
      <c r="EY49" s="28"/>
      <c r="EZ49" s="28"/>
      <c r="FA49" s="28"/>
      <c r="FB49" s="28"/>
      <c r="FC49" s="28"/>
      <c r="FD49" s="28"/>
      <c r="FE49" s="28"/>
      <c r="FF49" s="28"/>
      <c r="FG49" s="28"/>
      <c r="FH49" s="28"/>
      <c r="FI49" s="28"/>
      <c r="FJ49" s="28"/>
      <c r="FK49" s="28"/>
      <c r="FL49" s="28"/>
      <c r="FM49" s="28"/>
      <c r="FN49" s="28"/>
      <c r="FO49" s="28"/>
      <c r="FP49" s="28"/>
      <c r="FQ49" s="28"/>
      <c r="FR49" s="28"/>
      <c r="FS49" s="28"/>
      <c r="FT49" s="28"/>
      <c r="FU49" s="28"/>
      <c r="FV49" s="28"/>
      <c r="FW49" s="28"/>
      <c r="FX49" s="28"/>
      <c r="FY49" s="28"/>
      <c r="FZ49" s="28"/>
      <c r="GA49" s="28"/>
      <c r="GB49" s="28"/>
      <c r="GC49" s="28"/>
      <c r="GD49" s="28"/>
      <c r="GE49" s="28"/>
      <c r="GF49" s="28"/>
      <c r="GG49" s="28"/>
      <c r="GH49" s="28"/>
      <c r="GI49" s="28"/>
      <c r="GJ49" s="28"/>
      <c r="GK49" s="28"/>
      <c r="GL49" s="28"/>
      <c r="GM49" s="28"/>
      <c r="GN49" s="28"/>
      <c r="GO49" s="28"/>
    </row>
    <row r="50" spans="1:197" x14ac:dyDescent="0.25">
      <c r="A50" s="28"/>
      <c r="B50" s="69"/>
      <c r="C50" s="28"/>
      <c r="D50" s="28"/>
      <c r="E50" s="64"/>
      <c r="F50" s="28"/>
      <c r="G50" s="28"/>
      <c r="H50" s="28"/>
      <c r="I50" s="28"/>
      <c r="J50" s="28"/>
      <c r="K50" s="64"/>
      <c r="L50" s="64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64"/>
      <c r="X50" s="64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64"/>
      <c r="AJ50" s="64"/>
      <c r="AK50" s="28"/>
      <c r="AL50" s="28"/>
      <c r="AM50" s="28"/>
      <c r="AN50" s="28"/>
      <c r="AO50" s="28"/>
      <c r="AP50" s="28"/>
      <c r="AQ50" s="28"/>
      <c r="AR50" s="28"/>
      <c r="AS50" s="28"/>
      <c r="AT50" s="28"/>
      <c r="AU50" s="28"/>
      <c r="AV50" s="28"/>
      <c r="AW50" s="28"/>
      <c r="AX50" s="28"/>
      <c r="AY50" s="65"/>
      <c r="AZ50" s="66"/>
      <c r="BA50" s="65"/>
      <c r="BB50" s="65"/>
      <c r="BC50" s="65"/>
      <c r="BD50" s="65"/>
      <c r="BE50" s="65"/>
      <c r="BF50" s="65"/>
      <c r="BG50" s="65"/>
      <c r="BH50" s="65"/>
      <c r="BI50" s="65"/>
      <c r="BJ50" s="65"/>
      <c r="BK50" s="65"/>
      <c r="BL50" s="65"/>
      <c r="BM50" s="66"/>
      <c r="BN50" s="65"/>
      <c r="BO50" s="65"/>
      <c r="BP50" s="65"/>
      <c r="BQ50" s="65"/>
      <c r="BR50" s="65"/>
      <c r="BS50" s="65"/>
      <c r="BT50" s="65"/>
      <c r="BU50" s="65"/>
      <c r="BV50" s="65"/>
      <c r="BW50" s="65"/>
      <c r="BX50" s="65"/>
      <c r="BY50" s="65"/>
      <c r="BZ50" s="66"/>
      <c r="CA50" s="65"/>
      <c r="CB50" s="65"/>
      <c r="CC50" s="65"/>
      <c r="CD50" s="65"/>
      <c r="CE50" s="65"/>
      <c r="CF50" s="65"/>
      <c r="CG50" s="65"/>
      <c r="CH50" s="65"/>
      <c r="CI50" s="65"/>
      <c r="CJ50" s="65"/>
      <c r="CK50" s="65"/>
      <c r="CL50" s="65"/>
      <c r="CM50" s="65"/>
      <c r="CN50" s="65"/>
      <c r="CO50" s="65"/>
      <c r="CP50" s="65"/>
      <c r="CQ50" s="65"/>
      <c r="CR50" s="65"/>
      <c r="CS50" s="28"/>
      <c r="CT50" s="28"/>
      <c r="CU50" s="28"/>
      <c r="CV50" s="28"/>
      <c r="CW50" s="28"/>
      <c r="CX50" s="28"/>
      <c r="CY50" s="28"/>
      <c r="CZ50" s="28"/>
      <c r="DA50" s="28"/>
      <c r="DB50" s="28"/>
      <c r="DC50" s="28"/>
      <c r="DD50" s="28"/>
      <c r="DE50" s="28"/>
      <c r="DF50" s="28"/>
      <c r="DG50" s="28"/>
      <c r="DH50" s="28"/>
      <c r="DI50" s="28"/>
      <c r="DJ50" s="28"/>
      <c r="DK50" s="64"/>
      <c r="DL50" s="28"/>
      <c r="DM50" s="28"/>
      <c r="DN50" s="64"/>
      <c r="DO50" s="64"/>
      <c r="DP50" s="28"/>
      <c r="DQ50" s="28"/>
      <c r="DR50" s="64"/>
      <c r="DS50" s="64"/>
      <c r="DT50" s="28"/>
      <c r="DU50" s="28"/>
      <c r="DV50" s="64"/>
      <c r="DW50" s="28"/>
      <c r="DX50" s="28"/>
      <c r="DY50" s="28"/>
      <c r="DZ50" s="28"/>
      <c r="EA50" s="28"/>
      <c r="EB50" s="28"/>
      <c r="EC50" s="28"/>
      <c r="ED50" s="28"/>
      <c r="EE50" s="28"/>
      <c r="EF50" s="28"/>
      <c r="EG50" s="28"/>
      <c r="EH50" s="28"/>
      <c r="EI50" s="28"/>
      <c r="EJ50" s="28"/>
      <c r="EK50" s="28"/>
      <c r="EL50" s="28"/>
      <c r="EM50" s="28"/>
      <c r="EN50" s="28"/>
      <c r="EO50" s="28"/>
      <c r="EP50" s="28"/>
      <c r="EQ50" s="28"/>
      <c r="ER50" s="28"/>
      <c r="ES50" s="28"/>
      <c r="ET50" s="28"/>
      <c r="EU50" s="28"/>
      <c r="EV50" s="28"/>
      <c r="EW50" s="28"/>
      <c r="EX50" s="28"/>
      <c r="EY50" s="28"/>
      <c r="EZ50" s="28"/>
      <c r="FA50" s="28"/>
      <c r="FB50" s="28"/>
      <c r="FC50" s="28"/>
      <c r="FD50" s="28"/>
      <c r="FE50" s="28"/>
      <c r="FF50" s="28"/>
      <c r="FG50" s="28"/>
      <c r="FH50" s="28"/>
      <c r="FI50" s="28"/>
      <c r="FJ50" s="28"/>
      <c r="FK50" s="28"/>
      <c r="FL50" s="28"/>
      <c r="FM50" s="28"/>
      <c r="FN50" s="28"/>
      <c r="FO50" s="28"/>
      <c r="FP50" s="28"/>
      <c r="FQ50" s="28"/>
      <c r="FR50" s="28"/>
      <c r="FS50" s="28"/>
      <c r="FT50" s="28"/>
      <c r="FU50" s="28"/>
      <c r="FV50" s="28"/>
      <c r="FW50" s="28"/>
      <c r="FX50" s="28"/>
      <c r="FY50" s="28"/>
      <c r="FZ50" s="28"/>
      <c r="GA50" s="28"/>
      <c r="GB50" s="28"/>
      <c r="GC50" s="28"/>
      <c r="GD50" s="28"/>
      <c r="GE50" s="28"/>
      <c r="GF50" s="28"/>
      <c r="GG50" s="28"/>
      <c r="GH50" s="28"/>
      <c r="GI50" s="28"/>
      <c r="GJ50" s="28"/>
      <c r="GK50" s="28"/>
      <c r="GL50" s="28"/>
      <c r="GM50" s="28"/>
      <c r="GN50" s="28"/>
      <c r="GO50" s="28"/>
    </row>
    <row r="51" spans="1:197" x14ac:dyDescent="0.25">
      <c r="A51" s="28"/>
      <c r="B51" s="69"/>
      <c r="C51" s="28"/>
      <c r="D51" s="28"/>
      <c r="E51" s="64"/>
      <c r="F51" s="28"/>
      <c r="G51" s="28"/>
      <c r="H51" s="28"/>
      <c r="I51" s="28"/>
      <c r="J51" s="28"/>
      <c r="K51" s="64"/>
      <c r="L51" s="64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64"/>
      <c r="X51" s="64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64"/>
      <c r="AJ51" s="64"/>
      <c r="AK51" s="28"/>
      <c r="AL51" s="28"/>
      <c r="AM51" s="28"/>
      <c r="AN51" s="28"/>
      <c r="AO51" s="28"/>
      <c r="AP51" s="28"/>
      <c r="AQ51" s="28"/>
      <c r="AR51" s="28"/>
      <c r="AS51" s="28"/>
      <c r="AT51" s="28"/>
      <c r="AU51" s="28"/>
      <c r="AV51" s="28"/>
      <c r="AW51" s="28"/>
      <c r="AX51" s="28"/>
      <c r="AY51" s="65"/>
      <c r="AZ51" s="66"/>
      <c r="BA51" s="65"/>
      <c r="BB51" s="65"/>
      <c r="BC51" s="65"/>
      <c r="BD51" s="65"/>
      <c r="BE51" s="65"/>
      <c r="BF51" s="65"/>
      <c r="BG51" s="65"/>
      <c r="BH51" s="65"/>
      <c r="BI51" s="65"/>
      <c r="BJ51" s="65"/>
      <c r="BK51" s="65"/>
      <c r="BL51" s="65"/>
      <c r="BM51" s="66"/>
      <c r="BN51" s="65"/>
      <c r="BO51" s="65"/>
      <c r="BP51" s="65"/>
      <c r="BQ51" s="65"/>
      <c r="BR51" s="65"/>
      <c r="BS51" s="65"/>
      <c r="BT51" s="65"/>
      <c r="BU51" s="65"/>
      <c r="BV51" s="65"/>
      <c r="BW51" s="65"/>
      <c r="BX51" s="65"/>
      <c r="BY51" s="65"/>
      <c r="BZ51" s="66"/>
      <c r="CA51" s="65"/>
      <c r="CB51" s="65"/>
      <c r="CC51" s="65"/>
      <c r="CD51" s="65"/>
      <c r="CE51" s="65"/>
      <c r="CF51" s="65"/>
      <c r="CG51" s="65"/>
      <c r="CH51" s="65"/>
      <c r="CI51" s="65"/>
      <c r="CJ51" s="65"/>
      <c r="CK51" s="65"/>
      <c r="CL51" s="65"/>
      <c r="CM51" s="65"/>
      <c r="CN51" s="65"/>
      <c r="CO51" s="65"/>
      <c r="CP51" s="65"/>
      <c r="CQ51" s="65"/>
      <c r="CR51" s="65"/>
      <c r="CS51" s="28"/>
      <c r="CT51" s="28"/>
      <c r="CU51" s="28"/>
      <c r="CV51" s="28"/>
      <c r="CW51" s="28"/>
      <c r="CX51" s="28"/>
      <c r="CY51" s="28"/>
      <c r="CZ51" s="28"/>
      <c r="DA51" s="28"/>
      <c r="DB51" s="28"/>
      <c r="DC51" s="28"/>
      <c r="DD51" s="28"/>
      <c r="DE51" s="28"/>
      <c r="DF51" s="28"/>
      <c r="DG51" s="28"/>
      <c r="DH51" s="28"/>
      <c r="DI51" s="28"/>
      <c r="DJ51" s="28"/>
      <c r="DK51" s="64"/>
      <c r="DL51" s="28"/>
      <c r="DM51" s="28"/>
      <c r="DN51" s="64"/>
      <c r="DO51" s="64"/>
      <c r="DP51" s="28"/>
      <c r="DQ51" s="28"/>
      <c r="DR51" s="64"/>
      <c r="DS51" s="64"/>
      <c r="DT51" s="28"/>
      <c r="DU51" s="28"/>
      <c r="DV51" s="64"/>
      <c r="DW51" s="28"/>
      <c r="DX51" s="28"/>
      <c r="DY51" s="28"/>
      <c r="DZ51" s="28"/>
      <c r="EA51" s="28"/>
      <c r="EB51" s="28"/>
      <c r="EC51" s="28"/>
      <c r="ED51" s="28"/>
      <c r="EE51" s="28"/>
      <c r="EF51" s="28"/>
      <c r="EG51" s="28"/>
      <c r="EH51" s="28"/>
      <c r="EI51" s="28"/>
      <c r="EJ51" s="28"/>
      <c r="EK51" s="28"/>
      <c r="EL51" s="28"/>
      <c r="EM51" s="28"/>
      <c r="EN51" s="28"/>
      <c r="EO51" s="28"/>
      <c r="EP51" s="28"/>
      <c r="EQ51" s="28"/>
      <c r="ER51" s="28"/>
      <c r="ES51" s="28"/>
      <c r="ET51" s="28"/>
      <c r="EU51" s="28"/>
      <c r="EV51" s="28"/>
      <c r="EW51" s="28"/>
      <c r="EX51" s="28"/>
      <c r="EY51" s="28"/>
      <c r="EZ51" s="28"/>
      <c r="FA51" s="28"/>
      <c r="FB51" s="28"/>
      <c r="FC51" s="28"/>
      <c r="FD51" s="28"/>
      <c r="FE51" s="28"/>
      <c r="FF51" s="28"/>
      <c r="FG51" s="28"/>
      <c r="FH51" s="28"/>
      <c r="FI51" s="28"/>
      <c r="FJ51" s="28"/>
      <c r="FK51" s="28"/>
      <c r="FL51" s="28"/>
      <c r="FM51" s="28"/>
      <c r="FN51" s="28"/>
      <c r="FO51" s="28"/>
      <c r="FP51" s="28"/>
      <c r="FQ51" s="28"/>
      <c r="FR51" s="28"/>
      <c r="FS51" s="28"/>
      <c r="FT51" s="28"/>
      <c r="FU51" s="28"/>
      <c r="FV51" s="28"/>
      <c r="FW51" s="28"/>
      <c r="FX51" s="28"/>
      <c r="FY51" s="28"/>
      <c r="FZ51" s="28"/>
      <c r="GA51" s="28"/>
      <c r="GB51" s="28"/>
      <c r="GC51" s="28"/>
      <c r="GD51" s="28"/>
      <c r="GE51" s="28"/>
      <c r="GF51" s="28"/>
      <c r="GG51" s="28"/>
      <c r="GH51" s="28"/>
      <c r="GI51" s="28"/>
      <c r="GJ51" s="28"/>
      <c r="GK51" s="28"/>
      <c r="GL51" s="28"/>
      <c r="GM51" s="28"/>
      <c r="GN51" s="28"/>
      <c r="GO51" s="28"/>
    </row>
    <row r="52" spans="1:197" x14ac:dyDescent="0.25">
      <c r="A52" s="28"/>
      <c r="B52" s="69"/>
      <c r="C52" s="28"/>
      <c r="D52" s="28"/>
      <c r="E52" s="64"/>
      <c r="F52" s="28"/>
      <c r="G52" s="28"/>
      <c r="H52" s="28"/>
      <c r="I52" s="28"/>
      <c r="J52" s="28"/>
      <c r="K52" s="64"/>
      <c r="L52" s="64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64"/>
      <c r="X52" s="64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64"/>
      <c r="AJ52" s="64"/>
      <c r="AK52" s="28"/>
      <c r="AL52" s="28"/>
      <c r="AM52" s="28"/>
      <c r="AN52" s="28"/>
      <c r="AO52" s="28"/>
      <c r="AP52" s="28"/>
      <c r="AQ52" s="28"/>
      <c r="AR52" s="28"/>
      <c r="AS52" s="28"/>
      <c r="AT52" s="28"/>
      <c r="AU52" s="28"/>
      <c r="AV52" s="28"/>
      <c r="AW52" s="28"/>
      <c r="AX52" s="28"/>
      <c r="AY52" s="65"/>
      <c r="AZ52" s="66"/>
      <c r="BA52" s="65"/>
      <c r="BB52" s="65"/>
      <c r="BC52" s="65"/>
      <c r="BD52" s="65"/>
      <c r="BE52" s="65"/>
      <c r="BF52" s="65"/>
      <c r="BG52" s="65"/>
      <c r="BH52" s="65"/>
      <c r="BI52" s="65"/>
      <c r="BJ52" s="65"/>
      <c r="BK52" s="65"/>
      <c r="BL52" s="65"/>
      <c r="BM52" s="66"/>
      <c r="BN52" s="65"/>
      <c r="BO52" s="65"/>
      <c r="BP52" s="65"/>
      <c r="BQ52" s="65"/>
      <c r="BR52" s="65"/>
      <c r="BS52" s="65"/>
      <c r="BT52" s="65"/>
      <c r="BU52" s="65"/>
      <c r="BV52" s="65"/>
      <c r="BW52" s="65"/>
      <c r="BX52" s="65"/>
      <c r="BY52" s="65"/>
      <c r="BZ52" s="66"/>
      <c r="CA52" s="65"/>
      <c r="CB52" s="65"/>
      <c r="CC52" s="65"/>
      <c r="CD52" s="65"/>
      <c r="CE52" s="65"/>
      <c r="CF52" s="65"/>
      <c r="CG52" s="65"/>
      <c r="CH52" s="65"/>
      <c r="CI52" s="65"/>
      <c r="CJ52" s="65"/>
      <c r="CK52" s="65"/>
      <c r="CL52" s="65"/>
      <c r="CM52" s="65"/>
      <c r="CN52" s="65"/>
      <c r="CO52" s="65"/>
      <c r="CP52" s="65"/>
      <c r="CQ52" s="65"/>
      <c r="CR52" s="65"/>
      <c r="CS52" s="28"/>
      <c r="CT52" s="28"/>
      <c r="CU52" s="28"/>
      <c r="CV52" s="28"/>
      <c r="CW52" s="28"/>
      <c r="CX52" s="28"/>
      <c r="CY52" s="28"/>
      <c r="CZ52" s="28"/>
      <c r="DA52" s="28"/>
      <c r="DB52" s="28"/>
      <c r="DC52" s="28"/>
      <c r="DD52" s="28"/>
      <c r="DE52" s="28"/>
      <c r="DF52" s="28"/>
      <c r="DG52" s="28"/>
      <c r="DH52" s="28"/>
      <c r="DI52" s="28"/>
      <c r="DJ52" s="28"/>
      <c r="DK52" s="64"/>
      <c r="DL52" s="28"/>
      <c r="DM52" s="28"/>
      <c r="DN52" s="64"/>
      <c r="DO52" s="64"/>
      <c r="DP52" s="28"/>
      <c r="DQ52" s="28"/>
      <c r="DR52" s="64"/>
      <c r="DS52" s="64"/>
      <c r="DT52" s="28"/>
      <c r="DU52" s="28"/>
      <c r="DV52" s="64"/>
      <c r="DW52" s="28"/>
      <c r="DX52" s="28"/>
      <c r="DY52" s="28"/>
      <c r="DZ52" s="28"/>
      <c r="EA52" s="28"/>
      <c r="EB52" s="28"/>
      <c r="EC52" s="28"/>
      <c r="ED52" s="28"/>
      <c r="EE52" s="28"/>
      <c r="EF52" s="28"/>
      <c r="EG52" s="28"/>
      <c r="EH52" s="28"/>
      <c r="EI52" s="28"/>
      <c r="EJ52" s="28"/>
      <c r="EK52" s="28"/>
      <c r="EL52" s="28"/>
      <c r="EM52" s="28"/>
      <c r="EN52" s="28"/>
      <c r="EO52" s="28"/>
      <c r="EP52" s="28"/>
      <c r="EQ52" s="28"/>
      <c r="ER52" s="28"/>
      <c r="ES52" s="28"/>
      <c r="ET52" s="28"/>
      <c r="EU52" s="28"/>
      <c r="EV52" s="28"/>
      <c r="EW52" s="28"/>
      <c r="EX52" s="28"/>
      <c r="EY52" s="28"/>
      <c r="EZ52" s="28"/>
      <c r="FA52" s="28"/>
      <c r="FB52" s="28"/>
      <c r="FC52" s="28"/>
      <c r="FD52" s="28"/>
      <c r="FE52" s="28"/>
      <c r="FF52" s="28"/>
      <c r="FG52" s="28"/>
      <c r="FH52" s="28"/>
      <c r="FI52" s="28"/>
      <c r="FJ52" s="28"/>
      <c r="FK52" s="28"/>
      <c r="FL52" s="28"/>
      <c r="FM52" s="28"/>
      <c r="FN52" s="28"/>
      <c r="FO52" s="28"/>
      <c r="FP52" s="28"/>
      <c r="FQ52" s="28"/>
      <c r="FR52" s="28"/>
      <c r="FS52" s="28"/>
      <c r="FT52" s="28"/>
      <c r="FU52" s="28"/>
      <c r="FV52" s="28"/>
      <c r="FW52" s="28"/>
      <c r="FX52" s="28"/>
      <c r="FY52" s="28"/>
      <c r="FZ52" s="28"/>
      <c r="GA52" s="28"/>
      <c r="GB52" s="28"/>
      <c r="GC52" s="28"/>
      <c r="GD52" s="28"/>
      <c r="GE52" s="28"/>
      <c r="GF52" s="28"/>
      <c r="GG52" s="28"/>
      <c r="GH52" s="28"/>
      <c r="GI52" s="28"/>
      <c r="GJ52" s="28"/>
      <c r="GK52" s="28"/>
      <c r="GL52" s="28"/>
      <c r="GM52" s="28"/>
      <c r="GN52" s="28"/>
      <c r="GO52" s="28"/>
    </row>
    <row r="53" spans="1:197" x14ac:dyDescent="0.25">
      <c r="A53" s="28"/>
      <c r="B53" s="69"/>
      <c r="C53" s="28"/>
      <c r="D53" s="28"/>
      <c r="E53" s="64"/>
      <c r="F53" s="28"/>
      <c r="G53" s="28"/>
      <c r="H53" s="28"/>
      <c r="I53" s="28"/>
      <c r="J53" s="28"/>
      <c r="K53" s="64"/>
      <c r="L53" s="64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64"/>
      <c r="X53" s="64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64"/>
      <c r="AJ53" s="64"/>
      <c r="AK53" s="28"/>
      <c r="AL53" s="28"/>
      <c r="AM53" s="28"/>
      <c r="AN53" s="28"/>
      <c r="AO53" s="28"/>
      <c r="AP53" s="28"/>
      <c r="AQ53" s="28"/>
      <c r="AR53" s="28"/>
      <c r="AS53" s="28"/>
      <c r="AT53" s="28"/>
      <c r="AU53" s="28"/>
      <c r="AV53" s="28"/>
      <c r="AW53" s="28"/>
      <c r="AX53" s="28"/>
      <c r="AY53" s="65"/>
      <c r="AZ53" s="66"/>
      <c r="BA53" s="65"/>
      <c r="BB53" s="65"/>
      <c r="BC53" s="65"/>
      <c r="BD53" s="65"/>
      <c r="BE53" s="65"/>
      <c r="BF53" s="65"/>
      <c r="BG53" s="65"/>
      <c r="BH53" s="65"/>
      <c r="BI53" s="65"/>
      <c r="BJ53" s="65"/>
      <c r="BK53" s="65"/>
      <c r="BL53" s="65"/>
      <c r="BM53" s="66"/>
      <c r="BN53" s="65"/>
      <c r="BO53" s="65"/>
      <c r="BP53" s="65"/>
      <c r="BQ53" s="65"/>
      <c r="BR53" s="65"/>
      <c r="BS53" s="65"/>
      <c r="BT53" s="65"/>
      <c r="BU53" s="65"/>
      <c r="BV53" s="65"/>
      <c r="BW53" s="65"/>
      <c r="BX53" s="65"/>
      <c r="BY53" s="65"/>
      <c r="BZ53" s="66"/>
      <c r="CA53" s="65"/>
      <c r="CB53" s="65"/>
      <c r="CC53" s="65"/>
      <c r="CD53" s="65"/>
      <c r="CE53" s="65"/>
      <c r="CF53" s="65"/>
      <c r="CG53" s="65"/>
      <c r="CH53" s="65"/>
      <c r="CI53" s="65"/>
      <c r="CJ53" s="65"/>
      <c r="CK53" s="65"/>
      <c r="CL53" s="65"/>
      <c r="CM53" s="65"/>
      <c r="CN53" s="65"/>
      <c r="CO53" s="65"/>
      <c r="CP53" s="65"/>
      <c r="CQ53" s="65"/>
      <c r="CR53" s="65"/>
      <c r="CS53" s="28"/>
      <c r="CT53" s="28"/>
      <c r="CU53" s="28"/>
      <c r="CV53" s="28"/>
      <c r="CW53" s="28"/>
      <c r="CX53" s="28"/>
      <c r="CY53" s="28"/>
      <c r="CZ53" s="28"/>
      <c r="DA53" s="28"/>
      <c r="DB53" s="28"/>
      <c r="DC53" s="28"/>
      <c r="DD53" s="28"/>
      <c r="DE53" s="28"/>
      <c r="DF53" s="28"/>
      <c r="DG53" s="28"/>
      <c r="DH53" s="28"/>
      <c r="DI53" s="28"/>
      <c r="DJ53" s="28"/>
      <c r="DK53" s="64"/>
      <c r="DL53" s="28"/>
      <c r="DM53" s="28"/>
      <c r="DN53" s="64"/>
      <c r="DO53" s="64"/>
      <c r="DP53" s="28"/>
      <c r="DQ53" s="28"/>
      <c r="DR53" s="64"/>
      <c r="DS53" s="64"/>
      <c r="DT53" s="28"/>
      <c r="DU53" s="28"/>
      <c r="DV53" s="64"/>
      <c r="DW53" s="28"/>
      <c r="DX53" s="28"/>
      <c r="DY53" s="28"/>
      <c r="DZ53" s="28"/>
      <c r="EA53" s="28"/>
      <c r="EB53" s="28"/>
      <c r="EC53" s="28"/>
      <c r="ED53" s="28"/>
      <c r="EE53" s="28"/>
      <c r="EF53" s="28"/>
      <c r="EG53" s="28"/>
      <c r="EH53" s="28"/>
      <c r="EI53" s="28"/>
      <c r="EJ53" s="28"/>
      <c r="EK53" s="28"/>
      <c r="EL53" s="28"/>
      <c r="EM53" s="28"/>
      <c r="EN53" s="28"/>
      <c r="EO53" s="28"/>
      <c r="EP53" s="28"/>
      <c r="EQ53" s="28"/>
      <c r="ER53" s="28"/>
      <c r="ES53" s="28"/>
      <c r="ET53" s="28"/>
      <c r="EU53" s="28"/>
      <c r="EV53" s="28"/>
      <c r="EW53" s="28"/>
      <c r="EX53" s="28"/>
      <c r="EY53" s="28"/>
      <c r="EZ53" s="28"/>
      <c r="FA53" s="28"/>
      <c r="FB53" s="28"/>
      <c r="FC53" s="28"/>
      <c r="FD53" s="28"/>
      <c r="FE53" s="28"/>
      <c r="FF53" s="28"/>
      <c r="FG53" s="28"/>
      <c r="FH53" s="28"/>
      <c r="FI53" s="28"/>
      <c r="FJ53" s="28"/>
      <c r="FK53" s="28"/>
      <c r="FL53" s="28"/>
      <c r="FM53" s="28"/>
      <c r="FN53" s="28"/>
      <c r="FO53" s="28"/>
      <c r="FP53" s="28"/>
      <c r="FQ53" s="28"/>
      <c r="FR53" s="28"/>
      <c r="FS53" s="28"/>
      <c r="FT53" s="28"/>
      <c r="FU53" s="28"/>
      <c r="FV53" s="28"/>
      <c r="FW53" s="28"/>
      <c r="FX53" s="28"/>
      <c r="FY53" s="28"/>
      <c r="FZ53" s="28"/>
      <c r="GA53" s="28"/>
      <c r="GB53" s="28"/>
      <c r="GC53" s="28"/>
      <c r="GD53" s="28"/>
      <c r="GE53" s="28"/>
      <c r="GF53" s="28"/>
      <c r="GG53" s="28"/>
      <c r="GH53" s="28"/>
      <c r="GI53" s="28"/>
      <c r="GJ53" s="28"/>
      <c r="GK53" s="28"/>
      <c r="GL53" s="28"/>
      <c r="GM53" s="28"/>
      <c r="GN53" s="28"/>
      <c r="GO53" s="28"/>
    </row>
    <row r="54" spans="1:197" x14ac:dyDescent="0.25">
      <c r="A54" s="28"/>
      <c r="B54" s="69"/>
      <c r="C54" s="28"/>
      <c r="D54" s="28"/>
      <c r="E54" s="64"/>
      <c r="F54" s="28"/>
      <c r="G54" s="28"/>
      <c r="H54" s="28"/>
      <c r="I54" s="28"/>
      <c r="J54" s="28"/>
      <c r="K54" s="64"/>
      <c r="L54" s="64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64"/>
      <c r="X54" s="64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64"/>
      <c r="AJ54" s="64"/>
      <c r="AK54" s="28"/>
      <c r="AL54" s="28"/>
      <c r="AM54" s="28"/>
      <c r="AN54" s="28"/>
      <c r="AO54" s="28"/>
      <c r="AP54" s="28"/>
      <c r="AQ54" s="28"/>
      <c r="AR54" s="28"/>
      <c r="AS54" s="28"/>
      <c r="AT54" s="28"/>
      <c r="AU54" s="28"/>
      <c r="AV54" s="28"/>
      <c r="AW54" s="28"/>
      <c r="AX54" s="28"/>
      <c r="AY54" s="65"/>
      <c r="AZ54" s="66"/>
      <c r="BA54" s="65"/>
      <c r="BB54" s="65"/>
      <c r="BC54" s="65"/>
      <c r="BD54" s="65"/>
      <c r="BE54" s="65"/>
      <c r="BF54" s="65"/>
      <c r="BG54" s="65"/>
      <c r="BH54" s="65"/>
      <c r="BI54" s="65"/>
      <c r="BJ54" s="65"/>
      <c r="BK54" s="65"/>
      <c r="BL54" s="65"/>
      <c r="BM54" s="66"/>
      <c r="BN54" s="65"/>
      <c r="BO54" s="65"/>
      <c r="BP54" s="65"/>
      <c r="BQ54" s="65"/>
      <c r="BR54" s="65"/>
      <c r="BS54" s="65"/>
      <c r="BT54" s="65"/>
      <c r="BU54" s="65"/>
      <c r="BV54" s="65"/>
      <c r="BW54" s="65"/>
      <c r="BX54" s="65"/>
      <c r="BY54" s="65"/>
      <c r="BZ54" s="66"/>
      <c r="CA54" s="65"/>
      <c r="CB54" s="65"/>
      <c r="CC54" s="65"/>
      <c r="CD54" s="65"/>
      <c r="CE54" s="65"/>
      <c r="CF54" s="65"/>
      <c r="CG54" s="65"/>
      <c r="CH54" s="65"/>
      <c r="CI54" s="65"/>
      <c r="CJ54" s="65"/>
      <c r="CK54" s="65"/>
      <c r="CL54" s="65"/>
      <c r="CM54" s="65"/>
      <c r="CN54" s="65"/>
      <c r="CO54" s="65"/>
      <c r="CP54" s="65"/>
      <c r="CQ54" s="65"/>
      <c r="CR54" s="65"/>
      <c r="CS54" s="28"/>
      <c r="CT54" s="28"/>
      <c r="CU54" s="28"/>
      <c r="CV54" s="28"/>
      <c r="CW54" s="28"/>
      <c r="CX54" s="28"/>
      <c r="CY54" s="28"/>
      <c r="CZ54" s="28"/>
      <c r="DA54" s="28"/>
      <c r="DB54" s="28"/>
      <c r="DC54" s="28"/>
      <c r="DD54" s="28"/>
      <c r="DE54" s="28"/>
      <c r="DF54" s="28"/>
      <c r="DG54" s="28"/>
      <c r="DH54" s="28"/>
      <c r="DI54" s="28"/>
      <c r="DJ54" s="28"/>
      <c r="DK54" s="64"/>
      <c r="DL54" s="28"/>
      <c r="DM54" s="28"/>
      <c r="DN54" s="64"/>
      <c r="DO54" s="64"/>
      <c r="DP54" s="28"/>
      <c r="DQ54" s="28"/>
      <c r="DR54" s="64"/>
      <c r="DS54" s="64"/>
      <c r="DT54" s="28"/>
      <c r="DU54" s="28"/>
      <c r="DV54" s="64"/>
      <c r="DW54" s="28"/>
      <c r="DX54" s="28"/>
      <c r="DY54" s="28"/>
      <c r="DZ54" s="28"/>
      <c r="EA54" s="28"/>
      <c r="EB54" s="28"/>
      <c r="EC54" s="28"/>
      <c r="ED54" s="28"/>
      <c r="EE54" s="28"/>
      <c r="EF54" s="28"/>
      <c r="EG54" s="28"/>
      <c r="EH54" s="28"/>
      <c r="EI54" s="28"/>
      <c r="EJ54" s="28"/>
      <c r="EK54" s="28"/>
      <c r="EL54" s="28"/>
      <c r="EM54" s="28"/>
      <c r="EN54" s="28"/>
      <c r="EO54" s="28"/>
      <c r="EP54" s="28"/>
      <c r="EQ54" s="28"/>
      <c r="ER54" s="28"/>
      <c r="ES54" s="28"/>
      <c r="ET54" s="28"/>
      <c r="EU54" s="28"/>
      <c r="EV54" s="28"/>
      <c r="EW54" s="28"/>
      <c r="EX54" s="28"/>
      <c r="EY54" s="28"/>
      <c r="EZ54" s="28"/>
      <c r="FA54" s="28"/>
      <c r="FB54" s="28"/>
      <c r="FC54" s="28"/>
      <c r="FD54" s="28"/>
      <c r="FE54" s="28"/>
      <c r="FF54" s="28"/>
      <c r="FG54" s="28"/>
      <c r="FH54" s="28"/>
      <c r="FI54" s="28"/>
      <c r="FJ54" s="28"/>
      <c r="FK54" s="28"/>
      <c r="FL54" s="28"/>
      <c r="FM54" s="28"/>
      <c r="FN54" s="28"/>
      <c r="FO54" s="28"/>
      <c r="FP54" s="28"/>
      <c r="FQ54" s="28"/>
      <c r="FR54" s="28"/>
      <c r="FS54" s="28"/>
      <c r="FT54" s="28"/>
      <c r="FU54" s="28"/>
      <c r="FV54" s="28"/>
      <c r="FW54" s="28"/>
      <c r="FX54" s="28"/>
      <c r="FY54" s="28"/>
      <c r="FZ54" s="28"/>
      <c r="GA54" s="28"/>
      <c r="GB54" s="28"/>
      <c r="GC54" s="28"/>
      <c r="GD54" s="28"/>
      <c r="GE54" s="28"/>
      <c r="GF54" s="28"/>
      <c r="GG54" s="28"/>
      <c r="GH54" s="28"/>
      <c r="GI54" s="28"/>
      <c r="GJ54" s="28"/>
      <c r="GK54" s="28"/>
      <c r="GL54" s="28"/>
      <c r="GM54" s="28"/>
      <c r="GN54" s="28"/>
      <c r="GO54" s="28"/>
    </row>
    <row r="55" spans="1:197" x14ac:dyDescent="0.25">
      <c r="A55" s="28"/>
      <c r="B55" s="69"/>
      <c r="C55" s="28"/>
      <c r="D55" s="28"/>
      <c r="E55" s="64"/>
      <c r="F55" s="28"/>
      <c r="G55" s="28"/>
      <c r="H55" s="28"/>
      <c r="I55" s="28"/>
      <c r="J55" s="28"/>
      <c r="K55" s="64"/>
      <c r="L55" s="64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64"/>
      <c r="X55" s="64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64"/>
      <c r="AJ55" s="64"/>
      <c r="AK55" s="28"/>
      <c r="AL55" s="28"/>
      <c r="AM55" s="28"/>
      <c r="AN55" s="28"/>
      <c r="AO55" s="28"/>
      <c r="AP55" s="28"/>
      <c r="AQ55" s="28"/>
      <c r="AR55" s="28"/>
      <c r="AS55" s="28"/>
      <c r="AT55" s="28"/>
      <c r="AU55" s="28"/>
      <c r="AV55" s="28"/>
      <c r="AW55" s="28"/>
      <c r="AX55" s="28"/>
      <c r="AY55" s="65"/>
      <c r="AZ55" s="66"/>
      <c r="BA55" s="65"/>
      <c r="BB55" s="65"/>
      <c r="BC55" s="65"/>
      <c r="BD55" s="65"/>
      <c r="BE55" s="65"/>
      <c r="BF55" s="65"/>
      <c r="BG55" s="65"/>
      <c r="BH55" s="65"/>
      <c r="BI55" s="65"/>
      <c r="BJ55" s="65"/>
      <c r="BK55" s="65"/>
      <c r="BL55" s="65"/>
      <c r="BM55" s="66"/>
      <c r="BN55" s="65"/>
      <c r="BO55" s="65"/>
      <c r="BP55" s="65"/>
      <c r="BQ55" s="65"/>
      <c r="BR55" s="65"/>
      <c r="BS55" s="65"/>
      <c r="BT55" s="65"/>
      <c r="BU55" s="65"/>
      <c r="BV55" s="65"/>
      <c r="BW55" s="65"/>
      <c r="BX55" s="65"/>
      <c r="BY55" s="65"/>
      <c r="BZ55" s="66"/>
      <c r="CA55" s="65"/>
      <c r="CB55" s="65"/>
      <c r="CC55" s="65"/>
      <c r="CD55" s="65"/>
      <c r="CE55" s="65"/>
      <c r="CF55" s="65"/>
      <c r="CG55" s="65"/>
      <c r="CH55" s="65"/>
      <c r="CI55" s="65"/>
      <c r="CJ55" s="65"/>
      <c r="CK55" s="65"/>
      <c r="CL55" s="65"/>
      <c r="CM55" s="65"/>
      <c r="CN55" s="65"/>
      <c r="CO55" s="65"/>
      <c r="CP55" s="65"/>
      <c r="CQ55" s="65"/>
      <c r="CR55" s="65"/>
      <c r="CS55" s="28"/>
      <c r="CT55" s="28"/>
      <c r="CU55" s="28"/>
      <c r="CV55" s="28"/>
      <c r="CW55" s="28"/>
      <c r="CX55" s="28"/>
      <c r="CY55" s="28"/>
      <c r="CZ55" s="28"/>
      <c r="DA55" s="28"/>
      <c r="DB55" s="28"/>
      <c r="DC55" s="28"/>
      <c r="DD55" s="28"/>
      <c r="DE55" s="28"/>
      <c r="DF55" s="28"/>
      <c r="DG55" s="28"/>
      <c r="DH55" s="28"/>
      <c r="DI55" s="28"/>
      <c r="DJ55" s="28"/>
      <c r="DK55" s="64"/>
      <c r="DL55" s="28"/>
      <c r="DM55" s="28"/>
      <c r="DN55" s="64"/>
      <c r="DO55" s="64"/>
      <c r="DP55" s="28"/>
      <c r="DQ55" s="28"/>
      <c r="DR55" s="64"/>
      <c r="DS55" s="64"/>
      <c r="DT55" s="28"/>
      <c r="DU55" s="28"/>
      <c r="DV55" s="64"/>
      <c r="DW55" s="28"/>
      <c r="DX55" s="28"/>
      <c r="DY55" s="28"/>
      <c r="DZ55" s="28"/>
      <c r="EA55" s="28"/>
      <c r="EB55" s="28"/>
      <c r="EC55" s="28"/>
      <c r="ED55" s="28"/>
      <c r="EE55" s="28"/>
      <c r="EF55" s="28"/>
      <c r="EG55" s="28"/>
      <c r="EH55" s="28"/>
      <c r="EI55" s="28"/>
      <c r="EJ55" s="28"/>
      <c r="EK55" s="28"/>
      <c r="EL55" s="28"/>
      <c r="EM55" s="28"/>
      <c r="EN55" s="28"/>
      <c r="EO55" s="28"/>
      <c r="EP55" s="28"/>
      <c r="EQ55" s="28"/>
      <c r="ER55" s="28"/>
      <c r="ES55" s="28"/>
      <c r="ET55" s="28"/>
      <c r="EU55" s="28"/>
      <c r="EV55" s="28"/>
      <c r="EW55" s="28"/>
      <c r="EX55" s="28"/>
      <c r="EY55" s="28"/>
      <c r="EZ55" s="28"/>
      <c r="FA55" s="28"/>
      <c r="FB55" s="28"/>
      <c r="FC55" s="28"/>
      <c r="FD55" s="28"/>
      <c r="FE55" s="28"/>
      <c r="FF55" s="28"/>
      <c r="FG55" s="28"/>
      <c r="FH55" s="28"/>
      <c r="FI55" s="28"/>
      <c r="FJ55" s="28"/>
      <c r="FK55" s="28"/>
      <c r="FL55" s="28"/>
      <c r="FM55" s="28"/>
      <c r="FN55" s="28"/>
      <c r="FO55" s="28"/>
      <c r="FP55" s="28"/>
      <c r="FQ55" s="28"/>
      <c r="FR55" s="28"/>
      <c r="FS55" s="28"/>
      <c r="FT55" s="28"/>
      <c r="FU55" s="28"/>
      <c r="FV55" s="28"/>
      <c r="FW55" s="28"/>
      <c r="FX55" s="28"/>
      <c r="FY55" s="28"/>
      <c r="FZ55" s="28"/>
      <c r="GA55" s="28"/>
      <c r="GB55" s="28"/>
      <c r="GC55" s="28"/>
      <c r="GD55" s="28"/>
      <c r="GE55" s="28"/>
      <c r="GF55" s="28"/>
      <c r="GG55" s="28"/>
      <c r="GH55" s="28"/>
      <c r="GI55" s="28"/>
      <c r="GJ55" s="28"/>
      <c r="GK55" s="28"/>
      <c r="GL55" s="28"/>
      <c r="GM55" s="28"/>
      <c r="GN55" s="28"/>
      <c r="GO55" s="28"/>
    </row>
    <row r="56" spans="1:197" x14ac:dyDescent="0.25">
      <c r="A56" s="28"/>
      <c r="B56" s="69"/>
      <c r="C56" s="28"/>
      <c r="D56" s="28"/>
      <c r="E56" s="64"/>
      <c r="F56" s="28"/>
      <c r="G56" s="28"/>
      <c r="H56" s="28"/>
      <c r="I56" s="28"/>
      <c r="J56" s="28"/>
      <c r="K56" s="64"/>
      <c r="L56" s="64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64"/>
      <c r="X56" s="64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64"/>
      <c r="AJ56" s="64"/>
      <c r="AK56" s="28"/>
      <c r="AL56" s="28"/>
      <c r="AM56" s="28"/>
      <c r="AN56" s="28"/>
      <c r="AO56" s="28"/>
      <c r="AP56" s="28"/>
      <c r="AQ56" s="28"/>
      <c r="AR56" s="28"/>
      <c r="AS56" s="28"/>
      <c r="AT56" s="28"/>
      <c r="AU56" s="28"/>
      <c r="AV56" s="28"/>
      <c r="AW56" s="28"/>
      <c r="AX56" s="28"/>
      <c r="AY56" s="65"/>
      <c r="AZ56" s="66"/>
      <c r="BA56" s="65"/>
      <c r="BB56" s="65"/>
      <c r="BC56" s="65"/>
      <c r="BD56" s="65"/>
      <c r="BE56" s="65"/>
      <c r="BF56" s="65"/>
      <c r="BG56" s="65"/>
      <c r="BH56" s="65"/>
      <c r="BI56" s="65"/>
      <c r="BJ56" s="65"/>
      <c r="BK56" s="65"/>
      <c r="BL56" s="65"/>
      <c r="BM56" s="66"/>
      <c r="BN56" s="65"/>
      <c r="BO56" s="65"/>
      <c r="BP56" s="65"/>
      <c r="BQ56" s="65"/>
      <c r="BR56" s="65"/>
      <c r="BS56" s="65"/>
      <c r="BT56" s="65"/>
      <c r="BU56" s="65"/>
      <c r="BV56" s="65"/>
      <c r="BW56" s="65"/>
      <c r="BX56" s="65"/>
      <c r="BY56" s="65"/>
      <c r="BZ56" s="66"/>
      <c r="CA56" s="65"/>
      <c r="CB56" s="65"/>
      <c r="CC56" s="65"/>
      <c r="CD56" s="65"/>
      <c r="CE56" s="65"/>
      <c r="CF56" s="65"/>
      <c r="CG56" s="65"/>
      <c r="CH56" s="65"/>
      <c r="CI56" s="65"/>
      <c r="CJ56" s="65"/>
      <c r="CK56" s="65"/>
      <c r="CL56" s="65"/>
      <c r="CM56" s="65"/>
      <c r="CN56" s="65"/>
      <c r="CO56" s="65"/>
      <c r="CP56" s="65"/>
      <c r="CQ56" s="65"/>
      <c r="CR56" s="65"/>
      <c r="CS56" s="28"/>
      <c r="CT56" s="28"/>
      <c r="CU56" s="28"/>
      <c r="CV56" s="28"/>
      <c r="CW56" s="28"/>
      <c r="CX56" s="28"/>
      <c r="CY56" s="28"/>
      <c r="CZ56" s="28"/>
      <c r="DA56" s="28"/>
      <c r="DB56" s="28"/>
      <c r="DC56" s="28"/>
      <c r="DD56" s="28"/>
      <c r="DE56" s="28"/>
      <c r="DF56" s="28"/>
      <c r="DG56" s="28"/>
      <c r="DH56" s="28"/>
      <c r="DI56" s="28"/>
      <c r="DJ56" s="28"/>
      <c r="DK56" s="64"/>
      <c r="DL56" s="28"/>
      <c r="DM56" s="28"/>
      <c r="DN56" s="64"/>
      <c r="DO56" s="64"/>
      <c r="DP56" s="28"/>
      <c r="DQ56" s="28"/>
      <c r="DR56" s="64"/>
      <c r="DS56" s="64"/>
      <c r="DT56" s="28"/>
      <c r="DU56" s="28"/>
      <c r="DV56" s="64"/>
      <c r="DW56" s="28"/>
      <c r="DX56" s="28"/>
      <c r="DY56" s="28"/>
      <c r="DZ56" s="28"/>
      <c r="EA56" s="28"/>
      <c r="EB56" s="28"/>
      <c r="EC56" s="28"/>
      <c r="ED56" s="28"/>
      <c r="EE56" s="28"/>
      <c r="EF56" s="28"/>
      <c r="EG56" s="28"/>
      <c r="EH56" s="28"/>
      <c r="EI56" s="28"/>
      <c r="EJ56" s="28"/>
      <c r="EK56" s="28"/>
      <c r="EL56" s="28"/>
      <c r="EM56" s="28"/>
      <c r="EN56" s="28"/>
      <c r="EO56" s="28"/>
      <c r="EP56" s="28"/>
      <c r="EQ56" s="28"/>
      <c r="ER56" s="28"/>
      <c r="ES56" s="28"/>
      <c r="ET56" s="28"/>
      <c r="EU56" s="28"/>
      <c r="EV56" s="28"/>
      <c r="EW56" s="28"/>
      <c r="EX56" s="28"/>
      <c r="EY56" s="28"/>
      <c r="EZ56" s="28"/>
      <c r="FA56" s="28"/>
      <c r="FB56" s="28"/>
      <c r="FC56" s="28"/>
      <c r="FD56" s="28"/>
      <c r="FE56" s="28"/>
      <c r="FF56" s="28"/>
      <c r="FG56" s="28"/>
      <c r="FH56" s="28"/>
      <c r="FI56" s="28"/>
      <c r="FJ56" s="28"/>
      <c r="FK56" s="28"/>
      <c r="FL56" s="28"/>
      <c r="FM56" s="28"/>
      <c r="FN56" s="28"/>
      <c r="FO56" s="28"/>
      <c r="FP56" s="28"/>
      <c r="FQ56" s="28"/>
      <c r="FR56" s="28"/>
      <c r="FS56" s="28"/>
      <c r="FT56" s="28"/>
      <c r="FU56" s="28"/>
      <c r="FV56" s="28"/>
      <c r="FW56" s="28"/>
      <c r="FX56" s="28"/>
      <c r="FY56" s="28"/>
      <c r="FZ56" s="28"/>
      <c r="GA56" s="28"/>
      <c r="GB56" s="28"/>
      <c r="GC56" s="28"/>
      <c r="GD56" s="28"/>
      <c r="GE56" s="28"/>
      <c r="GF56" s="28"/>
      <c r="GG56" s="28"/>
      <c r="GH56" s="28"/>
      <c r="GI56" s="28"/>
      <c r="GJ56" s="28"/>
      <c r="GK56" s="28"/>
      <c r="GL56" s="28"/>
      <c r="GM56" s="28"/>
      <c r="GN56" s="28"/>
      <c r="GO56" s="28"/>
    </row>
    <row r="57" spans="1:197" x14ac:dyDescent="0.25">
      <c r="A57" s="28"/>
      <c r="B57" s="69"/>
      <c r="C57" s="28"/>
      <c r="D57" s="28"/>
      <c r="E57" s="64"/>
      <c r="F57" s="28"/>
      <c r="G57" s="28"/>
      <c r="H57" s="28"/>
      <c r="I57" s="28"/>
      <c r="J57" s="28"/>
      <c r="K57" s="64"/>
      <c r="L57" s="64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64"/>
      <c r="X57" s="64"/>
      <c r="Y57" s="28"/>
      <c r="Z57" s="28"/>
      <c r="AA57" s="28"/>
      <c r="AB57" s="28"/>
      <c r="AC57" s="28"/>
      <c r="AD57" s="28"/>
      <c r="AE57" s="28"/>
      <c r="AF57" s="28"/>
      <c r="AG57" s="28"/>
      <c r="AH57" s="28"/>
      <c r="AI57" s="64"/>
      <c r="AJ57" s="64"/>
      <c r="AK57" s="28"/>
      <c r="AL57" s="28"/>
      <c r="AM57" s="28"/>
      <c r="AN57" s="28"/>
      <c r="AO57" s="28"/>
      <c r="AP57" s="28"/>
      <c r="AQ57" s="28"/>
      <c r="AR57" s="28"/>
      <c r="AS57" s="28"/>
      <c r="AT57" s="28"/>
      <c r="AU57" s="28"/>
      <c r="AV57" s="28"/>
      <c r="AW57" s="28"/>
      <c r="AX57" s="28"/>
      <c r="AY57" s="65"/>
      <c r="AZ57" s="66"/>
      <c r="BA57" s="65"/>
      <c r="BB57" s="65"/>
      <c r="BC57" s="65"/>
      <c r="BD57" s="65"/>
      <c r="BE57" s="65"/>
      <c r="BF57" s="65"/>
      <c r="BG57" s="65"/>
      <c r="BH57" s="65"/>
      <c r="BI57" s="65"/>
      <c r="BJ57" s="65"/>
      <c r="BK57" s="65"/>
      <c r="BL57" s="65"/>
      <c r="BM57" s="66"/>
      <c r="BN57" s="65"/>
      <c r="BO57" s="65"/>
      <c r="BP57" s="65"/>
      <c r="BQ57" s="65"/>
      <c r="BR57" s="65"/>
      <c r="BS57" s="65"/>
      <c r="BT57" s="65"/>
      <c r="BU57" s="65"/>
      <c r="BV57" s="65"/>
      <c r="BW57" s="65"/>
      <c r="BX57" s="65"/>
      <c r="BY57" s="65"/>
      <c r="BZ57" s="66"/>
      <c r="CA57" s="65"/>
      <c r="CB57" s="65"/>
      <c r="CC57" s="65"/>
      <c r="CD57" s="65"/>
      <c r="CE57" s="65"/>
      <c r="CF57" s="65"/>
      <c r="CG57" s="65"/>
      <c r="CH57" s="65"/>
      <c r="CI57" s="65"/>
      <c r="CJ57" s="65"/>
      <c r="CK57" s="65"/>
      <c r="CL57" s="65"/>
      <c r="CM57" s="65"/>
      <c r="CN57" s="65"/>
      <c r="CO57" s="65"/>
      <c r="CP57" s="65"/>
      <c r="CQ57" s="65"/>
      <c r="CR57" s="65"/>
      <c r="CS57" s="28"/>
      <c r="CT57" s="28"/>
      <c r="CU57" s="28"/>
      <c r="CV57" s="28"/>
      <c r="CW57" s="28"/>
      <c r="CX57" s="28"/>
      <c r="CY57" s="28"/>
      <c r="CZ57" s="28"/>
      <c r="DA57" s="28"/>
      <c r="DB57" s="28"/>
      <c r="DC57" s="28"/>
      <c r="DD57" s="28"/>
      <c r="DE57" s="28"/>
      <c r="DF57" s="28"/>
      <c r="DG57" s="28"/>
      <c r="DH57" s="28"/>
      <c r="DI57" s="28"/>
      <c r="DJ57" s="28"/>
      <c r="DK57" s="64"/>
      <c r="DL57" s="28"/>
      <c r="DM57" s="28"/>
      <c r="DN57" s="64"/>
      <c r="DO57" s="64"/>
      <c r="DP57" s="28"/>
      <c r="DQ57" s="28"/>
      <c r="DR57" s="64"/>
      <c r="DS57" s="64"/>
      <c r="DT57" s="28"/>
      <c r="DU57" s="28"/>
      <c r="DV57" s="64"/>
      <c r="DW57" s="28"/>
      <c r="DX57" s="28"/>
      <c r="DY57" s="28"/>
      <c r="DZ57" s="28"/>
      <c r="EA57" s="28"/>
      <c r="EB57" s="28"/>
      <c r="EC57" s="28"/>
      <c r="ED57" s="28"/>
      <c r="EE57" s="28"/>
      <c r="EF57" s="28"/>
      <c r="EG57" s="28"/>
      <c r="EH57" s="28"/>
      <c r="EI57" s="28"/>
      <c r="EJ57" s="28"/>
      <c r="EK57" s="28"/>
      <c r="EL57" s="28"/>
      <c r="EM57" s="28"/>
      <c r="EN57" s="28"/>
      <c r="EO57" s="28"/>
      <c r="EP57" s="28"/>
      <c r="EQ57" s="28"/>
      <c r="ER57" s="28"/>
      <c r="ES57" s="28"/>
      <c r="ET57" s="28"/>
      <c r="EU57" s="28"/>
      <c r="EV57" s="28"/>
      <c r="EW57" s="28"/>
      <c r="EX57" s="28"/>
      <c r="EY57" s="28"/>
      <c r="EZ57" s="28"/>
      <c r="FA57" s="28"/>
      <c r="FB57" s="28"/>
      <c r="FC57" s="28"/>
      <c r="FD57" s="28"/>
      <c r="FE57" s="28"/>
      <c r="FF57" s="28"/>
      <c r="FG57" s="28"/>
      <c r="FH57" s="28"/>
      <c r="FI57" s="28"/>
      <c r="FJ57" s="28"/>
      <c r="FK57" s="28"/>
      <c r="FL57" s="28"/>
      <c r="FM57" s="28"/>
      <c r="FN57" s="28"/>
      <c r="FO57" s="28"/>
      <c r="FP57" s="28"/>
      <c r="FQ57" s="28"/>
      <c r="FR57" s="28"/>
      <c r="FS57" s="28"/>
      <c r="FT57" s="28"/>
      <c r="FU57" s="28"/>
      <c r="FV57" s="28"/>
      <c r="FW57" s="28"/>
      <c r="FX57" s="28"/>
      <c r="FY57" s="28"/>
      <c r="FZ57" s="28"/>
      <c r="GA57" s="28"/>
      <c r="GB57" s="28"/>
      <c r="GC57" s="28"/>
      <c r="GD57" s="28"/>
      <c r="GE57" s="28"/>
      <c r="GF57" s="28"/>
      <c r="GG57" s="28"/>
      <c r="GH57" s="28"/>
      <c r="GI57" s="28"/>
      <c r="GJ57" s="28"/>
      <c r="GK57" s="28"/>
      <c r="GL57" s="28"/>
      <c r="GM57" s="28"/>
      <c r="GN57" s="28"/>
      <c r="GO57" s="28"/>
    </row>
    <row r="58" spans="1:197" x14ac:dyDescent="0.25">
      <c r="A58" s="28"/>
      <c r="B58" s="69"/>
      <c r="C58" s="28"/>
      <c r="D58" s="28"/>
      <c r="E58" s="64"/>
      <c r="F58" s="28"/>
      <c r="G58" s="28"/>
      <c r="H58" s="28"/>
      <c r="I58" s="28"/>
      <c r="J58" s="28"/>
      <c r="K58" s="64"/>
      <c r="L58" s="64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64"/>
      <c r="X58" s="64"/>
      <c r="Y58" s="28"/>
      <c r="Z58" s="28"/>
      <c r="AA58" s="28"/>
      <c r="AB58" s="28"/>
      <c r="AC58" s="28"/>
      <c r="AD58" s="28"/>
      <c r="AE58" s="28"/>
      <c r="AF58" s="28"/>
      <c r="AG58" s="28"/>
      <c r="AH58" s="28"/>
      <c r="AI58" s="64"/>
      <c r="AJ58" s="64"/>
      <c r="AK58" s="28"/>
      <c r="AL58" s="28"/>
      <c r="AM58" s="28"/>
      <c r="AN58" s="28"/>
      <c r="AO58" s="28"/>
      <c r="AP58" s="28"/>
      <c r="AQ58" s="28"/>
      <c r="AR58" s="28"/>
      <c r="AS58" s="28"/>
      <c r="AT58" s="28"/>
      <c r="AU58" s="28"/>
      <c r="AV58" s="28"/>
      <c r="AW58" s="28"/>
      <c r="AX58" s="28"/>
      <c r="AY58" s="65"/>
      <c r="AZ58" s="66"/>
      <c r="BA58" s="65"/>
      <c r="BB58" s="65"/>
      <c r="BC58" s="65"/>
      <c r="BD58" s="65"/>
      <c r="BE58" s="65"/>
      <c r="BF58" s="65"/>
      <c r="BG58" s="65"/>
      <c r="BH58" s="65"/>
      <c r="BI58" s="65"/>
      <c r="BJ58" s="65"/>
      <c r="BK58" s="65"/>
      <c r="BL58" s="65"/>
      <c r="BM58" s="66"/>
      <c r="BN58" s="65"/>
      <c r="BO58" s="65"/>
      <c r="BP58" s="65"/>
      <c r="BQ58" s="65"/>
      <c r="BR58" s="65"/>
      <c r="BS58" s="65"/>
      <c r="BT58" s="65"/>
      <c r="BU58" s="65"/>
      <c r="BV58" s="65"/>
      <c r="BW58" s="65"/>
      <c r="BX58" s="65"/>
      <c r="BY58" s="65"/>
      <c r="BZ58" s="66"/>
      <c r="CA58" s="65"/>
      <c r="CB58" s="65"/>
      <c r="CC58" s="65"/>
      <c r="CD58" s="65"/>
      <c r="CE58" s="65"/>
      <c r="CF58" s="65"/>
      <c r="CG58" s="65"/>
      <c r="CH58" s="65"/>
      <c r="CI58" s="65"/>
      <c r="CJ58" s="65"/>
      <c r="CK58" s="65"/>
      <c r="CL58" s="65"/>
      <c r="CM58" s="65"/>
      <c r="CN58" s="65"/>
      <c r="CO58" s="65"/>
      <c r="CP58" s="65"/>
      <c r="CQ58" s="65"/>
      <c r="CR58" s="65"/>
      <c r="CS58" s="28"/>
      <c r="CT58" s="28"/>
      <c r="CU58" s="28"/>
      <c r="CV58" s="28"/>
      <c r="CW58" s="28"/>
      <c r="CX58" s="28"/>
      <c r="CY58" s="28"/>
      <c r="CZ58" s="28"/>
      <c r="DA58" s="28"/>
      <c r="DB58" s="28"/>
      <c r="DC58" s="28"/>
      <c r="DD58" s="28"/>
      <c r="DE58" s="28"/>
      <c r="DF58" s="28"/>
      <c r="DG58" s="28"/>
      <c r="DH58" s="28"/>
      <c r="DI58" s="28"/>
      <c r="DJ58" s="28"/>
      <c r="DK58" s="64"/>
      <c r="DL58" s="28"/>
      <c r="DM58" s="28"/>
      <c r="DN58" s="64"/>
      <c r="DO58" s="64"/>
      <c r="DP58" s="28"/>
      <c r="DQ58" s="28"/>
      <c r="DR58" s="64"/>
      <c r="DS58" s="64"/>
      <c r="DT58" s="28"/>
      <c r="DU58" s="28"/>
      <c r="DV58" s="64"/>
      <c r="DW58" s="28"/>
      <c r="DX58" s="28"/>
      <c r="DY58" s="28"/>
      <c r="DZ58" s="28"/>
      <c r="EA58" s="28"/>
      <c r="EB58" s="28"/>
      <c r="EC58" s="28"/>
      <c r="ED58" s="28"/>
      <c r="EE58" s="28"/>
      <c r="EF58" s="28"/>
      <c r="EG58" s="28"/>
      <c r="EH58" s="28"/>
      <c r="EI58" s="28"/>
      <c r="EJ58" s="28"/>
      <c r="EK58" s="28"/>
      <c r="EL58" s="28"/>
      <c r="EM58" s="28"/>
      <c r="EN58" s="28"/>
      <c r="EO58" s="28"/>
      <c r="EP58" s="28"/>
      <c r="EQ58" s="28"/>
      <c r="ER58" s="28"/>
      <c r="ES58" s="28"/>
      <c r="ET58" s="28"/>
      <c r="EU58" s="28"/>
      <c r="EV58" s="28"/>
      <c r="EW58" s="28"/>
      <c r="EX58" s="28"/>
      <c r="EY58" s="28"/>
      <c r="EZ58" s="28"/>
      <c r="FA58" s="28"/>
      <c r="FB58" s="28"/>
      <c r="FC58" s="28"/>
      <c r="FD58" s="28"/>
      <c r="FE58" s="28"/>
      <c r="FF58" s="28"/>
      <c r="FG58" s="28"/>
      <c r="FH58" s="28"/>
      <c r="FI58" s="28"/>
      <c r="FJ58" s="28"/>
      <c r="FK58" s="28"/>
      <c r="FL58" s="28"/>
      <c r="FM58" s="28"/>
      <c r="FN58" s="28"/>
      <c r="FO58" s="28"/>
      <c r="FP58" s="28"/>
      <c r="FQ58" s="28"/>
      <c r="FR58" s="28"/>
      <c r="FS58" s="28"/>
      <c r="FT58" s="28"/>
      <c r="FU58" s="28"/>
      <c r="FV58" s="28"/>
      <c r="FW58" s="28"/>
      <c r="FX58" s="28"/>
      <c r="FY58" s="28"/>
      <c r="FZ58" s="28"/>
      <c r="GA58" s="28"/>
      <c r="GB58" s="28"/>
      <c r="GC58" s="28"/>
      <c r="GD58" s="28"/>
      <c r="GE58" s="28"/>
      <c r="GF58" s="28"/>
      <c r="GG58" s="28"/>
      <c r="GH58" s="28"/>
      <c r="GI58" s="28"/>
      <c r="GJ58" s="28"/>
      <c r="GK58" s="28"/>
      <c r="GL58" s="28"/>
      <c r="GM58" s="28"/>
      <c r="GN58" s="28"/>
      <c r="GO58" s="28"/>
    </row>
    <row r="59" spans="1:197" x14ac:dyDescent="0.25">
      <c r="A59" s="28"/>
      <c r="B59" s="69"/>
      <c r="C59" s="28"/>
      <c r="D59" s="28"/>
      <c r="E59" s="64"/>
      <c r="F59" s="28"/>
      <c r="G59" s="28"/>
      <c r="H59" s="28"/>
      <c r="I59" s="28"/>
      <c r="J59" s="28"/>
      <c r="K59" s="64"/>
      <c r="L59" s="64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64"/>
      <c r="X59" s="64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64"/>
      <c r="AJ59" s="64"/>
      <c r="AK59" s="28"/>
      <c r="AL59" s="28"/>
      <c r="AM59" s="28"/>
      <c r="AN59" s="28"/>
      <c r="AO59" s="28"/>
      <c r="AP59" s="28"/>
      <c r="AQ59" s="28"/>
      <c r="AR59" s="28"/>
      <c r="AS59" s="28"/>
      <c r="AT59" s="28"/>
      <c r="AU59" s="28"/>
      <c r="AV59" s="28"/>
      <c r="AW59" s="28"/>
      <c r="AX59" s="28"/>
      <c r="AY59" s="65"/>
      <c r="AZ59" s="66"/>
      <c r="BA59" s="65"/>
      <c r="BB59" s="65"/>
      <c r="BC59" s="65"/>
      <c r="BD59" s="65"/>
      <c r="BE59" s="65"/>
      <c r="BF59" s="65"/>
      <c r="BG59" s="65"/>
      <c r="BH59" s="65"/>
      <c r="BI59" s="65"/>
      <c r="BJ59" s="65"/>
      <c r="BK59" s="65"/>
      <c r="BL59" s="65"/>
      <c r="BM59" s="66"/>
      <c r="BN59" s="65"/>
      <c r="BO59" s="65"/>
      <c r="BP59" s="65"/>
      <c r="BQ59" s="65"/>
      <c r="BR59" s="65"/>
      <c r="BS59" s="65"/>
      <c r="BT59" s="65"/>
      <c r="BU59" s="65"/>
      <c r="BV59" s="65"/>
      <c r="BW59" s="65"/>
      <c r="BX59" s="65"/>
      <c r="BY59" s="65"/>
      <c r="BZ59" s="66"/>
      <c r="CA59" s="65"/>
      <c r="CB59" s="65"/>
      <c r="CC59" s="65"/>
      <c r="CD59" s="65"/>
      <c r="CE59" s="65"/>
      <c r="CF59" s="65"/>
      <c r="CG59" s="65"/>
      <c r="CH59" s="65"/>
      <c r="CI59" s="65"/>
      <c r="CJ59" s="65"/>
      <c r="CK59" s="65"/>
      <c r="CL59" s="65"/>
      <c r="CM59" s="65"/>
      <c r="CN59" s="65"/>
      <c r="CO59" s="65"/>
      <c r="CP59" s="65"/>
      <c r="CQ59" s="65"/>
      <c r="CR59" s="65"/>
      <c r="CS59" s="28"/>
      <c r="CT59" s="28"/>
      <c r="CU59" s="28"/>
      <c r="CV59" s="28"/>
      <c r="CW59" s="28"/>
      <c r="CX59" s="28"/>
      <c r="CY59" s="28"/>
      <c r="CZ59" s="28"/>
      <c r="DA59" s="28"/>
      <c r="DB59" s="28"/>
      <c r="DC59" s="28"/>
      <c r="DD59" s="28"/>
      <c r="DE59" s="28"/>
      <c r="DF59" s="28"/>
      <c r="DG59" s="28"/>
      <c r="DH59" s="28"/>
      <c r="DI59" s="28"/>
      <c r="DJ59" s="28"/>
      <c r="DK59" s="64"/>
      <c r="DL59" s="28"/>
      <c r="DM59" s="28"/>
      <c r="DN59" s="64"/>
      <c r="DO59" s="64"/>
      <c r="DP59" s="28"/>
      <c r="DQ59" s="28"/>
      <c r="DR59" s="64"/>
      <c r="DS59" s="64"/>
      <c r="DT59" s="28"/>
      <c r="DU59" s="28"/>
      <c r="DV59" s="64"/>
      <c r="DW59" s="28"/>
      <c r="DX59" s="28"/>
      <c r="DY59" s="28"/>
      <c r="DZ59" s="28"/>
      <c r="EA59" s="28"/>
      <c r="EB59" s="28"/>
      <c r="EC59" s="28"/>
      <c r="ED59" s="28"/>
      <c r="EE59" s="28"/>
      <c r="EF59" s="28"/>
      <c r="EG59" s="28"/>
      <c r="EH59" s="28"/>
      <c r="EI59" s="28"/>
      <c r="EJ59" s="28"/>
      <c r="EK59" s="28"/>
      <c r="EL59" s="28"/>
      <c r="EM59" s="28"/>
      <c r="EN59" s="28"/>
      <c r="EO59" s="28"/>
      <c r="EP59" s="28"/>
      <c r="EQ59" s="28"/>
      <c r="ER59" s="28"/>
      <c r="ES59" s="28"/>
      <c r="ET59" s="28"/>
      <c r="EU59" s="28"/>
      <c r="EV59" s="28"/>
      <c r="EW59" s="28"/>
      <c r="EX59" s="28"/>
      <c r="EY59" s="28"/>
      <c r="EZ59" s="28"/>
      <c r="FA59" s="28"/>
      <c r="FB59" s="28"/>
      <c r="FC59" s="28"/>
      <c r="FD59" s="28"/>
      <c r="FE59" s="28"/>
      <c r="FF59" s="28"/>
      <c r="FG59" s="28"/>
      <c r="FH59" s="28"/>
      <c r="FI59" s="28"/>
      <c r="FJ59" s="28"/>
      <c r="FK59" s="28"/>
      <c r="FL59" s="28"/>
      <c r="FM59" s="28"/>
      <c r="FN59" s="28"/>
      <c r="FO59" s="28"/>
      <c r="FP59" s="28"/>
      <c r="FQ59" s="28"/>
      <c r="FR59" s="28"/>
      <c r="FS59" s="28"/>
      <c r="FT59" s="28"/>
      <c r="FU59" s="28"/>
      <c r="FV59" s="28"/>
      <c r="FW59" s="28"/>
      <c r="FX59" s="28"/>
      <c r="FY59" s="28"/>
      <c r="FZ59" s="28"/>
      <c r="GA59" s="28"/>
      <c r="GB59" s="28"/>
      <c r="GC59" s="28"/>
      <c r="GD59" s="28"/>
      <c r="GE59" s="28"/>
      <c r="GF59" s="28"/>
      <c r="GG59" s="28"/>
      <c r="GH59" s="28"/>
      <c r="GI59" s="28"/>
      <c r="GJ59" s="28"/>
      <c r="GK59" s="28"/>
      <c r="GL59" s="28"/>
      <c r="GM59" s="28"/>
      <c r="GN59" s="28"/>
      <c r="GO59" s="28"/>
    </row>
    <row r="60" spans="1:197" x14ac:dyDescent="0.25">
      <c r="A60" s="28"/>
      <c r="B60" s="69"/>
      <c r="C60" s="28"/>
      <c r="D60" s="28"/>
      <c r="E60" s="64"/>
      <c r="F60" s="28"/>
      <c r="G60" s="28"/>
      <c r="H60" s="28"/>
      <c r="I60" s="28"/>
      <c r="J60" s="28"/>
      <c r="K60" s="64"/>
      <c r="L60" s="64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64"/>
      <c r="X60" s="64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64"/>
      <c r="AJ60" s="64"/>
      <c r="AK60" s="28"/>
      <c r="AL60" s="28"/>
      <c r="AM60" s="28"/>
      <c r="AN60" s="28"/>
      <c r="AO60" s="28"/>
      <c r="AP60" s="28"/>
      <c r="AQ60" s="28"/>
      <c r="AR60" s="28"/>
      <c r="AS60" s="28"/>
      <c r="AT60" s="28"/>
      <c r="AU60" s="28"/>
      <c r="AV60" s="28"/>
      <c r="AW60" s="28"/>
      <c r="AX60" s="28"/>
      <c r="AY60" s="65"/>
      <c r="AZ60" s="66"/>
      <c r="BA60" s="65"/>
      <c r="BB60" s="65"/>
      <c r="BC60" s="65"/>
      <c r="BD60" s="65"/>
      <c r="BE60" s="65"/>
      <c r="BF60" s="65"/>
      <c r="BG60" s="65"/>
      <c r="BH60" s="65"/>
      <c r="BI60" s="65"/>
      <c r="BJ60" s="65"/>
      <c r="BK60" s="65"/>
      <c r="BL60" s="65"/>
      <c r="BM60" s="66"/>
      <c r="BN60" s="65"/>
      <c r="BO60" s="65"/>
      <c r="BP60" s="65"/>
      <c r="BQ60" s="65"/>
      <c r="BR60" s="65"/>
      <c r="BS60" s="65"/>
      <c r="BT60" s="65"/>
      <c r="BU60" s="65"/>
      <c r="BV60" s="65"/>
      <c r="BW60" s="65"/>
      <c r="BX60" s="65"/>
      <c r="BY60" s="65"/>
      <c r="BZ60" s="66"/>
      <c r="CA60" s="65"/>
      <c r="CB60" s="65"/>
      <c r="CC60" s="65"/>
      <c r="CD60" s="65"/>
      <c r="CE60" s="65"/>
      <c r="CF60" s="65"/>
      <c r="CG60" s="65"/>
      <c r="CH60" s="65"/>
      <c r="CI60" s="65"/>
      <c r="CJ60" s="65"/>
      <c r="CK60" s="65"/>
      <c r="CL60" s="65"/>
      <c r="CM60" s="65"/>
      <c r="CN60" s="65"/>
      <c r="CO60" s="65"/>
      <c r="CP60" s="65"/>
      <c r="CQ60" s="65"/>
      <c r="CR60" s="65"/>
      <c r="CS60" s="28"/>
      <c r="CT60" s="28"/>
      <c r="CU60" s="28"/>
      <c r="CV60" s="28"/>
      <c r="CW60" s="28"/>
      <c r="CX60" s="28"/>
      <c r="CY60" s="28"/>
      <c r="CZ60" s="28"/>
      <c r="DA60" s="28"/>
      <c r="DB60" s="28"/>
      <c r="DC60" s="28"/>
      <c r="DD60" s="28"/>
      <c r="DE60" s="28"/>
      <c r="DF60" s="28"/>
      <c r="DG60" s="28"/>
      <c r="DH60" s="28"/>
      <c r="DI60" s="28"/>
      <c r="DJ60" s="28"/>
      <c r="DK60" s="64"/>
      <c r="DL60" s="28"/>
      <c r="DM60" s="28"/>
      <c r="DN60" s="64"/>
      <c r="DO60" s="64"/>
      <c r="DP60" s="28"/>
      <c r="DQ60" s="28"/>
      <c r="DR60" s="64"/>
      <c r="DS60" s="64"/>
      <c r="DT60" s="28"/>
      <c r="DU60" s="28"/>
      <c r="DV60" s="64"/>
      <c r="DW60" s="28"/>
      <c r="DX60" s="28"/>
      <c r="DY60" s="28"/>
      <c r="DZ60" s="28"/>
      <c r="EA60" s="28"/>
      <c r="EB60" s="28"/>
      <c r="EC60" s="28"/>
      <c r="ED60" s="28"/>
      <c r="EE60" s="28"/>
      <c r="EF60" s="28"/>
      <c r="EG60" s="28"/>
      <c r="EH60" s="28"/>
      <c r="EI60" s="28"/>
      <c r="EJ60" s="28"/>
      <c r="EK60" s="28"/>
      <c r="EL60" s="28"/>
      <c r="EM60" s="28"/>
      <c r="EN60" s="28"/>
      <c r="EO60" s="28"/>
      <c r="EP60" s="28"/>
      <c r="EQ60" s="28"/>
      <c r="ER60" s="28"/>
      <c r="ES60" s="28"/>
      <c r="ET60" s="28"/>
      <c r="EU60" s="28"/>
      <c r="EV60" s="28"/>
      <c r="EW60" s="28"/>
      <c r="EX60" s="28"/>
      <c r="EY60" s="28"/>
      <c r="EZ60" s="28"/>
      <c r="FA60" s="28"/>
      <c r="FB60" s="28"/>
      <c r="FC60" s="28"/>
      <c r="FD60" s="28"/>
      <c r="FE60" s="28"/>
      <c r="FF60" s="28"/>
      <c r="FG60" s="28"/>
      <c r="FH60" s="28"/>
      <c r="FI60" s="28"/>
      <c r="FJ60" s="28"/>
      <c r="FK60" s="28"/>
      <c r="FL60" s="28"/>
      <c r="FM60" s="28"/>
      <c r="FN60" s="28"/>
      <c r="FO60" s="28"/>
      <c r="FP60" s="28"/>
      <c r="FQ60" s="28"/>
      <c r="FR60" s="28"/>
      <c r="FS60" s="28"/>
      <c r="FT60" s="28"/>
      <c r="FU60" s="28"/>
      <c r="FV60" s="28"/>
      <c r="FW60" s="28"/>
      <c r="FX60" s="28"/>
      <c r="FY60" s="28"/>
      <c r="FZ60" s="28"/>
      <c r="GA60" s="28"/>
      <c r="GB60" s="28"/>
      <c r="GC60" s="28"/>
      <c r="GD60" s="28"/>
      <c r="GE60" s="28"/>
      <c r="GF60" s="28"/>
      <c r="GG60" s="28"/>
      <c r="GH60" s="28"/>
      <c r="GI60" s="28"/>
      <c r="GJ60" s="28"/>
      <c r="GK60" s="28"/>
      <c r="GL60" s="28"/>
      <c r="GM60" s="28"/>
      <c r="GN60" s="28"/>
      <c r="GO60" s="28"/>
    </row>
    <row r="61" spans="1:197" x14ac:dyDescent="0.25">
      <c r="A61" s="28"/>
      <c r="B61" s="69"/>
      <c r="C61" s="28"/>
      <c r="D61" s="28"/>
      <c r="E61" s="64"/>
      <c r="F61" s="28"/>
      <c r="G61" s="28"/>
      <c r="H61" s="28"/>
      <c r="I61" s="28"/>
      <c r="J61" s="28"/>
      <c r="K61" s="64"/>
      <c r="L61" s="64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64"/>
      <c r="X61" s="64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64"/>
      <c r="AJ61" s="64"/>
      <c r="AK61" s="28"/>
      <c r="AL61" s="28"/>
      <c r="AM61" s="28"/>
      <c r="AN61" s="28"/>
      <c r="AO61" s="28"/>
      <c r="AP61" s="28"/>
      <c r="AQ61" s="28"/>
      <c r="AR61" s="28"/>
      <c r="AS61" s="28"/>
      <c r="AT61" s="28"/>
      <c r="AU61" s="28"/>
      <c r="AV61" s="28"/>
      <c r="AW61" s="28"/>
      <c r="AX61" s="28"/>
      <c r="AY61" s="65"/>
      <c r="AZ61" s="66"/>
      <c r="BA61" s="65"/>
      <c r="BB61" s="65"/>
      <c r="BC61" s="65"/>
      <c r="BD61" s="65"/>
      <c r="BE61" s="65"/>
      <c r="BF61" s="65"/>
      <c r="BG61" s="65"/>
      <c r="BH61" s="65"/>
      <c r="BI61" s="65"/>
      <c r="BJ61" s="65"/>
      <c r="BK61" s="65"/>
      <c r="BL61" s="65"/>
      <c r="BM61" s="66"/>
      <c r="BN61" s="65"/>
      <c r="BO61" s="65"/>
      <c r="BP61" s="65"/>
      <c r="BQ61" s="65"/>
      <c r="BR61" s="65"/>
      <c r="BS61" s="65"/>
      <c r="BT61" s="65"/>
      <c r="BU61" s="65"/>
      <c r="BV61" s="65"/>
      <c r="BW61" s="65"/>
      <c r="BX61" s="65"/>
      <c r="BY61" s="65"/>
      <c r="BZ61" s="66"/>
      <c r="CA61" s="65"/>
      <c r="CB61" s="65"/>
      <c r="CC61" s="65"/>
      <c r="CD61" s="65"/>
      <c r="CE61" s="65"/>
      <c r="CF61" s="65"/>
      <c r="CG61" s="65"/>
      <c r="CH61" s="65"/>
      <c r="CI61" s="65"/>
      <c r="CJ61" s="65"/>
      <c r="CK61" s="65"/>
      <c r="CL61" s="65"/>
      <c r="CM61" s="65"/>
      <c r="CN61" s="65"/>
      <c r="CO61" s="65"/>
      <c r="CP61" s="65"/>
      <c r="CQ61" s="65"/>
      <c r="CR61" s="65"/>
      <c r="CS61" s="28"/>
      <c r="CT61" s="28"/>
      <c r="CU61" s="28"/>
      <c r="CV61" s="28"/>
      <c r="CW61" s="28"/>
      <c r="CX61" s="28"/>
      <c r="CY61" s="28"/>
      <c r="CZ61" s="28"/>
      <c r="DA61" s="28"/>
      <c r="DB61" s="28"/>
      <c r="DC61" s="28"/>
      <c r="DD61" s="28"/>
      <c r="DE61" s="28"/>
      <c r="DF61" s="28"/>
      <c r="DG61" s="28"/>
      <c r="DH61" s="28"/>
      <c r="DI61" s="28"/>
      <c r="DJ61" s="28"/>
      <c r="DK61" s="64"/>
      <c r="DL61" s="28"/>
      <c r="DM61" s="28"/>
      <c r="DN61" s="64"/>
      <c r="DO61" s="64"/>
      <c r="DP61" s="28"/>
      <c r="DQ61" s="28"/>
      <c r="DR61" s="64"/>
      <c r="DS61" s="64"/>
      <c r="DT61" s="28"/>
      <c r="DU61" s="28"/>
      <c r="DV61" s="64"/>
      <c r="DW61" s="28"/>
      <c r="DX61" s="28"/>
      <c r="DY61" s="28"/>
      <c r="DZ61" s="28"/>
      <c r="EA61" s="28"/>
      <c r="EB61" s="28"/>
      <c r="EC61" s="28"/>
      <c r="ED61" s="28"/>
      <c r="EE61" s="28"/>
      <c r="EF61" s="28"/>
      <c r="EG61" s="28"/>
      <c r="EH61" s="28"/>
      <c r="EI61" s="28"/>
      <c r="EJ61" s="28"/>
      <c r="EK61" s="28"/>
      <c r="EL61" s="28"/>
      <c r="EM61" s="28"/>
      <c r="EN61" s="28"/>
      <c r="EO61" s="28"/>
      <c r="EP61" s="28"/>
      <c r="EQ61" s="28"/>
      <c r="ER61" s="28"/>
      <c r="ES61" s="28"/>
      <c r="ET61" s="28"/>
      <c r="EU61" s="28"/>
      <c r="EV61" s="28"/>
      <c r="EW61" s="28"/>
      <c r="EX61" s="28"/>
      <c r="EY61" s="28"/>
      <c r="EZ61" s="28"/>
      <c r="FA61" s="28"/>
      <c r="FB61" s="28"/>
      <c r="FC61" s="28"/>
      <c r="FD61" s="28"/>
      <c r="FE61" s="28"/>
      <c r="FF61" s="28"/>
      <c r="FG61" s="28"/>
      <c r="FH61" s="28"/>
      <c r="FI61" s="28"/>
      <c r="FJ61" s="28"/>
      <c r="FK61" s="28"/>
      <c r="FL61" s="28"/>
      <c r="FM61" s="28"/>
      <c r="FN61" s="28"/>
      <c r="FO61" s="28"/>
      <c r="FP61" s="28"/>
      <c r="FQ61" s="28"/>
      <c r="FR61" s="28"/>
      <c r="FS61" s="28"/>
      <c r="FT61" s="28"/>
      <c r="FU61" s="28"/>
      <c r="FV61" s="28"/>
      <c r="FW61" s="28"/>
      <c r="FX61" s="28"/>
      <c r="FY61" s="28"/>
      <c r="FZ61" s="28"/>
      <c r="GA61" s="28"/>
      <c r="GB61" s="28"/>
      <c r="GC61" s="28"/>
      <c r="GD61" s="28"/>
      <c r="GE61" s="28"/>
      <c r="GF61" s="28"/>
      <c r="GG61" s="28"/>
      <c r="GH61" s="28"/>
      <c r="GI61" s="28"/>
      <c r="GJ61" s="28"/>
      <c r="GK61" s="28"/>
      <c r="GL61" s="28"/>
      <c r="GM61" s="28"/>
      <c r="GN61" s="28"/>
      <c r="GO61" s="28"/>
    </row>
    <row r="62" spans="1:197" x14ac:dyDescent="0.25">
      <c r="A62" s="28"/>
      <c r="B62" s="69"/>
      <c r="C62" s="28"/>
      <c r="D62" s="28"/>
      <c r="E62" s="64"/>
      <c r="F62" s="28"/>
      <c r="G62" s="28"/>
      <c r="H62" s="28"/>
      <c r="I62" s="28"/>
      <c r="J62" s="28"/>
      <c r="K62" s="64"/>
      <c r="L62" s="64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64"/>
      <c r="X62" s="64"/>
      <c r="Y62" s="28"/>
      <c r="Z62" s="28"/>
      <c r="AA62" s="28"/>
      <c r="AB62" s="28"/>
      <c r="AC62" s="28"/>
      <c r="AD62" s="28"/>
      <c r="AE62" s="28"/>
      <c r="AF62" s="28"/>
      <c r="AG62" s="28"/>
      <c r="AH62" s="28"/>
      <c r="AI62" s="64"/>
      <c r="AJ62" s="64"/>
      <c r="AK62" s="28"/>
      <c r="AL62" s="28"/>
      <c r="AM62" s="28"/>
      <c r="AN62" s="28"/>
      <c r="AO62" s="28"/>
      <c r="AP62" s="28"/>
      <c r="AQ62" s="28"/>
      <c r="AR62" s="28"/>
      <c r="AS62" s="28"/>
      <c r="AT62" s="28"/>
      <c r="AU62" s="28"/>
      <c r="AV62" s="28"/>
      <c r="AW62" s="28"/>
      <c r="AX62" s="28"/>
      <c r="AY62" s="65"/>
      <c r="AZ62" s="66"/>
      <c r="BA62" s="65"/>
      <c r="BB62" s="65"/>
      <c r="BC62" s="65"/>
      <c r="BD62" s="65"/>
      <c r="BE62" s="65"/>
      <c r="BF62" s="65"/>
      <c r="BG62" s="65"/>
      <c r="BH62" s="65"/>
      <c r="BI62" s="65"/>
      <c r="BJ62" s="65"/>
      <c r="BK62" s="65"/>
      <c r="BL62" s="65"/>
      <c r="BM62" s="66"/>
      <c r="BN62" s="65"/>
      <c r="BO62" s="65"/>
      <c r="BP62" s="65"/>
      <c r="BQ62" s="65"/>
      <c r="BR62" s="65"/>
      <c r="BS62" s="65"/>
      <c r="BT62" s="65"/>
      <c r="BU62" s="65"/>
      <c r="BV62" s="65"/>
      <c r="BW62" s="65"/>
      <c r="BX62" s="65"/>
      <c r="BY62" s="65"/>
      <c r="BZ62" s="66"/>
      <c r="CA62" s="65"/>
      <c r="CB62" s="65"/>
      <c r="CC62" s="65"/>
      <c r="CD62" s="65"/>
      <c r="CE62" s="65"/>
      <c r="CF62" s="65"/>
      <c r="CG62" s="65"/>
      <c r="CH62" s="65"/>
      <c r="CI62" s="65"/>
      <c r="CJ62" s="65"/>
      <c r="CK62" s="65"/>
      <c r="CL62" s="65"/>
      <c r="CM62" s="65"/>
      <c r="CN62" s="65"/>
      <c r="CO62" s="65"/>
      <c r="CP62" s="65"/>
      <c r="CQ62" s="65"/>
      <c r="CR62" s="65"/>
      <c r="CS62" s="28"/>
      <c r="CT62" s="28"/>
      <c r="CU62" s="28"/>
      <c r="CV62" s="28"/>
      <c r="CW62" s="28"/>
      <c r="CX62" s="28"/>
      <c r="CY62" s="28"/>
      <c r="CZ62" s="28"/>
      <c r="DA62" s="28"/>
      <c r="DB62" s="28"/>
      <c r="DC62" s="28"/>
      <c r="DD62" s="28"/>
      <c r="DE62" s="28"/>
      <c r="DF62" s="28"/>
      <c r="DG62" s="28"/>
      <c r="DH62" s="28"/>
      <c r="DI62" s="28"/>
      <c r="DJ62" s="28"/>
      <c r="DK62" s="64"/>
      <c r="DL62" s="28"/>
      <c r="DM62" s="28"/>
      <c r="DN62" s="64"/>
      <c r="DO62" s="64"/>
      <c r="DP62" s="28"/>
      <c r="DQ62" s="28"/>
      <c r="DR62" s="64"/>
      <c r="DS62" s="64"/>
      <c r="DT62" s="28"/>
      <c r="DU62" s="28"/>
      <c r="DV62" s="64"/>
      <c r="DW62" s="28"/>
      <c r="DX62" s="28"/>
      <c r="DY62" s="28"/>
      <c r="DZ62" s="28"/>
      <c r="EA62" s="28"/>
      <c r="EB62" s="28"/>
      <c r="EC62" s="28"/>
      <c r="ED62" s="28"/>
      <c r="EE62" s="28"/>
      <c r="EF62" s="28"/>
      <c r="EG62" s="28"/>
      <c r="EH62" s="28"/>
      <c r="EI62" s="28"/>
      <c r="EJ62" s="28"/>
      <c r="EK62" s="28"/>
      <c r="EL62" s="28"/>
      <c r="EM62" s="28"/>
      <c r="EN62" s="28"/>
      <c r="EO62" s="28"/>
      <c r="EP62" s="28"/>
      <c r="EQ62" s="28"/>
      <c r="ER62" s="28"/>
      <c r="ES62" s="28"/>
      <c r="ET62" s="28"/>
      <c r="EU62" s="28"/>
      <c r="EV62" s="28"/>
      <c r="EW62" s="28"/>
      <c r="EX62" s="28"/>
      <c r="EY62" s="28"/>
      <c r="EZ62" s="28"/>
      <c r="FA62" s="28"/>
      <c r="FB62" s="28"/>
      <c r="FC62" s="28"/>
      <c r="FD62" s="28"/>
      <c r="FE62" s="28"/>
      <c r="FF62" s="28"/>
      <c r="FG62" s="28"/>
      <c r="FH62" s="28"/>
      <c r="FI62" s="28"/>
      <c r="FJ62" s="28"/>
      <c r="FK62" s="28"/>
      <c r="FL62" s="28"/>
      <c r="FM62" s="28"/>
      <c r="FN62" s="28"/>
      <c r="FO62" s="28"/>
      <c r="FP62" s="28"/>
      <c r="FQ62" s="28"/>
      <c r="FR62" s="28"/>
      <c r="FS62" s="28"/>
      <c r="FT62" s="28"/>
      <c r="FU62" s="28"/>
      <c r="FV62" s="28"/>
      <c r="FW62" s="28"/>
      <c r="FX62" s="28"/>
      <c r="FY62" s="28"/>
      <c r="FZ62" s="28"/>
      <c r="GA62" s="28"/>
      <c r="GB62" s="28"/>
      <c r="GC62" s="28"/>
      <c r="GD62" s="28"/>
      <c r="GE62" s="28"/>
      <c r="GF62" s="28"/>
      <c r="GG62" s="28"/>
      <c r="GH62" s="28"/>
      <c r="GI62" s="28"/>
      <c r="GJ62" s="28"/>
      <c r="GK62" s="28"/>
      <c r="GL62" s="28"/>
      <c r="GM62" s="28"/>
      <c r="GN62" s="28"/>
      <c r="GO62" s="28"/>
    </row>
  </sheetData>
  <mergeCells count="50">
    <mergeCell ref="CO1:CP2"/>
    <mergeCell ref="A1:F2"/>
    <mergeCell ref="G1:G2"/>
    <mergeCell ref="H1:H2"/>
    <mergeCell ref="J1:U2"/>
    <mergeCell ref="V1:AG2"/>
    <mergeCell ref="AH1:AS2"/>
    <mergeCell ref="AT1:AY2"/>
    <mergeCell ref="AZ1:BL2"/>
    <mergeCell ref="BM1:BY2"/>
    <mergeCell ref="BZ1:CL2"/>
    <mergeCell ref="CM1:CN2"/>
    <mergeCell ref="DK1:DN2"/>
    <mergeCell ref="DO1:DR2"/>
    <mergeCell ref="DS1:DV2"/>
    <mergeCell ref="C3:D3"/>
    <mergeCell ref="M3:N3"/>
    <mergeCell ref="Y3:Z3"/>
    <mergeCell ref="AK3:AL3"/>
    <mergeCell ref="AT3:AU3"/>
    <mergeCell ref="AV3:AW3"/>
    <mergeCell ref="DD1:DD2"/>
    <mergeCell ref="DE1:DE2"/>
    <mergeCell ref="DF1:DF2"/>
    <mergeCell ref="DG1:DG2"/>
    <mergeCell ref="DH1:DH2"/>
    <mergeCell ref="DI1:DI2"/>
    <mergeCell ref="DC1:DC2"/>
    <mergeCell ref="O14:R15"/>
    <mergeCell ref="S14:U15"/>
    <mergeCell ref="O16:R17"/>
    <mergeCell ref="S16:U17"/>
    <mergeCell ref="DJ1:DJ2"/>
    <mergeCell ref="CQ1:CR2"/>
    <mergeCell ref="CS1:CS2"/>
    <mergeCell ref="CT1:CT2"/>
    <mergeCell ref="CU1:CU2"/>
    <mergeCell ref="CV1:CV2"/>
    <mergeCell ref="CW1:CW2"/>
    <mergeCell ref="CX1:CX2"/>
    <mergeCell ref="CY1:CY2"/>
    <mergeCell ref="CZ1:CZ2"/>
    <mergeCell ref="DA1:DA2"/>
    <mergeCell ref="DB1:DB2"/>
    <mergeCell ref="AX3:AY3"/>
    <mergeCell ref="BB3:BC3"/>
    <mergeCell ref="BO3:BP3"/>
    <mergeCell ref="CB3:CC3"/>
    <mergeCell ref="O12:R13"/>
    <mergeCell ref="S12:U13"/>
  </mergeCells>
  <conditionalFormatting sqref="K4:L27">
    <cfRule type="containsText" dxfId="385" priority="37" operator="containsText" text="Lille OSC">
      <formula>NOT(ISERROR(SEARCH("Lille OSC",K4)))</formula>
    </cfRule>
  </conditionalFormatting>
  <conditionalFormatting sqref="M4:M27">
    <cfRule type="cellIs" dxfId="384" priority="34" operator="lessThan">
      <formula>0</formula>
    </cfRule>
    <cfRule type="cellIs" dxfId="383" priority="35" operator="greaterThan">
      <formula>0</formula>
    </cfRule>
    <cfRule type="cellIs" dxfId="382" priority="36" operator="equal">
      <formula>0</formula>
    </cfRule>
  </conditionalFormatting>
  <conditionalFormatting sqref="W4:X27">
    <cfRule type="containsText" dxfId="381" priority="33" operator="containsText" text="Lille OSC">
      <formula>NOT(ISERROR(SEARCH("Lille OSC",W4)))</formula>
    </cfRule>
  </conditionalFormatting>
  <conditionalFormatting sqref="Y4:Y27">
    <cfRule type="cellIs" dxfId="380" priority="30" operator="lessThan">
      <formula>0</formula>
    </cfRule>
    <cfRule type="cellIs" dxfId="379" priority="31" operator="greaterThan">
      <formula>0</formula>
    </cfRule>
    <cfRule type="cellIs" dxfId="378" priority="32" operator="equal">
      <formula>0</formula>
    </cfRule>
  </conditionalFormatting>
  <conditionalFormatting sqref="Z4:Z27">
    <cfRule type="containsText" dxfId="377" priority="27" operator="containsText" text="p">
      <formula>NOT(ISERROR(SEARCH("p",Z4)))</formula>
    </cfRule>
    <cfRule type="containsText" dxfId="376" priority="28" operator="containsText" text="u">
      <formula>NOT(ISERROR(SEARCH("u",Z4)))</formula>
    </cfRule>
    <cfRule type="containsText" dxfId="375" priority="29" operator="containsText" text="q">
      <formula>NOT(ISERROR(SEARCH("q",Z4)))</formula>
    </cfRule>
  </conditionalFormatting>
  <conditionalFormatting sqref="AI4:AJ27">
    <cfRule type="containsText" dxfId="374" priority="26" operator="containsText" text="Lille OSC">
      <formula>NOT(ISERROR(SEARCH("Lille OSC",AI4)))</formula>
    </cfRule>
  </conditionalFormatting>
  <conditionalFormatting sqref="AK4:AK27">
    <cfRule type="cellIs" dxfId="373" priority="23" operator="lessThan">
      <formula>0</formula>
    </cfRule>
    <cfRule type="cellIs" dxfId="372" priority="24" operator="greaterThan">
      <formula>0</formula>
    </cfRule>
    <cfRule type="cellIs" dxfId="371" priority="25" operator="equal">
      <formula>0</formula>
    </cfRule>
  </conditionalFormatting>
  <conditionalFormatting sqref="AL4:AL27">
    <cfRule type="containsText" dxfId="370" priority="20" operator="containsText" text="p">
      <formula>NOT(ISERROR(SEARCH("p",AL4)))</formula>
    </cfRule>
    <cfRule type="containsText" dxfId="369" priority="21" operator="containsText" text="u">
      <formula>NOT(ISERROR(SEARCH("u",AL4)))</formula>
    </cfRule>
    <cfRule type="containsText" dxfId="368" priority="22" operator="containsText" text="q">
      <formula>NOT(ISERROR(SEARCH("q",AL4)))</formula>
    </cfRule>
  </conditionalFormatting>
  <conditionalFormatting sqref="N4:N27">
    <cfRule type="containsText" dxfId="367" priority="17" operator="containsText" text="p">
      <formula>NOT(ISERROR(SEARCH("p",N4)))</formula>
    </cfRule>
    <cfRule type="containsText" dxfId="366" priority="18" operator="containsText" text="u">
      <formula>NOT(ISERROR(SEARCH("u",N4)))</formula>
    </cfRule>
    <cfRule type="containsText" dxfId="365" priority="19" operator="containsText" text="q">
      <formula>NOT(ISERROR(SEARCH("q",N4)))</formula>
    </cfRule>
  </conditionalFormatting>
  <conditionalFormatting sqref="G14:G15">
    <cfRule type="containsText" dxfId="364" priority="6" operator="containsText" text="Remis">
      <formula>NOT(ISERROR(SEARCH("Remis",G14)))</formula>
    </cfRule>
    <cfRule type="containsText" dxfId="363" priority="7" operator="containsText" text="Arrêté">
      <formula>NOT(ISERROR(SEARCH("Arrêté",G14)))</formula>
    </cfRule>
    <cfRule type="containsText" dxfId="362" priority="8" operator="containsText" text="Annulé">
      <formula>NOT(ISERROR(SEARCH("Annulé",G14)))</formula>
    </cfRule>
  </conditionalFormatting>
  <conditionalFormatting sqref="B14:B15 E14:E15">
    <cfRule type="containsText" dxfId="361" priority="5" operator="containsText" text="Lille OSC">
      <formula>NOT(ISERROR(SEARCH("Lille OSC",B14)))</formula>
    </cfRule>
  </conditionalFormatting>
  <conditionalFormatting sqref="G4:G13">
    <cfRule type="containsText" dxfId="360" priority="2" operator="containsText" text="Remis">
      <formula>NOT(ISERROR(SEARCH("Remis",G4)))</formula>
    </cfRule>
    <cfRule type="containsText" dxfId="359" priority="3" operator="containsText" text="Arrêté">
      <formula>NOT(ISERROR(SEARCH("Arrêté",G4)))</formula>
    </cfRule>
    <cfRule type="containsText" dxfId="358" priority="4" operator="containsText" text="Annulé">
      <formula>NOT(ISERROR(SEARCH("Annulé",G4)))</formula>
    </cfRule>
  </conditionalFormatting>
  <conditionalFormatting sqref="B4:B13 E4:E13">
    <cfRule type="containsText" dxfId="357" priority="1" operator="containsText" text="Lille OSC">
      <formula>NOT(ISERROR(SEARCH("Lille OSC",B4)))</formula>
    </cfRule>
  </conditionalFormatting>
  <dataValidations disablePrompts="1" count="2">
    <dataValidation type="list" allowBlank="1" showInputMessage="1" showErrorMessage="1" sqref="G4:G7" xr:uid="{3776D5D5-CD5F-4EE5-BB11-464E590424FB}">
      <formula1>Etat</formula1>
    </dataValidation>
    <dataValidation type="list" allowBlank="1" showInputMessage="1" showErrorMessage="1" sqref="E4:E7 B4:B7" xr:uid="{315B426B-E15D-4757-A9BD-6C87B994C6F2}">
      <formula1>Equipes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FA0DDA-C363-4074-85FC-D2451B401566}">
  <sheetPr>
    <tabColor rgb="FF0000FF"/>
  </sheetPr>
  <dimension ref="A1:MZ62"/>
  <sheetViews>
    <sheetView workbookViewId="0">
      <selection sqref="A1:F2"/>
    </sheetView>
  </sheetViews>
  <sheetFormatPr baseColWidth="10" defaultRowHeight="15" x14ac:dyDescent="0.25"/>
  <cols>
    <col min="1" max="1" width="5.7109375" style="2" customWidth="1"/>
    <col min="2" max="2" width="30.7109375" style="4" customWidth="1"/>
    <col min="3" max="4" width="5.7109375" style="2" customWidth="1"/>
    <col min="5" max="5" width="30.7109375" style="1" customWidth="1"/>
    <col min="6" max="6" width="5.7109375" style="2" customWidth="1"/>
    <col min="7" max="7" width="25.7109375" style="2" customWidth="1"/>
    <col min="8" max="9" width="10.7109375" style="2" customWidth="1"/>
    <col min="10" max="10" width="5.7109375" style="2" customWidth="1"/>
    <col min="11" max="11" width="30.7109375" style="1" customWidth="1"/>
    <col min="12" max="12" width="5.7109375" style="1" customWidth="1"/>
    <col min="13" max="22" width="5.7109375" style="2" customWidth="1"/>
    <col min="23" max="23" width="30.7109375" style="1" customWidth="1"/>
    <col min="24" max="24" width="5.7109375" style="1" customWidth="1"/>
    <col min="25" max="34" width="5.7109375" style="2" customWidth="1"/>
    <col min="35" max="35" width="30.7109375" style="1" customWidth="1"/>
    <col min="36" max="36" width="5.7109375" style="1" customWidth="1"/>
    <col min="37" max="45" width="5.7109375" style="2" customWidth="1"/>
    <col min="46" max="51" width="5.7109375" style="2" hidden="1" customWidth="1"/>
    <col min="52" max="52" width="30.7109375" style="1" hidden="1" customWidth="1"/>
    <col min="53" max="64" width="5.7109375" style="2" hidden="1" customWidth="1"/>
    <col min="65" max="65" width="30.7109375" style="1" hidden="1" customWidth="1"/>
    <col min="66" max="77" width="5.7109375" style="2" hidden="1" customWidth="1"/>
    <col min="78" max="78" width="30.7109375" style="1" hidden="1" customWidth="1"/>
    <col min="79" max="90" width="5.7109375" style="2" hidden="1" customWidth="1"/>
    <col min="91" max="96" width="15.7109375" style="2" hidden="1" customWidth="1"/>
    <col min="97" max="114" width="5.7109375" style="2" hidden="1" customWidth="1"/>
    <col min="115" max="115" width="30.7109375" style="1" hidden="1" customWidth="1"/>
    <col min="116" max="116" width="15.7109375" style="2" hidden="1" customWidth="1"/>
    <col min="117" max="117" width="5.7109375" style="2" hidden="1" customWidth="1"/>
    <col min="118" max="119" width="30.7109375" style="1" hidden="1" customWidth="1"/>
    <col min="120" max="120" width="15.7109375" style="2" hidden="1" customWidth="1"/>
    <col min="121" max="121" width="5.7109375" style="2" hidden="1" customWidth="1"/>
    <col min="122" max="123" width="30.7109375" style="1" hidden="1" customWidth="1"/>
    <col min="124" max="124" width="15.7109375" style="2" hidden="1" customWidth="1"/>
    <col min="125" max="125" width="5.7109375" style="2" hidden="1" customWidth="1"/>
    <col min="126" max="126" width="30.7109375" style="1" hidden="1" customWidth="1"/>
    <col min="127" max="364" width="5.7109375" style="2" customWidth="1"/>
  </cols>
  <sheetData>
    <row r="1" spans="1:197" ht="15.75" thickTop="1" x14ac:dyDescent="0.25">
      <c r="A1" s="268" t="str">
        <f>'J01'!$A$1:$F$2</f>
        <v>Nom du championnat</v>
      </c>
      <c r="B1" s="269"/>
      <c r="C1" s="269"/>
      <c r="D1" s="269"/>
      <c r="E1" s="269"/>
      <c r="F1" s="270"/>
      <c r="G1" s="266" t="str">
        <f>'J01'!$G$1:$G$2</f>
        <v>2018 - 2019</v>
      </c>
      <c r="H1" s="264" t="s">
        <v>51</v>
      </c>
      <c r="I1" s="28"/>
      <c r="J1" s="276" t="s">
        <v>26</v>
      </c>
      <c r="K1" s="277"/>
      <c r="L1" s="277"/>
      <c r="M1" s="277"/>
      <c r="N1" s="277"/>
      <c r="O1" s="277"/>
      <c r="P1" s="277"/>
      <c r="Q1" s="277"/>
      <c r="R1" s="277"/>
      <c r="S1" s="277"/>
      <c r="T1" s="277"/>
      <c r="U1" s="278"/>
      <c r="V1" s="233" t="s">
        <v>27</v>
      </c>
      <c r="W1" s="234"/>
      <c r="X1" s="234"/>
      <c r="Y1" s="234"/>
      <c r="Z1" s="234"/>
      <c r="AA1" s="234"/>
      <c r="AB1" s="234"/>
      <c r="AC1" s="234"/>
      <c r="AD1" s="234"/>
      <c r="AE1" s="234"/>
      <c r="AF1" s="234"/>
      <c r="AG1" s="235"/>
      <c r="AH1" s="241" t="s">
        <v>28</v>
      </c>
      <c r="AI1" s="242"/>
      <c r="AJ1" s="242"/>
      <c r="AK1" s="242"/>
      <c r="AL1" s="242"/>
      <c r="AM1" s="242"/>
      <c r="AN1" s="242"/>
      <c r="AO1" s="242"/>
      <c r="AP1" s="242"/>
      <c r="AQ1" s="242"/>
      <c r="AR1" s="242"/>
      <c r="AS1" s="243"/>
      <c r="AT1" s="232"/>
      <c r="AU1" s="232"/>
      <c r="AV1" s="232"/>
      <c r="AW1" s="232"/>
      <c r="AX1" s="232"/>
      <c r="AY1" s="232"/>
      <c r="AZ1" s="282" t="s">
        <v>26</v>
      </c>
      <c r="BA1" s="282"/>
      <c r="BB1" s="282"/>
      <c r="BC1" s="282"/>
      <c r="BD1" s="282"/>
      <c r="BE1" s="282"/>
      <c r="BF1" s="282"/>
      <c r="BG1" s="282"/>
      <c r="BH1" s="282"/>
      <c r="BI1" s="282"/>
      <c r="BJ1" s="282"/>
      <c r="BK1" s="282"/>
      <c r="BL1" s="282"/>
      <c r="BM1" s="282" t="s">
        <v>27</v>
      </c>
      <c r="BN1" s="282"/>
      <c r="BO1" s="282"/>
      <c r="BP1" s="282"/>
      <c r="BQ1" s="282"/>
      <c r="BR1" s="282"/>
      <c r="BS1" s="282"/>
      <c r="BT1" s="282"/>
      <c r="BU1" s="282"/>
      <c r="BV1" s="282"/>
      <c r="BW1" s="282"/>
      <c r="BX1" s="282"/>
      <c r="BY1" s="282"/>
      <c r="BZ1" s="282" t="s">
        <v>28</v>
      </c>
      <c r="CA1" s="282"/>
      <c r="CB1" s="282"/>
      <c r="CC1" s="282"/>
      <c r="CD1" s="282"/>
      <c r="CE1" s="282"/>
      <c r="CF1" s="282"/>
      <c r="CG1" s="282"/>
      <c r="CH1" s="282"/>
      <c r="CI1" s="282"/>
      <c r="CJ1" s="282"/>
      <c r="CK1" s="282"/>
      <c r="CL1" s="282"/>
      <c r="CM1" s="229" t="s">
        <v>40</v>
      </c>
      <c r="CN1" s="229"/>
      <c r="CO1" s="229" t="s">
        <v>46</v>
      </c>
      <c r="CP1" s="229"/>
      <c r="CQ1" s="229" t="s">
        <v>41</v>
      </c>
      <c r="CR1" s="229"/>
      <c r="CS1" s="283" t="s">
        <v>44</v>
      </c>
      <c r="CT1" s="283" t="s">
        <v>45</v>
      </c>
      <c r="CU1" s="283" t="s">
        <v>44</v>
      </c>
      <c r="CV1" s="283" t="s">
        <v>45</v>
      </c>
      <c r="CW1" s="283" t="s">
        <v>44</v>
      </c>
      <c r="CX1" s="283" t="s">
        <v>45</v>
      </c>
      <c r="CY1" s="283" t="s">
        <v>44</v>
      </c>
      <c r="CZ1" s="283" t="s">
        <v>45</v>
      </c>
      <c r="DA1" s="283" t="s">
        <v>44</v>
      </c>
      <c r="DB1" s="283" t="s">
        <v>45</v>
      </c>
      <c r="DC1" s="283" t="s">
        <v>44</v>
      </c>
      <c r="DD1" s="283" t="s">
        <v>45</v>
      </c>
      <c r="DE1" s="283" t="s">
        <v>44</v>
      </c>
      <c r="DF1" s="283" t="s">
        <v>45</v>
      </c>
      <c r="DG1" s="283" t="s">
        <v>44</v>
      </c>
      <c r="DH1" s="283" t="s">
        <v>45</v>
      </c>
      <c r="DI1" s="283" t="s">
        <v>44</v>
      </c>
      <c r="DJ1" s="284" t="s">
        <v>45</v>
      </c>
      <c r="DK1" s="282" t="s">
        <v>40</v>
      </c>
      <c r="DL1" s="282"/>
      <c r="DM1" s="282"/>
      <c r="DN1" s="282"/>
      <c r="DO1" s="282" t="s">
        <v>46</v>
      </c>
      <c r="DP1" s="282"/>
      <c r="DQ1" s="282"/>
      <c r="DR1" s="282"/>
      <c r="DS1" s="282" t="s">
        <v>41</v>
      </c>
      <c r="DT1" s="282"/>
      <c r="DU1" s="282"/>
      <c r="DV1" s="282"/>
      <c r="DW1" s="28"/>
      <c r="DX1" s="28"/>
      <c r="DY1" s="28"/>
      <c r="DZ1" s="28"/>
      <c r="EA1" s="28"/>
      <c r="EB1" s="28"/>
      <c r="EC1" s="28"/>
      <c r="ED1" s="28"/>
      <c r="EE1" s="28"/>
      <c r="EF1" s="28"/>
      <c r="EG1" s="28"/>
      <c r="EH1" s="28"/>
      <c r="EI1" s="28"/>
      <c r="EJ1" s="28"/>
      <c r="EK1" s="28"/>
      <c r="EL1" s="28"/>
      <c r="EM1" s="28"/>
      <c r="EN1" s="28"/>
      <c r="EO1" s="28"/>
      <c r="EP1" s="28"/>
      <c r="EQ1" s="28"/>
      <c r="ER1" s="28"/>
      <c r="ES1" s="28"/>
      <c r="ET1" s="28"/>
      <c r="EU1" s="28"/>
      <c r="EV1" s="28"/>
      <c r="EW1" s="28"/>
      <c r="EX1" s="28"/>
      <c r="EY1" s="28"/>
      <c r="EZ1" s="28"/>
      <c r="FA1" s="28"/>
      <c r="FB1" s="28"/>
      <c r="FC1" s="28"/>
      <c r="FD1" s="28"/>
      <c r="FE1" s="28"/>
      <c r="FF1" s="28"/>
      <c r="FG1" s="28"/>
      <c r="FH1" s="28"/>
      <c r="FI1" s="28"/>
      <c r="FJ1" s="28"/>
      <c r="FK1" s="28"/>
      <c r="FL1" s="28"/>
      <c r="FM1" s="28"/>
      <c r="FN1" s="28"/>
      <c r="FO1" s="28"/>
      <c r="FP1" s="28"/>
      <c r="FQ1" s="28"/>
      <c r="FR1" s="28"/>
      <c r="FS1" s="28"/>
      <c r="FT1" s="28"/>
      <c r="FU1" s="28"/>
      <c r="FV1" s="28"/>
      <c r="FW1" s="28"/>
      <c r="FX1" s="28"/>
      <c r="FY1" s="28"/>
      <c r="FZ1" s="28"/>
      <c r="GA1" s="28"/>
      <c r="GB1" s="28"/>
      <c r="GC1" s="28"/>
      <c r="GD1" s="28"/>
      <c r="GE1" s="28"/>
      <c r="GF1" s="28"/>
      <c r="GG1" s="28"/>
      <c r="GH1" s="28"/>
      <c r="GI1" s="28"/>
      <c r="GJ1" s="28"/>
      <c r="GK1" s="28"/>
      <c r="GL1" s="28"/>
      <c r="GM1" s="28"/>
      <c r="GN1" s="28"/>
      <c r="GO1" s="28"/>
    </row>
    <row r="2" spans="1:197" ht="15.75" thickBot="1" x14ac:dyDescent="0.3">
      <c r="A2" s="271"/>
      <c r="B2" s="272"/>
      <c r="C2" s="272"/>
      <c r="D2" s="272"/>
      <c r="E2" s="272"/>
      <c r="F2" s="273"/>
      <c r="G2" s="267"/>
      <c r="H2" s="265"/>
      <c r="I2" s="28"/>
      <c r="J2" s="279"/>
      <c r="K2" s="280"/>
      <c r="L2" s="280"/>
      <c r="M2" s="280"/>
      <c r="N2" s="280"/>
      <c r="O2" s="280"/>
      <c r="P2" s="280"/>
      <c r="Q2" s="280"/>
      <c r="R2" s="280"/>
      <c r="S2" s="280"/>
      <c r="T2" s="280"/>
      <c r="U2" s="281"/>
      <c r="V2" s="236"/>
      <c r="W2" s="237"/>
      <c r="X2" s="237"/>
      <c r="Y2" s="237"/>
      <c r="Z2" s="237"/>
      <c r="AA2" s="237"/>
      <c r="AB2" s="237"/>
      <c r="AC2" s="237"/>
      <c r="AD2" s="237"/>
      <c r="AE2" s="237"/>
      <c r="AF2" s="237"/>
      <c r="AG2" s="238"/>
      <c r="AH2" s="244"/>
      <c r="AI2" s="245"/>
      <c r="AJ2" s="245"/>
      <c r="AK2" s="245"/>
      <c r="AL2" s="245"/>
      <c r="AM2" s="245"/>
      <c r="AN2" s="245"/>
      <c r="AO2" s="245"/>
      <c r="AP2" s="245"/>
      <c r="AQ2" s="245"/>
      <c r="AR2" s="245"/>
      <c r="AS2" s="246"/>
      <c r="AT2" s="232"/>
      <c r="AU2" s="232"/>
      <c r="AV2" s="232"/>
      <c r="AW2" s="232"/>
      <c r="AX2" s="232"/>
      <c r="AY2" s="232"/>
      <c r="AZ2" s="282"/>
      <c r="BA2" s="282"/>
      <c r="BB2" s="282"/>
      <c r="BC2" s="282"/>
      <c r="BD2" s="282"/>
      <c r="BE2" s="282"/>
      <c r="BF2" s="282"/>
      <c r="BG2" s="282"/>
      <c r="BH2" s="282"/>
      <c r="BI2" s="282"/>
      <c r="BJ2" s="282"/>
      <c r="BK2" s="282"/>
      <c r="BL2" s="282"/>
      <c r="BM2" s="282"/>
      <c r="BN2" s="282"/>
      <c r="BO2" s="282"/>
      <c r="BP2" s="282"/>
      <c r="BQ2" s="282"/>
      <c r="BR2" s="282"/>
      <c r="BS2" s="282"/>
      <c r="BT2" s="282"/>
      <c r="BU2" s="282"/>
      <c r="BV2" s="282"/>
      <c r="BW2" s="282"/>
      <c r="BX2" s="282"/>
      <c r="BY2" s="282"/>
      <c r="BZ2" s="282"/>
      <c r="CA2" s="282"/>
      <c r="CB2" s="282"/>
      <c r="CC2" s="282"/>
      <c r="CD2" s="282"/>
      <c r="CE2" s="282"/>
      <c r="CF2" s="282"/>
      <c r="CG2" s="282"/>
      <c r="CH2" s="282"/>
      <c r="CI2" s="282"/>
      <c r="CJ2" s="282"/>
      <c r="CK2" s="282"/>
      <c r="CL2" s="282"/>
      <c r="CM2" s="229"/>
      <c r="CN2" s="229"/>
      <c r="CO2" s="229"/>
      <c r="CP2" s="229"/>
      <c r="CQ2" s="229"/>
      <c r="CR2" s="229"/>
      <c r="CS2" s="283"/>
      <c r="CT2" s="283"/>
      <c r="CU2" s="283"/>
      <c r="CV2" s="283"/>
      <c r="CW2" s="283"/>
      <c r="CX2" s="283"/>
      <c r="CY2" s="283"/>
      <c r="CZ2" s="283"/>
      <c r="DA2" s="283"/>
      <c r="DB2" s="283"/>
      <c r="DC2" s="283"/>
      <c r="DD2" s="283"/>
      <c r="DE2" s="283"/>
      <c r="DF2" s="283"/>
      <c r="DG2" s="283"/>
      <c r="DH2" s="283"/>
      <c r="DI2" s="283"/>
      <c r="DJ2" s="284"/>
      <c r="DK2" s="282"/>
      <c r="DL2" s="282"/>
      <c r="DM2" s="282"/>
      <c r="DN2" s="282"/>
      <c r="DO2" s="282"/>
      <c r="DP2" s="282"/>
      <c r="DQ2" s="282"/>
      <c r="DR2" s="282"/>
      <c r="DS2" s="282"/>
      <c r="DT2" s="282"/>
      <c r="DU2" s="282"/>
      <c r="DV2" s="282"/>
      <c r="DW2" s="28"/>
      <c r="DX2" s="28"/>
      <c r="DY2" s="28"/>
      <c r="DZ2" s="28"/>
      <c r="EA2" s="28"/>
      <c r="EB2" s="28"/>
      <c r="EC2" s="28"/>
      <c r="ED2" s="28"/>
      <c r="EE2" s="28"/>
      <c r="EF2" s="28"/>
      <c r="EG2" s="28"/>
      <c r="EH2" s="28"/>
      <c r="EI2" s="28"/>
      <c r="EJ2" s="28"/>
      <c r="EK2" s="28"/>
      <c r="EL2" s="28"/>
      <c r="EM2" s="28"/>
      <c r="EN2" s="28"/>
      <c r="EO2" s="28"/>
      <c r="EP2" s="28"/>
      <c r="EQ2" s="28"/>
      <c r="ER2" s="28"/>
      <c r="ES2" s="28"/>
      <c r="ET2" s="28"/>
      <c r="EU2" s="28"/>
      <c r="EV2" s="28"/>
      <c r="EW2" s="28"/>
      <c r="EX2" s="28"/>
      <c r="EY2" s="28"/>
      <c r="EZ2" s="28"/>
      <c r="FA2" s="28"/>
      <c r="FB2" s="28"/>
      <c r="FC2" s="28"/>
      <c r="FD2" s="28"/>
      <c r="FE2" s="28"/>
      <c r="FF2" s="28"/>
      <c r="FG2" s="28"/>
      <c r="FH2" s="28"/>
      <c r="FI2" s="28"/>
      <c r="FJ2" s="28"/>
      <c r="FK2" s="28"/>
      <c r="FL2" s="28"/>
      <c r="FM2" s="28"/>
      <c r="FN2" s="28"/>
      <c r="FO2" s="28"/>
      <c r="FP2" s="28"/>
      <c r="FQ2" s="28"/>
      <c r="FR2" s="28"/>
      <c r="FS2" s="28"/>
      <c r="FT2" s="28"/>
      <c r="FU2" s="28"/>
      <c r="FV2" s="28"/>
      <c r="FW2" s="28"/>
      <c r="FX2" s="28"/>
      <c r="FY2" s="28"/>
      <c r="FZ2" s="28"/>
      <c r="GA2" s="28"/>
      <c r="GB2" s="28"/>
      <c r="GC2" s="28"/>
      <c r="GD2" s="28"/>
      <c r="GE2" s="28"/>
      <c r="GF2" s="28"/>
      <c r="GG2" s="28"/>
      <c r="GH2" s="28"/>
      <c r="GI2" s="28"/>
      <c r="GJ2" s="28"/>
      <c r="GK2" s="28"/>
      <c r="GL2" s="28"/>
      <c r="GM2" s="28"/>
      <c r="GN2" s="28"/>
      <c r="GO2" s="28"/>
    </row>
    <row r="3" spans="1:197" ht="15" customHeight="1" thickTop="1" thickBot="1" x14ac:dyDescent="0.3">
      <c r="A3" s="16" t="s">
        <v>12</v>
      </c>
      <c r="B3" s="29" t="s">
        <v>0</v>
      </c>
      <c r="C3" s="263" t="s">
        <v>13</v>
      </c>
      <c r="D3" s="263"/>
      <c r="E3" s="29" t="s">
        <v>0</v>
      </c>
      <c r="F3" s="6" t="s">
        <v>12</v>
      </c>
      <c r="G3" s="13" t="s">
        <v>14</v>
      </c>
      <c r="H3" s="17" t="s">
        <v>15</v>
      </c>
      <c r="I3" s="28"/>
      <c r="J3" s="36" t="s">
        <v>17</v>
      </c>
      <c r="K3" s="40" t="s">
        <v>0</v>
      </c>
      <c r="L3" s="39" t="s">
        <v>18</v>
      </c>
      <c r="M3" s="274" t="s">
        <v>19</v>
      </c>
      <c r="N3" s="275"/>
      <c r="O3" s="41" t="s">
        <v>20</v>
      </c>
      <c r="P3" s="37" t="s">
        <v>21</v>
      </c>
      <c r="Q3" s="37" t="s">
        <v>22</v>
      </c>
      <c r="R3" s="37" t="s">
        <v>12</v>
      </c>
      <c r="S3" s="37" t="s">
        <v>23</v>
      </c>
      <c r="T3" s="37" t="s">
        <v>24</v>
      </c>
      <c r="U3" s="38" t="s">
        <v>25</v>
      </c>
      <c r="V3" s="43" t="s">
        <v>17</v>
      </c>
      <c r="W3" s="45" t="s">
        <v>0</v>
      </c>
      <c r="X3" s="44" t="s">
        <v>18</v>
      </c>
      <c r="Y3" s="239" t="s">
        <v>19</v>
      </c>
      <c r="Z3" s="240"/>
      <c r="AA3" s="46" t="s">
        <v>20</v>
      </c>
      <c r="AB3" s="47" t="s">
        <v>21</v>
      </c>
      <c r="AC3" s="47" t="s">
        <v>22</v>
      </c>
      <c r="AD3" s="47" t="s">
        <v>12</v>
      </c>
      <c r="AE3" s="47" t="s">
        <v>23</v>
      </c>
      <c r="AF3" s="47" t="s">
        <v>24</v>
      </c>
      <c r="AG3" s="48" t="s">
        <v>25</v>
      </c>
      <c r="AH3" s="53" t="s">
        <v>17</v>
      </c>
      <c r="AI3" s="55" t="s">
        <v>0</v>
      </c>
      <c r="AJ3" s="54" t="s">
        <v>18</v>
      </c>
      <c r="AK3" s="247" t="s">
        <v>19</v>
      </c>
      <c r="AL3" s="248"/>
      <c r="AM3" s="56" t="s">
        <v>20</v>
      </c>
      <c r="AN3" s="57" t="s">
        <v>21</v>
      </c>
      <c r="AO3" s="57" t="s">
        <v>22</v>
      </c>
      <c r="AP3" s="57" t="s">
        <v>12</v>
      </c>
      <c r="AQ3" s="57" t="s">
        <v>23</v>
      </c>
      <c r="AR3" s="57" t="s">
        <v>24</v>
      </c>
      <c r="AS3" s="58" t="s">
        <v>25</v>
      </c>
      <c r="AT3" s="231" t="s">
        <v>32</v>
      </c>
      <c r="AU3" s="229"/>
      <c r="AV3" s="229" t="s">
        <v>33</v>
      </c>
      <c r="AW3" s="229"/>
      <c r="AX3" s="229" t="s">
        <v>34</v>
      </c>
      <c r="AY3" s="230"/>
      <c r="AZ3" s="26" t="s">
        <v>0</v>
      </c>
      <c r="BA3" s="26" t="s">
        <v>35</v>
      </c>
      <c r="BB3" s="229" t="s">
        <v>19</v>
      </c>
      <c r="BC3" s="229"/>
      <c r="BD3" s="26" t="s">
        <v>17</v>
      </c>
      <c r="BE3" s="26" t="s">
        <v>36</v>
      </c>
      <c r="BF3" s="26" t="s">
        <v>20</v>
      </c>
      <c r="BG3" s="26" t="s">
        <v>21</v>
      </c>
      <c r="BH3" s="26" t="s">
        <v>22</v>
      </c>
      <c r="BI3" s="26" t="s">
        <v>12</v>
      </c>
      <c r="BJ3" s="26" t="s">
        <v>23</v>
      </c>
      <c r="BK3" s="26" t="s">
        <v>24</v>
      </c>
      <c r="BL3" s="26" t="s">
        <v>25</v>
      </c>
      <c r="BM3" s="26" t="s">
        <v>0</v>
      </c>
      <c r="BN3" s="26" t="s">
        <v>35</v>
      </c>
      <c r="BO3" s="229" t="s">
        <v>19</v>
      </c>
      <c r="BP3" s="229"/>
      <c r="BQ3" s="26" t="s">
        <v>17</v>
      </c>
      <c r="BR3" s="26" t="s">
        <v>36</v>
      </c>
      <c r="BS3" s="26" t="s">
        <v>20</v>
      </c>
      <c r="BT3" s="26" t="s">
        <v>21</v>
      </c>
      <c r="BU3" s="26" t="s">
        <v>22</v>
      </c>
      <c r="BV3" s="26" t="s">
        <v>12</v>
      </c>
      <c r="BW3" s="26" t="s">
        <v>23</v>
      </c>
      <c r="BX3" s="26" t="s">
        <v>24</v>
      </c>
      <c r="BY3" s="26" t="s">
        <v>25</v>
      </c>
      <c r="BZ3" s="26" t="s">
        <v>0</v>
      </c>
      <c r="CA3" s="26" t="s">
        <v>35</v>
      </c>
      <c r="CB3" s="229" t="s">
        <v>19</v>
      </c>
      <c r="CC3" s="229"/>
      <c r="CD3" s="26" t="s">
        <v>17</v>
      </c>
      <c r="CE3" s="26" t="s">
        <v>36</v>
      </c>
      <c r="CF3" s="26" t="s">
        <v>20</v>
      </c>
      <c r="CG3" s="26" t="s">
        <v>21</v>
      </c>
      <c r="CH3" s="26" t="s">
        <v>22</v>
      </c>
      <c r="CI3" s="26" t="s">
        <v>12</v>
      </c>
      <c r="CJ3" s="26" t="s">
        <v>23</v>
      </c>
      <c r="CK3" s="26" t="s">
        <v>24</v>
      </c>
      <c r="CL3" s="26" t="s">
        <v>25</v>
      </c>
      <c r="CM3" s="26" t="s">
        <v>42</v>
      </c>
      <c r="CN3" s="26" t="s">
        <v>42</v>
      </c>
      <c r="CO3" s="26" t="s">
        <v>42</v>
      </c>
      <c r="CP3" s="26" t="s">
        <v>42</v>
      </c>
      <c r="CQ3" s="26" t="s">
        <v>42</v>
      </c>
      <c r="CR3" s="26" t="s">
        <v>42</v>
      </c>
      <c r="CS3" s="26" t="s">
        <v>12</v>
      </c>
      <c r="CT3" s="26" t="s">
        <v>12</v>
      </c>
      <c r="CU3" s="26" t="s">
        <v>36</v>
      </c>
      <c r="CV3" s="26" t="s">
        <v>36</v>
      </c>
      <c r="CW3" s="26" t="s">
        <v>43</v>
      </c>
      <c r="CX3" s="26" t="s">
        <v>43</v>
      </c>
      <c r="CY3" s="26" t="s">
        <v>20</v>
      </c>
      <c r="CZ3" s="26" t="s">
        <v>20</v>
      </c>
      <c r="DA3" s="26" t="s">
        <v>21</v>
      </c>
      <c r="DB3" s="26" t="s">
        <v>21</v>
      </c>
      <c r="DC3" s="26" t="s">
        <v>22</v>
      </c>
      <c r="DD3" s="26" t="s">
        <v>22</v>
      </c>
      <c r="DE3" s="26" t="s">
        <v>12</v>
      </c>
      <c r="DF3" s="26" t="s">
        <v>12</v>
      </c>
      <c r="DG3" s="26" t="s">
        <v>23</v>
      </c>
      <c r="DH3" s="26" t="s">
        <v>23</v>
      </c>
      <c r="DI3" s="26" t="s">
        <v>24</v>
      </c>
      <c r="DJ3" s="30" t="s">
        <v>24</v>
      </c>
      <c r="DK3" s="26" t="s">
        <v>0</v>
      </c>
      <c r="DL3" s="26" t="s">
        <v>35</v>
      </c>
      <c r="DM3" s="26" t="s">
        <v>42</v>
      </c>
      <c r="DN3" s="26" t="s">
        <v>0</v>
      </c>
      <c r="DO3" s="26" t="s">
        <v>0</v>
      </c>
      <c r="DP3" s="26" t="s">
        <v>35</v>
      </c>
      <c r="DQ3" s="26" t="s">
        <v>42</v>
      </c>
      <c r="DR3" s="26" t="s">
        <v>0</v>
      </c>
      <c r="DS3" s="26" t="s">
        <v>0</v>
      </c>
      <c r="DT3" s="26" t="s">
        <v>35</v>
      </c>
      <c r="DU3" s="26" t="s">
        <v>42</v>
      </c>
      <c r="DV3" s="26" t="s">
        <v>0</v>
      </c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P3" s="28"/>
      <c r="EQ3" s="28"/>
      <c r="ER3" s="28"/>
      <c r="ES3" s="28"/>
      <c r="ET3" s="28"/>
      <c r="EU3" s="28"/>
      <c r="EV3" s="28"/>
      <c r="EW3" s="28"/>
      <c r="EX3" s="28"/>
      <c r="EY3" s="28"/>
      <c r="EZ3" s="28"/>
      <c r="FA3" s="28"/>
      <c r="FB3" s="28"/>
      <c r="FC3" s="28"/>
      <c r="FD3" s="28"/>
      <c r="FE3" s="28"/>
      <c r="FF3" s="28"/>
      <c r="FG3" s="28"/>
      <c r="FH3" s="28"/>
      <c r="FI3" s="28"/>
      <c r="FJ3" s="28"/>
      <c r="FK3" s="28"/>
      <c r="FL3" s="28"/>
      <c r="FM3" s="28"/>
      <c r="FN3" s="28"/>
      <c r="FO3" s="28"/>
      <c r="FP3" s="28"/>
      <c r="FQ3" s="28"/>
      <c r="FR3" s="28"/>
      <c r="FS3" s="28"/>
      <c r="FT3" s="28"/>
      <c r="FU3" s="28"/>
      <c r="FV3" s="28"/>
      <c r="FW3" s="28"/>
      <c r="FX3" s="28"/>
      <c r="FY3" s="28"/>
      <c r="FZ3" s="28"/>
      <c r="GA3" s="28"/>
      <c r="GB3" s="28"/>
      <c r="GC3" s="28"/>
      <c r="GD3" s="28"/>
      <c r="GE3" s="28"/>
      <c r="GF3" s="28"/>
      <c r="GG3" s="28"/>
      <c r="GH3" s="28"/>
      <c r="GI3" s="28"/>
      <c r="GJ3" s="28"/>
      <c r="GK3" s="28"/>
      <c r="GL3" s="28"/>
      <c r="GM3" s="28"/>
      <c r="GN3" s="28"/>
      <c r="GO3" s="28"/>
    </row>
    <row r="4" spans="1:197" ht="15" customHeight="1" thickTop="1" x14ac:dyDescent="0.25">
      <c r="A4" s="18"/>
      <c r="B4" s="212"/>
      <c r="C4" s="11"/>
      <c r="D4" s="9"/>
      <c r="E4" s="215"/>
      <c r="F4" s="7"/>
      <c r="G4" s="14"/>
      <c r="H4" s="19"/>
      <c r="I4" s="28"/>
      <c r="J4" s="35">
        <v>1</v>
      </c>
      <c r="K4" s="218" t="str">
        <f>VLOOKUP(AT4,$AU$4:$AZ$27,6,0)</f>
        <v>Equipe 01</v>
      </c>
      <c r="L4" s="184">
        <f t="shared" ref="L4:L11" si="0">VLOOKUP(K4,$AZ$4:$BL$27,6,0)</f>
        <v>0</v>
      </c>
      <c r="M4" s="139">
        <f t="shared" ref="M4:M11" si="1">VLOOKUP(K4,$AZ$4:$BL$27,3,0)</f>
        <v>0</v>
      </c>
      <c r="N4" s="63" t="str">
        <f t="shared" ref="N4:N11" si="2">VLOOKUP(K4,$AZ$4:$BL$27,4,0)</f>
        <v>u</v>
      </c>
      <c r="O4" s="142">
        <f t="shared" ref="O4:O11" si="3">VLOOKUP(K4,$AZ$4:$BL$27,7,0)</f>
        <v>0</v>
      </c>
      <c r="P4" s="143">
        <f t="shared" ref="P4:P11" si="4">VLOOKUP(K4,$AZ$4:$BL$27,8,0)</f>
        <v>0</v>
      </c>
      <c r="Q4" s="143">
        <f t="shared" ref="Q4:Q11" si="5">VLOOKUP(K4,$AZ$4:$BL$27,9,0)</f>
        <v>0</v>
      </c>
      <c r="R4" s="143">
        <f t="shared" ref="R4:R11" si="6">VLOOKUP(K4,$AZ$4:$BL$27,10,0)</f>
        <v>0</v>
      </c>
      <c r="S4" s="143">
        <f t="shared" ref="S4:S11" si="7">VLOOKUP(K4,$AZ$4:$BL$27,11,0)</f>
        <v>0</v>
      </c>
      <c r="T4" s="143">
        <f t="shared" ref="T4:T11" si="8">VLOOKUP(K4,$AZ$4:$BL$27,12,0)</f>
        <v>0</v>
      </c>
      <c r="U4" s="175">
        <f t="shared" ref="U4:U11" si="9">VLOOKUP(K4,$AZ$4:$BL$27,13,0)</f>
        <v>0</v>
      </c>
      <c r="V4" s="49">
        <v>1</v>
      </c>
      <c r="W4" s="221" t="str">
        <f>VLOOKUP(AV4,$AW$4:$BM$27,17,0)</f>
        <v>Equipe 01</v>
      </c>
      <c r="X4" s="187">
        <f t="shared" ref="X4:X11" si="10">VLOOKUP(W4,$BM$4:$BY$27,6,0)</f>
        <v>0</v>
      </c>
      <c r="Y4" s="148">
        <f t="shared" ref="Y4:Y11" si="11">VLOOKUP(W4,$BM$4:$BY$27,3,0)</f>
        <v>0</v>
      </c>
      <c r="Z4" s="50" t="str">
        <f t="shared" ref="Z4:Z11" si="12">VLOOKUP(W4,$BM$4:$BY$27,4,0)</f>
        <v>u</v>
      </c>
      <c r="AA4" s="151">
        <f t="shared" ref="AA4:AA11" si="13">VLOOKUP(W4,$BM$4:$BY$27,7,0)</f>
        <v>0</v>
      </c>
      <c r="AB4" s="152">
        <f t="shared" ref="AB4:AB11" si="14">VLOOKUP(W4,$BM$4:$BY$27,8,0)</f>
        <v>0</v>
      </c>
      <c r="AC4" s="152">
        <f t="shared" ref="AC4:AC11" si="15">VLOOKUP(W4,$BM$4:$BY$27,9,0)</f>
        <v>0</v>
      </c>
      <c r="AD4" s="152">
        <f t="shared" ref="AD4:AD11" si="16">VLOOKUP(W4,$BM$4:$BY$27,10,0)</f>
        <v>0</v>
      </c>
      <c r="AE4" s="152">
        <f t="shared" ref="AE4:AE11" si="17">VLOOKUP(W4,$BM$4:$BY$27,11,0)</f>
        <v>0</v>
      </c>
      <c r="AF4" s="152">
        <f t="shared" ref="AF4:AF11" si="18">VLOOKUP(W4,$BM$4:$BY$27,12,0)</f>
        <v>0</v>
      </c>
      <c r="AG4" s="178">
        <f t="shared" ref="AG4:AG11" si="19">VLOOKUP(W4,$BM$4:$BY$27,13,0)</f>
        <v>0</v>
      </c>
      <c r="AH4" s="59">
        <v>1</v>
      </c>
      <c r="AI4" s="224" t="str">
        <f>VLOOKUP(AX4,$AY$4:$BZ$27,28,0)</f>
        <v>Equipe 01</v>
      </c>
      <c r="AJ4" s="190">
        <f t="shared" ref="AJ4:AJ11" si="20">VLOOKUP(AI4,$BZ$4:$CL$27,6,0)</f>
        <v>0</v>
      </c>
      <c r="AK4" s="157">
        <f>VLOOKUP(AI4,$BZ$4:$CL$27,3,0)</f>
        <v>0</v>
      </c>
      <c r="AL4" s="60" t="str">
        <f>VLOOKUP(AI4,$BZ$4:$CL$27,4,0)</f>
        <v>u</v>
      </c>
      <c r="AM4" s="160">
        <f>VLOOKUP(AI4,$BZ$4:$CL$27,7,0)</f>
        <v>0</v>
      </c>
      <c r="AN4" s="161">
        <f>VLOOKUP(AI4,$BZ$4:$CL$27,8,0)</f>
        <v>0</v>
      </c>
      <c r="AO4" s="161">
        <f>VLOOKUP(AI4,$BZ$4:$CL$27,9,0)</f>
        <v>0</v>
      </c>
      <c r="AP4" s="161">
        <f>VLOOKUP(AI4,$BZ$4:$CL$27,10,0)</f>
        <v>0</v>
      </c>
      <c r="AQ4" s="161">
        <f>VLOOKUP(AI4,$BZ$4:$CL$27,11,0)</f>
        <v>0</v>
      </c>
      <c r="AR4" s="161">
        <f>VLOOKUP(AI4,$BZ$4:$CL$27,12,0)</f>
        <v>0</v>
      </c>
      <c r="AS4" s="181">
        <f>VLOOKUP(AI4,$BZ$4:$CL$27,13,0)</f>
        <v>0</v>
      </c>
      <c r="AT4" s="27">
        <v>1</v>
      </c>
      <c r="AU4" s="26">
        <f>BD4</f>
        <v>1</v>
      </c>
      <c r="AV4" s="26">
        <v>1</v>
      </c>
      <c r="AW4" s="26">
        <f>BQ4</f>
        <v>1</v>
      </c>
      <c r="AX4" s="26">
        <v>1</v>
      </c>
      <c r="AY4" s="30">
        <f>CD4</f>
        <v>1</v>
      </c>
      <c r="AZ4" s="31" t="str">
        <f>Equipes!A2</f>
        <v>Equipe 01</v>
      </c>
      <c r="BA4" s="26">
        <f>RANK(CM4,$CM$4:$CM$27)</f>
        <v>1</v>
      </c>
      <c r="BB4" s="26">
        <f>'J02'!BA4-BA4</f>
        <v>0</v>
      </c>
      <c r="BC4" s="32" t="str">
        <f>IF(BA4&gt;'J02'!BA4,'J02'!$BC$28,IF(BA4='J02'!BA4,'J02'!$BB$28,IF(BA4&lt;'J02'!BA4,'J02'!$BA$28)))</f>
        <v>u</v>
      </c>
      <c r="BD4" s="26">
        <f>RANK(CN4,$CN$4:$CN$27)</f>
        <v>1</v>
      </c>
      <c r="BE4" s="26">
        <f>SUMPRODUCT(($B$4:$B$15=AZ4)*($CW$4:$CW$15))+SUMPRODUCT(($E$4:$E$15=AZ4)*($CX$4:$CX$15))+'J02'!BE4</f>
        <v>0</v>
      </c>
      <c r="BF4" s="26">
        <f>SUMPRODUCT(($B$4:$B$15=AZ4)*($CY$4:$CY$15))+SUMPRODUCT(($E$4:$E$15=AZ4)*($CZ$4:$CZ$15))+'J02'!BF4</f>
        <v>0</v>
      </c>
      <c r="BG4" s="26">
        <f>SUMPRODUCT(($B$4:$B$15=AZ4)*($DA$4:$DA$15))+SUMPRODUCT(($E$4:$E$15=AZ4)*($DB$4:$DB$15))+'J02'!BG4</f>
        <v>0</v>
      </c>
      <c r="BH4" s="26">
        <f>SUMPRODUCT(($B$4:$B$15=AZ4)*($DC$4:$DC$15))+SUMPRODUCT(($E$4:$E$15=AZ4)*($DD$4:$DD$15))+'J02'!BH4</f>
        <v>0</v>
      </c>
      <c r="BI4" s="26">
        <f>SUMPRODUCT(($B$4:$B$15=AZ4)*($DE$4:$DE$15))+SUMPRODUCT(($E$4:$E$15=AZ4)*($DF$4:$DF$15))+'J02'!BI4</f>
        <v>0</v>
      </c>
      <c r="BJ4" s="26">
        <f>SUMPRODUCT(($B$4:$B$15=AZ4)*($DG$4:$DG$15))+SUMPRODUCT(($E$4:$E$15=AZ4)*($DH$4:$DH$15))+'J02'!BJ4</f>
        <v>0</v>
      </c>
      <c r="BK4" s="26">
        <f>SUMPRODUCT(($B$4:$B$15=AZ4)*($DI$4:$DI$15))+SUMPRODUCT(($E$4:$E$15=AZ4)*($DJ$4:$DJ$15))+'J02'!BK4</f>
        <v>0</v>
      </c>
      <c r="BL4" s="26">
        <f>BJ4-BK4</f>
        <v>0</v>
      </c>
      <c r="BM4" s="31" t="str">
        <f>Equipes!A2</f>
        <v>Equipe 01</v>
      </c>
      <c r="BN4" s="26">
        <f>RANK(CO4,$CO$4:$CO$27)</f>
        <v>1</v>
      </c>
      <c r="BO4" s="26">
        <f>'J02'!BN4-BN4</f>
        <v>0</v>
      </c>
      <c r="BP4" s="32" t="str">
        <f>IF(BN4&gt;'J02'!BN4,'J02'!$BP$28,IF(BN4='J02'!BN4,'J02'!$BO$28,IF(BN4&lt;'J02'!BN4,'J02'!$BN$28)))</f>
        <v>u</v>
      </c>
      <c r="BQ4" s="26">
        <f>RANK(CP4,$CP$4:$CP$27)</f>
        <v>1</v>
      </c>
      <c r="BR4" s="26">
        <f>SUMPRODUCT(($B$4:$B$15=BM4)*($CU$4:$CU$15))+'J02'!BR4</f>
        <v>0</v>
      </c>
      <c r="BS4" s="26">
        <f>SUMPRODUCT(($B$4:$B$15=BM4)*($CY$4:$CY$15))+'J02'!BS4</f>
        <v>0</v>
      </c>
      <c r="BT4" s="26">
        <f>SUMPRODUCT(($B$4:$B$15=BM4)*($DA$4:$DA$15))+'J02'!BT4</f>
        <v>0</v>
      </c>
      <c r="BU4" s="26">
        <f>SUMPRODUCT(($B$4:$B$15=BM4)*($DC$4:$DC$15))+'J02'!BU4</f>
        <v>0</v>
      </c>
      <c r="BV4" s="26">
        <f>SUMPRODUCT(($B$4:$B$15=BM4)*($DE$4:$DE$15))+'J02'!BV4</f>
        <v>0</v>
      </c>
      <c r="BW4" s="26">
        <f>SUMPRODUCT(($B$4:$B$15=BM4)*($DG$4:$DG$15))+'J02'!BW4</f>
        <v>0</v>
      </c>
      <c r="BX4" s="26">
        <f>SUMPRODUCT(($B$4:$B$15=BM4)*($DI$4:$DI$15))+'J02'!BX4</f>
        <v>0</v>
      </c>
      <c r="BY4" s="26">
        <f>BW4-BX4</f>
        <v>0</v>
      </c>
      <c r="BZ4" s="31" t="str">
        <f>Equipes!A2</f>
        <v>Equipe 01</v>
      </c>
      <c r="CA4" s="26">
        <f>RANK(CQ4,$CQ$4:$CQ$27)</f>
        <v>1</v>
      </c>
      <c r="CB4" s="26">
        <f>'J02'!CA4-CA4</f>
        <v>0</v>
      </c>
      <c r="CC4" s="32" t="str">
        <f>IF(CA4&gt;'J02'!CA4,'J02'!$CC$28,IF(CA4='J02'!CA4,'J02'!$CB$28,IF(CA4&lt;'J02'!CA4,'J02'!$CA$28)))</f>
        <v>u</v>
      </c>
      <c r="CD4" s="26">
        <f>RANK(CR4,$CR$4:$CR$27)</f>
        <v>1</v>
      </c>
      <c r="CE4" s="26">
        <f>SUMPRODUCT(($E$4:$E$15=BZ4)*($CV$4:$CV$15))+'J02'!CE4</f>
        <v>0</v>
      </c>
      <c r="CF4" s="26">
        <f>SUMPRODUCT(($E$4:$E$15=BZ4)*($CZ$4:$CZ$15))+'J02'!CF4</f>
        <v>0</v>
      </c>
      <c r="CG4" s="26">
        <f>SUMPRODUCT(($E$4:$E$15=BZ4)*($DB$4:$DB$15))+'J02'!CG4</f>
        <v>0</v>
      </c>
      <c r="CH4" s="26">
        <f>SUMPRODUCT(($E$4:$E$15=BZ4)*($DD$4:$DD$15))+'J02'!CH4</f>
        <v>0</v>
      </c>
      <c r="CI4" s="26">
        <f>SUMPRODUCT(($E$4:$E$15=BZ4)*($DF$4:$DF$15))+'J02'!CI4</f>
        <v>0</v>
      </c>
      <c r="CJ4" s="26">
        <f>SUMPRODUCT(($E$4:$E$15=BZ4)*($DH$4:$DH$15))+'J02'!CJ4</f>
        <v>0</v>
      </c>
      <c r="CK4" s="26">
        <f>SUMPRODUCT(($E$4:$E$15=BZ4)*($DJ$4:$DJ$15))+'J02'!CK4</f>
        <v>0</v>
      </c>
      <c r="CL4" s="26">
        <f>CJ4-CK4</f>
        <v>0</v>
      </c>
      <c r="CM4" s="33">
        <f>SUM(BE4*1000+(BL4)/100+(BJ4)/1000)</f>
        <v>0</v>
      </c>
      <c r="CN4" s="33">
        <f>CM4+0.0000008</f>
        <v>7.9999999999999996E-7</v>
      </c>
      <c r="CO4" s="33">
        <f>SUM(BR4*1000+(BY4)/100+(BW4)/1000)</f>
        <v>0</v>
      </c>
      <c r="CP4" s="33">
        <f>CO4+0.0000008</f>
        <v>7.9999999999999996E-7</v>
      </c>
      <c r="CQ4" s="33">
        <f>SUM(CE4*1000+(CL4)/100+(CJ4)/1000)</f>
        <v>0</v>
      </c>
      <c r="CR4" s="33">
        <f>CQ4+0.0000008</f>
        <v>7.9999999999999996E-7</v>
      </c>
      <c r="CS4" s="26">
        <f>A4</f>
        <v>0</v>
      </c>
      <c r="CT4" s="26">
        <f>F4</f>
        <v>0</v>
      </c>
      <c r="CU4" s="26">
        <f>IF(C4="",0,IF(C4&gt;D4,3,IF(C4=D4,1,IF(C4&lt;D4,0))))</f>
        <v>0</v>
      </c>
      <c r="CV4" s="26">
        <f>IF(D4="",0,IF(D4&gt;C4,3,IF(D4=C4,1,IF(D4&lt;C4,0))))</f>
        <v>0</v>
      </c>
      <c r="CW4" s="26">
        <f>CU4-CS4</f>
        <v>0</v>
      </c>
      <c r="CX4" s="26">
        <f>CV4-CT4</f>
        <v>0</v>
      </c>
      <c r="CY4" s="26">
        <f t="shared" ref="CY4:CZ7" si="21">IF(C4="",0,1)</f>
        <v>0</v>
      </c>
      <c r="CZ4" s="26">
        <f t="shared" si="21"/>
        <v>0</v>
      </c>
      <c r="DA4" s="26" t="b">
        <f>IF(C4&lt;&gt;"",IF(C4&gt;D4,1))</f>
        <v>0</v>
      </c>
      <c r="DB4" s="26" t="b">
        <f>IF(D4&lt;&gt;"",IF(D4&gt;C4,1))</f>
        <v>0</v>
      </c>
      <c r="DC4" s="26" t="b">
        <f>IF(C4&lt;&gt;"",IF(C4=D4,1))</f>
        <v>0</v>
      </c>
      <c r="DD4" s="26" t="b">
        <f>IF(D4&lt;&gt;"",IF(D4=C4,1))</f>
        <v>0</v>
      </c>
      <c r="DE4" s="26" t="b">
        <f>IF(C4&lt;&gt;"",IF(C4&lt;D4,1))</f>
        <v>0</v>
      </c>
      <c r="DF4" s="26" t="b">
        <f>IF(D4&lt;&gt;"",IF(D4&lt;C4,1))</f>
        <v>0</v>
      </c>
      <c r="DG4" s="26">
        <f t="shared" ref="DG4:DH7" si="22">C4</f>
        <v>0</v>
      </c>
      <c r="DH4" s="26">
        <f t="shared" si="22"/>
        <v>0</v>
      </c>
      <c r="DI4" s="26">
        <f>D4</f>
        <v>0</v>
      </c>
      <c r="DJ4" s="30">
        <f>C4</f>
        <v>0</v>
      </c>
      <c r="DK4" s="31" t="str">
        <f>VLOOKUP(AT4,$AU$4:$AZ$27,6,0)</f>
        <v>Equipe 01</v>
      </c>
      <c r="DL4" s="33">
        <f>VLOOKUP(DK4,$AZ$4:$CM$27,40,0)</f>
        <v>0</v>
      </c>
      <c r="DM4" s="26">
        <f>RANK(DL4,$DL$4:$DL$27)</f>
        <v>1</v>
      </c>
      <c r="DN4" s="31" t="str">
        <f>AZ4</f>
        <v>Equipe 01</v>
      </c>
      <c r="DO4" s="31" t="str">
        <f>VLOOKUP(AV4,$AW$4:$BM$27,17,0)</f>
        <v>Equipe 01</v>
      </c>
      <c r="DP4" s="33">
        <f>VLOOKUP(DO4,$BM$4:$CO$27,29,0)</f>
        <v>0</v>
      </c>
      <c r="DQ4" s="26">
        <f>RANK(DP4,$DP$4:$DP$27)</f>
        <v>1</v>
      </c>
      <c r="DR4" s="31" t="str">
        <f>BM4</f>
        <v>Equipe 01</v>
      </c>
      <c r="DS4" s="31" t="str">
        <f>VLOOKUP(AX4,$AY$4:$BZ$27,28,0)</f>
        <v>Equipe 01</v>
      </c>
      <c r="DT4" s="33">
        <f>VLOOKUP(DS4,$BZ$4:$CQ$27,18,0)</f>
        <v>0</v>
      </c>
      <c r="DU4" s="26">
        <f>RANK(DT4,$DT$4:$DT$27)</f>
        <v>1</v>
      </c>
      <c r="DV4" s="31" t="str">
        <f>BZ4</f>
        <v>Equipe 01</v>
      </c>
      <c r="DW4" s="28"/>
      <c r="DX4" s="28"/>
      <c r="DY4" s="28"/>
      <c r="DZ4" s="28"/>
      <c r="EA4" s="28"/>
      <c r="EB4" s="28"/>
      <c r="EC4" s="28"/>
      <c r="ED4" s="28"/>
      <c r="EE4" s="28"/>
      <c r="EF4" s="28"/>
      <c r="EG4" s="28"/>
      <c r="EH4" s="28"/>
      <c r="EI4" s="28"/>
      <c r="EJ4" s="28"/>
      <c r="EK4" s="28"/>
      <c r="EL4" s="28"/>
      <c r="EM4" s="28"/>
      <c r="EN4" s="28"/>
      <c r="EO4" s="28"/>
      <c r="EP4" s="28"/>
      <c r="EQ4" s="28"/>
      <c r="ER4" s="28"/>
      <c r="ES4" s="28"/>
      <c r="ET4" s="28"/>
      <c r="EU4" s="28"/>
      <c r="EV4" s="28"/>
      <c r="EW4" s="28"/>
      <c r="EX4" s="28"/>
      <c r="EY4" s="28"/>
      <c r="EZ4" s="28"/>
      <c r="FA4" s="28"/>
      <c r="FB4" s="28"/>
      <c r="FC4" s="28"/>
      <c r="FD4" s="28"/>
      <c r="FE4" s="28"/>
      <c r="FF4" s="28"/>
      <c r="FG4" s="28"/>
      <c r="FH4" s="28"/>
      <c r="FI4" s="28"/>
      <c r="FJ4" s="28"/>
      <c r="FK4" s="28"/>
      <c r="FL4" s="28"/>
      <c r="FM4" s="28"/>
      <c r="FN4" s="28"/>
      <c r="FO4" s="28"/>
      <c r="FP4" s="28"/>
      <c r="FQ4" s="28"/>
      <c r="FR4" s="28"/>
      <c r="FS4" s="28"/>
      <c r="FT4" s="28"/>
      <c r="FU4" s="28"/>
      <c r="FV4" s="28"/>
      <c r="FW4" s="28"/>
      <c r="FX4" s="28"/>
      <c r="FY4" s="28"/>
      <c r="FZ4" s="28"/>
      <c r="GA4" s="28"/>
      <c r="GB4" s="28"/>
      <c r="GC4" s="28"/>
      <c r="GD4" s="28"/>
      <c r="GE4" s="28"/>
      <c r="GF4" s="28"/>
      <c r="GG4" s="28"/>
      <c r="GH4" s="28"/>
      <c r="GI4" s="28"/>
      <c r="GJ4" s="28"/>
      <c r="GK4" s="28"/>
      <c r="GL4" s="28"/>
      <c r="GM4" s="28"/>
      <c r="GN4" s="28"/>
      <c r="GO4" s="28"/>
    </row>
    <row r="5" spans="1:197" ht="15" customHeight="1" x14ac:dyDescent="0.25">
      <c r="A5" s="20"/>
      <c r="B5" s="213"/>
      <c r="C5" s="12"/>
      <c r="D5" s="10"/>
      <c r="E5" s="216"/>
      <c r="F5" s="8"/>
      <c r="G5" s="15"/>
      <c r="H5" s="21"/>
      <c r="I5" s="28"/>
      <c r="J5" s="34">
        <f>IF(DL5=DL4,DM4,DM5)</f>
        <v>1</v>
      </c>
      <c r="K5" s="219" t="str">
        <f t="shared" ref="K5:K11" si="23">VLOOKUP(AT5,$AU$4:$AZ$27,6,0)</f>
        <v>Equipe 02</v>
      </c>
      <c r="L5" s="185">
        <f t="shared" si="0"/>
        <v>0</v>
      </c>
      <c r="M5" s="140">
        <f t="shared" si="1"/>
        <v>0</v>
      </c>
      <c r="N5" s="42" t="str">
        <f t="shared" si="2"/>
        <v>u</v>
      </c>
      <c r="O5" s="144">
        <f t="shared" si="3"/>
        <v>0</v>
      </c>
      <c r="P5" s="145">
        <f t="shared" si="4"/>
        <v>0</v>
      </c>
      <c r="Q5" s="145">
        <f t="shared" si="5"/>
        <v>0</v>
      </c>
      <c r="R5" s="145">
        <f t="shared" si="6"/>
        <v>0</v>
      </c>
      <c r="S5" s="145">
        <f t="shared" si="7"/>
        <v>0</v>
      </c>
      <c r="T5" s="145">
        <f t="shared" si="8"/>
        <v>0</v>
      </c>
      <c r="U5" s="176">
        <f t="shared" si="9"/>
        <v>0</v>
      </c>
      <c r="V5" s="51">
        <f>IF(DP5=DP4,DQ4,DQ5)</f>
        <v>1</v>
      </c>
      <c r="W5" s="222" t="str">
        <f t="shared" ref="W5:W11" si="24">VLOOKUP(AV5,$AW$4:$BM$27,17,0)</f>
        <v>Equipe 02</v>
      </c>
      <c r="X5" s="188">
        <f t="shared" si="10"/>
        <v>0</v>
      </c>
      <c r="Y5" s="149">
        <f t="shared" si="11"/>
        <v>0</v>
      </c>
      <c r="Z5" s="52" t="str">
        <f t="shared" si="12"/>
        <v>u</v>
      </c>
      <c r="AA5" s="153">
        <f t="shared" si="13"/>
        <v>0</v>
      </c>
      <c r="AB5" s="154">
        <f t="shared" si="14"/>
        <v>0</v>
      </c>
      <c r="AC5" s="154">
        <f t="shared" si="15"/>
        <v>0</v>
      </c>
      <c r="AD5" s="154">
        <f t="shared" si="16"/>
        <v>0</v>
      </c>
      <c r="AE5" s="154">
        <f t="shared" si="17"/>
        <v>0</v>
      </c>
      <c r="AF5" s="154">
        <f t="shared" si="18"/>
        <v>0</v>
      </c>
      <c r="AG5" s="179">
        <f t="shared" si="19"/>
        <v>0</v>
      </c>
      <c r="AH5" s="61">
        <f>IF(DT5=DT4,DU4,DU5)</f>
        <v>1</v>
      </c>
      <c r="AI5" s="225" t="str">
        <f t="shared" ref="AI5:AI11" si="25">VLOOKUP(AX5,$AY$4:$BZ$27,28,0)</f>
        <v>Equipe 02</v>
      </c>
      <c r="AJ5" s="191">
        <f t="shared" si="20"/>
        <v>0</v>
      </c>
      <c r="AK5" s="158">
        <f t="shared" ref="AK5:AK11" si="26">VLOOKUP(AI5,$BZ$4:$CL$27,3,0)</f>
        <v>0</v>
      </c>
      <c r="AL5" s="62" t="str">
        <f t="shared" ref="AL5:AL11" si="27">VLOOKUP(AI5,$BZ$4:$CL$27,4,0)</f>
        <v>u</v>
      </c>
      <c r="AM5" s="162">
        <f t="shared" ref="AM5:AM11" si="28">VLOOKUP(AI5,$BZ$4:$CL$27,7,0)</f>
        <v>0</v>
      </c>
      <c r="AN5" s="163">
        <f t="shared" ref="AN5:AN11" si="29">VLOOKUP(AI5,$BZ$4:$CL$27,8,0)</f>
        <v>0</v>
      </c>
      <c r="AO5" s="163">
        <f t="shared" ref="AO5:AO11" si="30">VLOOKUP(AI5,$BZ$4:$CL$27,9,0)</f>
        <v>0</v>
      </c>
      <c r="AP5" s="163">
        <f t="shared" ref="AP5:AP11" si="31">VLOOKUP(AI5,$BZ$4:$CL$27,10,0)</f>
        <v>0</v>
      </c>
      <c r="AQ5" s="163">
        <f t="shared" ref="AQ5:AQ11" si="32">VLOOKUP(AI5,$BZ$4:$CL$27,11,0)</f>
        <v>0</v>
      </c>
      <c r="AR5" s="163">
        <f t="shared" ref="AR5:AR11" si="33">VLOOKUP(AI5,$BZ$4:$CL$27,12,0)</f>
        <v>0</v>
      </c>
      <c r="AS5" s="182">
        <f t="shared" ref="AS5:AS11" si="34">VLOOKUP(AI5,$BZ$4:$CL$27,13,0)</f>
        <v>0</v>
      </c>
      <c r="AT5" s="27">
        <v>2</v>
      </c>
      <c r="AU5" s="26">
        <f t="shared" ref="AU5:AU11" si="35">BD5</f>
        <v>2</v>
      </c>
      <c r="AV5" s="26">
        <v>2</v>
      </c>
      <c r="AW5" s="26">
        <f t="shared" ref="AW5:AW11" si="36">BQ5</f>
        <v>2</v>
      </c>
      <c r="AX5" s="26">
        <v>2</v>
      </c>
      <c r="AY5" s="30">
        <f t="shared" ref="AY5:AY11" si="37">CD5</f>
        <v>2</v>
      </c>
      <c r="AZ5" s="31" t="str">
        <f>Equipes!A3</f>
        <v>Equipe 02</v>
      </c>
      <c r="BA5" s="26">
        <f t="shared" ref="BA5:BA11" si="38">RANK(CM5,$CM$4:$CM$27)</f>
        <v>1</v>
      </c>
      <c r="BB5" s="26">
        <f>'J02'!BA5-BA5</f>
        <v>0</v>
      </c>
      <c r="BC5" s="32" t="str">
        <f>IF(BA5&gt;'J02'!BA5,'J02'!$BC$28,IF(BA5='J02'!BA5,'J02'!$BB$28,IF(BA5&lt;'J02'!BA5,'J02'!$BA$28)))</f>
        <v>u</v>
      </c>
      <c r="BD5" s="26">
        <f t="shared" ref="BD5:BD11" si="39">RANK(CN5,$CN$4:$CN$27)</f>
        <v>2</v>
      </c>
      <c r="BE5" s="26">
        <f>SUMPRODUCT(($B$4:$B$15=AZ5)*($CW$4:$CW$15))+SUMPRODUCT(($E$4:$E$15=AZ5)*($CX$4:$CX$15))+'J02'!BE5</f>
        <v>0</v>
      </c>
      <c r="BF5" s="26">
        <f>SUMPRODUCT(($B$4:$B$15=AZ5)*($CY$4:$CY$15))+SUMPRODUCT(($E$4:$E$15=AZ5)*($CZ$4:$CZ$15))+'J02'!BF5</f>
        <v>0</v>
      </c>
      <c r="BG5" s="26">
        <f>SUMPRODUCT(($B$4:$B$15=AZ5)*($DA$4:$DA$15))+SUMPRODUCT(($E$4:$E$15=AZ5)*($DB$4:$DB$15))+'J02'!BG5</f>
        <v>0</v>
      </c>
      <c r="BH5" s="26">
        <f>SUMPRODUCT(($B$4:$B$15=AZ5)*($DC$4:$DC$15))+SUMPRODUCT(($E$4:$E$15=AZ5)*($DD$4:$DD$15))+'J02'!BH5</f>
        <v>0</v>
      </c>
      <c r="BI5" s="26">
        <f>SUMPRODUCT(($B$4:$B$15=AZ5)*($DE$4:$DE$15))+SUMPRODUCT(($E$4:$E$15=AZ5)*($DF$4:$DF$15))+'J02'!BI5</f>
        <v>0</v>
      </c>
      <c r="BJ5" s="26">
        <f>SUMPRODUCT(($B$4:$B$15=AZ5)*($DG$4:$DG$15))+SUMPRODUCT(($E$4:$E$15=AZ5)*($DH$4:$DH$15))+'J02'!BJ5</f>
        <v>0</v>
      </c>
      <c r="BK5" s="26">
        <f>SUMPRODUCT(($B$4:$B$15=AZ5)*($DI$4:$DI$15))+SUMPRODUCT(($E$4:$E$15=AZ5)*($DJ$4:$DJ$15))+'J02'!BK5</f>
        <v>0</v>
      </c>
      <c r="BL5" s="26">
        <f t="shared" ref="BL5:BL11" si="40">BJ5-BK5</f>
        <v>0</v>
      </c>
      <c r="BM5" s="31" t="str">
        <f>Equipes!A3</f>
        <v>Equipe 02</v>
      </c>
      <c r="BN5" s="26">
        <f t="shared" ref="BN5:BN11" si="41">RANK(CO5,$CO$4:$CO$27)</f>
        <v>1</v>
      </c>
      <c r="BO5" s="26">
        <f>'J02'!BN5-BN5</f>
        <v>0</v>
      </c>
      <c r="BP5" s="32" t="str">
        <f>IF(BN5&gt;'J02'!BN5,'J02'!$BP$28,IF(BN5='J02'!BN5,'J02'!$BO$28,IF(BN5&lt;'J02'!BN5,'J02'!$BN$28)))</f>
        <v>u</v>
      </c>
      <c r="BQ5" s="26">
        <f t="shared" ref="BQ5:BQ11" si="42">RANK(CP5,$CP$4:$CP$27)</f>
        <v>2</v>
      </c>
      <c r="BR5" s="26">
        <f>SUMPRODUCT(($B$4:$B$15=BM5)*($CU$4:$CU$15))+'J02'!BR5</f>
        <v>0</v>
      </c>
      <c r="BS5" s="26">
        <f>SUMPRODUCT(($B$4:$B$15=BM5)*($CY$4:$CY$15))+'J02'!BS5</f>
        <v>0</v>
      </c>
      <c r="BT5" s="26">
        <f>SUMPRODUCT(($B$4:$B$15=BM5)*($DA$4:$DA$15))+'J02'!BT5</f>
        <v>0</v>
      </c>
      <c r="BU5" s="26">
        <f>SUMPRODUCT(($B$4:$B$15=BM5)*($DC$4:$DC$15))+'J02'!BU5</f>
        <v>0</v>
      </c>
      <c r="BV5" s="26">
        <f>SUMPRODUCT(($B$4:$B$15=BM5)*($DE$4:$DE$15))+'J02'!BV5</f>
        <v>0</v>
      </c>
      <c r="BW5" s="26">
        <f>SUMPRODUCT(($B$4:$B$15=BM5)*($DG$4:$DG$15))+'J02'!BW5</f>
        <v>0</v>
      </c>
      <c r="BX5" s="26">
        <f>SUMPRODUCT(($B$4:$B$15=BM5)*($DI$4:$DI$15))+'J02'!BX5</f>
        <v>0</v>
      </c>
      <c r="BY5" s="26">
        <f t="shared" ref="BY5:BY11" si="43">BW5-BX5</f>
        <v>0</v>
      </c>
      <c r="BZ5" s="31" t="str">
        <f>Equipes!A3</f>
        <v>Equipe 02</v>
      </c>
      <c r="CA5" s="26">
        <f t="shared" ref="CA5:CA11" si="44">RANK(CQ5,$CQ$4:$CQ$27)</f>
        <v>1</v>
      </c>
      <c r="CB5" s="26">
        <f>'J02'!CA5-CA5</f>
        <v>0</v>
      </c>
      <c r="CC5" s="32" t="str">
        <f>IF(CA5&gt;'J02'!CA5,'J02'!$CC$28,IF(CA5='J02'!CA5,'J02'!$CB$28,IF(CA5&lt;'J02'!CA5,'J02'!$CA$28)))</f>
        <v>u</v>
      </c>
      <c r="CD5" s="26">
        <f t="shared" ref="CD5:CD11" si="45">RANK(CR5,$CR$4:$CR$27)</f>
        <v>2</v>
      </c>
      <c r="CE5" s="26">
        <f>SUMPRODUCT(($E$4:$E$15=BZ5)*($CV$4:$CV$15))+'J02'!CE5</f>
        <v>0</v>
      </c>
      <c r="CF5" s="26">
        <f>SUMPRODUCT(($E$4:$E$15=BZ5)*($CZ$4:$CZ$15))+'J02'!CF5</f>
        <v>0</v>
      </c>
      <c r="CG5" s="26">
        <f>SUMPRODUCT(($E$4:$E$15=BZ5)*($DB$4:$DB$15))+'J02'!CG5</f>
        <v>0</v>
      </c>
      <c r="CH5" s="26">
        <f>SUMPRODUCT(($E$4:$E$15=BZ5)*($DD$4:$DD$15))+'J02'!CH5</f>
        <v>0</v>
      </c>
      <c r="CI5" s="26">
        <f>SUMPRODUCT(($E$4:$E$15=BZ5)*($DF$4:$DF$15))+'J02'!CI5</f>
        <v>0</v>
      </c>
      <c r="CJ5" s="26">
        <f>SUMPRODUCT(($E$4:$E$15=BZ5)*($DH$4:$DH$15))+'J02'!CJ5</f>
        <v>0</v>
      </c>
      <c r="CK5" s="26">
        <f>SUMPRODUCT(($E$4:$E$15=BZ5)*($DJ$4:$DJ$15))+'J02'!CK5</f>
        <v>0</v>
      </c>
      <c r="CL5" s="26">
        <f t="shared" ref="CL5:CL11" si="46">CJ5-CK5</f>
        <v>0</v>
      </c>
      <c r="CM5" s="33">
        <f t="shared" ref="CM5:CM11" si="47">SUM(BE5*1000+(BL5)/100+(BJ5)/1000)</f>
        <v>0</v>
      </c>
      <c r="CN5" s="33">
        <f>CM5+0.0000007</f>
        <v>6.9999999999999997E-7</v>
      </c>
      <c r="CO5" s="33">
        <f t="shared" ref="CO5:CO11" si="48">SUM(BR5*1000+(BY5)/100+(BW5)/1000)</f>
        <v>0</v>
      </c>
      <c r="CP5" s="33">
        <f>CO5+0.0000007</f>
        <v>6.9999999999999997E-7</v>
      </c>
      <c r="CQ5" s="33">
        <f t="shared" ref="CQ5:CQ11" si="49">SUM(CE5*1000+(CL5)/100+(CJ5)/1000)</f>
        <v>0</v>
      </c>
      <c r="CR5" s="33">
        <f>CQ5+0.0000007</f>
        <v>6.9999999999999997E-7</v>
      </c>
      <c r="CS5" s="26">
        <f>A5</f>
        <v>0</v>
      </c>
      <c r="CT5" s="26">
        <f>F5</f>
        <v>0</v>
      </c>
      <c r="CU5" s="26">
        <f>IF(C5="",0,IF(C5&gt;D5,3,IF(C5=D5,1,IF(C5&lt;D5,0))))</f>
        <v>0</v>
      </c>
      <c r="CV5" s="26">
        <f>IF(D5="",0,IF(D5&gt;C5,3,IF(D5=C5,1,IF(D5&lt;C5,0))))</f>
        <v>0</v>
      </c>
      <c r="CW5" s="26">
        <f t="shared" ref="CW5:CX7" si="50">CU5-CS5</f>
        <v>0</v>
      </c>
      <c r="CX5" s="26">
        <f t="shared" si="50"/>
        <v>0</v>
      </c>
      <c r="CY5" s="26">
        <f t="shared" si="21"/>
        <v>0</v>
      </c>
      <c r="CZ5" s="26">
        <f t="shared" si="21"/>
        <v>0</v>
      </c>
      <c r="DA5" s="26" t="b">
        <f>IF(C5&lt;&gt;"",IF(C5&gt;D5,1))</f>
        <v>0</v>
      </c>
      <c r="DB5" s="26" t="b">
        <f>IF(D5&lt;&gt;"",IF(D5&gt;C5,1))</f>
        <v>0</v>
      </c>
      <c r="DC5" s="26" t="b">
        <f>IF(C5&lt;&gt;"",IF(C5=D5,1))</f>
        <v>0</v>
      </c>
      <c r="DD5" s="26" t="b">
        <f>IF(D5&lt;&gt;"",IF(D5=C5,1))</f>
        <v>0</v>
      </c>
      <c r="DE5" s="26" t="b">
        <f>IF(C5&lt;&gt;"",IF(C5&lt;D5,1))</f>
        <v>0</v>
      </c>
      <c r="DF5" s="26" t="b">
        <f>IF(D5&lt;&gt;"",IF(D5&lt;C5,1))</f>
        <v>0</v>
      </c>
      <c r="DG5" s="26">
        <f t="shared" si="22"/>
        <v>0</v>
      </c>
      <c r="DH5" s="26">
        <f t="shared" si="22"/>
        <v>0</v>
      </c>
      <c r="DI5" s="26">
        <f>D5</f>
        <v>0</v>
      </c>
      <c r="DJ5" s="30">
        <f>C5</f>
        <v>0</v>
      </c>
      <c r="DK5" s="31" t="str">
        <f t="shared" ref="DK5:DK11" si="51">VLOOKUP(AT5,$AU$4:$AZ$27,6,0)</f>
        <v>Equipe 02</v>
      </c>
      <c r="DL5" s="33">
        <f t="shared" ref="DL5:DL11" si="52">VLOOKUP(DK5,$AZ$4:$CM$27,40,0)</f>
        <v>0</v>
      </c>
      <c r="DM5" s="26">
        <f t="shared" ref="DM5:DM11" si="53">RANK(DL5,$DL$4:$DL$27)</f>
        <v>1</v>
      </c>
      <c r="DN5" s="31" t="str">
        <f t="shared" ref="DN5:DN11" si="54">AZ5</f>
        <v>Equipe 02</v>
      </c>
      <c r="DO5" s="31" t="str">
        <f t="shared" ref="DO5:DO11" si="55">VLOOKUP(AV5,$AW$4:$BM$27,17,0)</f>
        <v>Equipe 02</v>
      </c>
      <c r="DP5" s="33">
        <f t="shared" ref="DP5:DP11" si="56">VLOOKUP(DO5,$BM$4:$CO$27,29,0)</f>
        <v>0</v>
      </c>
      <c r="DQ5" s="26">
        <f t="shared" ref="DQ5:DQ11" si="57">RANK(DP5,$DP$4:$DP$27)</f>
        <v>1</v>
      </c>
      <c r="DR5" s="31" t="str">
        <f t="shared" ref="DR5:DR11" si="58">BM5</f>
        <v>Equipe 02</v>
      </c>
      <c r="DS5" s="31" t="str">
        <f t="shared" ref="DS5:DS11" si="59">VLOOKUP(AX5,$AY$4:$BZ$27,28,0)</f>
        <v>Equipe 02</v>
      </c>
      <c r="DT5" s="33">
        <f t="shared" ref="DT5:DT11" si="60">VLOOKUP(DS5,$BZ$4:$CQ$27,18,0)</f>
        <v>0</v>
      </c>
      <c r="DU5" s="26">
        <f t="shared" ref="DU5:DU11" si="61">RANK(DT5,$DT$4:$DT$27)</f>
        <v>1</v>
      </c>
      <c r="DV5" s="31" t="str">
        <f t="shared" ref="DV5:DV11" si="62">BZ5</f>
        <v>Equipe 02</v>
      </c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</row>
    <row r="6" spans="1:197" ht="15" customHeight="1" x14ac:dyDescent="0.25">
      <c r="A6" s="20"/>
      <c r="B6" s="213"/>
      <c r="C6" s="12"/>
      <c r="D6" s="10"/>
      <c r="E6" s="216"/>
      <c r="F6" s="8"/>
      <c r="G6" s="15"/>
      <c r="H6" s="21"/>
      <c r="I6" s="28"/>
      <c r="J6" s="34">
        <f t="shared" ref="J6:J11" si="63">IF(DL6=DL5,DM5,DM6)</f>
        <v>1</v>
      </c>
      <c r="K6" s="219" t="str">
        <f t="shared" si="23"/>
        <v>Equipe 03</v>
      </c>
      <c r="L6" s="185">
        <f t="shared" si="0"/>
        <v>0</v>
      </c>
      <c r="M6" s="140">
        <f t="shared" si="1"/>
        <v>0</v>
      </c>
      <c r="N6" s="42" t="str">
        <f t="shared" si="2"/>
        <v>u</v>
      </c>
      <c r="O6" s="144">
        <f t="shared" si="3"/>
        <v>0</v>
      </c>
      <c r="P6" s="145">
        <f t="shared" si="4"/>
        <v>0</v>
      </c>
      <c r="Q6" s="145">
        <f t="shared" si="5"/>
        <v>0</v>
      </c>
      <c r="R6" s="145">
        <f t="shared" si="6"/>
        <v>0</v>
      </c>
      <c r="S6" s="145">
        <f t="shared" si="7"/>
        <v>0</v>
      </c>
      <c r="T6" s="145">
        <f t="shared" si="8"/>
        <v>0</v>
      </c>
      <c r="U6" s="176">
        <f t="shared" si="9"/>
        <v>0</v>
      </c>
      <c r="V6" s="51">
        <f t="shared" ref="V6:V11" si="64">IF(DP6=DP5,DQ5,DQ6)</f>
        <v>1</v>
      </c>
      <c r="W6" s="222" t="str">
        <f t="shared" si="24"/>
        <v>Equipe 03</v>
      </c>
      <c r="X6" s="188">
        <f t="shared" si="10"/>
        <v>0</v>
      </c>
      <c r="Y6" s="149">
        <f t="shared" si="11"/>
        <v>0</v>
      </c>
      <c r="Z6" s="52" t="str">
        <f t="shared" si="12"/>
        <v>u</v>
      </c>
      <c r="AA6" s="153">
        <f t="shared" si="13"/>
        <v>0</v>
      </c>
      <c r="AB6" s="154">
        <f t="shared" si="14"/>
        <v>0</v>
      </c>
      <c r="AC6" s="154">
        <f t="shared" si="15"/>
        <v>0</v>
      </c>
      <c r="AD6" s="154">
        <f t="shared" si="16"/>
        <v>0</v>
      </c>
      <c r="AE6" s="154">
        <f t="shared" si="17"/>
        <v>0</v>
      </c>
      <c r="AF6" s="154">
        <f t="shared" si="18"/>
        <v>0</v>
      </c>
      <c r="AG6" s="179">
        <f t="shared" si="19"/>
        <v>0</v>
      </c>
      <c r="AH6" s="61">
        <f t="shared" ref="AH6:AH11" si="65">IF(DT6=DT5,DU5,DU6)</f>
        <v>1</v>
      </c>
      <c r="AI6" s="225" t="str">
        <f t="shared" si="25"/>
        <v>Equipe 03</v>
      </c>
      <c r="AJ6" s="191">
        <f t="shared" si="20"/>
        <v>0</v>
      </c>
      <c r="AK6" s="158">
        <f t="shared" si="26"/>
        <v>0</v>
      </c>
      <c r="AL6" s="62" t="str">
        <f t="shared" si="27"/>
        <v>u</v>
      </c>
      <c r="AM6" s="162">
        <f t="shared" si="28"/>
        <v>0</v>
      </c>
      <c r="AN6" s="163">
        <f t="shared" si="29"/>
        <v>0</v>
      </c>
      <c r="AO6" s="163">
        <f t="shared" si="30"/>
        <v>0</v>
      </c>
      <c r="AP6" s="163">
        <f t="shared" si="31"/>
        <v>0</v>
      </c>
      <c r="AQ6" s="163">
        <f t="shared" si="32"/>
        <v>0</v>
      </c>
      <c r="AR6" s="163">
        <f t="shared" si="33"/>
        <v>0</v>
      </c>
      <c r="AS6" s="182">
        <f t="shared" si="34"/>
        <v>0</v>
      </c>
      <c r="AT6" s="27">
        <v>3</v>
      </c>
      <c r="AU6" s="26">
        <f t="shared" si="35"/>
        <v>3</v>
      </c>
      <c r="AV6" s="26">
        <v>3</v>
      </c>
      <c r="AW6" s="26">
        <f t="shared" si="36"/>
        <v>3</v>
      </c>
      <c r="AX6" s="26">
        <v>3</v>
      </c>
      <c r="AY6" s="30">
        <f t="shared" si="37"/>
        <v>3</v>
      </c>
      <c r="AZ6" s="31" t="str">
        <f>Equipes!A4</f>
        <v>Equipe 03</v>
      </c>
      <c r="BA6" s="26">
        <f t="shared" si="38"/>
        <v>1</v>
      </c>
      <c r="BB6" s="26">
        <f>'J02'!BA6-BA6</f>
        <v>0</v>
      </c>
      <c r="BC6" s="32" t="str">
        <f>IF(BA6&gt;'J02'!BA6,'J02'!$BC$28,IF(BA6='J02'!BA6,'J02'!$BB$28,IF(BA6&lt;'J02'!BA6,'J02'!$BA$28)))</f>
        <v>u</v>
      </c>
      <c r="BD6" s="26">
        <f t="shared" si="39"/>
        <v>3</v>
      </c>
      <c r="BE6" s="26">
        <f>SUMPRODUCT(($B$4:$B$15=AZ6)*($CW$4:$CW$15))+SUMPRODUCT(($E$4:$E$15=AZ6)*($CX$4:$CX$15))+'J02'!BE6</f>
        <v>0</v>
      </c>
      <c r="BF6" s="26">
        <f>SUMPRODUCT(($B$4:$B$15=AZ6)*($CY$4:$CY$15))+SUMPRODUCT(($E$4:$E$15=AZ6)*($CZ$4:$CZ$15))+'J02'!BF6</f>
        <v>0</v>
      </c>
      <c r="BG6" s="26">
        <f>SUMPRODUCT(($B$4:$B$15=AZ6)*($DA$4:$DA$15))+SUMPRODUCT(($E$4:$E$15=AZ6)*($DB$4:$DB$15))+'J02'!BG6</f>
        <v>0</v>
      </c>
      <c r="BH6" s="26">
        <f>SUMPRODUCT(($B$4:$B$15=AZ6)*($DC$4:$DC$15))+SUMPRODUCT(($E$4:$E$15=AZ6)*($DD$4:$DD$15))+'J02'!BH6</f>
        <v>0</v>
      </c>
      <c r="BI6" s="26">
        <f>SUMPRODUCT(($B$4:$B$15=AZ6)*($DE$4:$DE$15))+SUMPRODUCT(($E$4:$E$15=AZ6)*($DF$4:$DF$15))+'J02'!BI6</f>
        <v>0</v>
      </c>
      <c r="BJ6" s="26">
        <f>SUMPRODUCT(($B$4:$B$15=AZ6)*($DG$4:$DG$15))+SUMPRODUCT(($E$4:$E$15=AZ6)*($DH$4:$DH$15))+'J02'!BJ6</f>
        <v>0</v>
      </c>
      <c r="BK6" s="26">
        <f>SUMPRODUCT(($B$4:$B$15=AZ6)*($DI$4:$DI$15))+SUMPRODUCT(($E$4:$E$15=AZ6)*($DJ$4:$DJ$15))+'J02'!BK6</f>
        <v>0</v>
      </c>
      <c r="BL6" s="26">
        <f t="shared" si="40"/>
        <v>0</v>
      </c>
      <c r="BM6" s="31" t="str">
        <f>Equipes!A4</f>
        <v>Equipe 03</v>
      </c>
      <c r="BN6" s="26">
        <f t="shared" si="41"/>
        <v>1</v>
      </c>
      <c r="BO6" s="26">
        <f>'J02'!BN6-BN6</f>
        <v>0</v>
      </c>
      <c r="BP6" s="32" t="str">
        <f>IF(BN6&gt;'J02'!BN6,'J02'!$BP$28,IF(BN6='J02'!BN6,'J02'!$BO$28,IF(BN6&lt;'J02'!BN6,'J02'!$BN$28)))</f>
        <v>u</v>
      </c>
      <c r="BQ6" s="26">
        <f t="shared" si="42"/>
        <v>3</v>
      </c>
      <c r="BR6" s="26">
        <f>SUMPRODUCT(($B$4:$B$15=BM6)*($CU$4:$CU$15))+'J02'!BR6</f>
        <v>0</v>
      </c>
      <c r="BS6" s="26">
        <f>SUMPRODUCT(($B$4:$B$15=BM6)*($CY$4:$CY$15))+'J02'!BS6</f>
        <v>0</v>
      </c>
      <c r="BT6" s="26">
        <f>SUMPRODUCT(($B$4:$B$15=BM6)*($DA$4:$DA$15))+'J02'!BT6</f>
        <v>0</v>
      </c>
      <c r="BU6" s="26">
        <f>SUMPRODUCT(($B$4:$B$15=BM6)*($DC$4:$DC$15))+'J02'!BU6</f>
        <v>0</v>
      </c>
      <c r="BV6" s="26">
        <f>SUMPRODUCT(($B$4:$B$15=BM6)*($DE$4:$DE$15))+'J02'!BV6</f>
        <v>0</v>
      </c>
      <c r="BW6" s="26">
        <f>SUMPRODUCT(($B$4:$B$15=BM6)*($DG$4:$DG$15))+'J02'!BW6</f>
        <v>0</v>
      </c>
      <c r="BX6" s="26">
        <f>SUMPRODUCT(($B$4:$B$15=BM6)*($DI$4:$DI$15))+'J02'!BX6</f>
        <v>0</v>
      </c>
      <c r="BY6" s="26">
        <f t="shared" si="43"/>
        <v>0</v>
      </c>
      <c r="BZ6" s="31" t="str">
        <f>Equipes!A4</f>
        <v>Equipe 03</v>
      </c>
      <c r="CA6" s="26">
        <f t="shared" si="44"/>
        <v>1</v>
      </c>
      <c r="CB6" s="26">
        <f>'J02'!CA6-CA6</f>
        <v>0</v>
      </c>
      <c r="CC6" s="32" t="str">
        <f>IF(CA6&gt;'J02'!CA6,'J02'!$CC$28,IF(CA6='J02'!CA6,'J02'!$CB$28,IF(CA6&lt;'J02'!CA6,'J02'!$CA$28)))</f>
        <v>u</v>
      </c>
      <c r="CD6" s="26">
        <f t="shared" si="45"/>
        <v>3</v>
      </c>
      <c r="CE6" s="26">
        <f>SUMPRODUCT(($E$4:$E$15=BZ6)*($CV$4:$CV$15))+'J02'!CE6</f>
        <v>0</v>
      </c>
      <c r="CF6" s="26">
        <f>SUMPRODUCT(($E$4:$E$15=BZ6)*($CZ$4:$CZ$15))+'J02'!CF6</f>
        <v>0</v>
      </c>
      <c r="CG6" s="26">
        <f>SUMPRODUCT(($E$4:$E$15=BZ6)*($DB$4:$DB$15))+'J02'!CG6</f>
        <v>0</v>
      </c>
      <c r="CH6" s="26">
        <f>SUMPRODUCT(($E$4:$E$15=BZ6)*($DD$4:$DD$15))+'J02'!CH6</f>
        <v>0</v>
      </c>
      <c r="CI6" s="26">
        <f>SUMPRODUCT(($E$4:$E$15=BZ6)*($DF$4:$DF$15))+'J02'!CI6</f>
        <v>0</v>
      </c>
      <c r="CJ6" s="26">
        <f>SUMPRODUCT(($E$4:$E$15=BZ6)*($DH$4:$DH$15))+'J02'!CJ6</f>
        <v>0</v>
      </c>
      <c r="CK6" s="26">
        <f>SUMPRODUCT(($E$4:$E$15=BZ6)*($DJ$4:$DJ$15))+'J02'!CK6</f>
        <v>0</v>
      </c>
      <c r="CL6" s="26">
        <f t="shared" si="46"/>
        <v>0</v>
      </c>
      <c r="CM6" s="33">
        <f t="shared" si="47"/>
        <v>0</v>
      </c>
      <c r="CN6" s="33">
        <f>CM6+0.0000006</f>
        <v>5.9999999999999997E-7</v>
      </c>
      <c r="CO6" s="33">
        <f t="shared" si="48"/>
        <v>0</v>
      </c>
      <c r="CP6" s="33">
        <f>CO6+0.0000006</f>
        <v>5.9999999999999997E-7</v>
      </c>
      <c r="CQ6" s="33">
        <f t="shared" si="49"/>
        <v>0</v>
      </c>
      <c r="CR6" s="33">
        <f>CQ6+0.0000006</f>
        <v>5.9999999999999997E-7</v>
      </c>
      <c r="CS6" s="26">
        <f>A6</f>
        <v>0</v>
      </c>
      <c r="CT6" s="26">
        <f>F6</f>
        <v>0</v>
      </c>
      <c r="CU6" s="26">
        <f>IF(C6="",0,IF(C6&gt;D6,3,IF(C6=D6,1,IF(C6&lt;D6,0))))</f>
        <v>0</v>
      </c>
      <c r="CV6" s="26">
        <f>IF(D6="",0,IF(D6&gt;C6,3,IF(D6=C6,1,IF(D6&lt;C6,0))))</f>
        <v>0</v>
      </c>
      <c r="CW6" s="26">
        <f t="shared" si="50"/>
        <v>0</v>
      </c>
      <c r="CX6" s="26">
        <f t="shared" si="50"/>
        <v>0</v>
      </c>
      <c r="CY6" s="26">
        <f t="shared" si="21"/>
        <v>0</v>
      </c>
      <c r="CZ6" s="26">
        <f t="shared" si="21"/>
        <v>0</v>
      </c>
      <c r="DA6" s="26" t="b">
        <f>IF(C6&lt;&gt;"",IF(C6&gt;D6,1))</f>
        <v>0</v>
      </c>
      <c r="DB6" s="26" t="b">
        <f>IF(D6&lt;&gt;"",IF(D6&gt;C6,1))</f>
        <v>0</v>
      </c>
      <c r="DC6" s="26" t="b">
        <f>IF(C6&lt;&gt;"",IF(C6=D6,1))</f>
        <v>0</v>
      </c>
      <c r="DD6" s="26" t="b">
        <f>IF(D6&lt;&gt;"",IF(D6=C6,1))</f>
        <v>0</v>
      </c>
      <c r="DE6" s="26" t="b">
        <f>IF(C6&lt;&gt;"",IF(C6&lt;D6,1))</f>
        <v>0</v>
      </c>
      <c r="DF6" s="26" t="b">
        <f>IF(D6&lt;&gt;"",IF(D6&lt;C6,1))</f>
        <v>0</v>
      </c>
      <c r="DG6" s="26">
        <f t="shared" si="22"/>
        <v>0</v>
      </c>
      <c r="DH6" s="26">
        <f t="shared" si="22"/>
        <v>0</v>
      </c>
      <c r="DI6" s="26">
        <f>D6</f>
        <v>0</v>
      </c>
      <c r="DJ6" s="30">
        <f>C6</f>
        <v>0</v>
      </c>
      <c r="DK6" s="31" t="str">
        <f t="shared" si="51"/>
        <v>Equipe 03</v>
      </c>
      <c r="DL6" s="33">
        <f t="shared" si="52"/>
        <v>0</v>
      </c>
      <c r="DM6" s="26">
        <f t="shared" si="53"/>
        <v>1</v>
      </c>
      <c r="DN6" s="31" t="str">
        <f t="shared" si="54"/>
        <v>Equipe 03</v>
      </c>
      <c r="DO6" s="31" t="str">
        <f t="shared" si="55"/>
        <v>Equipe 03</v>
      </c>
      <c r="DP6" s="33">
        <f t="shared" si="56"/>
        <v>0</v>
      </c>
      <c r="DQ6" s="26">
        <f t="shared" si="57"/>
        <v>1</v>
      </c>
      <c r="DR6" s="31" t="str">
        <f t="shared" si="58"/>
        <v>Equipe 03</v>
      </c>
      <c r="DS6" s="31" t="str">
        <f t="shared" si="59"/>
        <v>Equipe 03</v>
      </c>
      <c r="DT6" s="33">
        <f t="shared" si="60"/>
        <v>0</v>
      </c>
      <c r="DU6" s="26">
        <f t="shared" si="61"/>
        <v>1</v>
      </c>
      <c r="DV6" s="31" t="str">
        <f t="shared" si="62"/>
        <v>Equipe 03</v>
      </c>
      <c r="DW6" s="28"/>
      <c r="DX6" s="28"/>
      <c r="DY6" s="28"/>
      <c r="DZ6" s="28"/>
      <c r="EA6" s="28"/>
      <c r="EB6" s="28"/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8"/>
      <c r="ET6" s="28"/>
      <c r="EU6" s="28"/>
      <c r="EV6" s="28"/>
      <c r="EW6" s="28"/>
      <c r="EX6" s="28"/>
      <c r="EY6" s="28"/>
      <c r="EZ6" s="28"/>
      <c r="FA6" s="28"/>
      <c r="FB6" s="28"/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8"/>
    </row>
    <row r="7" spans="1:197" ht="15" customHeight="1" thickBot="1" x14ac:dyDescent="0.3">
      <c r="A7" s="73"/>
      <c r="B7" s="214"/>
      <c r="C7" s="74"/>
      <c r="D7" s="75"/>
      <c r="E7" s="217"/>
      <c r="F7" s="76"/>
      <c r="G7" s="77"/>
      <c r="H7" s="78"/>
      <c r="I7" s="28"/>
      <c r="J7" s="34">
        <f t="shared" si="63"/>
        <v>1</v>
      </c>
      <c r="K7" s="219" t="str">
        <f t="shared" si="23"/>
        <v>Equipe 04</v>
      </c>
      <c r="L7" s="185">
        <f t="shared" si="0"/>
        <v>0</v>
      </c>
      <c r="M7" s="140">
        <f t="shared" si="1"/>
        <v>0</v>
      </c>
      <c r="N7" s="42" t="str">
        <f t="shared" si="2"/>
        <v>u</v>
      </c>
      <c r="O7" s="144">
        <f t="shared" si="3"/>
        <v>0</v>
      </c>
      <c r="P7" s="145">
        <f t="shared" si="4"/>
        <v>0</v>
      </c>
      <c r="Q7" s="145">
        <f t="shared" si="5"/>
        <v>0</v>
      </c>
      <c r="R7" s="145">
        <f t="shared" si="6"/>
        <v>0</v>
      </c>
      <c r="S7" s="145">
        <f t="shared" si="7"/>
        <v>0</v>
      </c>
      <c r="T7" s="145">
        <f t="shared" si="8"/>
        <v>0</v>
      </c>
      <c r="U7" s="176">
        <f t="shared" si="9"/>
        <v>0</v>
      </c>
      <c r="V7" s="51">
        <f t="shared" si="64"/>
        <v>1</v>
      </c>
      <c r="W7" s="222" t="str">
        <f t="shared" si="24"/>
        <v>Equipe 04</v>
      </c>
      <c r="X7" s="188">
        <f t="shared" si="10"/>
        <v>0</v>
      </c>
      <c r="Y7" s="149">
        <f t="shared" si="11"/>
        <v>0</v>
      </c>
      <c r="Z7" s="52" t="str">
        <f t="shared" si="12"/>
        <v>u</v>
      </c>
      <c r="AA7" s="153">
        <f t="shared" si="13"/>
        <v>0</v>
      </c>
      <c r="AB7" s="154">
        <f t="shared" si="14"/>
        <v>0</v>
      </c>
      <c r="AC7" s="154">
        <f t="shared" si="15"/>
        <v>0</v>
      </c>
      <c r="AD7" s="154">
        <f t="shared" si="16"/>
        <v>0</v>
      </c>
      <c r="AE7" s="154">
        <f t="shared" si="17"/>
        <v>0</v>
      </c>
      <c r="AF7" s="154">
        <f t="shared" si="18"/>
        <v>0</v>
      </c>
      <c r="AG7" s="179">
        <f t="shared" si="19"/>
        <v>0</v>
      </c>
      <c r="AH7" s="61">
        <f t="shared" si="65"/>
        <v>1</v>
      </c>
      <c r="AI7" s="225" t="str">
        <f t="shared" si="25"/>
        <v>Equipe 04</v>
      </c>
      <c r="AJ7" s="191">
        <f t="shared" si="20"/>
        <v>0</v>
      </c>
      <c r="AK7" s="158">
        <f t="shared" si="26"/>
        <v>0</v>
      </c>
      <c r="AL7" s="62" t="str">
        <f t="shared" si="27"/>
        <v>u</v>
      </c>
      <c r="AM7" s="162">
        <f t="shared" si="28"/>
        <v>0</v>
      </c>
      <c r="AN7" s="163">
        <f t="shared" si="29"/>
        <v>0</v>
      </c>
      <c r="AO7" s="163">
        <f t="shared" si="30"/>
        <v>0</v>
      </c>
      <c r="AP7" s="163">
        <f t="shared" si="31"/>
        <v>0</v>
      </c>
      <c r="AQ7" s="163">
        <f t="shared" si="32"/>
        <v>0</v>
      </c>
      <c r="AR7" s="163">
        <f t="shared" si="33"/>
        <v>0</v>
      </c>
      <c r="AS7" s="182">
        <f t="shared" si="34"/>
        <v>0</v>
      </c>
      <c r="AT7" s="27">
        <v>4</v>
      </c>
      <c r="AU7" s="26">
        <f t="shared" si="35"/>
        <v>4</v>
      </c>
      <c r="AV7" s="26">
        <v>4</v>
      </c>
      <c r="AW7" s="26">
        <f t="shared" si="36"/>
        <v>4</v>
      </c>
      <c r="AX7" s="26">
        <v>4</v>
      </c>
      <c r="AY7" s="30">
        <f t="shared" si="37"/>
        <v>4</v>
      </c>
      <c r="AZ7" s="31" t="str">
        <f>Equipes!A5</f>
        <v>Equipe 04</v>
      </c>
      <c r="BA7" s="26">
        <f t="shared" si="38"/>
        <v>1</v>
      </c>
      <c r="BB7" s="26">
        <f>'J02'!BA7-BA7</f>
        <v>0</v>
      </c>
      <c r="BC7" s="32" t="str">
        <f>IF(BA7&gt;'J02'!BA7,'J02'!$BC$28,IF(BA7='J02'!BA7,'J02'!$BB$28,IF(BA7&lt;'J02'!BA7,'J02'!$BA$28)))</f>
        <v>u</v>
      </c>
      <c r="BD7" s="26">
        <f t="shared" si="39"/>
        <v>4</v>
      </c>
      <c r="BE7" s="26">
        <f>SUMPRODUCT(($B$4:$B$15=AZ7)*($CW$4:$CW$15))+SUMPRODUCT(($E$4:$E$15=AZ7)*($CX$4:$CX$15))+'J02'!BE7</f>
        <v>0</v>
      </c>
      <c r="BF7" s="26">
        <f>SUMPRODUCT(($B$4:$B$15=AZ7)*($CY$4:$CY$15))+SUMPRODUCT(($E$4:$E$15=AZ7)*($CZ$4:$CZ$15))+'J02'!BF7</f>
        <v>0</v>
      </c>
      <c r="BG7" s="26">
        <f>SUMPRODUCT(($B$4:$B$15=AZ7)*($DA$4:$DA$15))+SUMPRODUCT(($E$4:$E$15=AZ7)*($DB$4:$DB$15))+'J02'!BG7</f>
        <v>0</v>
      </c>
      <c r="BH7" s="26">
        <f>SUMPRODUCT(($B$4:$B$15=AZ7)*($DC$4:$DC$15))+SUMPRODUCT(($E$4:$E$15=AZ7)*($DD$4:$DD$15))+'J02'!BH7</f>
        <v>0</v>
      </c>
      <c r="BI7" s="26">
        <f>SUMPRODUCT(($B$4:$B$15=AZ7)*($DE$4:$DE$15))+SUMPRODUCT(($E$4:$E$15=AZ7)*($DF$4:$DF$15))+'J02'!BI7</f>
        <v>0</v>
      </c>
      <c r="BJ7" s="26">
        <f>SUMPRODUCT(($B$4:$B$15=AZ7)*($DG$4:$DG$15))+SUMPRODUCT(($E$4:$E$15=AZ7)*($DH$4:$DH$15))+'J02'!BJ7</f>
        <v>0</v>
      </c>
      <c r="BK7" s="26">
        <f>SUMPRODUCT(($B$4:$B$15=AZ7)*($DI$4:$DI$15))+SUMPRODUCT(($E$4:$E$15=AZ7)*($DJ$4:$DJ$15))+'J02'!BK7</f>
        <v>0</v>
      </c>
      <c r="BL7" s="26">
        <f t="shared" si="40"/>
        <v>0</v>
      </c>
      <c r="BM7" s="31" t="str">
        <f>Equipes!A5</f>
        <v>Equipe 04</v>
      </c>
      <c r="BN7" s="26">
        <f t="shared" si="41"/>
        <v>1</v>
      </c>
      <c r="BO7" s="26">
        <f>'J02'!BN7-BN7</f>
        <v>0</v>
      </c>
      <c r="BP7" s="32" t="str">
        <f>IF(BN7&gt;'J02'!BN7,'J02'!$BP$28,IF(BN7='J02'!BN7,'J02'!$BO$28,IF(BN7&lt;'J02'!BN7,'J02'!$BN$28)))</f>
        <v>u</v>
      </c>
      <c r="BQ7" s="26">
        <f t="shared" si="42"/>
        <v>4</v>
      </c>
      <c r="BR7" s="26">
        <f>SUMPRODUCT(($B$4:$B$15=BM7)*($CU$4:$CU$15))+'J02'!BR7</f>
        <v>0</v>
      </c>
      <c r="BS7" s="26">
        <f>SUMPRODUCT(($B$4:$B$15=BM7)*($CY$4:$CY$15))+'J02'!BS7</f>
        <v>0</v>
      </c>
      <c r="BT7" s="26">
        <f>SUMPRODUCT(($B$4:$B$15=BM7)*($DA$4:$DA$15))+'J02'!BT7</f>
        <v>0</v>
      </c>
      <c r="BU7" s="26">
        <f>SUMPRODUCT(($B$4:$B$15=BM7)*($DC$4:$DC$15))+'J02'!BU7</f>
        <v>0</v>
      </c>
      <c r="BV7" s="26">
        <f>SUMPRODUCT(($B$4:$B$15=BM7)*($DE$4:$DE$15))+'J02'!BV7</f>
        <v>0</v>
      </c>
      <c r="BW7" s="26">
        <f>SUMPRODUCT(($B$4:$B$15=BM7)*($DG$4:$DG$15))+'J02'!BW7</f>
        <v>0</v>
      </c>
      <c r="BX7" s="26">
        <f>SUMPRODUCT(($B$4:$B$15=BM7)*($DI$4:$DI$15))+'J02'!BX7</f>
        <v>0</v>
      </c>
      <c r="BY7" s="26">
        <f t="shared" si="43"/>
        <v>0</v>
      </c>
      <c r="BZ7" s="31" t="str">
        <f>Equipes!A5</f>
        <v>Equipe 04</v>
      </c>
      <c r="CA7" s="26">
        <f t="shared" si="44"/>
        <v>1</v>
      </c>
      <c r="CB7" s="26">
        <f>'J02'!CA7-CA7</f>
        <v>0</v>
      </c>
      <c r="CC7" s="32" t="str">
        <f>IF(CA7&gt;'J02'!CA7,'J02'!$CC$28,IF(CA7='J02'!CA7,'J02'!$CB$28,IF(CA7&lt;'J02'!CA7,'J02'!$CA$28)))</f>
        <v>u</v>
      </c>
      <c r="CD7" s="26">
        <f t="shared" si="45"/>
        <v>4</v>
      </c>
      <c r="CE7" s="26">
        <f>SUMPRODUCT(($E$4:$E$15=BZ7)*($CV$4:$CV$15))+'J02'!CE7</f>
        <v>0</v>
      </c>
      <c r="CF7" s="26">
        <f>SUMPRODUCT(($E$4:$E$15=BZ7)*($CZ$4:$CZ$15))+'J02'!CF7</f>
        <v>0</v>
      </c>
      <c r="CG7" s="26">
        <f>SUMPRODUCT(($E$4:$E$15=BZ7)*($DB$4:$DB$15))+'J02'!CG7</f>
        <v>0</v>
      </c>
      <c r="CH7" s="26">
        <f>SUMPRODUCT(($E$4:$E$15=BZ7)*($DD$4:$DD$15))+'J02'!CH7</f>
        <v>0</v>
      </c>
      <c r="CI7" s="26">
        <f>SUMPRODUCT(($E$4:$E$15=BZ7)*($DF$4:$DF$15))+'J02'!CI7</f>
        <v>0</v>
      </c>
      <c r="CJ7" s="26">
        <f>SUMPRODUCT(($E$4:$E$15=BZ7)*($DH$4:$DH$15))+'J02'!CJ7</f>
        <v>0</v>
      </c>
      <c r="CK7" s="26">
        <f>SUMPRODUCT(($E$4:$E$15=BZ7)*($DJ$4:$DJ$15))+'J02'!CK7</f>
        <v>0</v>
      </c>
      <c r="CL7" s="26">
        <f t="shared" si="46"/>
        <v>0</v>
      </c>
      <c r="CM7" s="33">
        <f t="shared" si="47"/>
        <v>0</v>
      </c>
      <c r="CN7" s="33">
        <f>CM7+0.0000005</f>
        <v>4.9999999999999998E-7</v>
      </c>
      <c r="CO7" s="33">
        <f t="shared" si="48"/>
        <v>0</v>
      </c>
      <c r="CP7" s="33">
        <f>CO7+0.0000005</f>
        <v>4.9999999999999998E-7</v>
      </c>
      <c r="CQ7" s="33">
        <f t="shared" si="49"/>
        <v>0</v>
      </c>
      <c r="CR7" s="33">
        <f>CQ7+0.0000005</f>
        <v>4.9999999999999998E-7</v>
      </c>
      <c r="CS7" s="26">
        <f>A7</f>
        <v>0</v>
      </c>
      <c r="CT7" s="26">
        <f>F7</f>
        <v>0</v>
      </c>
      <c r="CU7" s="26">
        <f>IF(C7="",0,IF(C7&gt;D7,3,IF(C7=D7,1,IF(C7&lt;D7,0))))</f>
        <v>0</v>
      </c>
      <c r="CV7" s="26">
        <f>IF(D7="",0,IF(D7&gt;C7,3,IF(D7=C7,1,IF(D7&lt;C7,0))))</f>
        <v>0</v>
      </c>
      <c r="CW7" s="26">
        <f t="shared" si="50"/>
        <v>0</v>
      </c>
      <c r="CX7" s="26">
        <f t="shared" si="50"/>
        <v>0</v>
      </c>
      <c r="CY7" s="26">
        <f t="shared" si="21"/>
        <v>0</v>
      </c>
      <c r="CZ7" s="26">
        <f t="shared" si="21"/>
        <v>0</v>
      </c>
      <c r="DA7" s="26" t="b">
        <f>IF(C7&lt;&gt;"",IF(C7&gt;D7,1))</f>
        <v>0</v>
      </c>
      <c r="DB7" s="26" t="b">
        <f>IF(D7&lt;&gt;"",IF(D7&gt;C7,1))</f>
        <v>0</v>
      </c>
      <c r="DC7" s="26" t="b">
        <f>IF(C7&lt;&gt;"",IF(C7=D7,1))</f>
        <v>0</v>
      </c>
      <c r="DD7" s="26" t="b">
        <f>IF(D7&lt;&gt;"",IF(D7=C7,1))</f>
        <v>0</v>
      </c>
      <c r="DE7" s="26" t="b">
        <f>IF(C7&lt;&gt;"",IF(C7&lt;D7,1))</f>
        <v>0</v>
      </c>
      <c r="DF7" s="26" t="b">
        <f>IF(D7&lt;&gt;"",IF(D7&lt;C7,1))</f>
        <v>0</v>
      </c>
      <c r="DG7" s="26">
        <f t="shared" si="22"/>
        <v>0</v>
      </c>
      <c r="DH7" s="26">
        <f t="shared" si="22"/>
        <v>0</v>
      </c>
      <c r="DI7" s="26">
        <f>D7</f>
        <v>0</v>
      </c>
      <c r="DJ7" s="30">
        <f>C7</f>
        <v>0</v>
      </c>
      <c r="DK7" s="31" t="str">
        <f t="shared" si="51"/>
        <v>Equipe 04</v>
      </c>
      <c r="DL7" s="33">
        <f t="shared" si="52"/>
        <v>0</v>
      </c>
      <c r="DM7" s="26">
        <f t="shared" si="53"/>
        <v>1</v>
      </c>
      <c r="DN7" s="31" t="str">
        <f t="shared" si="54"/>
        <v>Equipe 04</v>
      </c>
      <c r="DO7" s="31" t="str">
        <f t="shared" si="55"/>
        <v>Equipe 04</v>
      </c>
      <c r="DP7" s="33">
        <f t="shared" si="56"/>
        <v>0</v>
      </c>
      <c r="DQ7" s="26">
        <f t="shared" si="57"/>
        <v>1</v>
      </c>
      <c r="DR7" s="31" t="str">
        <f t="shared" si="58"/>
        <v>Equipe 04</v>
      </c>
      <c r="DS7" s="31" t="str">
        <f t="shared" si="59"/>
        <v>Equipe 04</v>
      </c>
      <c r="DT7" s="33">
        <f t="shared" si="60"/>
        <v>0</v>
      </c>
      <c r="DU7" s="26">
        <f t="shared" si="61"/>
        <v>1</v>
      </c>
      <c r="DV7" s="31" t="str">
        <f t="shared" si="62"/>
        <v>Equipe 04</v>
      </c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</row>
    <row r="8" spans="1:197" ht="15" customHeight="1" thickTop="1" x14ac:dyDescent="0.25">
      <c r="A8" s="79"/>
      <c r="B8" s="196"/>
      <c r="C8" s="80"/>
      <c r="D8" s="80"/>
      <c r="E8" s="197"/>
      <c r="F8" s="79"/>
      <c r="G8" s="81"/>
      <c r="H8" s="82"/>
      <c r="I8" s="28"/>
      <c r="J8" s="34">
        <f t="shared" si="63"/>
        <v>1</v>
      </c>
      <c r="K8" s="219" t="str">
        <f t="shared" si="23"/>
        <v>Equipe 05</v>
      </c>
      <c r="L8" s="185">
        <f t="shared" si="0"/>
        <v>0</v>
      </c>
      <c r="M8" s="140">
        <f t="shared" si="1"/>
        <v>0</v>
      </c>
      <c r="N8" s="42" t="str">
        <f t="shared" si="2"/>
        <v>u</v>
      </c>
      <c r="O8" s="144">
        <f t="shared" si="3"/>
        <v>0</v>
      </c>
      <c r="P8" s="145">
        <f t="shared" si="4"/>
        <v>0</v>
      </c>
      <c r="Q8" s="145">
        <f t="shared" si="5"/>
        <v>0</v>
      </c>
      <c r="R8" s="145">
        <f t="shared" si="6"/>
        <v>0</v>
      </c>
      <c r="S8" s="145">
        <f t="shared" si="7"/>
        <v>0</v>
      </c>
      <c r="T8" s="145">
        <f t="shared" si="8"/>
        <v>0</v>
      </c>
      <c r="U8" s="176">
        <f t="shared" si="9"/>
        <v>0</v>
      </c>
      <c r="V8" s="51">
        <f t="shared" si="64"/>
        <v>1</v>
      </c>
      <c r="W8" s="222" t="str">
        <f t="shared" si="24"/>
        <v>Equipe 05</v>
      </c>
      <c r="X8" s="188">
        <f t="shared" si="10"/>
        <v>0</v>
      </c>
      <c r="Y8" s="149">
        <f t="shared" si="11"/>
        <v>0</v>
      </c>
      <c r="Z8" s="52" t="str">
        <f t="shared" si="12"/>
        <v>u</v>
      </c>
      <c r="AA8" s="153">
        <f t="shared" si="13"/>
        <v>0</v>
      </c>
      <c r="AB8" s="154">
        <f t="shared" si="14"/>
        <v>0</v>
      </c>
      <c r="AC8" s="154">
        <f t="shared" si="15"/>
        <v>0</v>
      </c>
      <c r="AD8" s="154">
        <f t="shared" si="16"/>
        <v>0</v>
      </c>
      <c r="AE8" s="154">
        <f t="shared" si="17"/>
        <v>0</v>
      </c>
      <c r="AF8" s="154">
        <f t="shared" si="18"/>
        <v>0</v>
      </c>
      <c r="AG8" s="179">
        <f t="shared" si="19"/>
        <v>0</v>
      </c>
      <c r="AH8" s="61">
        <f t="shared" si="65"/>
        <v>1</v>
      </c>
      <c r="AI8" s="225" t="str">
        <f t="shared" si="25"/>
        <v>Equipe 05</v>
      </c>
      <c r="AJ8" s="191">
        <f t="shared" si="20"/>
        <v>0</v>
      </c>
      <c r="AK8" s="158">
        <f t="shared" si="26"/>
        <v>0</v>
      </c>
      <c r="AL8" s="62" t="str">
        <f t="shared" si="27"/>
        <v>u</v>
      </c>
      <c r="AM8" s="162">
        <f t="shared" si="28"/>
        <v>0</v>
      </c>
      <c r="AN8" s="163">
        <f t="shared" si="29"/>
        <v>0</v>
      </c>
      <c r="AO8" s="163">
        <f t="shared" si="30"/>
        <v>0</v>
      </c>
      <c r="AP8" s="163">
        <f t="shared" si="31"/>
        <v>0</v>
      </c>
      <c r="AQ8" s="163">
        <f t="shared" si="32"/>
        <v>0</v>
      </c>
      <c r="AR8" s="163">
        <f t="shared" si="33"/>
        <v>0</v>
      </c>
      <c r="AS8" s="182">
        <f t="shared" si="34"/>
        <v>0</v>
      </c>
      <c r="AT8" s="27">
        <v>5</v>
      </c>
      <c r="AU8" s="26">
        <f t="shared" si="35"/>
        <v>5</v>
      </c>
      <c r="AV8" s="26">
        <v>5</v>
      </c>
      <c r="AW8" s="26">
        <f t="shared" si="36"/>
        <v>5</v>
      </c>
      <c r="AX8" s="26">
        <v>5</v>
      </c>
      <c r="AY8" s="30">
        <f t="shared" si="37"/>
        <v>5</v>
      </c>
      <c r="AZ8" s="31" t="str">
        <f>Equipes!A6</f>
        <v>Equipe 05</v>
      </c>
      <c r="BA8" s="26">
        <f t="shared" si="38"/>
        <v>1</v>
      </c>
      <c r="BB8" s="26">
        <f>'J02'!BA8-BA8</f>
        <v>0</v>
      </c>
      <c r="BC8" s="32" t="str">
        <f>IF(BA8&gt;'J02'!BA8,'J02'!$BC$28,IF(BA8='J02'!BA8,'J02'!$BB$28,IF(BA8&lt;'J02'!BA8,'J02'!$BA$28)))</f>
        <v>u</v>
      </c>
      <c r="BD8" s="26">
        <f t="shared" si="39"/>
        <v>5</v>
      </c>
      <c r="BE8" s="26">
        <f>SUMPRODUCT(($B$4:$B$15=AZ8)*($CW$4:$CW$15))+SUMPRODUCT(($E$4:$E$15=AZ8)*($CX$4:$CX$15))+'J02'!BE8</f>
        <v>0</v>
      </c>
      <c r="BF8" s="26">
        <f>SUMPRODUCT(($B$4:$B$15=AZ8)*($CY$4:$CY$15))+SUMPRODUCT(($E$4:$E$15=AZ8)*($CZ$4:$CZ$15))+'J02'!BF8</f>
        <v>0</v>
      </c>
      <c r="BG8" s="26">
        <f>SUMPRODUCT(($B$4:$B$15=AZ8)*($DA$4:$DA$15))+SUMPRODUCT(($E$4:$E$15=AZ8)*($DB$4:$DB$15))+'J02'!BG8</f>
        <v>0</v>
      </c>
      <c r="BH8" s="26">
        <f>SUMPRODUCT(($B$4:$B$15=AZ8)*($DC$4:$DC$15))+SUMPRODUCT(($E$4:$E$15=AZ8)*($DD$4:$DD$15))+'J02'!BH8</f>
        <v>0</v>
      </c>
      <c r="BI8" s="26">
        <f>SUMPRODUCT(($B$4:$B$15=AZ8)*($DE$4:$DE$15))+SUMPRODUCT(($E$4:$E$15=AZ8)*($DF$4:$DF$15))+'J02'!BI8</f>
        <v>0</v>
      </c>
      <c r="BJ8" s="26">
        <f>SUMPRODUCT(($B$4:$B$15=AZ8)*($DG$4:$DG$15))+SUMPRODUCT(($E$4:$E$15=AZ8)*($DH$4:$DH$15))+'J02'!BJ8</f>
        <v>0</v>
      </c>
      <c r="BK8" s="26">
        <f>SUMPRODUCT(($B$4:$B$15=AZ8)*($DI$4:$DI$15))+SUMPRODUCT(($E$4:$E$15=AZ8)*($DJ$4:$DJ$15))+'J02'!BK8</f>
        <v>0</v>
      </c>
      <c r="BL8" s="26">
        <f t="shared" si="40"/>
        <v>0</v>
      </c>
      <c r="BM8" s="31" t="str">
        <f>Equipes!A6</f>
        <v>Equipe 05</v>
      </c>
      <c r="BN8" s="26">
        <f t="shared" si="41"/>
        <v>1</v>
      </c>
      <c r="BO8" s="26">
        <f>'J02'!BN8-BN8</f>
        <v>0</v>
      </c>
      <c r="BP8" s="32" t="str">
        <f>IF(BN8&gt;'J02'!BN8,'J02'!$BP$28,IF(BN8='J02'!BN8,'J02'!$BO$28,IF(BN8&lt;'J02'!BN8,'J02'!$BN$28)))</f>
        <v>u</v>
      </c>
      <c r="BQ8" s="26">
        <f t="shared" si="42"/>
        <v>5</v>
      </c>
      <c r="BR8" s="26">
        <f>SUMPRODUCT(($B$4:$B$15=BM8)*($CU$4:$CU$15))+'J02'!BR8</f>
        <v>0</v>
      </c>
      <c r="BS8" s="26">
        <f>SUMPRODUCT(($B$4:$B$15=BM8)*($CY$4:$CY$15))+'J02'!BS8</f>
        <v>0</v>
      </c>
      <c r="BT8" s="26">
        <f>SUMPRODUCT(($B$4:$B$15=BM8)*($DA$4:$DA$15))+'J02'!BT8</f>
        <v>0</v>
      </c>
      <c r="BU8" s="26">
        <f>SUMPRODUCT(($B$4:$B$15=BM8)*($DC$4:$DC$15))+'J02'!BU8</f>
        <v>0</v>
      </c>
      <c r="BV8" s="26">
        <f>SUMPRODUCT(($B$4:$B$15=BM8)*($DE$4:$DE$15))+'J02'!BV8</f>
        <v>0</v>
      </c>
      <c r="BW8" s="26">
        <f>SUMPRODUCT(($B$4:$B$15=BM8)*($DG$4:$DG$15))+'J02'!BW8</f>
        <v>0</v>
      </c>
      <c r="BX8" s="26">
        <f>SUMPRODUCT(($B$4:$B$15=BM8)*($DI$4:$DI$15))+'J02'!BX8</f>
        <v>0</v>
      </c>
      <c r="BY8" s="26">
        <f t="shared" si="43"/>
        <v>0</v>
      </c>
      <c r="BZ8" s="31" t="str">
        <f>Equipes!A6</f>
        <v>Equipe 05</v>
      </c>
      <c r="CA8" s="26">
        <f t="shared" si="44"/>
        <v>1</v>
      </c>
      <c r="CB8" s="26">
        <f>'J02'!CA8-CA8</f>
        <v>0</v>
      </c>
      <c r="CC8" s="32" t="str">
        <f>IF(CA8&gt;'J02'!CA8,'J02'!$CC$28,IF(CA8='J02'!CA8,'J02'!$CB$28,IF(CA8&lt;'J02'!CA8,'J02'!$CA$28)))</f>
        <v>u</v>
      </c>
      <c r="CD8" s="26">
        <f t="shared" si="45"/>
        <v>5</v>
      </c>
      <c r="CE8" s="26">
        <f>SUMPRODUCT(($E$4:$E$15=BZ8)*($CV$4:$CV$15))+'J02'!CE8</f>
        <v>0</v>
      </c>
      <c r="CF8" s="26">
        <f>SUMPRODUCT(($E$4:$E$15=BZ8)*($CZ$4:$CZ$15))+'J02'!CF8</f>
        <v>0</v>
      </c>
      <c r="CG8" s="26">
        <f>SUMPRODUCT(($E$4:$E$15=BZ8)*($DB$4:$DB$15))+'J02'!CG8</f>
        <v>0</v>
      </c>
      <c r="CH8" s="26">
        <f>SUMPRODUCT(($E$4:$E$15=BZ8)*($DD$4:$DD$15))+'J02'!CH8</f>
        <v>0</v>
      </c>
      <c r="CI8" s="26">
        <f>SUMPRODUCT(($E$4:$E$15=BZ8)*($DF$4:$DF$15))+'J02'!CI8</f>
        <v>0</v>
      </c>
      <c r="CJ8" s="26">
        <f>SUMPRODUCT(($E$4:$E$15=BZ8)*($DH$4:$DH$15))+'J02'!CJ8</f>
        <v>0</v>
      </c>
      <c r="CK8" s="26">
        <f>SUMPRODUCT(($E$4:$E$15=BZ8)*($DJ$4:$DJ$15))+'J02'!CK8</f>
        <v>0</v>
      </c>
      <c r="CL8" s="26">
        <f t="shared" si="46"/>
        <v>0</v>
      </c>
      <c r="CM8" s="33">
        <f t="shared" si="47"/>
        <v>0</v>
      </c>
      <c r="CN8" s="33">
        <f>CM8+0.0000004</f>
        <v>3.9999999999999998E-7</v>
      </c>
      <c r="CO8" s="33">
        <f t="shared" si="48"/>
        <v>0</v>
      </c>
      <c r="CP8" s="33">
        <f>CO8+0.0000004</f>
        <v>3.9999999999999998E-7</v>
      </c>
      <c r="CQ8" s="33">
        <f t="shared" si="49"/>
        <v>0</v>
      </c>
      <c r="CR8" s="33">
        <f>CQ8+0.0000004</f>
        <v>3.9999999999999998E-7</v>
      </c>
      <c r="CS8" s="103"/>
      <c r="CT8" s="97"/>
      <c r="CU8" s="97"/>
      <c r="CV8" s="97"/>
      <c r="CW8" s="97"/>
      <c r="CX8" s="97"/>
      <c r="CY8" s="97"/>
      <c r="CZ8" s="97"/>
      <c r="DA8" s="97"/>
      <c r="DB8" s="97"/>
      <c r="DC8" s="97"/>
      <c r="DD8" s="97"/>
      <c r="DE8" s="97"/>
      <c r="DF8" s="97"/>
      <c r="DG8" s="97"/>
      <c r="DH8" s="97"/>
      <c r="DI8" s="97"/>
      <c r="DJ8" s="104"/>
      <c r="DK8" s="31" t="str">
        <f t="shared" si="51"/>
        <v>Equipe 05</v>
      </c>
      <c r="DL8" s="33">
        <f t="shared" si="52"/>
        <v>0</v>
      </c>
      <c r="DM8" s="26">
        <f t="shared" si="53"/>
        <v>1</v>
      </c>
      <c r="DN8" s="31" t="str">
        <f t="shared" si="54"/>
        <v>Equipe 05</v>
      </c>
      <c r="DO8" s="31" t="str">
        <f t="shared" si="55"/>
        <v>Equipe 05</v>
      </c>
      <c r="DP8" s="33">
        <f t="shared" si="56"/>
        <v>0</v>
      </c>
      <c r="DQ8" s="26">
        <f t="shared" si="57"/>
        <v>1</v>
      </c>
      <c r="DR8" s="31" t="str">
        <f t="shared" si="58"/>
        <v>Equipe 05</v>
      </c>
      <c r="DS8" s="31" t="str">
        <f t="shared" si="59"/>
        <v>Equipe 05</v>
      </c>
      <c r="DT8" s="33">
        <f t="shared" si="60"/>
        <v>0</v>
      </c>
      <c r="DU8" s="26">
        <f t="shared" si="61"/>
        <v>1</v>
      </c>
      <c r="DV8" s="31" t="str">
        <f t="shared" si="62"/>
        <v>Equipe 05</v>
      </c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</row>
    <row r="9" spans="1:197" ht="15" customHeight="1" x14ac:dyDescent="0.25">
      <c r="A9" s="105"/>
      <c r="B9" s="106"/>
      <c r="C9" s="94"/>
      <c r="D9" s="94"/>
      <c r="E9" s="93"/>
      <c r="F9" s="105"/>
      <c r="G9" s="107"/>
      <c r="H9" s="108"/>
      <c r="I9" s="28"/>
      <c r="J9" s="34">
        <f t="shared" si="63"/>
        <v>1</v>
      </c>
      <c r="K9" s="219" t="str">
        <f t="shared" si="23"/>
        <v>Equipe 06</v>
      </c>
      <c r="L9" s="185">
        <f t="shared" si="0"/>
        <v>0</v>
      </c>
      <c r="M9" s="140">
        <f t="shared" si="1"/>
        <v>0</v>
      </c>
      <c r="N9" s="42" t="str">
        <f t="shared" si="2"/>
        <v>u</v>
      </c>
      <c r="O9" s="144">
        <f t="shared" si="3"/>
        <v>0</v>
      </c>
      <c r="P9" s="145">
        <f t="shared" si="4"/>
        <v>0</v>
      </c>
      <c r="Q9" s="145">
        <f t="shared" si="5"/>
        <v>0</v>
      </c>
      <c r="R9" s="145">
        <f t="shared" si="6"/>
        <v>0</v>
      </c>
      <c r="S9" s="145">
        <f t="shared" si="7"/>
        <v>0</v>
      </c>
      <c r="T9" s="145">
        <f t="shared" si="8"/>
        <v>0</v>
      </c>
      <c r="U9" s="176">
        <f t="shared" si="9"/>
        <v>0</v>
      </c>
      <c r="V9" s="51">
        <f t="shared" si="64"/>
        <v>1</v>
      </c>
      <c r="W9" s="222" t="str">
        <f t="shared" si="24"/>
        <v>Equipe 06</v>
      </c>
      <c r="X9" s="188">
        <f t="shared" si="10"/>
        <v>0</v>
      </c>
      <c r="Y9" s="149">
        <f t="shared" si="11"/>
        <v>0</v>
      </c>
      <c r="Z9" s="52" t="str">
        <f t="shared" si="12"/>
        <v>u</v>
      </c>
      <c r="AA9" s="153">
        <f t="shared" si="13"/>
        <v>0</v>
      </c>
      <c r="AB9" s="154">
        <f t="shared" si="14"/>
        <v>0</v>
      </c>
      <c r="AC9" s="154">
        <f t="shared" si="15"/>
        <v>0</v>
      </c>
      <c r="AD9" s="154">
        <f t="shared" si="16"/>
        <v>0</v>
      </c>
      <c r="AE9" s="154">
        <f t="shared" si="17"/>
        <v>0</v>
      </c>
      <c r="AF9" s="154">
        <f t="shared" si="18"/>
        <v>0</v>
      </c>
      <c r="AG9" s="179">
        <f t="shared" si="19"/>
        <v>0</v>
      </c>
      <c r="AH9" s="61">
        <f t="shared" si="65"/>
        <v>1</v>
      </c>
      <c r="AI9" s="225" t="str">
        <f t="shared" si="25"/>
        <v>Equipe 06</v>
      </c>
      <c r="AJ9" s="191">
        <f t="shared" si="20"/>
        <v>0</v>
      </c>
      <c r="AK9" s="158">
        <f t="shared" si="26"/>
        <v>0</v>
      </c>
      <c r="AL9" s="62" t="str">
        <f t="shared" si="27"/>
        <v>u</v>
      </c>
      <c r="AM9" s="162">
        <f t="shared" si="28"/>
        <v>0</v>
      </c>
      <c r="AN9" s="163">
        <f t="shared" si="29"/>
        <v>0</v>
      </c>
      <c r="AO9" s="163">
        <f t="shared" si="30"/>
        <v>0</v>
      </c>
      <c r="AP9" s="163">
        <f t="shared" si="31"/>
        <v>0</v>
      </c>
      <c r="AQ9" s="163">
        <f t="shared" si="32"/>
        <v>0</v>
      </c>
      <c r="AR9" s="163">
        <f t="shared" si="33"/>
        <v>0</v>
      </c>
      <c r="AS9" s="182">
        <f t="shared" si="34"/>
        <v>0</v>
      </c>
      <c r="AT9" s="27">
        <v>6</v>
      </c>
      <c r="AU9" s="26">
        <f t="shared" si="35"/>
        <v>6</v>
      </c>
      <c r="AV9" s="26">
        <v>6</v>
      </c>
      <c r="AW9" s="26">
        <f t="shared" si="36"/>
        <v>6</v>
      </c>
      <c r="AX9" s="26">
        <v>6</v>
      </c>
      <c r="AY9" s="30">
        <f t="shared" si="37"/>
        <v>6</v>
      </c>
      <c r="AZ9" s="31" t="str">
        <f>Equipes!A7</f>
        <v>Equipe 06</v>
      </c>
      <c r="BA9" s="26">
        <f t="shared" si="38"/>
        <v>1</v>
      </c>
      <c r="BB9" s="26">
        <f>'J02'!BA9-BA9</f>
        <v>0</v>
      </c>
      <c r="BC9" s="32" t="str">
        <f>IF(BA9&gt;'J02'!BA9,'J02'!$BC$28,IF(BA9='J02'!BA9,'J02'!$BB$28,IF(BA9&lt;'J02'!BA9,'J02'!$BA$28)))</f>
        <v>u</v>
      </c>
      <c r="BD9" s="26">
        <f t="shared" si="39"/>
        <v>6</v>
      </c>
      <c r="BE9" s="26">
        <f>SUMPRODUCT(($B$4:$B$15=AZ9)*($CW$4:$CW$15))+SUMPRODUCT(($E$4:$E$15=AZ9)*($CX$4:$CX$15))+'J02'!BE9</f>
        <v>0</v>
      </c>
      <c r="BF9" s="26">
        <f>SUMPRODUCT(($B$4:$B$15=AZ9)*($CY$4:$CY$15))+SUMPRODUCT(($E$4:$E$15=AZ9)*($CZ$4:$CZ$15))+'J02'!BF9</f>
        <v>0</v>
      </c>
      <c r="BG9" s="26">
        <f>SUMPRODUCT(($B$4:$B$15=AZ9)*($DA$4:$DA$15))+SUMPRODUCT(($E$4:$E$15=AZ9)*($DB$4:$DB$15))+'J02'!BG9</f>
        <v>0</v>
      </c>
      <c r="BH9" s="26">
        <f>SUMPRODUCT(($B$4:$B$15=AZ9)*($DC$4:$DC$15))+SUMPRODUCT(($E$4:$E$15=AZ9)*($DD$4:$DD$15))+'J02'!BH9</f>
        <v>0</v>
      </c>
      <c r="BI9" s="26">
        <f>SUMPRODUCT(($B$4:$B$15=AZ9)*($DE$4:$DE$15))+SUMPRODUCT(($E$4:$E$15=AZ9)*($DF$4:$DF$15))+'J02'!BI9</f>
        <v>0</v>
      </c>
      <c r="BJ9" s="26">
        <f>SUMPRODUCT(($B$4:$B$15=AZ9)*($DG$4:$DG$15))+SUMPRODUCT(($E$4:$E$15=AZ9)*($DH$4:$DH$15))+'J02'!BJ9</f>
        <v>0</v>
      </c>
      <c r="BK9" s="26">
        <f>SUMPRODUCT(($B$4:$B$15=AZ9)*($DI$4:$DI$15))+SUMPRODUCT(($E$4:$E$15=AZ9)*($DJ$4:$DJ$15))+'J02'!BK9</f>
        <v>0</v>
      </c>
      <c r="BL9" s="26">
        <f t="shared" si="40"/>
        <v>0</v>
      </c>
      <c r="BM9" s="31" t="str">
        <f>Equipes!A7</f>
        <v>Equipe 06</v>
      </c>
      <c r="BN9" s="26">
        <f t="shared" si="41"/>
        <v>1</v>
      </c>
      <c r="BO9" s="26">
        <f>'J02'!BN9-BN9</f>
        <v>0</v>
      </c>
      <c r="BP9" s="32" t="str">
        <f>IF(BN9&gt;'J02'!BN9,'J02'!$BP$28,IF(BN9='J02'!BN9,'J02'!$BO$28,IF(BN9&lt;'J02'!BN9,'J02'!$BN$28)))</f>
        <v>u</v>
      </c>
      <c r="BQ9" s="26">
        <f t="shared" si="42"/>
        <v>6</v>
      </c>
      <c r="BR9" s="26">
        <f>SUMPRODUCT(($B$4:$B$15=BM9)*($CU$4:$CU$15))+'J02'!BR9</f>
        <v>0</v>
      </c>
      <c r="BS9" s="26">
        <f>SUMPRODUCT(($B$4:$B$15=BM9)*($CY$4:$CY$15))+'J02'!BS9</f>
        <v>0</v>
      </c>
      <c r="BT9" s="26">
        <f>SUMPRODUCT(($B$4:$B$15=BM9)*($DA$4:$DA$15))+'J02'!BT9</f>
        <v>0</v>
      </c>
      <c r="BU9" s="26">
        <f>SUMPRODUCT(($B$4:$B$15=BM9)*($DC$4:$DC$15))+'J02'!BU9</f>
        <v>0</v>
      </c>
      <c r="BV9" s="26">
        <f>SUMPRODUCT(($B$4:$B$15=BM9)*($DE$4:$DE$15))+'J02'!BV9</f>
        <v>0</v>
      </c>
      <c r="BW9" s="26">
        <f>SUMPRODUCT(($B$4:$B$15=BM9)*($DG$4:$DG$15))+'J02'!BW9</f>
        <v>0</v>
      </c>
      <c r="BX9" s="26">
        <f>SUMPRODUCT(($B$4:$B$15=BM9)*($DI$4:$DI$15))+'J02'!BX9</f>
        <v>0</v>
      </c>
      <c r="BY9" s="26">
        <f t="shared" si="43"/>
        <v>0</v>
      </c>
      <c r="BZ9" s="31" t="str">
        <f>Equipes!A7</f>
        <v>Equipe 06</v>
      </c>
      <c r="CA9" s="26">
        <f t="shared" si="44"/>
        <v>1</v>
      </c>
      <c r="CB9" s="26">
        <f>'J02'!CA9-CA9</f>
        <v>0</v>
      </c>
      <c r="CC9" s="32" t="str">
        <f>IF(CA9&gt;'J02'!CA9,'J02'!$CC$28,IF(CA9='J02'!CA9,'J02'!$CB$28,IF(CA9&lt;'J02'!CA9,'J02'!$CA$28)))</f>
        <v>u</v>
      </c>
      <c r="CD9" s="26">
        <f t="shared" si="45"/>
        <v>6</v>
      </c>
      <c r="CE9" s="26">
        <f>SUMPRODUCT(($E$4:$E$15=BZ9)*($CV$4:$CV$15))+'J02'!CE9</f>
        <v>0</v>
      </c>
      <c r="CF9" s="26">
        <f>SUMPRODUCT(($E$4:$E$15=BZ9)*($CZ$4:$CZ$15))+'J02'!CF9</f>
        <v>0</v>
      </c>
      <c r="CG9" s="26">
        <f>SUMPRODUCT(($E$4:$E$15=BZ9)*($DB$4:$DB$15))+'J02'!CG9</f>
        <v>0</v>
      </c>
      <c r="CH9" s="26">
        <f>SUMPRODUCT(($E$4:$E$15=BZ9)*($DD$4:$DD$15))+'J02'!CH9</f>
        <v>0</v>
      </c>
      <c r="CI9" s="26">
        <f>SUMPRODUCT(($E$4:$E$15=BZ9)*($DF$4:$DF$15))+'J02'!CI9</f>
        <v>0</v>
      </c>
      <c r="CJ9" s="26">
        <f>SUMPRODUCT(($E$4:$E$15=BZ9)*($DH$4:$DH$15))+'J02'!CJ9</f>
        <v>0</v>
      </c>
      <c r="CK9" s="26">
        <f>SUMPRODUCT(($E$4:$E$15=BZ9)*($DJ$4:$DJ$15))+'J02'!CK9</f>
        <v>0</v>
      </c>
      <c r="CL9" s="26">
        <f t="shared" si="46"/>
        <v>0</v>
      </c>
      <c r="CM9" s="33">
        <f t="shared" si="47"/>
        <v>0</v>
      </c>
      <c r="CN9" s="33">
        <f>CM9+0.0000003</f>
        <v>2.9999999999999999E-7</v>
      </c>
      <c r="CO9" s="33">
        <f t="shared" si="48"/>
        <v>0</v>
      </c>
      <c r="CP9" s="33">
        <f>CO9+0.0000003</f>
        <v>2.9999999999999999E-7</v>
      </c>
      <c r="CQ9" s="33">
        <f t="shared" si="49"/>
        <v>0</v>
      </c>
      <c r="CR9" s="33">
        <f>CQ9+0.0000003</f>
        <v>2.9999999999999999E-7</v>
      </c>
      <c r="CS9" s="109"/>
      <c r="CT9" s="101"/>
      <c r="CU9" s="101"/>
      <c r="CV9" s="101"/>
      <c r="CW9" s="101"/>
      <c r="CX9" s="101"/>
      <c r="CY9" s="101"/>
      <c r="CZ9" s="101"/>
      <c r="DA9" s="101"/>
      <c r="DB9" s="101"/>
      <c r="DC9" s="101"/>
      <c r="DD9" s="101"/>
      <c r="DE9" s="101"/>
      <c r="DF9" s="101"/>
      <c r="DG9" s="101"/>
      <c r="DH9" s="101"/>
      <c r="DI9" s="101"/>
      <c r="DJ9" s="110"/>
      <c r="DK9" s="31" t="str">
        <f t="shared" si="51"/>
        <v>Equipe 06</v>
      </c>
      <c r="DL9" s="33">
        <f t="shared" si="52"/>
        <v>0</v>
      </c>
      <c r="DM9" s="26">
        <f t="shared" si="53"/>
        <v>1</v>
      </c>
      <c r="DN9" s="31" t="str">
        <f t="shared" si="54"/>
        <v>Equipe 06</v>
      </c>
      <c r="DO9" s="31" t="str">
        <f t="shared" si="55"/>
        <v>Equipe 06</v>
      </c>
      <c r="DP9" s="33">
        <f t="shared" si="56"/>
        <v>0</v>
      </c>
      <c r="DQ9" s="26">
        <f t="shared" si="57"/>
        <v>1</v>
      </c>
      <c r="DR9" s="31" t="str">
        <f t="shared" si="58"/>
        <v>Equipe 06</v>
      </c>
      <c r="DS9" s="31" t="str">
        <f t="shared" si="59"/>
        <v>Equipe 06</v>
      </c>
      <c r="DT9" s="33">
        <f t="shared" si="60"/>
        <v>0</v>
      </c>
      <c r="DU9" s="26">
        <f t="shared" si="61"/>
        <v>1</v>
      </c>
      <c r="DV9" s="31" t="str">
        <f t="shared" si="62"/>
        <v>Equipe 06</v>
      </c>
      <c r="DW9" s="28"/>
      <c r="DX9" s="28"/>
      <c r="DY9" s="28"/>
      <c r="DZ9" s="28"/>
      <c r="EA9" s="28"/>
      <c r="EB9" s="28"/>
      <c r="EC9" s="28"/>
      <c r="ED9" s="28"/>
      <c r="EE9" s="28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  <c r="GJ9" s="28"/>
      <c r="GK9" s="28"/>
      <c r="GL9" s="28"/>
      <c r="GM9" s="28"/>
      <c r="GN9" s="28"/>
      <c r="GO9" s="28"/>
    </row>
    <row r="10" spans="1:197" ht="15" customHeight="1" x14ac:dyDescent="0.25">
      <c r="A10" s="105"/>
      <c r="B10" s="106"/>
      <c r="C10" s="94"/>
      <c r="D10" s="94"/>
      <c r="E10" s="93"/>
      <c r="F10" s="105"/>
      <c r="G10" s="107"/>
      <c r="H10" s="108"/>
      <c r="I10" s="28"/>
      <c r="J10" s="34">
        <f t="shared" si="63"/>
        <v>1</v>
      </c>
      <c r="K10" s="219" t="str">
        <f t="shared" si="23"/>
        <v>Equipe 07</v>
      </c>
      <c r="L10" s="185">
        <f t="shared" si="0"/>
        <v>0</v>
      </c>
      <c r="M10" s="140">
        <f t="shared" si="1"/>
        <v>0</v>
      </c>
      <c r="N10" s="42" t="str">
        <f t="shared" si="2"/>
        <v>u</v>
      </c>
      <c r="O10" s="144">
        <f t="shared" si="3"/>
        <v>0</v>
      </c>
      <c r="P10" s="145">
        <f t="shared" si="4"/>
        <v>0</v>
      </c>
      <c r="Q10" s="145">
        <f t="shared" si="5"/>
        <v>0</v>
      </c>
      <c r="R10" s="145">
        <f t="shared" si="6"/>
        <v>0</v>
      </c>
      <c r="S10" s="145">
        <f t="shared" si="7"/>
        <v>0</v>
      </c>
      <c r="T10" s="145">
        <f t="shared" si="8"/>
        <v>0</v>
      </c>
      <c r="U10" s="176">
        <f t="shared" si="9"/>
        <v>0</v>
      </c>
      <c r="V10" s="51">
        <f t="shared" si="64"/>
        <v>1</v>
      </c>
      <c r="W10" s="222" t="str">
        <f t="shared" si="24"/>
        <v>Equipe 07</v>
      </c>
      <c r="X10" s="188">
        <f t="shared" si="10"/>
        <v>0</v>
      </c>
      <c r="Y10" s="149">
        <f t="shared" si="11"/>
        <v>0</v>
      </c>
      <c r="Z10" s="52" t="str">
        <f t="shared" si="12"/>
        <v>u</v>
      </c>
      <c r="AA10" s="153">
        <f t="shared" si="13"/>
        <v>0</v>
      </c>
      <c r="AB10" s="154">
        <f t="shared" si="14"/>
        <v>0</v>
      </c>
      <c r="AC10" s="154">
        <f t="shared" si="15"/>
        <v>0</v>
      </c>
      <c r="AD10" s="154">
        <f t="shared" si="16"/>
        <v>0</v>
      </c>
      <c r="AE10" s="154">
        <f t="shared" si="17"/>
        <v>0</v>
      </c>
      <c r="AF10" s="154">
        <f t="shared" si="18"/>
        <v>0</v>
      </c>
      <c r="AG10" s="179">
        <f t="shared" si="19"/>
        <v>0</v>
      </c>
      <c r="AH10" s="61">
        <f t="shared" si="65"/>
        <v>1</v>
      </c>
      <c r="AI10" s="225" t="str">
        <f t="shared" si="25"/>
        <v>Equipe 07</v>
      </c>
      <c r="AJ10" s="191">
        <f t="shared" si="20"/>
        <v>0</v>
      </c>
      <c r="AK10" s="158">
        <f t="shared" si="26"/>
        <v>0</v>
      </c>
      <c r="AL10" s="62" t="str">
        <f t="shared" si="27"/>
        <v>u</v>
      </c>
      <c r="AM10" s="162">
        <f t="shared" si="28"/>
        <v>0</v>
      </c>
      <c r="AN10" s="163">
        <f t="shared" si="29"/>
        <v>0</v>
      </c>
      <c r="AO10" s="163">
        <f t="shared" si="30"/>
        <v>0</v>
      </c>
      <c r="AP10" s="163">
        <f t="shared" si="31"/>
        <v>0</v>
      </c>
      <c r="AQ10" s="163">
        <f t="shared" si="32"/>
        <v>0</v>
      </c>
      <c r="AR10" s="163">
        <f t="shared" si="33"/>
        <v>0</v>
      </c>
      <c r="AS10" s="182">
        <f t="shared" si="34"/>
        <v>0</v>
      </c>
      <c r="AT10" s="27">
        <v>7</v>
      </c>
      <c r="AU10" s="26">
        <f t="shared" si="35"/>
        <v>7</v>
      </c>
      <c r="AV10" s="26">
        <v>7</v>
      </c>
      <c r="AW10" s="26">
        <f t="shared" si="36"/>
        <v>7</v>
      </c>
      <c r="AX10" s="26">
        <v>7</v>
      </c>
      <c r="AY10" s="30">
        <f t="shared" si="37"/>
        <v>7</v>
      </c>
      <c r="AZ10" s="31" t="str">
        <f>Equipes!A8</f>
        <v>Equipe 07</v>
      </c>
      <c r="BA10" s="26">
        <f t="shared" si="38"/>
        <v>1</v>
      </c>
      <c r="BB10" s="26">
        <f>'J02'!BA10-BA10</f>
        <v>0</v>
      </c>
      <c r="BC10" s="32" t="str">
        <f>IF(BA10&gt;'J02'!BA10,'J02'!$BC$28,IF(BA10='J02'!BA10,'J02'!$BB$28,IF(BA10&lt;'J02'!BA10,'J02'!$BA$28)))</f>
        <v>u</v>
      </c>
      <c r="BD10" s="26">
        <f t="shared" si="39"/>
        <v>7</v>
      </c>
      <c r="BE10" s="26">
        <f>SUMPRODUCT(($B$4:$B$15=AZ10)*($CW$4:$CW$15))+SUMPRODUCT(($E$4:$E$15=AZ10)*($CX$4:$CX$15))+'J02'!BE10</f>
        <v>0</v>
      </c>
      <c r="BF10" s="26">
        <f>SUMPRODUCT(($B$4:$B$15=AZ10)*($CY$4:$CY$15))+SUMPRODUCT(($E$4:$E$15=AZ10)*($CZ$4:$CZ$15))+'J02'!BF10</f>
        <v>0</v>
      </c>
      <c r="BG10" s="26">
        <f>SUMPRODUCT(($B$4:$B$15=AZ10)*($DA$4:$DA$15))+SUMPRODUCT(($E$4:$E$15=AZ10)*($DB$4:$DB$15))+'J02'!BG10</f>
        <v>0</v>
      </c>
      <c r="BH10" s="26">
        <f>SUMPRODUCT(($B$4:$B$15=AZ10)*($DC$4:$DC$15))+SUMPRODUCT(($E$4:$E$15=AZ10)*($DD$4:$DD$15))+'J02'!BH10</f>
        <v>0</v>
      </c>
      <c r="BI10" s="26">
        <f>SUMPRODUCT(($B$4:$B$15=AZ10)*($DE$4:$DE$15))+SUMPRODUCT(($E$4:$E$15=AZ10)*($DF$4:$DF$15))+'J02'!BI10</f>
        <v>0</v>
      </c>
      <c r="BJ10" s="26">
        <f>SUMPRODUCT(($B$4:$B$15=AZ10)*($DG$4:$DG$15))+SUMPRODUCT(($E$4:$E$15=AZ10)*($DH$4:$DH$15))+'J02'!BJ10</f>
        <v>0</v>
      </c>
      <c r="BK10" s="26">
        <f>SUMPRODUCT(($B$4:$B$15=AZ10)*($DI$4:$DI$15))+SUMPRODUCT(($E$4:$E$15=AZ10)*($DJ$4:$DJ$15))+'J02'!BK10</f>
        <v>0</v>
      </c>
      <c r="BL10" s="26">
        <f t="shared" si="40"/>
        <v>0</v>
      </c>
      <c r="BM10" s="31" t="str">
        <f>Equipes!A8</f>
        <v>Equipe 07</v>
      </c>
      <c r="BN10" s="26">
        <f t="shared" si="41"/>
        <v>1</v>
      </c>
      <c r="BO10" s="26">
        <f>'J02'!BN10-BN10</f>
        <v>0</v>
      </c>
      <c r="BP10" s="32" t="str">
        <f>IF(BN10&gt;'J02'!BN10,'J02'!$BP$28,IF(BN10='J02'!BN10,'J02'!$BO$28,IF(BN10&lt;'J02'!BN10,'J02'!$BN$28)))</f>
        <v>u</v>
      </c>
      <c r="BQ10" s="26">
        <f t="shared" si="42"/>
        <v>7</v>
      </c>
      <c r="BR10" s="26">
        <f>SUMPRODUCT(($B$4:$B$15=BM10)*($CU$4:$CU$15))+'J02'!BR10</f>
        <v>0</v>
      </c>
      <c r="BS10" s="26">
        <f>SUMPRODUCT(($B$4:$B$15=BM10)*($CY$4:$CY$15))+'J02'!BS10</f>
        <v>0</v>
      </c>
      <c r="BT10" s="26">
        <f>SUMPRODUCT(($B$4:$B$15=BM10)*($DA$4:$DA$15))+'J02'!BT10</f>
        <v>0</v>
      </c>
      <c r="BU10" s="26">
        <f>SUMPRODUCT(($B$4:$B$15=BM10)*($DC$4:$DC$15))+'J02'!BU10</f>
        <v>0</v>
      </c>
      <c r="BV10" s="26">
        <f>SUMPRODUCT(($B$4:$B$15=BM10)*($DE$4:$DE$15))+'J02'!BV10</f>
        <v>0</v>
      </c>
      <c r="BW10" s="26">
        <f>SUMPRODUCT(($B$4:$B$15=BM10)*($DG$4:$DG$15))+'J02'!BW10</f>
        <v>0</v>
      </c>
      <c r="BX10" s="26">
        <f>SUMPRODUCT(($B$4:$B$15=BM10)*($DI$4:$DI$15))+'J02'!BX10</f>
        <v>0</v>
      </c>
      <c r="BY10" s="26">
        <f t="shared" si="43"/>
        <v>0</v>
      </c>
      <c r="BZ10" s="31" t="str">
        <f>Equipes!A8</f>
        <v>Equipe 07</v>
      </c>
      <c r="CA10" s="26">
        <f t="shared" si="44"/>
        <v>1</v>
      </c>
      <c r="CB10" s="26">
        <f>'J02'!CA10-CA10</f>
        <v>0</v>
      </c>
      <c r="CC10" s="32" t="str">
        <f>IF(CA10&gt;'J02'!CA10,'J02'!$CC$28,IF(CA10='J02'!CA10,'J02'!$CB$28,IF(CA10&lt;'J02'!CA10,'J02'!$CA$28)))</f>
        <v>u</v>
      </c>
      <c r="CD10" s="26">
        <f t="shared" si="45"/>
        <v>7</v>
      </c>
      <c r="CE10" s="26">
        <f>SUMPRODUCT(($E$4:$E$15=BZ10)*($CV$4:$CV$15))+'J02'!CE10</f>
        <v>0</v>
      </c>
      <c r="CF10" s="26">
        <f>SUMPRODUCT(($E$4:$E$15=BZ10)*($CZ$4:$CZ$15))+'J02'!CF10</f>
        <v>0</v>
      </c>
      <c r="CG10" s="26">
        <f>SUMPRODUCT(($E$4:$E$15=BZ10)*($DB$4:$DB$15))+'J02'!CG10</f>
        <v>0</v>
      </c>
      <c r="CH10" s="26">
        <f>SUMPRODUCT(($E$4:$E$15=BZ10)*($DD$4:$DD$15))+'J02'!CH10</f>
        <v>0</v>
      </c>
      <c r="CI10" s="26">
        <f>SUMPRODUCT(($E$4:$E$15=BZ10)*($DF$4:$DF$15))+'J02'!CI10</f>
        <v>0</v>
      </c>
      <c r="CJ10" s="26">
        <f>SUMPRODUCT(($E$4:$E$15=BZ10)*($DH$4:$DH$15))+'J02'!CJ10</f>
        <v>0</v>
      </c>
      <c r="CK10" s="26">
        <f>SUMPRODUCT(($E$4:$E$15=BZ10)*($DJ$4:$DJ$15))+'J02'!CK10</f>
        <v>0</v>
      </c>
      <c r="CL10" s="26">
        <f t="shared" si="46"/>
        <v>0</v>
      </c>
      <c r="CM10" s="33">
        <f t="shared" si="47"/>
        <v>0</v>
      </c>
      <c r="CN10" s="33">
        <f>CM10+0.0000002</f>
        <v>1.9999999999999999E-7</v>
      </c>
      <c r="CO10" s="33">
        <f t="shared" si="48"/>
        <v>0</v>
      </c>
      <c r="CP10" s="33">
        <f>CO10+0.0000002</f>
        <v>1.9999999999999999E-7</v>
      </c>
      <c r="CQ10" s="33">
        <f t="shared" si="49"/>
        <v>0</v>
      </c>
      <c r="CR10" s="33">
        <f>CQ10+0.0000002</f>
        <v>1.9999999999999999E-7</v>
      </c>
      <c r="CS10" s="109"/>
      <c r="CT10" s="101"/>
      <c r="CU10" s="101"/>
      <c r="CV10" s="101"/>
      <c r="CW10" s="101"/>
      <c r="CX10" s="101"/>
      <c r="CY10" s="101"/>
      <c r="CZ10" s="101"/>
      <c r="DA10" s="101"/>
      <c r="DB10" s="101"/>
      <c r="DC10" s="101"/>
      <c r="DD10" s="101"/>
      <c r="DE10" s="101"/>
      <c r="DF10" s="101"/>
      <c r="DG10" s="101"/>
      <c r="DH10" s="101"/>
      <c r="DI10" s="101"/>
      <c r="DJ10" s="110"/>
      <c r="DK10" s="31" t="str">
        <f t="shared" si="51"/>
        <v>Equipe 07</v>
      </c>
      <c r="DL10" s="33">
        <f t="shared" si="52"/>
        <v>0</v>
      </c>
      <c r="DM10" s="26">
        <f t="shared" si="53"/>
        <v>1</v>
      </c>
      <c r="DN10" s="31" t="str">
        <f t="shared" si="54"/>
        <v>Equipe 07</v>
      </c>
      <c r="DO10" s="31" t="str">
        <f t="shared" si="55"/>
        <v>Equipe 07</v>
      </c>
      <c r="DP10" s="33">
        <f t="shared" si="56"/>
        <v>0</v>
      </c>
      <c r="DQ10" s="26">
        <f t="shared" si="57"/>
        <v>1</v>
      </c>
      <c r="DR10" s="31" t="str">
        <f t="shared" si="58"/>
        <v>Equipe 07</v>
      </c>
      <c r="DS10" s="31" t="str">
        <f t="shared" si="59"/>
        <v>Equipe 07</v>
      </c>
      <c r="DT10" s="33">
        <f t="shared" si="60"/>
        <v>0</v>
      </c>
      <c r="DU10" s="26">
        <f t="shared" si="61"/>
        <v>1</v>
      </c>
      <c r="DV10" s="31" t="str">
        <f t="shared" si="62"/>
        <v>Equipe 07</v>
      </c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28"/>
      <c r="EV10" s="28"/>
      <c r="EW10" s="28"/>
      <c r="EX10" s="28"/>
      <c r="EY10" s="28"/>
      <c r="EZ10" s="28"/>
      <c r="FA10" s="28"/>
      <c r="FB10" s="28"/>
      <c r="FC10" s="28"/>
      <c r="FD10" s="28"/>
      <c r="FE10" s="28"/>
      <c r="FF10" s="28"/>
      <c r="FG10" s="28"/>
      <c r="FH10" s="28"/>
      <c r="FI10" s="28"/>
      <c r="FJ10" s="28"/>
      <c r="FK10" s="28"/>
      <c r="FL10" s="28"/>
      <c r="FM10" s="28"/>
      <c r="FN10" s="28"/>
      <c r="FO10" s="28"/>
      <c r="FP10" s="28"/>
      <c r="FQ10" s="28"/>
      <c r="FR10" s="28"/>
      <c r="FS10" s="28"/>
      <c r="FT10" s="28"/>
      <c r="FU10" s="28"/>
      <c r="FV10" s="28"/>
      <c r="FW10" s="28"/>
      <c r="FX10" s="28"/>
      <c r="FY10" s="28"/>
      <c r="FZ10" s="28"/>
      <c r="GA10" s="28"/>
      <c r="GB10" s="28"/>
      <c r="GC10" s="28"/>
      <c r="GD10" s="28"/>
      <c r="GE10" s="28"/>
      <c r="GF10" s="28"/>
      <c r="GG10" s="28"/>
      <c r="GH10" s="28"/>
      <c r="GI10" s="28"/>
      <c r="GJ10" s="28"/>
      <c r="GK10" s="28"/>
      <c r="GL10" s="28"/>
      <c r="GM10" s="28"/>
      <c r="GN10" s="28"/>
      <c r="GO10" s="28"/>
    </row>
    <row r="11" spans="1:197" ht="15" customHeight="1" thickBot="1" x14ac:dyDescent="0.3">
      <c r="A11" s="105"/>
      <c r="B11" s="106"/>
      <c r="C11" s="94"/>
      <c r="D11" s="94"/>
      <c r="E11" s="93"/>
      <c r="F11" s="105"/>
      <c r="G11" s="107"/>
      <c r="H11" s="108"/>
      <c r="I11" s="28"/>
      <c r="J11" s="83">
        <f t="shared" si="63"/>
        <v>1</v>
      </c>
      <c r="K11" s="220" t="str">
        <f t="shared" si="23"/>
        <v>Equipe 08</v>
      </c>
      <c r="L11" s="186">
        <f t="shared" si="0"/>
        <v>0</v>
      </c>
      <c r="M11" s="141">
        <f t="shared" si="1"/>
        <v>0</v>
      </c>
      <c r="N11" s="84" t="str">
        <f t="shared" si="2"/>
        <v>u</v>
      </c>
      <c r="O11" s="146">
        <f t="shared" si="3"/>
        <v>0</v>
      </c>
      <c r="P11" s="147">
        <f t="shared" si="4"/>
        <v>0</v>
      </c>
      <c r="Q11" s="147">
        <f t="shared" si="5"/>
        <v>0</v>
      </c>
      <c r="R11" s="147">
        <f t="shared" si="6"/>
        <v>0</v>
      </c>
      <c r="S11" s="147">
        <f t="shared" si="7"/>
        <v>0</v>
      </c>
      <c r="T11" s="147">
        <f t="shared" si="8"/>
        <v>0</v>
      </c>
      <c r="U11" s="177">
        <f t="shared" si="9"/>
        <v>0</v>
      </c>
      <c r="V11" s="85">
        <f t="shared" si="64"/>
        <v>1</v>
      </c>
      <c r="W11" s="223" t="str">
        <f t="shared" si="24"/>
        <v>Equipe 08</v>
      </c>
      <c r="X11" s="189">
        <f t="shared" si="10"/>
        <v>0</v>
      </c>
      <c r="Y11" s="150">
        <f t="shared" si="11"/>
        <v>0</v>
      </c>
      <c r="Z11" s="86" t="str">
        <f t="shared" si="12"/>
        <v>u</v>
      </c>
      <c r="AA11" s="155">
        <f t="shared" si="13"/>
        <v>0</v>
      </c>
      <c r="AB11" s="156">
        <f t="shared" si="14"/>
        <v>0</v>
      </c>
      <c r="AC11" s="156">
        <f t="shared" si="15"/>
        <v>0</v>
      </c>
      <c r="AD11" s="156">
        <f t="shared" si="16"/>
        <v>0</v>
      </c>
      <c r="AE11" s="156">
        <f t="shared" si="17"/>
        <v>0</v>
      </c>
      <c r="AF11" s="156">
        <f t="shared" si="18"/>
        <v>0</v>
      </c>
      <c r="AG11" s="180">
        <f t="shared" si="19"/>
        <v>0</v>
      </c>
      <c r="AH11" s="87">
        <f t="shared" si="65"/>
        <v>1</v>
      </c>
      <c r="AI11" s="226" t="str">
        <f t="shared" si="25"/>
        <v>Equipe 08</v>
      </c>
      <c r="AJ11" s="192">
        <f t="shared" si="20"/>
        <v>0</v>
      </c>
      <c r="AK11" s="159">
        <f t="shared" si="26"/>
        <v>0</v>
      </c>
      <c r="AL11" s="88" t="str">
        <f t="shared" si="27"/>
        <v>u</v>
      </c>
      <c r="AM11" s="164">
        <f t="shared" si="28"/>
        <v>0</v>
      </c>
      <c r="AN11" s="165">
        <f t="shared" si="29"/>
        <v>0</v>
      </c>
      <c r="AO11" s="165">
        <f t="shared" si="30"/>
        <v>0</v>
      </c>
      <c r="AP11" s="165">
        <f t="shared" si="31"/>
        <v>0</v>
      </c>
      <c r="AQ11" s="165">
        <f t="shared" si="32"/>
        <v>0</v>
      </c>
      <c r="AR11" s="165">
        <f t="shared" si="33"/>
        <v>0</v>
      </c>
      <c r="AS11" s="183">
        <f t="shared" si="34"/>
        <v>0</v>
      </c>
      <c r="AT11" s="27">
        <v>8</v>
      </c>
      <c r="AU11" s="26">
        <f t="shared" si="35"/>
        <v>8</v>
      </c>
      <c r="AV11" s="26">
        <v>8</v>
      </c>
      <c r="AW11" s="26">
        <f t="shared" si="36"/>
        <v>8</v>
      </c>
      <c r="AX11" s="26">
        <v>8</v>
      </c>
      <c r="AY11" s="30">
        <f t="shared" si="37"/>
        <v>8</v>
      </c>
      <c r="AZ11" s="31" t="str">
        <f>Equipes!A9</f>
        <v>Equipe 08</v>
      </c>
      <c r="BA11" s="26">
        <f t="shared" si="38"/>
        <v>1</v>
      </c>
      <c r="BB11" s="26">
        <f>'J02'!BA11-BA11</f>
        <v>0</v>
      </c>
      <c r="BC11" s="32" t="str">
        <f>IF(BA11&gt;'J02'!BA11,'J02'!$BC$28,IF(BA11='J02'!BA11,'J02'!$BB$28,IF(BA11&lt;'J02'!BA11,'J02'!$BA$28)))</f>
        <v>u</v>
      </c>
      <c r="BD11" s="26">
        <f t="shared" si="39"/>
        <v>8</v>
      </c>
      <c r="BE11" s="26">
        <f>SUMPRODUCT(($B$4:$B$15=AZ11)*($CW$4:$CW$15))+SUMPRODUCT(($E$4:$E$15=AZ11)*($CX$4:$CX$15))+'J02'!BE11</f>
        <v>0</v>
      </c>
      <c r="BF11" s="26">
        <f>SUMPRODUCT(($B$4:$B$15=AZ11)*($CY$4:$CY$15))+SUMPRODUCT(($E$4:$E$15=AZ11)*($CZ$4:$CZ$15))+'J02'!BF11</f>
        <v>0</v>
      </c>
      <c r="BG11" s="26">
        <f>SUMPRODUCT(($B$4:$B$15=AZ11)*($DA$4:$DA$15))+SUMPRODUCT(($E$4:$E$15=AZ11)*($DB$4:$DB$15))+'J02'!BG11</f>
        <v>0</v>
      </c>
      <c r="BH11" s="26">
        <f>SUMPRODUCT(($B$4:$B$15=AZ11)*($DC$4:$DC$15))+SUMPRODUCT(($E$4:$E$15=AZ11)*($DD$4:$DD$15))+'J02'!BH11</f>
        <v>0</v>
      </c>
      <c r="BI11" s="26">
        <f>SUMPRODUCT(($B$4:$B$15=AZ11)*($DE$4:$DE$15))+SUMPRODUCT(($E$4:$E$15=AZ11)*($DF$4:$DF$15))+'J02'!BI11</f>
        <v>0</v>
      </c>
      <c r="BJ11" s="26">
        <f>SUMPRODUCT(($B$4:$B$15=AZ11)*($DG$4:$DG$15))+SUMPRODUCT(($E$4:$E$15=AZ11)*($DH$4:$DH$15))+'J02'!BJ11</f>
        <v>0</v>
      </c>
      <c r="BK11" s="26">
        <f>SUMPRODUCT(($B$4:$B$15=AZ11)*($DI$4:$DI$15))+SUMPRODUCT(($E$4:$E$15=AZ11)*($DJ$4:$DJ$15))+'J02'!BK11</f>
        <v>0</v>
      </c>
      <c r="BL11" s="26">
        <f t="shared" si="40"/>
        <v>0</v>
      </c>
      <c r="BM11" s="31" t="str">
        <f>Equipes!A9</f>
        <v>Equipe 08</v>
      </c>
      <c r="BN11" s="26">
        <f t="shared" si="41"/>
        <v>1</v>
      </c>
      <c r="BO11" s="26">
        <f>'J02'!BN11-BN11</f>
        <v>0</v>
      </c>
      <c r="BP11" s="32" t="str">
        <f>IF(BN11&gt;'J02'!BN11,'J02'!$BP$28,IF(BN11='J02'!BN11,'J02'!$BO$28,IF(BN11&lt;'J02'!BN11,'J02'!$BN$28)))</f>
        <v>u</v>
      </c>
      <c r="BQ11" s="26">
        <f t="shared" si="42"/>
        <v>8</v>
      </c>
      <c r="BR11" s="26">
        <f>SUMPRODUCT(($B$4:$B$15=BM11)*($CU$4:$CU$15))+'J02'!BR11</f>
        <v>0</v>
      </c>
      <c r="BS11" s="26">
        <f>SUMPRODUCT(($B$4:$B$15=BM11)*($CY$4:$CY$15))+'J02'!BS11</f>
        <v>0</v>
      </c>
      <c r="BT11" s="26">
        <f>SUMPRODUCT(($B$4:$B$15=BM11)*($DA$4:$DA$15))+'J02'!BT11</f>
        <v>0</v>
      </c>
      <c r="BU11" s="26">
        <f>SUMPRODUCT(($B$4:$B$15=BM11)*($DC$4:$DC$15))+'J02'!BU11</f>
        <v>0</v>
      </c>
      <c r="BV11" s="26">
        <f>SUMPRODUCT(($B$4:$B$15=BM11)*($DE$4:$DE$15))+'J02'!BV11</f>
        <v>0</v>
      </c>
      <c r="BW11" s="26">
        <f>SUMPRODUCT(($B$4:$B$15=BM11)*($DG$4:$DG$15))+'J02'!BW11</f>
        <v>0</v>
      </c>
      <c r="BX11" s="26">
        <f>SUMPRODUCT(($B$4:$B$15=BM11)*($DI$4:$DI$15))+'J02'!BX11</f>
        <v>0</v>
      </c>
      <c r="BY11" s="26">
        <f t="shared" si="43"/>
        <v>0</v>
      </c>
      <c r="BZ11" s="31" t="str">
        <f>Equipes!A9</f>
        <v>Equipe 08</v>
      </c>
      <c r="CA11" s="26">
        <f t="shared" si="44"/>
        <v>1</v>
      </c>
      <c r="CB11" s="26">
        <f>'J02'!CA11-CA11</f>
        <v>0</v>
      </c>
      <c r="CC11" s="32" t="str">
        <f>IF(CA11&gt;'J02'!CA11,'J02'!$CC$28,IF(CA11='J02'!CA11,'J02'!$CB$28,IF(CA11&lt;'J02'!CA11,'J02'!$CA$28)))</f>
        <v>u</v>
      </c>
      <c r="CD11" s="26">
        <f t="shared" si="45"/>
        <v>8</v>
      </c>
      <c r="CE11" s="26">
        <f>SUMPRODUCT(($E$4:$E$15=BZ11)*($CV$4:$CV$15))+'J02'!CE11</f>
        <v>0</v>
      </c>
      <c r="CF11" s="26">
        <f>SUMPRODUCT(($E$4:$E$15=BZ11)*($CZ$4:$CZ$15))+'J02'!CF11</f>
        <v>0</v>
      </c>
      <c r="CG11" s="26">
        <f>SUMPRODUCT(($E$4:$E$15=BZ11)*($DB$4:$DB$15))+'J02'!CG11</f>
        <v>0</v>
      </c>
      <c r="CH11" s="26">
        <f>SUMPRODUCT(($E$4:$E$15=BZ11)*($DD$4:$DD$15))+'J02'!CH11</f>
        <v>0</v>
      </c>
      <c r="CI11" s="26">
        <f>SUMPRODUCT(($E$4:$E$15=BZ11)*($DF$4:$DF$15))+'J02'!CI11</f>
        <v>0</v>
      </c>
      <c r="CJ11" s="26">
        <f>SUMPRODUCT(($E$4:$E$15=BZ11)*($DH$4:$DH$15))+'J02'!CJ11</f>
        <v>0</v>
      </c>
      <c r="CK11" s="26">
        <f>SUMPRODUCT(($E$4:$E$15=BZ11)*($DJ$4:$DJ$15))+'J02'!CK11</f>
        <v>0</v>
      </c>
      <c r="CL11" s="26">
        <f t="shared" si="46"/>
        <v>0</v>
      </c>
      <c r="CM11" s="33">
        <f t="shared" si="47"/>
        <v>0</v>
      </c>
      <c r="CN11" s="33">
        <f>CM11+0.0000001</f>
        <v>9.9999999999999995E-8</v>
      </c>
      <c r="CO11" s="33">
        <f t="shared" si="48"/>
        <v>0</v>
      </c>
      <c r="CP11" s="33">
        <f>CO11+0.0000001</f>
        <v>9.9999999999999995E-8</v>
      </c>
      <c r="CQ11" s="33">
        <f t="shared" si="49"/>
        <v>0</v>
      </c>
      <c r="CR11" s="33">
        <f>CQ11+0.0000001</f>
        <v>9.9999999999999995E-8</v>
      </c>
      <c r="CS11" s="109"/>
      <c r="CT11" s="101"/>
      <c r="CU11" s="101"/>
      <c r="CV11" s="101"/>
      <c r="CW11" s="101"/>
      <c r="CX11" s="101"/>
      <c r="CY11" s="101"/>
      <c r="CZ11" s="101"/>
      <c r="DA11" s="101"/>
      <c r="DB11" s="101"/>
      <c r="DC11" s="101"/>
      <c r="DD11" s="101"/>
      <c r="DE11" s="101"/>
      <c r="DF11" s="101"/>
      <c r="DG11" s="101"/>
      <c r="DH11" s="101"/>
      <c r="DI11" s="101"/>
      <c r="DJ11" s="110"/>
      <c r="DK11" s="31" t="str">
        <f t="shared" si="51"/>
        <v>Equipe 08</v>
      </c>
      <c r="DL11" s="33">
        <f t="shared" si="52"/>
        <v>0</v>
      </c>
      <c r="DM11" s="26">
        <f t="shared" si="53"/>
        <v>1</v>
      </c>
      <c r="DN11" s="31" t="str">
        <f t="shared" si="54"/>
        <v>Equipe 08</v>
      </c>
      <c r="DO11" s="31" t="str">
        <f t="shared" si="55"/>
        <v>Equipe 08</v>
      </c>
      <c r="DP11" s="33">
        <f t="shared" si="56"/>
        <v>0</v>
      </c>
      <c r="DQ11" s="26">
        <f t="shared" si="57"/>
        <v>1</v>
      </c>
      <c r="DR11" s="31" t="str">
        <f t="shared" si="58"/>
        <v>Equipe 08</v>
      </c>
      <c r="DS11" s="31" t="str">
        <f t="shared" si="59"/>
        <v>Equipe 08</v>
      </c>
      <c r="DT11" s="33">
        <f t="shared" si="60"/>
        <v>0</v>
      </c>
      <c r="DU11" s="26">
        <f t="shared" si="61"/>
        <v>1</v>
      </c>
      <c r="DV11" s="31" t="str">
        <f t="shared" si="62"/>
        <v>Equipe 08</v>
      </c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</row>
    <row r="12" spans="1:197" ht="15" customHeight="1" thickTop="1" x14ac:dyDescent="0.25">
      <c r="A12" s="105"/>
      <c r="B12" s="106"/>
      <c r="C12" s="94"/>
      <c r="D12" s="94"/>
      <c r="E12" s="93"/>
      <c r="F12" s="105"/>
      <c r="G12" s="107"/>
      <c r="H12" s="108"/>
      <c r="I12" s="28"/>
      <c r="J12" s="89"/>
      <c r="K12" s="197"/>
      <c r="L12" s="198"/>
      <c r="M12" s="205"/>
      <c r="N12" s="90"/>
      <c r="O12" s="253" t="s">
        <v>29</v>
      </c>
      <c r="P12" s="254"/>
      <c r="Q12" s="254"/>
      <c r="R12" s="254"/>
      <c r="S12" s="261">
        <f>SUM(C4:D7)</f>
        <v>0</v>
      </c>
      <c r="T12" s="261"/>
      <c r="U12" s="262"/>
      <c r="V12" s="89"/>
      <c r="W12" s="197"/>
      <c r="X12" s="198"/>
      <c r="Y12" s="205"/>
      <c r="Z12" s="91"/>
      <c r="AA12" s="205"/>
      <c r="AB12" s="205"/>
      <c r="AC12" s="205"/>
      <c r="AD12" s="205"/>
      <c r="AE12" s="205"/>
      <c r="AF12" s="205"/>
      <c r="AG12" s="206"/>
      <c r="AH12" s="89"/>
      <c r="AI12" s="197"/>
      <c r="AJ12" s="198"/>
      <c r="AK12" s="205"/>
      <c r="AL12" s="91"/>
      <c r="AM12" s="205"/>
      <c r="AN12" s="205"/>
      <c r="AO12" s="205"/>
      <c r="AP12" s="205"/>
      <c r="AQ12" s="205"/>
      <c r="AR12" s="205"/>
      <c r="AS12" s="206"/>
      <c r="AT12" s="97"/>
      <c r="AU12" s="97"/>
      <c r="AV12" s="97"/>
      <c r="AW12" s="97"/>
      <c r="AX12" s="97"/>
      <c r="AY12" s="97"/>
      <c r="AZ12" s="98"/>
      <c r="BA12" s="97"/>
      <c r="BB12" s="97"/>
      <c r="BC12" s="99"/>
      <c r="BD12" s="97"/>
      <c r="BE12" s="97"/>
      <c r="BF12" s="97"/>
      <c r="BG12" s="97"/>
      <c r="BH12" s="97"/>
      <c r="BI12" s="97"/>
      <c r="BJ12" s="97"/>
      <c r="BK12" s="97"/>
      <c r="BL12" s="97"/>
      <c r="BM12" s="98"/>
      <c r="BN12" s="97"/>
      <c r="BO12" s="97"/>
      <c r="BP12" s="99"/>
      <c r="BQ12" s="97"/>
      <c r="BR12" s="97"/>
      <c r="BS12" s="97"/>
      <c r="BT12" s="97"/>
      <c r="BU12" s="97"/>
      <c r="BV12" s="97"/>
      <c r="BW12" s="97"/>
      <c r="BX12" s="97"/>
      <c r="BY12" s="97"/>
      <c r="BZ12" s="98"/>
      <c r="CA12" s="97"/>
      <c r="CB12" s="97"/>
      <c r="CC12" s="99"/>
      <c r="CD12" s="97"/>
      <c r="CE12" s="97"/>
      <c r="CF12" s="97"/>
      <c r="CG12" s="97"/>
      <c r="CH12" s="97"/>
      <c r="CI12" s="97"/>
      <c r="CJ12" s="97"/>
      <c r="CK12" s="97"/>
      <c r="CL12" s="97"/>
      <c r="CM12" s="100"/>
      <c r="CN12" s="100"/>
      <c r="CO12" s="100"/>
      <c r="CP12" s="100"/>
      <c r="CQ12" s="100"/>
      <c r="CR12" s="100"/>
      <c r="CS12" s="101"/>
      <c r="CT12" s="101"/>
      <c r="CU12" s="101"/>
      <c r="CV12" s="101"/>
      <c r="CW12" s="101"/>
      <c r="CX12" s="101"/>
      <c r="CY12" s="101"/>
      <c r="CZ12" s="101"/>
      <c r="DA12" s="101"/>
      <c r="DB12" s="101"/>
      <c r="DC12" s="101"/>
      <c r="DD12" s="101"/>
      <c r="DE12" s="101"/>
      <c r="DF12" s="101"/>
      <c r="DG12" s="101"/>
      <c r="DH12" s="101"/>
      <c r="DI12" s="101"/>
      <c r="DJ12" s="101"/>
      <c r="DK12" s="98"/>
      <c r="DL12" s="100"/>
      <c r="DM12" s="97"/>
      <c r="DN12" s="98"/>
      <c r="DO12" s="98"/>
      <c r="DP12" s="100"/>
      <c r="DQ12" s="97"/>
      <c r="DR12" s="98"/>
      <c r="DS12" s="98"/>
      <c r="DT12" s="100"/>
      <c r="DU12" s="97"/>
      <c r="DV12" s="9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</row>
    <row r="13" spans="1:197" ht="15" customHeight="1" x14ac:dyDescent="0.25">
      <c r="A13" s="105"/>
      <c r="B13" s="106"/>
      <c r="C13" s="94"/>
      <c r="D13" s="94"/>
      <c r="E13" s="93"/>
      <c r="F13" s="105"/>
      <c r="G13" s="107"/>
      <c r="H13" s="108"/>
      <c r="I13" s="28"/>
      <c r="J13" s="92"/>
      <c r="K13" s="201"/>
      <c r="L13" s="202"/>
      <c r="M13" s="207"/>
      <c r="N13" s="95"/>
      <c r="O13" s="249"/>
      <c r="P13" s="250"/>
      <c r="Q13" s="250"/>
      <c r="R13" s="250"/>
      <c r="S13" s="259"/>
      <c r="T13" s="259"/>
      <c r="U13" s="260"/>
      <c r="V13" s="92"/>
      <c r="W13" s="201"/>
      <c r="X13" s="202"/>
      <c r="Y13" s="207"/>
      <c r="Z13" s="96"/>
      <c r="AA13" s="207"/>
      <c r="AB13" s="207"/>
      <c r="AC13" s="207"/>
      <c r="AD13" s="207"/>
      <c r="AE13" s="207"/>
      <c r="AF13" s="207"/>
      <c r="AG13" s="208"/>
      <c r="AH13" s="92"/>
      <c r="AI13" s="201"/>
      <c r="AJ13" s="202"/>
      <c r="AK13" s="207"/>
      <c r="AL13" s="96"/>
      <c r="AM13" s="207"/>
      <c r="AN13" s="207"/>
      <c r="AO13" s="207"/>
      <c r="AP13" s="207"/>
      <c r="AQ13" s="207"/>
      <c r="AR13" s="207"/>
      <c r="AS13" s="208"/>
      <c r="AT13" s="101"/>
      <c r="AU13" s="101"/>
      <c r="AV13" s="101"/>
      <c r="AW13" s="101"/>
      <c r="AX13" s="101"/>
      <c r="AY13" s="101"/>
      <c r="AZ13" s="72"/>
      <c r="BA13" s="101"/>
      <c r="BB13" s="101"/>
      <c r="BC13" s="95"/>
      <c r="BD13" s="101"/>
      <c r="BE13" s="101"/>
      <c r="BF13" s="101"/>
      <c r="BG13" s="101"/>
      <c r="BH13" s="101"/>
      <c r="BI13" s="101"/>
      <c r="BJ13" s="101"/>
      <c r="BK13" s="101"/>
      <c r="BL13" s="101"/>
      <c r="BM13" s="72"/>
      <c r="BN13" s="101"/>
      <c r="BO13" s="101"/>
      <c r="BP13" s="95"/>
      <c r="BQ13" s="101"/>
      <c r="BR13" s="101"/>
      <c r="BS13" s="101"/>
      <c r="BT13" s="101"/>
      <c r="BU13" s="101"/>
      <c r="BV13" s="101"/>
      <c r="BW13" s="101"/>
      <c r="BX13" s="101"/>
      <c r="BY13" s="101"/>
      <c r="BZ13" s="72"/>
      <c r="CA13" s="101"/>
      <c r="CB13" s="101"/>
      <c r="CC13" s="95"/>
      <c r="CD13" s="101"/>
      <c r="CE13" s="101"/>
      <c r="CF13" s="101"/>
      <c r="CG13" s="101"/>
      <c r="CH13" s="101"/>
      <c r="CI13" s="101"/>
      <c r="CJ13" s="101"/>
      <c r="CK13" s="101"/>
      <c r="CL13" s="101"/>
      <c r="CM13" s="102"/>
      <c r="CN13" s="102"/>
      <c r="CO13" s="102"/>
      <c r="CP13" s="102"/>
      <c r="CQ13" s="102"/>
      <c r="CR13" s="102"/>
      <c r="CS13" s="101"/>
      <c r="CT13" s="101"/>
      <c r="CU13" s="101"/>
      <c r="CV13" s="101"/>
      <c r="CW13" s="101"/>
      <c r="CX13" s="101"/>
      <c r="CY13" s="101"/>
      <c r="CZ13" s="101"/>
      <c r="DA13" s="101"/>
      <c r="DB13" s="101"/>
      <c r="DC13" s="101"/>
      <c r="DD13" s="101"/>
      <c r="DE13" s="101"/>
      <c r="DF13" s="101"/>
      <c r="DG13" s="101"/>
      <c r="DH13" s="101"/>
      <c r="DI13" s="101"/>
      <c r="DJ13" s="101"/>
      <c r="DK13" s="72"/>
      <c r="DL13" s="102"/>
      <c r="DM13" s="101"/>
      <c r="DN13" s="72"/>
      <c r="DO13" s="72"/>
      <c r="DP13" s="102"/>
      <c r="DQ13" s="101"/>
      <c r="DR13" s="72"/>
      <c r="DS13" s="72"/>
      <c r="DT13" s="102"/>
      <c r="DU13" s="101"/>
      <c r="DV13" s="72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</row>
    <row r="14" spans="1:197" ht="15" customHeight="1" x14ac:dyDescent="0.25">
      <c r="A14" s="105"/>
      <c r="B14" s="106"/>
      <c r="C14" s="94"/>
      <c r="D14" s="94"/>
      <c r="E14" s="93"/>
      <c r="F14" s="105"/>
      <c r="G14" s="107"/>
      <c r="H14" s="108"/>
      <c r="I14" s="28"/>
      <c r="J14" s="92"/>
      <c r="K14" s="93"/>
      <c r="L14" s="93"/>
      <c r="M14" s="94"/>
      <c r="N14" s="95"/>
      <c r="O14" s="249" t="s">
        <v>30</v>
      </c>
      <c r="P14" s="250"/>
      <c r="Q14" s="250"/>
      <c r="R14" s="250"/>
      <c r="S14" s="259">
        <f>S12+'J02'!S14:U15</f>
        <v>0</v>
      </c>
      <c r="T14" s="259"/>
      <c r="U14" s="260"/>
      <c r="V14" s="92"/>
      <c r="W14" s="93"/>
      <c r="X14" s="93"/>
      <c r="Y14" s="94"/>
      <c r="Z14" s="96"/>
      <c r="AA14" s="94"/>
      <c r="AB14" s="94"/>
      <c r="AC14" s="94"/>
      <c r="AD14" s="94"/>
      <c r="AE14" s="94"/>
      <c r="AF14" s="94"/>
      <c r="AG14" s="94"/>
      <c r="AH14" s="92"/>
      <c r="AI14" s="93"/>
      <c r="AJ14" s="93"/>
      <c r="AK14" s="94"/>
      <c r="AL14" s="96"/>
      <c r="AM14" s="94"/>
      <c r="AN14" s="94"/>
      <c r="AO14" s="94"/>
      <c r="AP14" s="94"/>
      <c r="AQ14" s="94"/>
      <c r="AR14" s="94"/>
      <c r="AS14" s="94"/>
      <c r="AT14" s="101"/>
      <c r="AU14" s="101"/>
      <c r="AV14" s="101"/>
      <c r="AW14" s="101"/>
      <c r="AX14" s="101"/>
      <c r="AY14" s="101"/>
      <c r="AZ14" s="72"/>
      <c r="BA14" s="101"/>
      <c r="BB14" s="101"/>
      <c r="BC14" s="95"/>
      <c r="BD14" s="101"/>
      <c r="BE14" s="101"/>
      <c r="BF14" s="101"/>
      <c r="BG14" s="101"/>
      <c r="BH14" s="101"/>
      <c r="BI14" s="101"/>
      <c r="BJ14" s="101"/>
      <c r="BK14" s="101"/>
      <c r="BL14" s="101"/>
      <c r="BM14" s="72"/>
      <c r="BN14" s="101"/>
      <c r="BO14" s="101"/>
      <c r="BP14" s="95"/>
      <c r="BQ14" s="101"/>
      <c r="BR14" s="101"/>
      <c r="BS14" s="101"/>
      <c r="BT14" s="101"/>
      <c r="BU14" s="101"/>
      <c r="BV14" s="101"/>
      <c r="BW14" s="101"/>
      <c r="BX14" s="101"/>
      <c r="BY14" s="101"/>
      <c r="BZ14" s="72"/>
      <c r="CA14" s="101"/>
      <c r="CB14" s="101"/>
      <c r="CC14" s="95"/>
      <c r="CD14" s="101"/>
      <c r="CE14" s="101"/>
      <c r="CF14" s="101"/>
      <c r="CG14" s="101"/>
      <c r="CH14" s="101"/>
      <c r="CI14" s="101"/>
      <c r="CJ14" s="101"/>
      <c r="CK14" s="101"/>
      <c r="CL14" s="101"/>
      <c r="CM14" s="102"/>
      <c r="CN14" s="102"/>
      <c r="CO14" s="102"/>
      <c r="CP14" s="102"/>
      <c r="CQ14" s="102"/>
      <c r="CR14" s="102"/>
      <c r="CS14" s="101"/>
      <c r="CT14" s="101"/>
      <c r="CU14" s="101"/>
      <c r="CV14" s="101"/>
      <c r="CW14" s="101"/>
      <c r="CX14" s="101"/>
      <c r="CY14" s="101"/>
      <c r="CZ14" s="101"/>
      <c r="DA14" s="101"/>
      <c r="DB14" s="101"/>
      <c r="DC14" s="101"/>
      <c r="DD14" s="101"/>
      <c r="DE14" s="101"/>
      <c r="DF14" s="101"/>
      <c r="DG14" s="101"/>
      <c r="DH14" s="101"/>
      <c r="DI14" s="101"/>
      <c r="DJ14" s="101"/>
      <c r="DK14" s="72"/>
      <c r="DL14" s="102"/>
      <c r="DM14" s="101"/>
      <c r="DN14" s="72"/>
      <c r="DO14" s="72"/>
      <c r="DP14" s="102"/>
      <c r="DQ14" s="101"/>
      <c r="DR14" s="72"/>
      <c r="DS14" s="72"/>
      <c r="DT14" s="102"/>
      <c r="DU14" s="101"/>
      <c r="DV14" s="72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</row>
    <row r="15" spans="1:197" ht="15" customHeight="1" x14ac:dyDescent="0.25">
      <c r="A15" s="105"/>
      <c r="B15" s="106"/>
      <c r="C15" s="94"/>
      <c r="D15" s="94"/>
      <c r="E15" s="93"/>
      <c r="F15" s="105"/>
      <c r="G15" s="107"/>
      <c r="H15" s="108"/>
      <c r="I15" s="28"/>
      <c r="J15" s="92"/>
      <c r="K15" s="93"/>
      <c r="L15" s="93"/>
      <c r="M15" s="94"/>
      <c r="N15" s="95"/>
      <c r="O15" s="249"/>
      <c r="P15" s="250"/>
      <c r="Q15" s="250"/>
      <c r="R15" s="250"/>
      <c r="S15" s="259"/>
      <c r="T15" s="259"/>
      <c r="U15" s="260"/>
      <c r="V15" s="92"/>
      <c r="W15" s="93"/>
      <c r="X15" s="93"/>
      <c r="Y15" s="94"/>
      <c r="Z15" s="96"/>
      <c r="AA15" s="94"/>
      <c r="AB15" s="94"/>
      <c r="AC15" s="94"/>
      <c r="AD15" s="94"/>
      <c r="AE15" s="94"/>
      <c r="AF15" s="94"/>
      <c r="AG15" s="94"/>
      <c r="AH15" s="92"/>
      <c r="AI15" s="93"/>
      <c r="AJ15" s="93"/>
      <c r="AK15" s="94"/>
      <c r="AL15" s="96"/>
      <c r="AM15" s="94"/>
      <c r="AN15" s="94"/>
      <c r="AO15" s="94"/>
      <c r="AP15" s="94"/>
      <c r="AQ15" s="94"/>
      <c r="AR15" s="94"/>
      <c r="AS15" s="94"/>
      <c r="AT15" s="101"/>
      <c r="AU15" s="101"/>
      <c r="AV15" s="101"/>
      <c r="AW15" s="101"/>
      <c r="AX15" s="101"/>
      <c r="AY15" s="101"/>
      <c r="AZ15" s="72"/>
      <c r="BA15" s="101"/>
      <c r="BB15" s="101"/>
      <c r="BC15" s="95"/>
      <c r="BD15" s="101"/>
      <c r="BE15" s="101"/>
      <c r="BF15" s="101"/>
      <c r="BG15" s="101"/>
      <c r="BH15" s="101"/>
      <c r="BI15" s="101"/>
      <c r="BJ15" s="101"/>
      <c r="BK15" s="101"/>
      <c r="BL15" s="101"/>
      <c r="BM15" s="72"/>
      <c r="BN15" s="101"/>
      <c r="BO15" s="101"/>
      <c r="BP15" s="95"/>
      <c r="BQ15" s="101"/>
      <c r="BR15" s="101"/>
      <c r="BS15" s="101"/>
      <c r="BT15" s="101"/>
      <c r="BU15" s="101"/>
      <c r="BV15" s="101"/>
      <c r="BW15" s="101"/>
      <c r="BX15" s="101"/>
      <c r="BY15" s="101"/>
      <c r="BZ15" s="72"/>
      <c r="CA15" s="101"/>
      <c r="CB15" s="101"/>
      <c r="CC15" s="95"/>
      <c r="CD15" s="101"/>
      <c r="CE15" s="101"/>
      <c r="CF15" s="101"/>
      <c r="CG15" s="101"/>
      <c r="CH15" s="101"/>
      <c r="CI15" s="101"/>
      <c r="CJ15" s="101"/>
      <c r="CK15" s="101"/>
      <c r="CL15" s="101"/>
      <c r="CM15" s="102"/>
      <c r="CN15" s="102"/>
      <c r="CO15" s="102"/>
      <c r="CP15" s="102"/>
      <c r="CQ15" s="102"/>
      <c r="CR15" s="102"/>
      <c r="CS15" s="101"/>
      <c r="CT15" s="101"/>
      <c r="CU15" s="101"/>
      <c r="CV15" s="101"/>
      <c r="CW15" s="101"/>
      <c r="CX15" s="101"/>
      <c r="CY15" s="101"/>
      <c r="CZ15" s="101"/>
      <c r="DA15" s="101"/>
      <c r="DB15" s="101"/>
      <c r="DC15" s="101"/>
      <c r="DD15" s="101"/>
      <c r="DE15" s="101"/>
      <c r="DF15" s="101"/>
      <c r="DG15" s="101"/>
      <c r="DH15" s="101"/>
      <c r="DI15" s="101"/>
      <c r="DJ15" s="101"/>
      <c r="DK15" s="72"/>
      <c r="DL15" s="102"/>
      <c r="DM15" s="101"/>
      <c r="DN15" s="72"/>
      <c r="DO15" s="72"/>
      <c r="DP15" s="102"/>
      <c r="DQ15" s="101"/>
      <c r="DR15" s="72"/>
      <c r="DS15" s="72"/>
      <c r="DT15" s="102"/>
      <c r="DU15" s="101"/>
      <c r="DV15" s="72"/>
      <c r="DW15" s="28"/>
      <c r="DX15" s="28"/>
      <c r="DY15" s="28"/>
      <c r="DZ15" s="28"/>
      <c r="EA15" s="28"/>
      <c r="EB15" s="28"/>
      <c r="EC15" s="28"/>
      <c r="ED15" s="28"/>
      <c r="EE15" s="28"/>
      <c r="EF15" s="28"/>
      <c r="EG15" s="28"/>
      <c r="EH15" s="28"/>
      <c r="EI15" s="28"/>
      <c r="EJ15" s="28"/>
      <c r="EK15" s="28"/>
      <c r="EL15" s="28"/>
      <c r="EM15" s="28"/>
      <c r="EN15" s="28"/>
      <c r="EO15" s="28"/>
      <c r="EP15" s="28"/>
      <c r="EQ15" s="28"/>
      <c r="ER15" s="28"/>
      <c r="ES15" s="28"/>
      <c r="ET15" s="28"/>
      <c r="EU15" s="28"/>
      <c r="EV15" s="28"/>
      <c r="EW15" s="28"/>
      <c r="EX15" s="28"/>
      <c r="EY15" s="28"/>
      <c r="EZ15" s="28"/>
      <c r="FA15" s="28"/>
      <c r="FB15" s="28"/>
      <c r="FC15" s="28"/>
      <c r="FD15" s="28"/>
      <c r="FE15" s="28"/>
      <c r="FF15" s="28"/>
      <c r="FG15" s="28"/>
      <c r="FH15" s="28"/>
      <c r="FI15" s="28"/>
      <c r="FJ15" s="28"/>
      <c r="FK15" s="28"/>
      <c r="FL15" s="28"/>
      <c r="FM15" s="28"/>
      <c r="FN15" s="28"/>
      <c r="FO15" s="28"/>
      <c r="FP15" s="28"/>
      <c r="FQ15" s="28"/>
      <c r="FR15" s="28"/>
      <c r="FS15" s="28"/>
      <c r="FT15" s="28"/>
      <c r="FU15" s="28"/>
      <c r="FV15" s="28"/>
      <c r="FW15" s="28"/>
      <c r="FX15" s="28"/>
      <c r="FY15" s="28"/>
      <c r="FZ15" s="28"/>
      <c r="GA15" s="28"/>
      <c r="GB15" s="28"/>
      <c r="GC15" s="28"/>
      <c r="GD15" s="28"/>
      <c r="GE15" s="28"/>
      <c r="GF15" s="28"/>
      <c r="GG15" s="28"/>
      <c r="GH15" s="28"/>
      <c r="GI15" s="28"/>
      <c r="GJ15" s="28"/>
      <c r="GK15" s="28"/>
      <c r="GL15" s="28"/>
      <c r="GM15" s="28"/>
      <c r="GN15" s="28"/>
      <c r="GO15" s="28"/>
    </row>
    <row r="16" spans="1:197" ht="15" customHeight="1" x14ac:dyDescent="0.25">
      <c r="A16" s="71"/>
      <c r="B16" s="69"/>
      <c r="C16" s="71"/>
      <c r="D16" s="71"/>
      <c r="E16" s="64"/>
      <c r="F16" s="71"/>
      <c r="G16" s="71"/>
      <c r="H16" s="71"/>
      <c r="I16" s="28"/>
      <c r="J16" s="92"/>
      <c r="K16" s="93"/>
      <c r="L16" s="93"/>
      <c r="M16" s="94"/>
      <c r="N16" s="95"/>
      <c r="O16" s="249" t="s">
        <v>31</v>
      </c>
      <c r="P16" s="250"/>
      <c r="Q16" s="250"/>
      <c r="R16" s="250"/>
      <c r="S16" s="255" t="str">
        <f>IF(O4=0,"",SUM(S4:S11)/SUM(O4:O11)*2)</f>
        <v/>
      </c>
      <c r="T16" s="255"/>
      <c r="U16" s="256"/>
      <c r="V16" s="92"/>
      <c r="W16" s="93"/>
      <c r="X16" s="93"/>
      <c r="Y16" s="94"/>
      <c r="Z16" s="96"/>
      <c r="AA16" s="94"/>
      <c r="AB16" s="94"/>
      <c r="AC16" s="94"/>
      <c r="AD16" s="94"/>
      <c r="AE16" s="94"/>
      <c r="AF16" s="94"/>
      <c r="AG16" s="94"/>
      <c r="AH16" s="92"/>
      <c r="AI16" s="93"/>
      <c r="AJ16" s="93"/>
      <c r="AK16" s="94"/>
      <c r="AL16" s="96"/>
      <c r="AM16" s="94"/>
      <c r="AN16" s="94"/>
      <c r="AO16" s="94"/>
      <c r="AP16" s="94"/>
      <c r="AQ16" s="94"/>
      <c r="AR16" s="94"/>
      <c r="AS16" s="94"/>
      <c r="AT16" s="101"/>
      <c r="AU16" s="101"/>
      <c r="AV16" s="101"/>
      <c r="AW16" s="101"/>
      <c r="AX16" s="101"/>
      <c r="AY16" s="101"/>
      <c r="AZ16" s="72"/>
      <c r="BA16" s="101"/>
      <c r="BB16" s="101"/>
      <c r="BC16" s="95"/>
      <c r="BD16" s="101"/>
      <c r="BE16" s="101"/>
      <c r="BF16" s="101"/>
      <c r="BG16" s="101"/>
      <c r="BH16" s="101"/>
      <c r="BI16" s="101"/>
      <c r="BJ16" s="101"/>
      <c r="BK16" s="101"/>
      <c r="BL16" s="101"/>
      <c r="BM16" s="72"/>
      <c r="BN16" s="101"/>
      <c r="BO16" s="101"/>
      <c r="BP16" s="95"/>
      <c r="BQ16" s="101"/>
      <c r="BR16" s="101"/>
      <c r="BS16" s="101"/>
      <c r="BT16" s="101"/>
      <c r="BU16" s="101"/>
      <c r="BV16" s="101"/>
      <c r="BW16" s="101"/>
      <c r="BX16" s="101"/>
      <c r="BY16" s="101"/>
      <c r="BZ16" s="72"/>
      <c r="CA16" s="101"/>
      <c r="CB16" s="101"/>
      <c r="CC16" s="95"/>
      <c r="CD16" s="101"/>
      <c r="CE16" s="101"/>
      <c r="CF16" s="101"/>
      <c r="CG16" s="101"/>
      <c r="CH16" s="101"/>
      <c r="CI16" s="101"/>
      <c r="CJ16" s="101"/>
      <c r="CK16" s="101"/>
      <c r="CL16" s="101"/>
      <c r="CM16" s="102"/>
      <c r="CN16" s="102"/>
      <c r="CO16" s="102"/>
      <c r="CP16" s="102"/>
      <c r="CQ16" s="102"/>
      <c r="CR16" s="102"/>
      <c r="CS16" s="28"/>
      <c r="CT16" s="28"/>
      <c r="CU16" s="28"/>
      <c r="CV16" s="28"/>
      <c r="CW16" s="28"/>
      <c r="CX16" s="28"/>
      <c r="CY16" s="28"/>
      <c r="CZ16" s="28"/>
      <c r="DA16" s="28"/>
      <c r="DB16" s="28"/>
      <c r="DC16" s="28"/>
      <c r="DD16" s="28"/>
      <c r="DE16" s="28"/>
      <c r="DF16" s="28"/>
      <c r="DG16" s="28"/>
      <c r="DH16" s="28"/>
      <c r="DI16" s="28"/>
      <c r="DJ16" s="28"/>
      <c r="DK16" s="72"/>
      <c r="DL16" s="102"/>
      <c r="DM16" s="101"/>
      <c r="DN16" s="72"/>
      <c r="DO16" s="72"/>
      <c r="DP16" s="102"/>
      <c r="DQ16" s="101"/>
      <c r="DR16" s="72"/>
      <c r="DS16" s="72"/>
      <c r="DT16" s="102"/>
      <c r="DU16" s="101"/>
      <c r="DV16" s="72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28"/>
      <c r="EV16" s="28"/>
      <c r="EW16" s="28"/>
      <c r="EX16" s="28"/>
      <c r="EY16" s="28"/>
      <c r="EZ16" s="28"/>
      <c r="FA16" s="28"/>
      <c r="FB16" s="28"/>
      <c r="FC16" s="28"/>
      <c r="FD16" s="28"/>
      <c r="FE16" s="28"/>
      <c r="FF16" s="28"/>
      <c r="FG16" s="28"/>
      <c r="FH16" s="28"/>
      <c r="FI16" s="28"/>
      <c r="FJ16" s="28"/>
      <c r="FK16" s="28"/>
      <c r="FL16" s="28"/>
      <c r="FM16" s="28"/>
      <c r="FN16" s="28"/>
      <c r="FO16" s="28"/>
      <c r="FP16" s="28"/>
      <c r="FQ16" s="28"/>
      <c r="FR16" s="28"/>
      <c r="FS16" s="28"/>
      <c r="FT16" s="28"/>
      <c r="FU16" s="28"/>
      <c r="FV16" s="28"/>
      <c r="FW16" s="28"/>
      <c r="FX16" s="28"/>
      <c r="FY16" s="28"/>
      <c r="FZ16" s="28"/>
      <c r="GA16" s="28"/>
      <c r="GB16" s="28"/>
      <c r="GC16" s="28"/>
      <c r="GD16" s="28"/>
      <c r="GE16" s="28"/>
      <c r="GF16" s="28"/>
      <c r="GG16" s="28"/>
      <c r="GH16" s="28"/>
      <c r="GI16" s="28"/>
      <c r="GJ16" s="28"/>
      <c r="GK16" s="28"/>
      <c r="GL16" s="28"/>
      <c r="GM16" s="28"/>
      <c r="GN16" s="28"/>
      <c r="GO16" s="28"/>
    </row>
    <row r="17" spans="1:197" ht="15" customHeight="1" thickBot="1" x14ac:dyDescent="0.3">
      <c r="A17" s="28"/>
      <c r="B17" s="228"/>
      <c r="C17" s="228"/>
      <c r="D17" s="228"/>
      <c r="E17" s="228"/>
      <c r="F17" s="228"/>
      <c r="G17" s="228"/>
      <c r="H17" s="28"/>
      <c r="I17" s="28"/>
      <c r="J17" s="92"/>
      <c r="K17" s="93"/>
      <c r="L17" s="93"/>
      <c r="M17" s="94"/>
      <c r="N17" s="95"/>
      <c r="O17" s="251"/>
      <c r="P17" s="252"/>
      <c r="Q17" s="252"/>
      <c r="R17" s="252"/>
      <c r="S17" s="257"/>
      <c r="T17" s="257"/>
      <c r="U17" s="258"/>
      <c r="V17" s="92"/>
      <c r="W17" s="93"/>
      <c r="X17" s="93"/>
      <c r="Y17" s="94"/>
      <c r="Z17" s="96"/>
      <c r="AA17" s="94"/>
      <c r="AB17" s="94"/>
      <c r="AC17" s="94"/>
      <c r="AD17" s="94"/>
      <c r="AE17" s="94"/>
      <c r="AF17" s="94"/>
      <c r="AG17" s="94"/>
      <c r="AH17" s="92"/>
      <c r="AI17" s="93"/>
      <c r="AJ17" s="93"/>
      <c r="AK17" s="94"/>
      <c r="AL17" s="96"/>
      <c r="AM17" s="94"/>
      <c r="AN17" s="94"/>
      <c r="AO17" s="94"/>
      <c r="AP17" s="94"/>
      <c r="AQ17" s="94"/>
      <c r="AR17" s="94"/>
      <c r="AS17" s="94"/>
      <c r="AT17" s="101"/>
      <c r="AU17" s="101"/>
      <c r="AV17" s="101"/>
      <c r="AW17" s="101"/>
      <c r="AX17" s="101"/>
      <c r="AY17" s="101"/>
      <c r="AZ17" s="72"/>
      <c r="BA17" s="101"/>
      <c r="BB17" s="101"/>
      <c r="BC17" s="95"/>
      <c r="BD17" s="101"/>
      <c r="BE17" s="101"/>
      <c r="BF17" s="101"/>
      <c r="BG17" s="101"/>
      <c r="BH17" s="101"/>
      <c r="BI17" s="101"/>
      <c r="BJ17" s="101"/>
      <c r="BK17" s="101"/>
      <c r="BL17" s="101"/>
      <c r="BM17" s="72"/>
      <c r="BN17" s="101"/>
      <c r="BO17" s="101"/>
      <c r="BP17" s="95"/>
      <c r="BQ17" s="101"/>
      <c r="BR17" s="101"/>
      <c r="BS17" s="101"/>
      <c r="BT17" s="101"/>
      <c r="BU17" s="101"/>
      <c r="BV17" s="101"/>
      <c r="BW17" s="101"/>
      <c r="BX17" s="101"/>
      <c r="BY17" s="101"/>
      <c r="BZ17" s="72"/>
      <c r="CA17" s="101"/>
      <c r="CB17" s="101"/>
      <c r="CC17" s="95"/>
      <c r="CD17" s="101"/>
      <c r="CE17" s="101"/>
      <c r="CF17" s="101"/>
      <c r="CG17" s="101"/>
      <c r="CH17" s="101"/>
      <c r="CI17" s="101"/>
      <c r="CJ17" s="101"/>
      <c r="CK17" s="101"/>
      <c r="CL17" s="101"/>
      <c r="CM17" s="102"/>
      <c r="CN17" s="102"/>
      <c r="CO17" s="102"/>
      <c r="CP17" s="102"/>
      <c r="CQ17" s="102"/>
      <c r="CR17" s="102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72"/>
      <c r="DL17" s="102"/>
      <c r="DM17" s="101"/>
      <c r="DN17" s="72"/>
      <c r="DO17" s="72"/>
      <c r="DP17" s="102"/>
      <c r="DQ17" s="101"/>
      <c r="DR17" s="72"/>
      <c r="DS17" s="72"/>
      <c r="DT17" s="102"/>
      <c r="DU17" s="101"/>
      <c r="DV17" s="72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</row>
    <row r="18" spans="1:197" ht="15" customHeight="1" thickTop="1" x14ac:dyDescent="0.25">
      <c r="A18" s="28"/>
      <c r="B18" s="228"/>
      <c r="C18" s="228"/>
      <c r="D18" s="228"/>
      <c r="E18" s="228"/>
      <c r="F18" s="228"/>
      <c r="G18" s="228"/>
      <c r="H18" s="28"/>
      <c r="I18" s="28"/>
      <c r="J18" s="92"/>
      <c r="K18" s="93"/>
      <c r="L18" s="93"/>
      <c r="M18" s="94"/>
      <c r="N18" s="95"/>
      <c r="O18" s="193"/>
      <c r="P18" s="193"/>
      <c r="Q18" s="193"/>
      <c r="R18" s="193"/>
      <c r="S18" s="193"/>
      <c r="T18" s="193"/>
      <c r="U18" s="193"/>
      <c r="V18" s="92"/>
      <c r="W18" s="93"/>
      <c r="X18" s="93"/>
      <c r="Y18" s="94"/>
      <c r="Z18" s="96"/>
      <c r="AA18" s="94"/>
      <c r="AB18" s="94"/>
      <c r="AC18" s="94"/>
      <c r="AD18" s="94"/>
      <c r="AE18" s="94"/>
      <c r="AF18" s="94"/>
      <c r="AG18" s="94"/>
      <c r="AH18" s="92"/>
      <c r="AI18" s="93"/>
      <c r="AJ18" s="93"/>
      <c r="AK18" s="94"/>
      <c r="AL18" s="96"/>
      <c r="AM18" s="94"/>
      <c r="AN18" s="94"/>
      <c r="AO18" s="94"/>
      <c r="AP18" s="94"/>
      <c r="AQ18" s="94"/>
      <c r="AR18" s="94"/>
      <c r="AS18" s="94"/>
      <c r="AT18" s="101"/>
      <c r="AU18" s="101"/>
      <c r="AV18" s="101"/>
      <c r="AW18" s="101"/>
      <c r="AX18" s="101"/>
      <c r="AY18" s="101"/>
      <c r="AZ18" s="72"/>
      <c r="BA18" s="101"/>
      <c r="BB18" s="101"/>
      <c r="BC18" s="95"/>
      <c r="BD18" s="101"/>
      <c r="BE18" s="101"/>
      <c r="BF18" s="101"/>
      <c r="BG18" s="101"/>
      <c r="BH18" s="101"/>
      <c r="BI18" s="101"/>
      <c r="BJ18" s="101"/>
      <c r="BK18" s="101"/>
      <c r="BL18" s="101"/>
      <c r="BM18" s="72"/>
      <c r="BN18" s="101"/>
      <c r="BO18" s="101"/>
      <c r="BP18" s="95"/>
      <c r="BQ18" s="101"/>
      <c r="BR18" s="101"/>
      <c r="BS18" s="101"/>
      <c r="BT18" s="101"/>
      <c r="BU18" s="101"/>
      <c r="BV18" s="101"/>
      <c r="BW18" s="101"/>
      <c r="BX18" s="101"/>
      <c r="BY18" s="101"/>
      <c r="BZ18" s="72"/>
      <c r="CA18" s="101"/>
      <c r="CB18" s="101"/>
      <c r="CC18" s="95"/>
      <c r="CD18" s="101"/>
      <c r="CE18" s="101"/>
      <c r="CF18" s="101"/>
      <c r="CG18" s="101"/>
      <c r="CH18" s="101"/>
      <c r="CI18" s="101"/>
      <c r="CJ18" s="101"/>
      <c r="CK18" s="101"/>
      <c r="CL18" s="101"/>
      <c r="CM18" s="102"/>
      <c r="CN18" s="102"/>
      <c r="CO18" s="102"/>
      <c r="CP18" s="102"/>
      <c r="CQ18" s="102"/>
      <c r="CR18" s="102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72"/>
      <c r="DL18" s="102"/>
      <c r="DM18" s="101"/>
      <c r="DN18" s="72"/>
      <c r="DO18" s="72"/>
      <c r="DP18" s="102"/>
      <c r="DQ18" s="101"/>
      <c r="DR18" s="72"/>
      <c r="DS18" s="72"/>
      <c r="DT18" s="102"/>
      <c r="DU18" s="101"/>
      <c r="DV18" s="72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</row>
    <row r="19" spans="1:197" ht="15" customHeight="1" x14ac:dyDescent="0.25">
      <c r="A19" s="28"/>
      <c r="B19" s="228"/>
      <c r="C19" s="228"/>
      <c r="D19" s="228"/>
      <c r="E19" s="228"/>
      <c r="F19" s="228"/>
      <c r="G19" s="228"/>
      <c r="H19" s="28"/>
      <c r="I19" s="28"/>
      <c r="J19" s="92"/>
      <c r="K19" s="93"/>
      <c r="L19" s="93"/>
      <c r="M19" s="94"/>
      <c r="N19" s="95"/>
      <c r="O19" s="193"/>
      <c r="P19" s="193"/>
      <c r="Q19" s="193"/>
      <c r="R19" s="193"/>
      <c r="S19" s="193"/>
      <c r="T19" s="193"/>
      <c r="U19" s="193"/>
      <c r="V19" s="92"/>
      <c r="W19" s="93"/>
      <c r="X19" s="93"/>
      <c r="Y19" s="94"/>
      <c r="Z19" s="96"/>
      <c r="AA19" s="94"/>
      <c r="AB19" s="94"/>
      <c r="AC19" s="94"/>
      <c r="AD19" s="94"/>
      <c r="AE19" s="94"/>
      <c r="AF19" s="94"/>
      <c r="AG19" s="94"/>
      <c r="AH19" s="92"/>
      <c r="AI19" s="93"/>
      <c r="AJ19" s="93"/>
      <c r="AK19" s="94"/>
      <c r="AL19" s="96"/>
      <c r="AM19" s="94"/>
      <c r="AN19" s="94"/>
      <c r="AO19" s="94"/>
      <c r="AP19" s="94"/>
      <c r="AQ19" s="94"/>
      <c r="AR19" s="94"/>
      <c r="AS19" s="94"/>
      <c r="AT19" s="101"/>
      <c r="AU19" s="101"/>
      <c r="AV19" s="101"/>
      <c r="AW19" s="101"/>
      <c r="AX19" s="101"/>
      <c r="AY19" s="101"/>
      <c r="AZ19" s="72"/>
      <c r="BA19" s="101"/>
      <c r="BB19" s="101"/>
      <c r="BC19" s="95"/>
      <c r="BD19" s="101"/>
      <c r="BE19" s="101"/>
      <c r="BF19" s="101"/>
      <c r="BG19" s="101"/>
      <c r="BH19" s="101"/>
      <c r="BI19" s="101"/>
      <c r="BJ19" s="101"/>
      <c r="BK19" s="101"/>
      <c r="BL19" s="101"/>
      <c r="BM19" s="72"/>
      <c r="BN19" s="101"/>
      <c r="BO19" s="101"/>
      <c r="BP19" s="95"/>
      <c r="BQ19" s="101"/>
      <c r="BR19" s="101"/>
      <c r="BS19" s="101"/>
      <c r="BT19" s="101"/>
      <c r="BU19" s="101"/>
      <c r="BV19" s="101"/>
      <c r="BW19" s="101"/>
      <c r="BX19" s="101"/>
      <c r="BY19" s="101"/>
      <c r="BZ19" s="72"/>
      <c r="CA19" s="101"/>
      <c r="CB19" s="101"/>
      <c r="CC19" s="95"/>
      <c r="CD19" s="101"/>
      <c r="CE19" s="101"/>
      <c r="CF19" s="101"/>
      <c r="CG19" s="101"/>
      <c r="CH19" s="101"/>
      <c r="CI19" s="101"/>
      <c r="CJ19" s="101"/>
      <c r="CK19" s="101"/>
      <c r="CL19" s="101"/>
      <c r="CM19" s="102"/>
      <c r="CN19" s="102"/>
      <c r="CO19" s="102"/>
      <c r="CP19" s="102"/>
      <c r="CQ19" s="102"/>
      <c r="CR19" s="102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72"/>
      <c r="DL19" s="102"/>
      <c r="DM19" s="101"/>
      <c r="DN19" s="72"/>
      <c r="DO19" s="72"/>
      <c r="DP19" s="102"/>
      <c r="DQ19" s="101"/>
      <c r="DR19" s="72"/>
      <c r="DS19" s="72"/>
      <c r="DT19" s="102"/>
      <c r="DU19" s="101"/>
      <c r="DV19" s="72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</row>
    <row r="20" spans="1:197" ht="15" customHeight="1" x14ac:dyDescent="0.25">
      <c r="A20" s="28"/>
      <c r="B20" s="228"/>
      <c r="C20" s="228"/>
      <c r="D20" s="228"/>
      <c r="E20" s="228"/>
      <c r="F20" s="228"/>
      <c r="G20" s="228"/>
      <c r="H20" s="28"/>
      <c r="I20" s="28"/>
      <c r="J20" s="92"/>
      <c r="K20" s="93"/>
      <c r="L20" s="93"/>
      <c r="M20" s="94"/>
      <c r="N20" s="95"/>
      <c r="O20" s="94"/>
      <c r="P20" s="94"/>
      <c r="Q20" s="94"/>
      <c r="R20" s="94"/>
      <c r="S20" s="94"/>
      <c r="T20" s="94"/>
      <c r="U20" s="94"/>
      <c r="V20" s="92"/>
      <c r="W20" s="93"/>
      <c r="X20" s="93"/>
      <c r="Y20" s="94"/>
      <c r="Z20" s="96"/>
      <c r="AA20" s="94"/>
      <c r="AB20" s="94"/>
      <c r="AC20" s="94"/>
      <c r="AD20" s="94"/>
      <c r="AE20" s="94"/>
      <c r="AF20" s="94"/>
      <c r="AG20" s="94"/>
      <c r="AH20" s="92"/>
      <c r="AI20" s="93"/>
      <c r="AJ20" s="93"/>
      <c r="AK20" s="94"/>
      <c r="AL20" s="96"/>
      <c r="AM20" s="94"/>
      <c r="AN20" s="94"/>
      <c r="AO20" s="94"/>
      <c r="AP20" s="94"/>
      <c r="AQ20" s="94"/>
      <c r="AR20" s="94"/>
      <c r="AS20" s="94"/>
      <c r="AT20" s="101"/>
      <c r="AU20" s="101"/>
      <c r="AV20" s="101"/>
      <c r="AW20" s="101"/>
      <c r="AX20" s="101"/>
      <c r="AY20" s="101"/>
      <c r="AZ20" s="72"/>
      <c r="BA20" s="101"/>
      <c r="BB20" s="101"/>
      <c r="BC20" s="95"/>
      <c r="BD20" s="101"/>
      <c r="BE20" s="101"/>
      <c r="BF20" s="101"/>
      <c r="BG20" s="101"/>
      <c r="BH20" s="101"/>
      <c r="BI20" s="101"/>
      <c r="BJ20" s="101"/>
      <c r="BK20" s="101"/>
      <c r="BL20" s="101"/>
      <c r="BM20" s="72"/>
      <c r="BN20" s="101"/>
      <c r="BO20" s="101"/>
      <c r="BP20" s="95"/>
      <c r="BQ20" s="101"/>
      <c r="BR20" s="101"/>
      <c r="BS20" s="101"/>
      <c r="BT20" s="101"/>
      <c r="BU20" s="101"/>
      <c r="BV20" s="101"/>
      <c r="BW20" s="101"/>
      <c r="BX20" s="101"/>
      <c r="BY20" s="101"/>
      <c r="BZ20" s="72"/>
      <c r="CA20" s="101"/>
      <c r="CB20" s="101"/>
      <c r="CC20" s="95"/>
      <c r="CD20" s="101"/>
      <c r="CE20" s="101"/>
      <c r="CF20" s="101"/>
      <c r="CG20" s="101"/>
      <c r="CH20" s="101"/>
      <c r="CI20" s="101"/>
      <c r="CJ20" s="101"/>
      <c r="CK20" s="101"/>
      <c r="CL20" s="101"/>
      <c r="CM20" s="102"/>
      <c r="CN20" s="102"/>
      <c r="CO20" s="102"/>
      <c r="CP20" s="102"/>
      <c r="CQ20" s="102"/>
      <c r="CR20" s="102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72"/>
      <c r="DL20" s="102"/>
      <c r="DM20" s="101"/>
      <c r="DN20" s="72"/>
      <c r="DO20" s="72"/>
      <c r="DP20" s="102"/>
      <c r="DQ20" s="101"/>
      <c r="DR20" s="72"/>
      <c r="DS20" s="72"/>
      <c r="DT20" s="102"/>
      <c r="DU20" s="101"/>
      <c r="DV20" s="72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</row>
    <row r="21" spans="1:197" ht="15" customHeight="1" x14ac:dyDescent="0.25">
      <c r="A21" s="28"/>
      <c r="B21" s="228"/>
      <c r="C21" s="228"/>
      <c r="D21" s="228"/>
      <c r="E21" s="228"/>
      <c r="F21" s="228"/>
      <c r="G21" s="228"/>
      <c r="H21" s="28"/>
      <c r="I21" s="28"/>
      <c r="J21" s="92"/>
      <c r="K21" s="93"/>
      <c r="L21" s="93"/>
      <c r="M21" s="94"/>
      <c r="N21" s="95"/>
      <c r="O21" s="94"/>
      <c r="P21" s="94"/>
      <c r="Q21" s="94"/>
      <c r="R21" s="94"/>
      <c r="S21" s="94"/>
      <c r="T21" s="94"/>
      <c r="U21" s="94"/>
      <c r="V21" s="92"/>
      <c r="W21" s="93"/>
      <c r="X21" s="93"/>
      <c r="Y21" s="94"/>
      <c r="Z21" s="96"/>
      <c r="AA21" s="94"/>
      <c r="AB21" s="94"/>
      <c r="AC21" s="94"/>
      <c r="AD21" s="94"/>
      <c r="AE21" s="94"/>
      <c r="AF21" s="94"/>
      <c r="AG21" s="94"/>
      <c r="AH21" s="92"/>
      <c r="AI21" s="93"/>
      <c r="AJ21" s="93"/>
      <c r="AK21" s="94"/>
      <c r="AL21" s="96"/>
      <c r="AM21" s="94"/>
      <c r="AN21" s="94"/>
      <c r="AO21" s="94"/>
      <c r="AP21" s="94"/>
      <c r="AQ21" s="94"/>
      <c r="AR21" s="94"/>
      <c r="AS21" s="94"/>
      <c r="AT21" s="101"/>
      <c r="AU21" s="101"/>
      <c r="AV21" s="101"/>
      <c r="AW21" s="101"/>
      <c r="AX21" s="101"/>
      <c r="AY21" s="101"/>
      <c r="AZ21" s="72"/>
      <c r="BA21" s="101"/>
      <c r="BB21" s="101"/>
      <c r="BC21" s="95"/>
      <c r="BD21" s="101"/>
      <c r="BE21" s="101"/>
      <c r="BF21" s="101"/>
      <c r="BG21" s="101"/>
      <c r="BH21" s="101"/>
      <c r="BI21" s="101"/>
      <c r="BJ21" s="101"/>
      <c r="BK21" s="101"/>
      <c r="BL21" s="101"/>
      <c r="BM21" s="72"/>
      <c r="BN21" s="101"/>
      <c r="BO21" s="101"/>
      <c r="BP21" s="95"/>
      <c r="BQ21" s="101"/>
      <c r="BR21" s="101"/>
      <c r="BS21" s="101"/>
      <c r="BT21" s="101"/>
      <c r="BU21" s="101"/>
      <c r="BV21" s="101"/>
      <c r="BW21" s="101"/>
      <c r="BX21" s="101"/>
      <c r="BY21" s="101"/>
      <c r="BZ21" s="72"/>
      <c r="CA21" s="101"/>
      <c r="CB21" s="101"/>
      <c r="CC21" s="95"/>
      <c r="CD21" s="101"/>
      <c r="CE21" s="101"/>
      <c r="CF21" s="101"/>
      <c r="CG21" s="101"/>
      <c r="CH21" s="101"/>
      <c r="CI21" s="101"/>
      <c r="CJ21" s="101"/>
      <c r="CK21" s="101"/>
      <c r="CL21" s="101"/>
      <c r="CM21" s="102"/>
      <c r="CN21" s="102"/>
      <c r="CO21" s="102"/>
      <c r="CP21" s="102"/>
      <c r="CQ21" s="102"/>
      <c r="CR21" s="102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72"/>
      <c r="DL21" s="102"/>
      <c r="DM21" s="101"/>
      <c r="DN21" s="72"/>
      <c r="DO21" s="72"/>
      <c r="DP21" s="102"/>
      <c r="DQ21" s="101"/>
      <c r="DR21" s="72"/>
      <c r="DS21" s="72"/>
      <c r="DT21" s="102"/>
      <c r="DU21" s="101"/>
      <c r="DV21" s="72"/>
      <c r="DW21" s="28"/>
      <c r="DX21" s="28"/>
      <c r="DY21" s="28"/>
      <c r="DZ21" s="28"/>
      <c r="EA21" s="28"/>
      <c r="EB21" s="28"/>
      <c r="EC21" s="28"/>
      <c r="ED21" s="28"/>
      <c r="EE21" s="28"/>
      <c r="EF21" s="28"/>
      <c r="EG21" s="28"/>
      <c r="EH21" s="28"/>
      <c r="EI21" s="28"/>
      <c r="EJ21" s="28"/>
      <c r="EK21" s="28"/>
      <c r="EL21" s="28"/>
      <c r="EM21" s="28"/>
      <c r="EN21" s="28"/>
      <c r="EO21" s="28"/>
      <c r="EP21" s="28"/>
      <c r="EQ21" s="28"/>
      <c r="ER21" s="28"/>
      <c r="ES21" s="28"/>
      <c r="ET21" s="28"/>
      <c r="EU21" s="28"/>
      <c r="EV21" s="28"/>
      <c r="EW21" s="28"/>
      <c r="EX21" s="28"/>
      <c r="EY21" s="28"/>
      <c r="EZ21" s="28"/>
      <c r="FA21" s="28"/>
      <c r="FB21" s="28"/>
      <c r="FC21" s="28"/>
      <c r="FD21" s="28"/>
      <c r="FE21" s="28"/>
      <c r="FF21" s="28"/>
      <c r="FG21" s="28"/>
      <c r="FH21" s="28"/>
      <c r="FI21" s="28"/>
      <c r="FJ21" s="28"/>
      <c r="FK21" s="28"/>
      <c r="FL21" s="28"/>
      <c r="FM21" s="28"/>
      <c r="FN21" s="28"/>
      <c r="FO21" s="28"/>
      <c r="FP21" s="28"/>
      <c r="FQ21" s="28"/>
      <c r="FR21" s="28"/>
      <c r="FS21" s="28"/>
      <c r="FT21" s="28"/>
      <c r="FU21" s="28"/>
      <c r="FV21" s="28"/>
      <c r="FW21" s="28"/>
      <c r="FX21" s="28"/>
      <c r="FY21" s="28"/>
      <c r="FZ21" s="28"/>
      <c r="GA21" s="28"/>
      <c r="GB21" s="28"/>
      <c r="GC21" s="28"/>
      <c r="GD21" s="28"/>
      <c r="GE21" s="28"/>
      <c r="GF21" s="28"/>
      <c r="GG21" s="28"/>
      <c r="GH21" s="28"/>
      <c r="GI21" s="28"/>
      <c r="GJ21" s="28"/>
      <c r="GK21" s="28"/>
      <c r="GL21" s="28"/>
      <c r="GM21" s="28"/>
      <c r="GN21" s="28"/>
      <c r="GO21" s="28"/>
    </row>
    <row r="22" spans="1:197" ht="15" customHeight="1" x14ac:dyDescent="0.25">
      <c r="A22" s="28"/>
      <c r="B22" s="228"/>
      <c r="C22" s="228"/>
      <c r="D22" s="228"/>
      <c r="E22" s="228"/>
      <c r="F22" s="228"/>
      <c r="G22" s="228"/>
      <c r="H22" s="28"/>
      <c r="I22" s="28"/>
      <c r="J22" s="92"/>
      <c r="K22" s="93"/>
      <c r="L22" s="93"/>
      <c r="M22" s="94"/>
      <c r="N22" s="95"/>
      <c r="O22" s="94"/>
      <c r="P22" s="94"/>
      <c r="Q22" s="94"/>
      <c r="R22" s="94"/>
      <c r="S22" s="94"/>
      <c r="T22" s="94"/>
      <c r="U22" s="94"/>
      <c r="V22" s="92"/>
      <c r="W22" s="93"/>
      <c r="X22" s="93"/>
      <c r="Y22" s="94"/>
      <c r="Z22" s="96"/>
      <c r="AA22" s="94"/>
      <c r="AB22" s="94"/>
      <c r="AC22" s="94"/>
      <c r="AD22" s="94"/>
      <c r="AE22" s="94"/>
      <c r="AF22" s="94"/>
      <c r="AG22" s="94"/>
      <c r="AH22" s="92"/>
      <c r="AI22" s="93"/>
      <c r="AJ22" s="93"/>
      <c r="AK22" s="94"/>
      <c r="AL22" s="96"/>
      <c r="AM22" s="94"/>
      <c r="AN22" s="94"/>
      <c r="AO22" s="94"/>
      <c r="AP22" s="94"/>
      <c r="AQ22" s="94"/>
      <c r="AR22" s="94"/>
      <c r="AS22" s="94"/>
      <c r="AT22" s="101"/>
      <c r="AU22" s="101"/>
      <c r="AV22" s="101"/>
      <c r="AW22" s="101"/>
      <c r="AX22" s="101"/>
      <c r="AY22" s="101"/>
      <c r="AZ22" s="72"/>
      <c r="BA22" s="101"/>
      <c r="BB22" s="101"/>
      <c r="BC22" s="95"/>
      <c r="BD22" s="101"/>
      <c r="BE22" s="101"/>
      <c r="BF22" s="101"/>
      <c r="BG22" s="101"/>
      <c r="BH22" s="101"/>
      <c r="BI22" s="101"/>
      <c r="BJ22" s="101"/>
      <c r="BK22" s="101"/>
      <c r="BL22" s="101"/>
      <c r="BM22" s="72"/>
      <c r="BN22" s="101"/>
      <c r="BO22" s="101"/>
      <c r="BP22" s="95"/>
      <c r="BQ22" s="101"/>
      <c r="BR22" s="101"/>
      <c r="BS22" s="101"/>
      <c r="BT22" s="101"/>
      <c r="BU22" s="101"/>
      <c r="BV22" s="101"/>
      <c r="BW22" s="101"/>
      <c r="BX22" s="101"/>
      <c r="BY22" s="101"/>
      <c r="BZ22" s="72"/>
      <c r="CA22" s="101"/>
      <c r="CB22" s="101"/>
      <c r="CC22" s="95"/>
      <c r="CD22" s="101"/>
      <c r="CE22" s="101"/>
      <c r="CF22" s="101"/>
      <c r="CG22" s="101"/>
      <c r="CH22" s="101"/>
      <c r="CI22" s="101"/>
      <c r="CJ22" s="101"/>
      <c r="CK22" s="101"/>
      <c r="CL22" s="101"/>
      <c r="CM22" s="102"/>
      <c r="CN22" s="102"/>
      <c r="CO22" s="102"/>
      <c r="CP22" s="102"/>
      <c r="CQ22" s="102"/>
      <c r="CR22" s="102"/>
      <c r="CS22" s="28"/>
      <c r="CT22" s="28"/>
      <c r="CU22" s="28"/>
      <c r="CV22" s="28"/>
      <c r="CW22" s="28"/>
      <c r="CX22" s="28"/>
      <c r="CY22" s="28"/>
      <c r="CZ22" s="28"/>
      <c r="DA22" s="28"/>
      <c r="DB22" s="28"/>
      <c r="DC22" s="28"/>
      <c r="DD22" s="28"/>
      <c r="DE22" s="28"/>
      <c r="DF22" s="28"/>
      <c r="DG22" s="28"/>
      <c r="DH22" s="28"/>
      <c r="DI22" s="28"/>
      <c r="DJ22" s="28"/>
      <c r="DK22" s="72"/>
      <c r="DL22" s="102"/>
      <c r="DM22" s="101"/>
      <c r="DN22" s="72"/>
      <c r="DO22" s="72"/>
      <c r="DP22" s="102"/>
      <c r="DQ22" s="101"/>
      <c r="DR22" s="72"/>
      <c r="DS22" s="72"/>
      <c r="DT22" s="102"/>
      <c r="DU22" s="101"/>
      <c r="DV22" s="72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28"/>
      <c r="EV22" s="28"/>
      <c r="EW22" s="28"/>
      <c r="EX22" s="28"/>
      <c r="EY22" s="28"/>
      <c r="EZ22" s="28"/>
      <c r="FA22" s="28"/>
      <c r="FB22" s="28"/>
      <c r="FC22" s="28"/>
      <c r="FD22" s="28"/>
      <c r="FE22" s="28"/>
      <c r="FF22" s="28"/>
      <c r="FG22" s="28"/>
      <c r="FH22" s="28"/>
      <c r="FI22" s="28"/>
      <c r="FJ22" s="28"/>
      <c r="FK22" s="28"/>
      <c r="FL22" s="28"/>
      <c r="FM22" s="28"/>
      <c r="FN22" s="28"/>
      <c r="FO22" s="28"/>
      <c r="FP22" s="28"/>
      <c r="FQ22" s="28"/>
      <c r="FR22" s="28"/>
      <c r="FS22" s="28"/>
      <c r="FT22" s="28"/>
      <c r="FU22" s="28"/>
      <c r="FV22" s="28"/>
      <c r="FW22" s="28"/>
      <c r="FX22" s="28"/>
      <c r="FY22" s="28"/>
      <c r="FZ22" s="28"/>
      <c r="GA22" s="28"/>
      <c r="GB22" s="28"/>
      <c r="GC22" s="28"/>
      <c r="GD22" s="28"/>
      <c r="GE22" s="28"/>
      <c r="GF22" s="28"/>
      <c r="GG22" s="28"/>
      <c r="GH22" s="28"/>
      <c r="GI22" s="28"/>
      <c r="GJ22" s="28"/>
      <c r="GK22" s="28"/>
      <c r="GL22" s="28"/>
      <c r="GM22" s="28"/>
      <c r="GN22" s="28"/>
      <c r="GO22" s="28"/>
    </row>
    <row r="23" spans="1:197" ht="15" customHeight="1" x14ac:dyDescent="0.25">
      <c r="A23" s="28"/>
      <c r="B23" s="228"/>
      <c r="C23" s="228"/>
      <c r="D23" s="228"/>
      <c r="E23" s="228"/>
      <c r="F23" s="228"/>
      <c r="G23" s="228"/>
      <c r="H23" s="28"/>
      <c r="I23" s="28"/>
      <c r="J23" s="92"/>
      <c r="K23" s="93"/>
      <c r="L23" s="93"/>
      <c r="M23" s="94"/>
      <c r="N23" s="95"/>
      <c r="O23" s="94"/>
      <c r="P23" s="94"/>
      <c r="Q23" s="94"/>
      <c r="R23" s="94"/>
      <c r="S23" s="94"/>
      <c r="T23" s="94"/>
      <c r="U23" s="94"/>
      <c r="V23" s="92"/>
      <c r="W23" s="93"/>
      <c r="X23" s="93"/>
      <c r="Y23" s="94"/>
      <c r="Z23" s="96"/>
      <c r="AA23" s="94"/>
      <c r="AB23" s="94"/>
      <c r="AC23" s="94"/>
      <c r="AD23" s="94"/>
      <c r="AE23" s="94"/>
      <c r="AF23" s="94"/>
      <c r="AG23" s="94"/>
      <c r="AH23" s="92"/>
      <c r="AI23" s="93"/>
      <c r="AJ23" s="93"/>
      <c r="AK23" s="94"/>
      <c r="AL23" s="96"/>
      <c r="AM23" s="94"/>
      <c r="AN23" s="94"/>
      <c r="AO23" s="94"/>
      <c r="AP23" s="94"/>
      <c r="AQ23" s="94"/>
      <c r="AR23" s="94"/>
      <c r="AS23" s="94"/>
      <c r="AT23" s="101"/>
      <c r="AU23" s="101"/>
      <c r="AV23" s="101"/>
      <c r="AW23" s="101"/>
      <c r="AX23" s="101"/>
      <c r="AY23" s="101"/>
      <c r="AZ23" s="72"/>
      <c r="BA23" s="101"/>
      <c r="BB23" s="101"/>
      <c r="BC23" s="95"/>
      <c r="BD23" s="101"/>
      <c r="BE23" s="101"/>
      <c r="BF23" s="101"/>
      <c r="BG23" s="101"/>
      <c r="BH23" s="101"/>
      <c r="BI23" s="101"/>
      <c r="BJ23" s="101"/>
      <c r="BK23" s="101"/>
      <c r="BL23" s="101"/>
      <c r="BM23" s="72"/>
      <c r="BN23" s="101"/>
      <c r="BO23" s="101"/>
      <c r="BP23" s="95"/>
      <c r="BQ23" s="101"/>
      <c r="BR23" s="101"/>
      <c r="BS23" s="101"/>
      <c r="BT23" s="101"/>
      <c r="BU23" s="101"/>
      <c r="BV23" s="101"/>
      <c r="BW23" s="101"/>
      <c r="BX23" s="101"/>
      <c r="BY23" s="101"/>
      <c r="BZ23" s="72"/>
      <c r="CA23" s="101"/>
      <c r="CB23" s="101"/>
      <c r="CC23" s="95"/>
      <c r="CD23" s="101"/>
      <c r="CE23" s="101"/>
      <c r="CF23" s="101"/>
      <c r="CG23" s="101"/>
      <c r="CH23" s="101"/>
      <c r="CI23" s="101"/>
      <c r="CJ23" s="101"/>
      <c r="CK23" s="101"/>
      <c r="CL23" s="101"/>
      <c r="CM23" s="102"/>
      <c r="CN23" s="102"/>
      <c r="CO23" s="102"/>
      <c r="CP23" s="102"/>
      <c r="CQ23" s="102"/>
      <c r="CR23" s="102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72"/>
      <c r="DL23" s="102"/>
      <c r="DM23" s="101"/>
      <c r="DN23" s="72"/>
      <c r="DO23" s="72"/>
      <c r="DP23" s="102"/>
      <c r="DQ23" s="101"/>
      <c r="DR23" s="72"/>
      <c r="DS23" s="72"/>
      <c r="DT23" s="102"/>
      <c r="DU23" s="101"/>
      <c r="DV23" s="72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</row>
    <row r="24" spans="1:197" ht="15" customHeight="1" x14ac:dyDescent="0.25">
      <c r="A24" s="28"/>
      <c r="B24" s="228"/>
      <c r="C24" s="228"/>
      <c r="D24" s="228"/>
      <c r="E24" s="228"/>
      <c r="F24" s="228"/>
      <c r="G24" s="228"/>
      <c r="H24" s="28"/>
      <c r="I24" s="28"/>
      <c r="J24" s="92"/>
      <c r="K24" s="93"/>
      <c r="L24" s="93"/>
      <c r="M24" s="94"/>
      <c r="N24" s="95"/>
      <c r="O24" s="111"/>
      <c r="P24" s="111"/>
      <c r="Q24" s="111"/>
      <c r="R24" s="111"/>
      <c r="S24" s="111"/>
      <c r="T24" s="111"/>
      <c r="U24" s="111"/>
      <c r="V24" s="92"/>
      <c r="W24" s="93"/>
      <c r="X24" s="93"/>
      <c r="Y24" s="94"/>
      <c r="Z24" s="96"/>
      <c r="AA24" s="94"/>
      <c r="AB24" s="94"/>
      <c r="AC24" s="94"/>
      <c r="AD24" s="94"/>
      <c r="AE24" s="94"/>
      <c r="AF24" s="94"/>
      <c r="AG24" s="94"/>
      <c r="AH24" s="92"/>
      <c r="AI24" s="93"/>
      <c r="AJ24" s="93"/>
      <c r="AK24" s="94"/>
      <c r="AL24" s="96"/>
      <c r="AM24" s="94"/>
      <c r="AN24" s="94"/>
      <c r="AO24" s="94"/>
      <c r="AP24" s="94"/>
      <c r="AQ24" s="94"/>
      <c r="AR24" s="94"/>
      <c r="AS24" s="94"/>
      <c r="AT24" s="101"/>
      <c r="AU24" s="101"/>
      <c r="AV24" s="101"/>
      <c r="AW24" s="101"/>
      <c r="AX24" s="101"/>
      <c r="AY24" s="101"/>
      <c r="AZ24" s="72"/>
      <c r="BA24" s="101"/>
      <c r="BB24" s="101"/>
      <c r="BC24" s="95"/>
      <c r="BD24" s="101"/>
      <c r="BE24" s="101"/>
      <c r="BF24" s="101"/>
      <c r="BG24" s="101"/>
      <c r="BH24" s="101"/>
      <c r="BI24" s="101"/>
      <c r="BJ24" s="101"/>
      <c r="BK24" s="101"/>
      <c r="BL24" s="101"/>
      <c r="BM24" s="72"/>
      <c r="BN24" s="101"/>
      <c r="BO24" s="101"/>
      <c r="BP24" s="95"/>
      <c r="BQ24" s="101"/>
      <c r="BR24" s="101"/>
      <c r="BS24" s="101"/>
      <c r="BT24" s="101"/>
      <c r="BU24" s="101"/>
      <c r="BV24" s="101"/>
      <c r="BW24" s="101"/>
      <c r="BX24" s="101"/>
      <c r="BY24" s="101"/>
      <c r="BZ24" s="72"/>
      <c r="CA24" s="101"/>
      <c r="CB24" s="101"/>
      <c r="CC24" s="95"/>
      <c r="CD24" s="101"/>
      <c r="CE24" s="101"/>
      <c r="CF24" s="101"/>
      <c r="CG24" s="101"/>
      <c r="CH24" s="101"/>
      <c r="CI24" s="101"/>
      <c r="CJ24" s="101"/>
      <c r="CK24" s="101"/>
      <c r="CL24" s="101"/>
      <c r="CM24" s="102"/>
      <c r="CN24" s="102"/>
      <c r="CO24" s="102"/>
      <c r="CP24" s="102"/>
      <c r="CQ24" s="102"/>
      <c r="CR24" s="102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72"/>
      <c r="DL24" s="102"/>
      <c r="DM24" s="101"/>
      <c r="DN24" s="72"/>
      <c r="DO24" s="72"/>
      <c r="DP24" s="102"/>
      <c r="DQ24" s="101"/>
      <c r="DR24" s="72"/>
      <c r="DS24" s="72"/>
      <c r="DT24" s="102"/>
      <c r="DU24" s="101"/>
      <c r="DV24" s="72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</row>
    <row r="25" spans="1:197" ht="15" customHeight="1" x14ac:dyDescent="0.25">
      <c r="A25" s="28"/>
      <c r="B25" s="228"/>
      <c r="C25" s="228"/>
      <c r="D25" s="228"/>
      <c r="E25" s="228"/>
      <c r="F25" s="228"/>
      <c r="G25" s="228"/>
      <c r="H25" s="28"/>
      <c r="I25" s="28"/>
      <c r="J25" s="92"/>
      <c r="K25" s="93"/>
      <c r="L25" s="93"/>
      <c r="M25" s="94"/>
      <c r="N25" s="95"/>
      <c r="O25" s="111"/>
      <c r="P25" s="111"/>
      <c r="Q25" s="111"/>
      <c r="R25" s="111"/>
      <c r="S25" s="111"/>
      <c r="T25" s="111"/>
      <c r="U25" s="111"/>
      <c r="V25" s="92"/>
      <c r="W25" s="93"/>
      <c r="X25" s="93"/>
      <c r="Y25" s="94"/>
      <c r="Z25" s="96"/>
      <c r="AA25" s="94"/>
      <c r="AB25" s="94"/>
      <c r="AC25" s="94"/>
      <c r="AD25" s="94"/>
      <c r="AE25" s="94"/>
      <c r="AF25" s="94"/>
      <c r="AG25" s="94"/>
      <c r="AH25" s="92"/>
      <c r="AI25" s="93"/>
      <c r="AJ25" s="93"/>
      <c r="AK25" s="94"/>
      <c r="AL25" s="96"/>
      <c r="AM25" s="94"/>
      <c r="AN25" s="94"/>
      <c r="AO25" s="94"/>
      <c r="AP25" s="94"/>
      <c r="AQ25" s="94"/>
      <c r="AR25" s="94"/>
      <c r="AS25" s="94"/>
      <c r="AT25" s="101"/>
      <c r="AU25" s="101"/>
      <c r="AV25" s="101"/>
      <c r="AW25" s="101"/>
      <c r="AX25" s="101"/>
      <c r="AY25" s="101"/>
      <c r="AZ25" s="72"/>
      <c r="BA25" s="101"/>
      <c r="BB25" s="101"/>
      <c r="BC25" s="95"/>
      <c r="BD25" s="101"/>
      <c r="BE25" s="101"/>
      <c r="BF25" s="101"/>
      <c r="BG25" s="101"/>
      <c r="BH25" s="101"/>
      <c r="BI25" s="101"/>
      <c r="BJ25" s="101"/>
      <c r="BK25" s="101"/>
      <c r="BL25" s="101"/>
      <c r="BM25" s="72"/>
      <c r="BN25" s="101"/>
      <c r="BO25" s="101"/>
      <c r="BP25" s="95"/>
      <c r="BQ25" s="101"/>
      <c r="BR25" s="101"/>
      <c r="BS25" s="101"/>
      <c r="BT25" s="101"/>
      <c r="BU25" s="101"/>
      <c r="BV25" s="101"/>
      <c r="BW25" s="101"/>
      <c r="BX25" s="101"/>
      <c r="BY25" s="101"/>
      <c r="BZ25" s="72"/>
      <c r="CA25" s="101"/>
      <c r="CB25" s="101"/>
      <c r="CC25" s="95"/>
      <c r="CD25" s="101"/>
      <c r="CE25" s="101"/>
      <c r="CF25" s="101"/>
      <c r="CG25" s="101"/>
      <c r="CH25" s="101"/>
      <c r="CI25" s="101"/>
      <c r="CJ25" s="101"/>
      <c r="CK25" s="101"/>
      <c r="CL25" s="101"/>
      <c r="CM25" s="102"/>
      <c r="CN25" s="102"/>
      <c r="CO25" s="102"/>
      <c r="CP25" s="102"/>
      <c r="CQ25" s="102"/>
      <c r="CR25" s="102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72"/>
      <c r="DL25" s="102"/>
      <c r="DM25" s="101"/>
      <c r="DN25" s="72"/>
      <c r="DO25" s="72"/>
      <c r="DP25" s="102"/>
      <c r="DQ25" s="101"/>
      <c r="DR25" s="72"/>
      <c r="DS25" s="72"/>
      <c r="DT25" s="102"/>
      <c r="DU25" s="101"/>
      <c r="DV25" s="72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</row>
    <row r="26" spans="1:197" ht="15" customHeight="1" x14ac:dyDescent="0.25">
      <c r="A26" s="28"/>
      <c r="B26" s="228"/>
      <c r="C26" s="228"/>
      <c r="D26" s="228"/>
      <c r="E26" s="228"/>
      <c r="F26" s="228"/>
      <c r="G26" s="228"/>
      <c r="H26" s="28"/>
      <c r="I26" s="28"/>
      <c r="J26" s="92"/>
      <c r="K26" s="93"/>
      <c r="L26" s="93"/>
      <c r="M26" s="94"/>
      <c r="N26" s="95"/>
      <c r="O26" s="111"/>
      <c r="P26" s="111"/>
      <c r="Q26" s="111"/>
      <c r="R26" s="111"/>
      <c r="S26" s="111"/>
      <c r="T26" s="111"/>
      <c r="U26" s="111"/>
      <c r="V26" s="92"/>
      <c r="W26" s="93"/>
      <c r="X26" s="93"/>
      <c r="Y26" s="94"/>
      <c r="Z26" s="96"/>
      <c r="AA26" s="94"/>
      <c r="AB26" s="94"/>
      <c r="AC26" s="94"/>
      <c r="AD26" s="94"/>
      <c r="AE26" s="94"/>
      <c r="AF26" s="94"/>
      <c r="AG26" s="94"/>
      <c r="AH26" s="92"/>
      <c r="AI26" s="93"/>
      <c r="AJ26" s="93"/>
      <c r="AK26" s="94"/>
      <c r="AL26" s="96"/>
      <c r="AM26" s="94"/>
      <c r="AN26" s="94"/>
      <c r="AO26" s="94"/>
      <c r="AP26" s="94"/>
      <c r="AQ26" s="94"/>
      <c r="AR26" s="94"/>
      <c r="AS26" s="94"/>
      <c r="AT26" s="101"/>
      <c r="AU26" s="101"/>
      <c r="AV26" s="101"/>
      <c r="AW26" s="101"/>
      <c r="AX26" s="101"/>
      <c r="AY26" s="101"/>
      <c r="AZ26" s="72"/>
      <c r="BA26" s="101"/>
      <c r="BB26" s="101"/>
      <c r="BC26" s="95"/>
      <c r="BD26" s="101"/>
      <c r="BE26" s="101"/>
      <c r="BF26" s="101"/>
      <c r="BG26" s="101"/>
      <c r="BH26" s="101"/>
      <c r="BI26" s="101"/>
      <c r="BJ26" s="101"/>
      <c r="BK26" s="101"/>
      <c r="BL26" s="101"/>
      <c r="BM26" s="72"/>
      <c r="BN26" s="101"/>
      <c r="BO26" s="101"/>
      <c r="BP26" s="95"/>
      <c r="BQ26" s="101"/>
      <c r="BR26" s="101"/>
      <c r="BS26" s="101"/>
      <c r="BT26" s="101"/>
      <c r="BU26" s="101"/>
      <c r="BV26" s="101"/>
      <c r="BW26" s="101"/>
      <c r="BX26" s="101"/>
      <c r="BY26" s="101"/>
      <c r="BZ26" s="72"/>
      <c r="CA26" s="101"/>
      <c r="CB26" s="101"/>
      <c r="CC26" s="95"/>
      <c r="CD26" s="101"/>
      <c r="CE26" s="101"/>
      <c r="CF26" s="101"/>
      <c r="CG26" s="101"/>
      <c r="CH26" s="101"/>
      <c r="CI26" s="101"/>
      <c r="CJ26" s="101"/>
      <c r="CK26" s="101"/>
      <c r="CL26" s="101"/>
      <c r="CM26" s="102"/>
      <c r="CN26" s="102"/>
      <c r="CO26" s="102"/>
      <c r="CP26" s="102"/>
      <c r="CQ26" s="102"/>
      <c r="CR26" s="102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72"/>
      <c r="DL26" s="102"/>
      <c r="DM26" s="101"/>
      <c r="DN26" s="72"/>
      <c r="DO26" s="72"/>
      <c r="DP26" s="102"/>
      <c r="DQ26" s="101"/>
      <c r="DR26" s="72"/>
      <c r="DS26" s="72"/>
      <c r="DT26" s="102"/>
      <c r="DU26" s="101"/>
      <c r="DV26" s="72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</row>
    <row r="27" spans="1:197" ht="15" customHeight="1" x14ac:dyDescent="0.25">
      <c r="A27" s="28"/>
      <c r="B27" s="228"/>
      <c r="C27" s="228"/>
      <c r="D27" s="228"/>
      <c r="E27" s="228"/>
      <c r="F27" s="228"/>
      <c r="G27" s="228"/>
      <c r="H27" s="28"/>
      <c r="I27" s="28"/>
      <c r="J27" s="92"/>
      <c r="K27" s="93"/>
      <c r="L27" s="93"/>
      <c r="M27" s="94"/>
      <c r="N27" s="95"/>
      <c r="O27" s="111"/>
      <c r="P27" s="111"/>
      <c r="Q27" s="111"/>
      <c r="R27" s="111"/>
      <c r="S27" s="111"/>
      <c r="T27" s="111"/>
      <c r="U27" s="111"/>
      <c r="V27" s="92"/>
      <c r="W27" s="93"/>
      <c r="X27" s="93"/>
      <c r="Y27" s="94"/>
      <c r="Z27" s="96"/>
      <c r="AA27" s="94"/>
      <c r="AB27" s="94"/>
      <c r="AC27" s="94"/>
      <c r="AD27" s="94"/>
      <c r="AE27" s="94"/>
      <c r="AF27" s="94"/>
      <c r="AG27" s="94"/>
      <c r="AH27" s="92"/>
      <c r="AI27" s="93"/>
      <c r="AJ27" s="93"/>
      <c r="AK27" s="94"/>
      <c r="AL27" s="96"/>
      <c r="AM27" s="94"/>
      <c r="AN27" s="94"/>
      <c r="AO27" s="94"/>
      <c r="AP27" s="94"/>
      <c r="AQ27" s="94"/>
      <c r="AR27" s="94"/>
      <c r="AS27" s="94"/>
      <c r="AT27" s="101"/>
      <c r="AU27" s="101"/>
      <c r="AV27" s="101"/>
      <c r="AW27" s="101"/>
      <c r="AX27" s="101"/>
      <c r="AY27" s="101"/>
      <c r="AZ27" s="72"/>
      <c r="BA27" s="101"/>
      <c r="BB27" s="101"/>
      <c r="BC27" s="95"/>
      <c r="BD27" s="101"/>
      <c r="BE27" s="101"/>
      <c r="BF27" s="101"/>
      <c r="BG27" s="101"/>
      <c r="BH27" s="101"/>
      <c r="BI27" s="101"/>
      <c r="BJ27" s="101"/>
      <c r="BK27" s="101"/>
      <c r="BL27" s="101"/>
      <c r="BM27" s="72"/>
      <c r="BN27" s="101"/>
      <c r="BO27" s="101"/>
      <c r="BP27" s="95"/>
      <c r="BQ27" s="101"/>
      <c r="BR27" s="101"/>
      <c r="BS27" s="101"/>
      <c r="BT27" s="101"/>
      <c r="BU27" s="101"/>
      <c r="BV27" s="101"/>
      <c r="BW27" s="101"/>
      <c r="BX27" s="101"/>
      <c r="BY27" s="101"/>
      <c r="BZ27" s="72"/>
      <c r="CA27" s="101"/>
      <c r="CB27" s="101"/>
      <c r="CC27" s="95"/>
      <c r="CD27" s="101"/>
      <c r="CE27" s="101"/>
      <c r="CF27" s="101"/>
      <c r="CG27" s="101"/>
      <c r="CH27" s="101"/>
      <c r="CI27" s="101"/>
      <c r="CJ27" s="101"/>
      <c r="CK27" s="101"/>
      <c r="CL27" s="101"/>
      <c r="CM27" s="102"/>
      <c r="CN27" s="102"/>
      <c r="CO27" s="102"/>
      <c r="CP27" s="102"/>
      <c r="CQ27" s="102"/>
      <c r="CR27" s="102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72"/>
      <c r="DL27" s="102"/>
      <c r="DM27" s="101"/>
      <c r="DN27" s="72"/>
      <c r="DO27" s="72"/>
      <c r="DP27" s="102"/>
      <c r="DQ27" s="101"/>
      <c r="DR27" s="72"/>
      <c r="DS27" s="72"/>
      <c r="DT27" s="102"/>
      <c r="DU27" s="101"/>
      <c r="DV27" s="72"/>
      <c r="DW27" s="28"/>
      <c r="DX27" s="28"/>
      <c r="DY27" s="28"/>
      <c r="DZ27" s="28"/>
      <c r="EA27" s="28"/>
      <c r="EB27" s="28"/>
      <c r="EC27" s="28"/>
      <c r="ED27" s="28"/>
      <c r="EE27" s="28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  <c r="FK27" s="28"/>
      <c r="FL27" s="28"/>
      <c r="FM27" s="28"/>
      <c r="FN27" s="28"/>
      <c r="FO27" s="28"/>
      <c r="FP27" s="28"/>
      <c r="FQ27" s="28"/>
      <c r="FR27" s="28"/>
      <c r="FS27" s="28"/>
      <c r="FT27" s="28"/>
      <c r="FU27" s="28"/>
      <c r="FV27" s="28"/>
      <c r="FW27" s="28"/>
      <c r="FX27" s="28"/>
      <c r="FY27" s="28"/>
      <c r="FZ27" s="28"/>
      <c r="GA27" s="28"/>
      <c r="GB27" s="28"/>
      <c r="GC27" s="28"/>
      <c r="GD27" s="28"/>
      <c r="GE27" s="28"/>
      <c r="GF27" s="28"/>
      <c r="GG27" s="28"/>
      <c r="GH27" s="28"/>
      <c r="GI27" s="28"/>
      <c r="GJ27" s="28"/>
      <c r="GK27" s="28"/>
      <c r="GL27" s="28"/>
      <c r="GM27" s="28"/>
      <c r="GN27" s="28"/>
      <c r="GO27" s="28"/>
    </row>
    <row r="28" spans="1:197" ht="15" customHeight="1" x14ac:dyDescent="0.25">
      <c r="A28" s="28"/>
      <c r="B28" s="228"/>
      <c r="C28" s="228"/>
      <c r="D28" s="228"/>
      <c r="E28" s="228"/>
      <c r="F28" s="228"/>
      <c r="G28" s="228"/>
      <c r="H28" s="28"/>
      <c r="I28" s="28"/>
      <c r="J28" s="28"/>
      <c r="K28" s="64"/>
      <c r="L28" s="64"/>
      <c r="M28" s="28"/>
      <c r="N28" s="28"/>
      <c r="O28" s="111"/>
      <c r="P28" s="111"/>
      <c r="Q28" s="111"/>
      <c r="R28" s="111"/>
      <c r="S28" s="111"/>
      <c r="T28" s="111"/>
      <c r="U28" s="111"/>
      <c r="V28" s="28"/>
      <c r="W28" s="64"/>
      <c r="X28" s="64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64"/>
      <c r="AJ28" s="64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65"/>
      <c r="AZ28" s="66"/>
      <c r="BA28" s="67" t="s">
        <v>38</v>
      </c>
      <c r="BB28" s="67" t="s">
        <v>37</v>
      </c>
      <c r="BC28" s="67" t="s">
        <v>39</v>
      </c>
      <c r="BD28" s="65"/>
      <c r="BE28" s="65"/>
      <c r="BF28" s="65"/>
      <c r="BG28" s="65"/>
      <c r="BH28" s="65"/>
      <c r="BI28" s="65"/>
      <c r="BJ28" s="65"/>
      <c r="BK28" s="65"/>
      <c r="BL28" s="65"/>
      <c r="BM28" s="66"/>
      <c r="BN28" s="67" t="s">
        <v>38</v>
      </c>
      <c r="BO28" s="67" t="s">
        <v>37</v>
      </c>
      <c r="BP28" s="67" t="s">
        <v>39</v>
      </c>
      <c r="BQ28" s="65"/>
      <c r="BR28" s="65"/>
      <c r="BS28" s="65"/>
      <c r="BT28" s="65"/>
      <c r="BU28" s="65"/>
      <c r="BV28" s="65"/>
      <c r="BW28" s="65"/>
      <c r="BX28" s="65"/>
      <c r="BY28" s="65"/>
      <c r="BZ28" s="66"/>
      <c r="CA28" s="67" t="s">
        <v>38</v>
      </c>
      <c r="CB28" s="67" t="s">
        <v>37</v>
      </c>
      <c r="CC28" s="67" t="s">
        <v>39</v>
      </c>
      <c r="CD28" s="65"/>
      <c r="CE28" s="65"/>
      <c r="CF28" s="65"/>
      <c r="CG28" s="65"/>
      <c r="CH28" s="65"/>
      <c r="CI28" s="65"/>
      <c r="CJ28" s="65"/>
      <c r="CK28" s="65"/>
      <c r="CL28" s="65"/>
      <c r="CM28" s="65"/>
      <c r="CN28" s="65"/>
      <c r="CO28" s="65"/>
      <c r="CP28" s="65"/>
      <c r="CQ28" s="65"/>
      <c r="CR28" s="65"/>
      <c r="CS28" s="28"/>
      <c r="CT28" s="28"/>
      <c r="CU28" s="28"/>
      <c r="CV28" s="28"/>
      <c r="CW28" s="28"/>
      <c r="CX28" s="28"/>
      <c r="CY28" s="28"/>
      <c r="CZ28" s="28"/>
      <c r="DA28" s="28"/>
      <c r="DB28" s="28"/>
      <c r="DC28" s="28"/>
      <c r="DD28" s="28"/>
      <c r="DE28" s="28"/>
      <c r="DF28" s="28"/>
      <c r="DG28" s="28"/>
      <c r="DH28" s="28"/>
      <c r="DI28" s="28"/>
      <c r="DJ28" s="28"/>
      <c r="DK28" s="64"/>
      <c r="DL28" s="28"/>
      <c r="DM28" s="28"/>
      <c r="DN28" s="64"/>
      <c r="DO28" s="64"/>
      <c r="DP28" s="28"/>
      <c r="DQ28" s="28"/>
      <c r="DR28" s="64"/>
      <c r="DS28" s="64"/>
      <c r="DT28" s="28"/>
      <c r="DU28" s="28"/>
      <c r="DV28" s="64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28"/>
      <c r="EV28" s="28"/>
      <c r="EW28" s="28"/>
      <c r="EX28" s="28"/>
      <c r="EY28" s="28"/>
      <c r="EZ28" s="28"/>
      <c r="FA28" s="28"/>
      <c r="FB28" s="28"/>
      <c r="FC28" s="28"/>
      <c r="FD28" s="28"/>
      <c r="FE28" s="28"/>
      <c r="FF28" s="28"/>
      <c r="FG28" s="28"/>
      <c r="FH28" s="28"/>
      <c r="FI28" s="28"/>
      <c r="FJ28" s="28"/>
      <c r="FK28" s="28"/>
      <c r="FL28" s="28"/>
      <c r="FM28" s="28"/>
      <c r="FN28" s="28"/>
      <c r="FO28" s="28"/>
      <c r="FP28" s="28"/>
      <c r="FQ28" s="28"/>
      <c r="FR28" s="28"/>
      <c r="FS28" s="28"/>
      <c r="FT28" s="28"/>
      <c r="FU28" s="28"/>
      <c r="FV28" s="28"/>
      <c r="FW28" s="28"/>
      <c r="FX28" s="28"/>
      <c r="FY28" s="28"/>
      <c r="FZ28" s="28"/>
      <c r="GA28" s="28"/>
      <c r="GB28" s="28"/>
      <c r="GC28" s="28"/>
      <c r="GD28" s="28"/>
      <c r="GE28" s="28"/>
      <c r="GF28" s="28"/>
      <c r="GG28" s="28"/>
      <c r="GH28" s="28"/>
      <c r="GI28" s="28"/>
      <c r="GJ28" s="28"/>
      <c r="GK28" s="28"/>
      <c r="GL28" s="28"/>
      <c r="GM28" s="28"/>
      <c r="GN28" s="28"/>
      <c r="GO28" s="28"/>
    </row>
    <row r="29" spans="1:197" ht="15" customHeight="1" x14ac:dyDescent="0.25">
      <c r="A29" s="28"/>
      <c r="B29" s="228"/>
      <c r="C29" s="228"/>
      <c r="D29" s="228"/>
      <c r="E29" s="228"/>
      <c r="F29" s="228"/>
      <c r="G29" s="228"/>
      <c r="H29" s="28"/>
      <c r="I29" s="28"/>
      <c r="J29" s="28"/>
      <c r="K29" s="64"/>
      <c r="L29" s="64"/>
      <c r="M29" s="28"/>
      <c r="N29" s="28"/>
      <c r="O29" s="111"/>
      <c r="P29" s="111"/>
      <c r="Q29" s="111"/>
      <c r="R29" s="111"/>
      <c r="S29" s="111"/>
      <c r="T29" s="111"/>
      <c r="U29" s="111"/>
      <c r="V29" s="28"/>
      <c r="W29" s="64"/>
      <c r="X29" s="64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64"/>
      <c r="AJ29" s="64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65"/>
      <c r="AZ29" s="66"/>
      <c r="BA29" s="65" t="s">
        <v>38</v>
      </c>
      <c r="BB29" s="65" t="s">
        <v>37</v>
      </c>
      <c r="BC29" s="65" t="s">
        <v>39</v>
      </c>
      <c r="BD29" s="65"/>
      <c r="BE29" s="65"/>
      <c r="BF29" s="65"/>
      <c r="BG29" s="65"/>
      <c r="BH29" s="65"/>
      <c r="BI29" s="65"/>
      <c r="BJ29" s="65"/>
      <c r="BK29" s="65"/>
      <c r="BL29" s="65"/>
      <c r="BM29" s="66"/>
      <c r="BN29" s="65" t="s">
        <v>38</v>
      </c>
      <c r="BO29" s="65" t="s">
        <v>37</v>
      </c>
      <c r="BP29" s="65" t="s">
        <v>39</v>
      </c>
      <c r="BQ29" s="65"/>
      <c r="BR29" s="65"/>
      <c r="BS29" s="65"/>
      <c r="BT29" s="65"/>
      <c r="BU29" s="65"/>
      <c r="BV29" s="65"/>
      <c r="BW29" s="65"/>
      <c r="BX29" s="65"/>
      <c r="BY29" s="65"/>
      <c r="BZ29" s="66"/>
      <c r="CA29" s="65" t="s">
        <v>38</v>
      </c>
      <c r="CB29" s="65" t="s">
        <v>37</v>
      </c>
      <c r="CC29" s="65" t="s">
        <v>39</v>
      </c>
      <c r="CD29" s="65"/>
      <c r="CE29" s="65"/>
      <c r="CF29" s="65"/>
      <c r="CG29" s="65"/>
      <c r="CH29" s="65"/>
      <c r="CI29" s="65"/>
      <c r="CJ29" s="65"/>
      <c r="CK29" s="65"/>
      <c r="CL29" s="65"/>
      <c r="CM29" s="65"/>
      <c r="CN29" s="65"/>
      <c r="CO29" s="65"/>
      <c r="CP29" s="65"/>
      <c r="CQ29" s="65"/>
      <c r="CR29" s="65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64"/>
      <c r="DL29" s="28"/>
      <c r="DM29" s="28"/>
      <c r="DN29" s="64"/>
      <c r="DO29" s="64"/>
      <c r="DP29" s="28"/>
      <c r="DQ29" s="28"/>
      <c r="DR29" s="64"/>
      <c r="DS29" s="64"/>
      <c r="DT29" s="28"/>
      <c r="DU29" s="28"/>
      <c r="DV29" s="64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</row>
    <row r="30" spans="1:197" ht="15" customHeight="1" x14ac:dyDescent="0.25">
      <c r="A30" s="28"/>
      <c r="B30" s="228"/>
      <c r="C30" s="228"/>
      <c r="D30" s="228"/>
      <c r="E30" s="228"/>
      <c r="F30" s="228"/>
      <c r="G30" s="228"/>
      <c r="H30" s="28"/>
      <c r="I30" s="28"/>
      <c r="J30" s="28"/>
      <c r="K30" s="64"/>
      <c r="L30" s="64"/>
      <c r="M30" s="28"/>
      <c r="N30" s="28"/>
      <c r="O30" s="71"/>
      <c r="P30" s="71"/>
      <c r="Q30" s="71"/>
      <c r="R30" s="71"/>
      <c r="S30" s="71"/>
      <c r="T30" s="71"/>
      <c r="U30" s="71"/>
      <c r="V30" s="28"/>
      <c r="W30" s="64"/>
      <c r="X30" s="64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64"/>
      <c r="AJ30" s="64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65"/>
      <c r="AZ30" s="66"/>
      <c r="BA30" s="65"/>
      <c r="BB30" s="65"/>
      <c r="BC30" s="65"/>
      <c r="BD30" s="65"/>
      <c r="BE30" s="65"/>
      <c r="BF30" s="65"/>
      <c r="BG30" s="65"/>
      <c r="BH30" s="65"/>
      <c r="BI30" s="65"/>
      <c r="BJ30" s="65"/>
      <c r="BK30" s="65"/>
      <c r="BL30" s="65"/>
      <c r="BM30" s="66"/>
      <c r="BN30" s="65"/>
      <c r="BO30" s="65"/>
      <c r="BP30" s="65"/>
      <c r="BQ30" s="65"/>
      <c r="BR30" s="65"/>
      <c r="BS30" s="65"/>
      <c r="BT30" s="65"/>
      <c r="BU30" s="65"/>
      <c r="BV30" s="65"/>
      <c r="BW30" s="65"/>
      <c r="BX30" s="65"/>
      <c r="BY30" s="65"/>
      <c r="BZ30" s="66"/>
      <c r="CA30" s="65"/>
      <c r="CB30" s="65"/>
      <c r="CC30" s="65"/>
      <c r="CD30" s="65"/>
      <c r="CE30" s="65"/>
      <c r="CF30" s="65"/>
      <c r="CG30" s="65"/>
      <c r="CH30" s="65"/>
      <c r="CI30" s="65"/>
      <c r="CJ30" s="65"/>
      <c r="CK30" s="65"/>
      <c r="CL30" s="65"/>
      <c r="CM30" s="65"/>
      <c r="CN30" s="65"/>
      <c r="CO30" s="65"/>
      <c r="CP30" s="65"/>
      <c r="CQ30" s="65"/>
      <c r="CR30" s="65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64"/>
      <c r="DL30" s="28"/>
      <c r="DM30" s="28"/>
      <c r="DN30" s="64"/>
      <c r="DO30" s="64"/>
      <c r="DP30" s="28"/>
      <c r="DQ30" s="28"/>
      <c r="DR30" s="64"/>
      <c r="DS30" s="64"/>
      <c r="DT30" s="28"/>
      <c r="DU30" s="28"/>
      <c r="DV30" s="64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</row>
    <row r="31" spans="1:197" ht="15" customHeight="1" x14ac:dyDescent="0.25">
      <c r="A31" s="28"/>
      <c r="B31" s="228"/>
      <c r="C31" s="228"/>
      <c r="D31" s="228"/>
      <c r="E31" s="228"/>
      <c r="F31" s="228"/>
      <c r="G31" s="228"/>
      <c r="H31" s="28"/>
      <c r="I31" s="28"/>
      <c r="J31" s="28"/>
      <c r="K31" s="64"/>
      <c r="L31" s="64"/>
      <c r="M31" s="28"/>
      <c r="N31" s="28"/>
      <c r="O31" s="71"/>
      <c r="P31" s="71"/>
      <c r="Q31" s="71"/>
      <c r="R31" s="71"/>
      <c r="S31" s="71"/>
      <c r="T31" s="71"/>
      <c r="U31" s="71"/>
      <c r="V31" s="28"/>
      <c r="W31" s="64"/>
      <c r="X31" s="64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64"/>
      <c r="AJ31" s="64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65"/>
      <c r="AZ31" s="66"/>
      <c r="BA31" s="65"/>
      <c r="BB31" s="65"/>
      <c r="BC31" s="65"/>
      <c r="BD31" s="65"/>
      <c r="BE31" s="65"/>
      <c r="BF31" s="65"/>
      <c r="BG31" s="65"/>
      <c r="BH31" s="65"/>
      <c r="BI31" s="65"/>
      <c r="BJ31" s="65"/>
      <c r="BK31" s="65"/>
      <c r="BL31" s="65"/>
      <c r="BM31" s="66"/>
      <c r="BN31" s="65"/>
      <c r="BO31" s="65"/>
      <c r="BP31" s="65"/>
      <c r="BQ31" s="65"/>
      <c r="BR31" s="65"/>
      <c r="BS31" s="65"/>
      <c r="BT31" s="65"/>
      <c r="BU31" s="65"/>
      <c r="BV31" s="65"/>
      <c r="BW31" s="65"/>
      <c r="BX31" s="65"/>
      <c r="BY31" s="65"/>
      <c r="BZ31" s="66"/>
      <c r="CA31" s="65"/>
      <c r="CB31" s="65"/>
      <c r="CC31" s="65"/>
      <c r="CD31" s="65"/>
      <c r="CE31" s="65"/>
      <c r="CF31" s="65"/>
      <c r="CG31" s="65"/>
      <c r="CH31" s="65"/>
      <c r="CI31" s="65"/>
      <c r="CJ31" s="65"/>
      <c r="CK31" s="65"/>
      <c r="CL31" s="65"/>
      <c r="CM31" s="65"/>
      <c r="CN31" s="65"/>
      <c r="CO31" s="65"/>
      <c r="CP31" s="65"/>
      <c r="CQ31" s="65"/>
      <c r="CR31" s="65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64"/>
      <c r="DL31" s="28"/>
      <c r="DM31" s="28"/>
      <c r="DN31" s="64"/>
      <c r="DO31" s="64"/>
      <c r="DP31" s="28"/>
      <c r="DQ31" s="28"/>
      <c r="DR31" s="64"/>
      <c r="DS31" s="64"/>
      <c r="DT31" s="28"/>
      <c r="DU31" s="28"/>
      <c r="DV31" s="64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</row>
    <row r="32" spans="1:197" ht="15" customHeight="1" x14ac:dyDescent="0.25">
      <c r="A32" s="28"/>
      <c r="B32" s="228"/>
      <c r="C32" s="228"/>
      <c r="D32" s="228"/>
      <c r="E32" s="228"/>
      <c r="F32" s="228"/>
      <c r="G32" s="228"/>
      <c r="H32" s="28"/>
      <c r="I32" s="28"/>
      <c r="J32" s="28"/>
      <c r="K32" s="64"/>
      <c r="L32" s="64"/>
      <c r="M32" s="28"/>
      <c r="N32" s="28"/>
      <c r="O32" s="68"/>
      <c r="P32" s="68"/>
      <c r="Q32" s="68"/>
      <c r="R32" s="68"/>
      <c r="S32" s="68"/>
      <c r="T32" s="68"/>
      <c r="U32" s="68"/>
      <c r="V32" s="28"/>
      <c r="W32" s="64"/>
      <c r="X32" s="64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64"/>
      <c r="AJ32" s="64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65"/>
      <c r="AZ32" s="66"/>
      <c r="BA32" s="65"/>
      <c r="BB32" s="65"/>
      <c r="BC32" s="65"/>
      <c r="BD32" s="65"/>
      <c r="BE32" s="65"/>
      <c r="BF32" s="65"/>
      <c r="BG32" s="65"/>
      <c r="BH32" s="65"/>
      <c r="BI32" s="65"/>
      <c r="BJ32" s="65"/>
      <c r="BK32" s="65"/>
      <c r="BL32" s="65"/>
      <c r="BM32" s="66"/>
      <c r="BN32" s="65"/>
      <c r="BO32" s="65"/>
      <c r="BP32" s="65"/>
      <c r="BQ32" s="65"/>
      <c r="BR32" s="65"/>
      <c r="BS32" s="65"/>
      <c r="BT32" s="65"/>
      <c r="BU32" s="65"/>
      <c r="BV32" s="65"/>
      <c r="BW32" s="65"/>
      <c r="BX32" s="65"/>
      <c r="BY32" s="65"/>
      <c r="BZ32" s="66"/>
      <c r="CA32" s="65"/>
      <c r="CB32" s="65"/>
      <c r="CC32" s="65"/>
      <c r="CD32" s="65"/>
      <c r="CE32" s="65"/>
      <c r="CF32" s="65"/>
      <c r="CG32" s="65"/>
      <c r="CH32" s="65"/>
      <c r="CI32" s="65"/>
      <c r="CJ32" s="65"/>
      <c r="CK32" s="65"/>
      <c r="CL32" s="65"/>
      <c r="CM32" s="65"/>
      <c r="CN32" s="65"/>
      <c r="CO32" s="65"/>
      <c r="CP32" s="65"/>
      <c r="CQ32" s="65"/>
      <c r="CR32" s="65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64"/>
      <c r="DL32" s="28"/>
      <c r="DM32" s="28"/>
      <c r="DN32" s="64"/>
      <c r="DO32" s="64"/>
      <c r="DP32" s="28"/>
      <c r="DQ32" s="28"/>
      <c r="DR32" s="64"/>
      <c r="DS32" s="64"/>
      <c r="DT32" s="28"/>
      <c r="DU32" s="28"/>
      <c r="DV32" s="64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</row>
    <row r="33" spans="1:197" ht="15" customHeight="1" x14ac:dyDescent="0.25">
      <c r="A33" s="28"/>
      <c r="B33" s="228"/>
      <c r="C33" s="228"/>
      <c r="D33" s="228"/>
      <c r="E33" s="228"/>
      <c r="F33" s="228"/>
      <c r="G33" s="228"/>
      <c r="H33" s="28"/>
      <c r="I33" s="28"/>
      <c r="J33" s="28"/>
      <c r="K33" s="64"/>
      <c r="L33" s="64"/>
      <c r="M33" s="28"/>
      <c r="N33" s="28"/>
      <c r="O33" s="68"/>
      <c r="P33" s="68"/>
      <c r="Q33" s="68"/>
      <c r="R33" s="68"/>
      <c r="S33" s="68"/>
      <c r="T33" s="68"/>
      <c r="U33" s="68"/>
      <c r="V33" s="28"/>
      <c r="W33" s="64"/>
      <c r="X33" s="64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64"/>
      <c r="AJ33" s="64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65"/>
      <c r="AZ33" s="66"/>
      <c r="BA33" s="65"/>
      <c r="BB33" s="65"/>
      <c r="BC33" s="65"/>
      <c r="BD33" s="65"/>
      <c r="BE33" s="65"/>
      <c r="BF33" s="65"/>
      <c r="BG33" s="65"/>
      <c r="BH33" s="65"/>
      <c r="BI33" s="65"/>
      <c r="BJ33" s="65"/>
      <c r="BK33" s="65"/>
      <c r="BL33" s="65"/>
      <c r="BM33" s="66"/>
      <c r="BN33" s="65"/>
      <c r="BO33" s="65"/>
      <c r="BP33" s="65"/>
      <c r="BQ33" s="65"/>
      <c r="BR33" s="65"/>
      <c r="BS33" s="65"/>
      <c r="BT33" s="65"/>
      <c r="BU33" s="65"/>
      <c r="BV33" s="65"/>
      <c r="BW33" s="65"/>
      <c r="BX33" s="65"/>
      <c r="BY33" s="65"/>
      <c r="BZ33" s="66"/>
      <c r="CA33" s="65"/>
      <c r="CB33" s="65"/>
      <c r="CC33" s="65"/>
      <c r="CD33" s="65"/>
      <c r="CE33" s="65"/>
      <c r="CF33" s="65"/>
      <c r="CG33" s="65"/>
      <c r="CH33" s="65"/>
      <c r="CI33" s="65"/>
      <c r="CJ33" s="65"/>
      <c r="CK33" s="65"/>
      <c r="CL33" s="65"/>
      <c r="CM33" s="65"/>
      <c r="CN33" s="65"/>
      <c r="CO33" s="65"/>
      <c r="CP33" s="65"/>
      <c r="CQ33" s="65"/>
      <c r="CR33" s="65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64"/>
      <c r="DL33" s="28"/>
      <c r="DM33" s="28"/>
      <c r="DN33" s="64"/>
      <c r="DO33" s="64"/>
      <c r="DP33" s="28"/>
      <c r="DQ33" s="28"/>
      <c r="DR33" s="64"/>
      <c r="DS33" s="64"/>
      <c r="DT33" s="28"/>
      <c r="DU33" s="28"/>
      <c r="DV33" s="64"/>
      <c r="DW33" s="28"/>
      <c r="DX33" s="28"/>
      <c r="DY33" s="28"/>
      <c r="DZ33" s="28"/>
      <c r="EA33" s="28"/>
      <c r="EB33" s="28"/>
      <c r="EC33" s="28"/>
      <c r="ED33" s="28"/>
      <c r="EE33" s="28"/>
      <c r="EF33" s="28"/>
      <c r="EG33" s="28"/>
      <c r="EH33" s="28"/>
      <c r="EI33" s="28"/>
      <c r="EJ33" s="28"/>
      <c r="EK33" s="28"/>
      <c r="EL33" s="28"/>
      <c r="EM33" s="28"/>
      <c r="EN33" s="28"/>
      <c r="EO33" s="28"/>
      <c r="EP33" s="28"/>
      <c r="EQ33" s="28"/>
      <c r="ER33" s="28"/>
      <c r="ES33" s="28"/>
      <c r="ET33" s="28"/>
      <c r="EU33" s="28"/>
      <c r="EV33" s="28"/>
      <c r="EW33" s="28"/>
      <c r="EX33" s="28"/>
      <c r="EY33" s="28"/>
      <c r="EZ33" s="28"/>
      <c r="FA33" s="28"/>
      <c r="FB33" s="28"/>
      <c r="FC33" s="28"/>
      <c r="FD33" s="28"/>
      <c r="FE33" s="28"/>
      <c r="FF33" s="28"/>
      <c r="FG33" s="28"/>
      <c r="FH33" s="28"/>
      <c r="FI33" s="28"/>
      <c r="FJ33" s="28"/>
      <c r="FK33" s="28"/>
      <c r="FL33" s="28"/>
      <c r="FM33" s="28"/>
      <c r="FN33" s="28"/>
      <c r="FO33" s="28"/>
      <c r="FP33" s="28"/>
      <c r="FQ33" s="28"/>
      <c r="FR33" s="28"/>
      <c r="FS33" s="28"/>
      <c r="FT33" s="28"/>
      <c r="FU33" s="28"/>
      <c r="FV33" s="28"/>
      <c r="FW33" s="28"/>
      <c r="FX33" s="28"/>
      <c r="FY33" s="28"/>
      <c r="FZ33" s="28"/>
      <c r="GA33" s="28"/>
      <c r="GB33" s="28"/>
      <c r="GC33" s="28"/>
      <c r="GD33" s="28"/>
      <c r="GE33" s="28"/>
      <c r="GF33" s="28"/>
      <c r="GG33" s="28"/>
      <c r="GH33" s="28"/>
      <c r="GI33" s="28"/>
      <c r="GJ33" s="28"/>
      <c r="GK33" s="28"/>
      <c r="GL33" s="28"/>
      <c r="GM33" s="28"/>
      <c r="GN33" s="28"/>
      <c r="GO33" s="28"/>
    </row>
    <row r="34" spans="1:197" x14ac:dyDescent="0.25">
      <c r="A34" s="28"/>
      <c r="B34" s="228"/>
      <c r="C34" s="228"/>
      <c r="D34" s="228"/>
      <c r="E34" s="228"/>
      <c r="F34" s="228"/>
      <c r="G34" s="228"/>
      <c r="H34" s="28"/>
      <c r="I34" s="28"/>
      <c r="J34" s="28"/>
      <c r="K34" s="64"/>
      <c r="L34" s="64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64"/>
      <c r="X34" s="64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64"/>
      <c r="AJ34" s="64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65"/>
      <c r="AZ34" s="66"/>
      <c r="BA34" s="65"/>
      <c r="BB34" s="65"/>
      <c r="BC34" s="65"/>
      <c r="BD34" s="65"/>
      <c r="BE34" s="65"/>
      <c r="BF34" s="65"/>
      <c r="BG34" s="65"/>
      <c r="BH34" s="65"/>
      <c r="BI34" s="65"/>
      <c r="BJ34" s="65"/>
      <c r="BK34" s="65"/>
      <c r="BL34" s="65"/>
      <c r="BM34" s="66"/>
      <c r="BN34" s="65"/>
      <c r="BO34" s="65"/>
      <c r="BP34" s="65"/>
      <c r="BQ34" s="65"/>
      <c r="BR34" s="65"/>
      <c r="BS34" s="65"/>
      <c r="BT34" s="65"/>
      <c r="BU34" s="65"/>
      <c r="BV34" s="65"/>
      <c r="BW34" s="65"/>
      <c r="BX34" s="65"/>
      <c r="BY34" s="65"/>
      <c r="BZ34" s="66"/>
      <c r="CA34" s="65"/>
      <c r="CB34" s="65"/>
      <c r="CC34" s="65"/>
      <c r="CD34" s="65"/>
      <c r="CE34" s="65"/>
      <c r="CF34" s="65"/>
      <c r="CG34" s="65"/>
      <c r="CH34" s="65"/>
      <c r="CI34" s="65"/>
      <c r="CJ34" s="65"/>
      <c r="CK34" s="65"/>
      <c r="CL34" s="65"/>
      <c r="CM34" s="65"/>
      <c r="CN34" s="65"/>
      <c r="CO34" s="65"/>
      <c r="CP34" s="65"/>
      <c r="CQ34" s="65"/>
      <c r="CR34" s="65"/>
      <c r="CS34" s="28"/>
      <c r="CT34" s="28"/>
      <c r="CU34" s="28"/>
      <c r="CV34" s="28"/>
      <c r="CW34" s="28"/>
      <c r="CX34" s="28"/>
      <c r="CY34" s="28"/>
      <c r="CZ34" s="28"/>
      <c r="DA34" s="28"/>
      <c r="DB34" s="28"/>
      <c r="DC34" s="28"/>
      <c r="DD34" s="28"/>
      <c r="DE34" s="28"/>
      <c r="DF34" s="28"/>
      <c r="DG34" s="28"/>
      <c r="DH34" s="28"/>
      <c r="DI34" s="28"/>
      <c r="DJ34" s="28"/>
      <c r="DK34" s="64"/>
      <c r="DL34" s="28"/>
      <c r="DM34" s="28"/>
      <c r="DN34" s="64"/>
      <c r="DO34" s="64"/>
      <c r="DP34" s="28"/>
      <c r="DQ34" s="28"/>
      <c r="DR34" s="64"/>
      <c r="DS34" s="64"/>
      <c r="DT34" s="28"/>
      <c r="DU34" s="28"/>
      <c r="DV34" s="64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28"/>
      <c r="EV34" s="28"/>
      <c r="EW34" s="28"/>
      <c r="EX34" s="28"/>
      <c r="EY34" s="28"/>
      <c r="EZ34" s="28"/>
      <c r="FA34" s="28"/>
      <c r="FB34" s="28"/>
      <c r="FC34" s="28"/>
      <c r="FD34" s="28"/>
      <c r="FE34" s="28"/>
      <c r="FF34" s="28"/>
      <c r="FG34" s="28"/>
      <c r="FH34" s="28"/>
      <c r="FI34" s="28"/>
      <c r="FJ34" s="28"/>
      <c r="FK34" s="28"/>
      <c r="FL34" s="28"/>
      <c r="FM34" s="28"/>
      <c r="FN34" s="28"/>
      <c r="FO34" s="28"/>
      <c r="FP34" s="28"/>
      <c r="FQ34" s="28"/>
      <c r="FR34" s="28"/>
      <c r="FS34" s="28"/>
      <c r="FT34" s="28"/>
      <c r="FU34" s="28"/>
      <c r="FV34" s="28"/>
      <c r="FW34" s="28"/>
      <c r="FX34" s="28"/>
      <c r="FY34" s="28"/>
      <c r="FZ34" s="28"/>
      <c r="GA34" s="28"/>
      <c r="GB34" s="28"/>
      <c r="GC34" s="28"/>
      <c r="GD34" s="28"/>
      <c r="GE34" s="28"/>
      <c r="GF34" s="28"/>
      <c r="GG34" s="28"/>
      <c r="GH34" s="28"/>
      <c r="GI34" s="28"/>
      <c r="GJ34" s="28"/>
      <c r="GK34" s="28"/>
      <c r="GL34" s="28"/>
      <c r="GM34" s="28"/>
      <c r="GN34" s="28"/>
      <c r="GO34" s="28"/>
    </row>
    <row r="35" spans="1:197" x14ac:dyDescent="0.25">
      <c r="A35" s="28"/>
      <c r="B35" s="69"/>
      <c r="C35" s="28"/>
      <c r="D35" s="28"/>
      <c r="E35" s="64"/>
      <c r="F35" s="28"/>
      <c r="G35" s="28"/>
      <c r="H35" s="28"/>
      <c r="I35" s="28"/>
      <c r="J35" s="28"/>
      <c r="K35" s="64"/>
      <c r="L35" s="64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64"/>
      <c r="X35" s="64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64"/>
      <c r="AJ35" s="64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65"/>
      <c r="AZ35" s="66"/>
      <c r="BA35" s="65"/>
      <c r="BB35" s="65"/>
      <c r="BC35" s="65"/>
      <c r="BD35" s="65"/>
      <c r="BE35" s="65"/>
      <c r="BF35" s="65"/>
      <c r="BG35" s="65"/>
      <c r="BH35" s="65"/>
      <c r="BI35" s="65"/>
      <c r="BJ35" s="65"/>
      <c r="BK35" s="65"/>
      <c r="BL35" s="65"/>
      <c r="BM35" s="66"/>
      <c r="BN35" s="65"/>
      <c r="BO35" s="65"/>
      <c r="BP35" s="65"/>
      <c r="BQ35" s="65"/>
      <c r="BR35" s="65"/>
      <c r="BS35" s="65"/>
      <c r="BT35" s="65"/>
      <c r="BU35" s="65"/>
      <c r="BV35" s="65"/>
      <c r="BW35" s="65"/>
      <c r="BX35" s="65"/>
      <c r="BY35" s="65"/>
      <c r="BZ35" s="66"/>
      <c r="CA35" s="65"/>
      <c r="CB35" s="65"/>
      <c r="CC35" s="65"/>
      <c r="CD35" s="65"/>
      <c r="CE35" s="65"/>
      <c r="CF35" s="65"/>
      <c r="CG35" s="65"/>
      <c r="CH35" s="65"/>
      <c r="CI35" s="65"/>
      <c r="CJ35" s="65"/>
      <c r="CK35" s="65"/>
      <c r="CL35" s="65"/>
      <c r="CM35" s="65"/>
      <c r="CN35" s="65"/>
      <c r="CO35" s="65"/>
      <c r="CP35" s="65"/>
      <c r="CQ35" s="65"/>
      <c r="CR35" s="65"/>
      <c r="CS35" s="28"/>
      <c r="CT35" s="28"/>
      <c r="CU35" s="28"/>
      <c r="CV35" s="28"/>
      <c r="CW35" s="28"/>
      <c r="CX35" s="28"/>
      <c r="CY35" s="28"/>
      <c r="CZ35" s="28"/>
      <c r="DA35" s="28"/>
      <c r="DB35" s="28"/>
      <c r="DC35" s="28"/>
      <c r="DD35" s="28"/>
      <c r="DE35" s="28"/>
      <c r="DF35" s="28"/>
      <c r="DG35" s="28"/>
      <c r="DH35" s="28"/>
      <c r="DI35" s="28"/>
      <c r="DJ35" s="28"/>
      <c r="DK35" s="64"/>
      <c r="DL35" s="28"/>
      <c r="DM35" s="28"/>
      <c r="DN35" s="64"/>
      <c r="DO35" s="64"/>
      <c r="DP35" s="28"/>
      <c r="DQ35" s="28"/>
      <c r="DR35" s="64"/>
      <c r="DS35" s="64"/>
      <c r="DT35" s="28"/>
      <c r="DU35" s="28"/>
      <c r="DV35" s="64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28"/>
      <c r="EV35" s="28"/>
      <c r="EW35" s="28"/>
      <c r="EX35" s="28"/>
      <c r="EY35" s="28"/>
      <c r="EZ35" s="28"/>
      <c r="FA35" s="28"/>
      <c r="FB35" s="28"/>
      <c r="FC35" s="28"/>
      <c r="FD35" s="28"/>
      <c r="FE35" s="28"/>
      <c r="FF35" s="28"/>
      <c r="FG35" s="28"/>
      <c r="FH35" s="28"/>
      <c r="FI35" s="28"/>
      <c r="FJ35" s="28"/>
      <c r="FK35" s="28"/>
      <c r="FL35" s="28"/>
      <c r="FM35" s="28"/>
      <c r="FN35" s="28"/>
      <c r="FO35" s="28"/>
      <c r="FP35" s="28"/>
      <c r="FQ35" s="28"/>
      <c r="FR35" s="28"/>
      <c r="FS35" s="28"/>
      <c r="FT35" s="28"/>
      <c r="FU35" s="28"/>
      <c r="FV35" s="28"/>
      <c r="FW35" s="28"/>
      <c r="FX35" s="28"/>
      <c r="FY35" s="28"/>
      <c r="FZ35" s="28"/>
      <c r="GA35" s="28"/>
      <c r="GB35" s="28"/>
      <c r="GC35" s="28"/>
      <c r="GD35" s="28"/>
      <c r="GE35" s="28"/>
      <c r="GF35" s="28"/>
      <c r="GG35" s="28"/>
      <c r="GH35" s="28"/>
      <c r="GI35" s="28"/>
      <c r="GJ35" s="28"/>
      <c r="GK35" s="28"/>
      <c r="GL35" s="28"/>
      <c r="GM35" s="28"/>
      <c r="GN35" s="28"/>
      <c r="GO35" s="28"/>
    </row>
    <row r="36" spans="1:197" x14ac:dyDescent="0.25">
      <c r="A36" s="28"/>
      <c r="B36" s="69"/>
      <c r="C36" s="28"/>
      <c r="D36" s="28"/>
      <c r="E36" s="64"/>
      <c r="F36" s="28"/>
      <c r="G36" s="28"/>
      <c r="H36" s="28"/>
      <c r="I36" s="28"/>
      <c r="J36" s="28"/>
      <c r="K36" s="64"/>
      <c r="L36" s="64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64"/>
      <c r="X36" s="64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64"/>
      <c r="AJ36" s="64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65"/>
      <c r="AZ36" s="66"/>
      <c r="BA36" s="65"/>
      <c r="BB36" s="65"/>
      <c r="BC36" s="65"/>
      <c r="BD36" s="65"/>
      <c r="BE36" s="65"/>
      <c r="BF36" s="65"/>
      <c r="BG36" s="65"/>
      <c r="BH36" s="65"/>
      <c r="BI36" s="65"/>
      <c r="BJ36" s="65"/>
      <c r="BK36" s="65"/>
      <c r="BL36" s="65"/>
      <c r="BM36" s="66"/>
      <c r="BN36" s="65"/>
      <c r="BO36" s="65"/>
      <c r="BP36" s="65"/>
      <c r="BQ36" s="65"/>
      <c r="BR36" s="65"/>
      <c r="BS36" s="65"/>
      <c r="BT36" s="65"/>
      <c r="BU36" s="65"/>
      <c r="BV36" s="65"/>
      <c r="BW36" s="65"/>
      <c r="BX36" s="65"/>
      <c r="BY36" s="65"/>
      <c r="BZ36" s="66"/>
      <c r="CA36" s="65"/>
      <c r="CB36" s="65"/>
      <c r="CC36" s="65"/>
      <c r="CD36" s="65"/>
      <c r="CE36" s="65"/>
      <c r="CF36" s="65"/>
      <c r="CG36" s="65"/>
      <c r="CH36" s="65"/>
      <c r="CI36" s="65"/>
      <c r="CJ36" s="65"/>
      <c r="CK36" s="65"/>
      <c r="CL36" s="65"/>
      <c r="CM36" s="65"/>
      <c r="CN36" s="65"/>
      <c r="CO36" s="65"/>
      <c r="CP36" s="65"/>
      <c r="CQ36" s="65"/>
      <c r="CR36" s="65"/>
      <c r="CS36" s="28"/>
      <c r="CT36" s="28"/>
      <c r="CU36" s="28"/>
      <c r="CV36" s="28"/>
      <c r="CW36" s="28"/>
      <c r="CX36" s="28"/>
      <c r="CY36" s="28"/>
      <c r="CZ36" s="28"/>
      <c r="DA36" s="28"/>
      <c r="DB36" s="28"/>
      <c r="DC36" s="28"/>
      <c r="DD36" s="28"/>
      <c r="DE36" s="28"/>
      <c r="DF36" s="28"/>
      <c r="DG36" s="28"/>
      <c r="DH36" s="28"/>
      <c r="DI36" s="28"/>
      <c r="DJ36" s="28"/>
      <c r="DK36" s="64"/>
      <c r="DL36" s="28"/>
      <c r="DM36" s="28"/>
      <c r="DN36" s="64"/>
      <c r="DO36" s="64"/>
      <c r="DP36" s="28"/>
      <c r="DQ36" s="28"/>
      <c r="DR36" s="64"/>
      <c r="DS36" s="64"/>
      <c r="DT36" s="28"/>
      <c r="DU36" s="28"/>
      <c r="DV36" s="64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28"/>
      <c r="EV36" s="28"/>
      <c r="EW36" s="28"/>
      <c r="EX36" s="28"/>
      <c r="EY36" s="28"/>
      <c r="EZ36" s="28"/>
      <c r="FA36" s="28"/>
      <c r="FB36" s="28"/>
      <c r="FC36" s="28"/>
      <c r="FD36" s="28"/>
      <c r="FE36" s="28"/>
      <c r="FF36" s="28"/>
      <c r="FG36" s="28"/>
      <c r="FH36" s="28"/>
      <c r="FI36" s="28"/>
      <c r="FJ36" s="28"/>
      <c r="FK36" s="28"/>
      <c r="FL36" s="28"/>
      <c r="FM36" s="28"/>
      <c r="FN36" s="28"/>
      <c r="FO36" s="28"/>
      <c r="FP36" s="28"/>
      <c r="FQ36" s="28"/>
      <c r="FR36" s="28"/>
      <c r="FS36" s="28"/>
      <c r="FT36" s="28"/>
      <c r="FU36" s="28"/>
      <c r="FV36" s="28"/>
      <c r="FW36" s="28"/>
      <c r="FX36" s="28"/>
      <c r="FY36" s="28"/>
      <c r="FZ36" s="28"/>
      <c r="GA36" s="28"/>
      <c r="GB36" s="28"/>
      <c r="GC36" s="28"/>
      <c r="GD36" s="28"/>
      <c r="GE36" s="28"/>
      <c r="GF36" s="28"/>
      <c r="GG36" s="28"/>
      <c r="GH36" s="28"/>
      <c r="GI36" s="28"/>
      <c r="GJ36" s="28"/>
      <c r="GK36" s="28"/>
      <c r="GL36" s="28"/>
      <c r="GM36" s="28"/>
      <c r="GN36" s="28"/>
      <c r="GO36" s="28"/>
    </row>
    <row r="37" spans="1:197" x14ac:dyDescent="0.25">
      <c r="A37" s="28"/>
      <c r="B37" s="69"/>
      <c r="C37" s="28"/>
      <c r="D37" s="28"/>
      <c r="E37" s="64"/>
      <c r="F37" s="28"/>
      <c r="G37" s="28"/>
      <c r="H37" s="28"/>
      <c r="I37" s="28"/>
      <c r="J37" s="28"/>
      <c r="K37" s="64"/>
      <c r="L37" s="64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64"/>
      <c r="X37" s="64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64"/>
      <c r="AJ37" s="64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65"/>
      <c r="AZ37" s="66"/>
      <c r="BA37" s="65"/>
      <c r="BB37" s="65"/>
      <c r="BC37" s="65"/>
      <c r="BD37" s="65"/>
      <c r="BE37" s="65"/>
      <c r="BF37" s="65"/>
      <c r="BG37" s="65"/>
      <c r="BH37" s="65"/>
      <c r="BI37" s="65"/>
      <c r="BJ37" s="65"/>
      <c r="BK37" s="65"/>
      <c r="BL37" s="65"/>
      <c r="BM37" s="66"/>
      <c r="BN37" s="65"/>
      <c r="BO37" s="65"/>
      <c r="BP37" s="65"/>
      <c r="BQ37" s="65"/>
      <c r="BR37" s="65"/>
      <c r="BS37" s="65"/>
      <c r="BT37" s="65"/>
      <c r="BU37" s="65"/>
      <c r="BV37" s="65"/>
      <c r="BW37" s="65"/>
      <c r="BX37" s="65"/>
      <c r="BY37" s="65"/>
      <c r="BZ37" s="66"/>
      <c r="CA37" s="65"/>
      <c r="CB37" s="65"/>
      <c r="CC37" s="65"/>
      <c r="CD37" s="65"/>
      <c r="CE37" s="65"/>
      <c r="CF37" s="65"/>
      <c r="CG37" s="65"/>
      <c r="CH37" s="65"/>
      <c r="CI37" s="65"/>
      <c r="CJ37" s="65"/>
      <c r="CK37" s="65"/>
      <c r="CL37" s="65"/>
      <c r="CM37" s="65"/>
      <c r="CN37" s="65"/>
      <c r="CO37" s="65"/>
      <c r="CP37" s="65"/>
      <c r="CQ37" s="65"/>
      <c r="CR37" s="65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64"/>
      <c r="DL37" s="28"/>
      <c r="DM37" s="28"/>
      <c r="DN37" s="64"/>
      <c r="DO37" s="64"/>
      <c r="DP37" s="28"/>
      <c r="DQ37" s="28"/>
      <c r="DR37" s="64"/>
      <c r="DS37" s="64"/>
      <c r="DT37" s="28"/>
      <c r="DU37" s="28"/>
      <c r="DV37" s="64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8"/>
      <c r="FD37" s="28"/>
      <c r="FE37" s="28"/>
      <c r="FF37" s="28"/>
      <c r="FG37" s="28"/>
      <c r="FH37" s="28"/>
      <c r="FI37" s="28"/>
      <c r="FJ37" s="28"/>
      <c r="FK37" s="28"/>
      <c r="FL37" s="28"/>
      <c r="FM37" s="28"/>
      <c r="FN37" s="28"/>
      <c r="FO37" s="28"/>
      <c r="FP37" s="28"/>
      <c r="FQ37" s="28"/>
      <c r="FR37" s="28"/>
      <c r="FS37" s="28"/>
      <c r="FT37" s="28"/>
      <c r="FU37" s="28"/>
      <c r="FV37" s="28"/>
      <c r="FW37" s="28"/>
      <c r="FX37" s="28"/>
      <c r="FY37" s="28"/>
      <c r="FZ37" s="28"/>
      <c r="GA37" s="28"/>
      <c r="GB37" s="28"/>
      <c r="GC37" s="28"/>
      <c r="GD37" s="28"/>
      <c r="GE37" s="28"/>
      <c r="GF37" s="28"/>
      <c r="GG37" s="28"/>
      <c r="GH37" s="28"/>
      <c r="GI37" s="28"/>
      <c r="GJ37" s="28"/>
      <c r="GK37" s="28"/>
      <c r="GL37" s="28"/>
      <c r="GM37" s="28"/>
      <c r="GN37" s="28"/>
      <c r="GO37" s="28"/>
    </row>
    <row r="38" spans="1:197" x14ac:dyDescent="0.25">
      <c r="A38" s="28"/>
      <c r="B38" s="69"/>
      <c r="C38" s="28"/>
      <c r="D38" s="28"/>
      <c r="E38" s="64"/>
      <c r="F38" s="28"/>
      <c r="G38" s="28"/>
      <c r="H38" s="28"/>
      <c r="I38" s="28"/>
      <c r="J38" s="28"/>
      <c r="K38" s="64"/>
      <c r="L38" s="64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64"/>
      <c r="X38" s="64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64"/>
      <c r="AJ38" s="64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65"/>
      <c r="AZ38" s="66"/>
      <c r="BA38" s="65"/>
      <c r="BB38" s="65"/>
      <c r="BC38" s="65"/>
      <c r="BD38" s="65"/>
      <c r="BE38" s="65"/>
      <c r="BF38" s="65"/>
      <c r="BG38" s="65"/>
      <c r="BH38" s="65"/>
      <c r="BI38" s="65"/>
      <c r="BJ38" s="65"/>
      <c r="BK38" s="65"/>
      <c r="BL38" s="65"/>
      <c r="BM38" s="66"/>
      <c r="BN38" s="65"/>
      <c r="BO38" s="65"/>
      <c r="BP38" s="65"/>
      <c r="BQ38" s="65"/>
      <c r="BR38" s="65"/>
      <c r="BS38" s="65"/>
      <c r="BT38" s="65"/>
      <c r="BU38" s="65"/>
      <c r="BV38" s="65"/>
      <c r="BW38" s="65"/>
      <c r="BX38" s="65"/>
      <c r="BY38" s="65"/>
      <c r="BZ38" s="66"/>
      <c r="CA38" s="65"/>
      <c r="CB38" s="65"/>
      <c r="CC38" s="65"/>
      <c r="CD38" s="65"/>
      <c r="CE38" s="65"/>
      <c r="CF38" s="65"/>
      <c r="CG38" s="65"/>
      <c r="CH38" s="65"/>
      <c r="CI38" s="65"/>
      <c r="CJ38" s="65"/>
      <c r="CK38" s="65"/>
      <c r="CL38" s="65"/>
      <c r="CM38" s="65"/>
      <c r="CN38" s="65"/>
      <c r="CO38" s="65"/>
      <c r="CP38" s="65"/>
      <c r="CQ38" s="65"/>
      <c r="CR38" s="65"/>
      <c r="CS38" s="28"/>
      <c r="CT38" s="28"/>
      <c r="CU38" s="28"/>
      <c r="CV38" s="28"/>
      <c r="CW38" s="28"/>
      <c r="CX38" s="28"/>
      <c r="CY38" s="28"/>
      <c r="CZ38" s="28"/>
      <c r="DA38" s="28"/>
      <c r="DB38" s="28"/>
      <c r="DC38" s="28"/>
      <c r="DD38" s="28"/>
      <c r="DE38" s="28"/>
      <c r="DF38" s="28"/>
      <c r="DG38" s="28"/>
      <c r="DH38" s="28"/>
      <c r="DI38" s="28"/>
      <c r="DJ38" s="28"/>
      <c r="DK38" s="64"/>
      <c r="DL38" s="28"/>
      <c r="DM38" s="28"/>
      <c r="DN38" s="64"/>
      <c r="DO38" s="64"/>
      <c r="DP38" s="28"/>
      <c r="DQ38" s="28"/>
      <c r="DR38" s="64"/>
      <c r="DS38" s="64"/>
      <c r="DT38" s="28"/>
      <c r="DU38" s="28"/>
      <c r="DV38" s="64"/>
      <c r="DW38" s="28"/>
      <c r="DX38" s="28"/>
      <c r="DY38" s="28"/>
      <c r="DZ38" s="28"/>
      <c r="EA38" s="28"/>
      <c r="EB38" s="28"/>
      <c r="EC38" s="28"/>
      <c r="ED38" s="28"/>
      <c r="EE38" s="28"/>
      <c r="EF38" s="28"/>
      <c r="EG38" s="28"/>
      <c r="EH38" s="28"/>
      <c r="EI38" s="28"/>
      <c r="EJ38" s="28"/>
      <c r="EK38" s="28"/>
      <c r="EL38" s="28"/>
      <c r="EM38" s="28"/>
      <c r="EN38" s="28"/>
      <c r="EO38" s="28"/>
      <c r="EP38" s="28"/>
      <c r="EQ38" s="28"/>
      <c r="ER38" s="28"/>
      <c r="ES38" s="28"/>
      <c r="ET38" s="28"/>
      <c r="EU38" s="28"/>
      <c r="EV38" s="28"/>
      <c r="EW38" s="28"/>
      <c r="EX38" s="28"/>
      <c r="EY38" s="28"/>
      <c r="EZ38" s="28"/>
      <c r="FA38" s="28"/>
      <c r="FB38" s="28"/>
      <c r="FC38" s="28"/>
      <c r="FD38" s="28"/>
      <c r="FE38" s="28"/>
      <c r="FF38" s="28"/>
      <c r="FG38" s="28"/>
      <c r="FH38" s="28"/>
      <c r="FI38" s="28"/>
      <c r="FJ38" s="28"/>
      <c r="FK38" s="28"/>
      <c r="FL38" s="28"/>
      <c r="FM38" s="28"/>
      <c r="FN38" s="28"/>
      <c r="FO38" s="28"/>
      <c r="FP38" s="28"/>
      <c r="FQ38" s="28"/>
      <c r="FR38" s="28"/>
      <c r="FS38" s="28"/>
      <c r="FT38" s="28"/>
      <c r="FU38" s="28"/>
      <c r="FV38" s="28"/>
      <c r="FW38" s="28"/>
      <c r="FX38" s="28"/>
      <c r="FY38" s="28"/>
      <c r="FZ38" s="28"/>
      <c r="GA38" s="28"/>
      <c r="GB38" s="28"/>
      <c r="GC38" s="28"/>
      <c r="GD38" s="28"/>
      <c r="GE38" s="28"/>
      <c r="GF38" s="28"/>
      <c r="GG38" s="28"/>
      <c r="GH38" s="28"/>
      <c r="GI38" s="28"/>
      <c r="GJ38" s="28"/>
      <c r="GK38" s="28"/>
      <c r="GL38" s="28"/>
      <c r="GM38" s="28"/>
      <c r="GN38" s="28"/>
      <c r="GO38" s="28"/>
    </row>
    <row r="39" spans="1:197" x14ac:dyDescent="0.25">
      <c r="A39" s="28"/>
      <c r="B39" s="69"/>
      <c r="C39" s="28"/>
      <c r="D39" s="28"/>
      <c r="E39" s="64"/>
      <c r="F39" s="28"/>
      <c r="G39" s="28"/>
      <c r="H39" s="28"/>
      <c r="I39" s="28"/>
      <c r="J39" s="28"/>
      <c r="K39" s="64"/>
      <c r="L39" s="64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64"/>
      <c r="X39" s="64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64"/>
      <c r="AJ39" s="64"/>
      <c r="AK39" s="28"/>
      <c r="AL39" s="28"/>
      <c r="AM39" s="28"/>
      <c r="AN39" s="28"/>
      <c r="AO39" s="28"/>
      <c r="AP39" s="28"/>
      <c r="AQ39" s="28"/>
      <c r="AR39" s="28"/>
      <c r="AS39" s="28"/>
      <c r="AT39" s="28"/>
      <c r="AU39" s="28"/>
      <c r="AV39" s="28"/>
      <c r="AW39" s="28"/>
      <c r="AX39" s="28"/>
      <c r="AY39" s="65"/>
      <c r="AZ39" s="66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6"/>
      <c r="BN39" s="65"/>
      <c r="BO39" s="65"/>
      <c r="BP39" s="65"/>
      <c r="BQ39" s="65"/>
      <c r="BR39" s="65"/>
      <c r="BS39" s="65"/>
      <c r="BT39" s="65"/>
      <c r="BU39" s="65"/>
      <c r="BV39" s="65"/>
      <c r="BW39" s="65"/>
      <c r="BX39" s="65"/>
      <c r="BY39" s="65"/>
      <c r="BZ39" s="66"/>
      <c r="CA39" s="65"/>
      <c r="CB39" s="65"/>
      <c r="CC39" s="65"/>
      <c r="CD39" s="65"/>
      <c r="CE39" s="65"/>
      <c r="CF39" s="65"/>
      <c r="CG39" s="65"/>
      <c r="CH39" s="65"/>
      <c r="CI39" s="65"/>
      <c r="CJ39" s="65"/>
      <c r="CK39" s="65"/>
      <c r="CL39" s="65"/>
      <c r="CM39" s="65"/>
      <c r="CN39" s="65"/>
      <c r="CO39" s="65"/>
      <c r="CP39" s="65"/>
      <c r="CQ39" s="65"/>
      <c r="CR39" s="65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64"/>
      <c r="DL39" s="28"/>
      <c r="DM39" s="28"/>
      <c r="DN39" s="64"/>
      <c r="DO39" s="64"/>
      <c r="DP39" s="28"/>
      <c r="DQ39" s="28"/>
      <c r="DR39" s="64"/>
      <c r="DS39" s="64"/>
      <c r="DT39" s="28"/>
      <c r="DU39" s="28"/>
      <c r="DV39" s="64"/>
      <c r="DW39" s="28"/>
      <c r="DX39" s="28"/>
      <c r="DY39" s="28"/>
      <c r="DZ39" s="28"/>
      <c r="EA39" s="28"/>
      <c r="EB39" s="28"/>
      <c r="EC39" s="28"/>
      <c r="ED39" s="28"/>
      <c r="EE39" s="28"/>
      <c r="EF39" s="28"/>
      <c r="EG39" s="28"/>
      <c r="EH39" s="28"/>
      <c r="EI39" s="28"/>
      <c r="EJ39" s="28"/>
      <c r="EK39" s="28"/>
      <c r="EL39" s="28"/>
      <c r="EM39" s="28"/>
      <c r="EN39" s="28"/>
      <c r="EO39" s="28"/>
      <c r="EP39" s="28"/>
      <c r="EQ39" s="28"/>
      <c r="ER39" s="28"/>
      <c r="ES39" s="28"/>
      <c r="ET39" s="28"/>
      <c r="EU39" s="28"/>
      <c r="EV39" s="28"/>
      <c r="EW39" s="28"/>
      <c r="EX39" s="28"/>
      <c r="EY39" s="28"/>
      <c r="EZ39" s="28"/>
      <c r="FA39" s="28"/>
      <c r="FB39" s="28"/>
      <c r="FC39" s="28"/>
      <c r="FD39" s="28"/>
      <c r="FE39" s="28"/>
      <c r="FF39" s="28"/>
      <c r="FG39" s="28"/>
      <c r="FH39" s="28"/>
      <c r="FI39" s="28"/>
      <c r="FJ39" s="28"/>
      <c r="FK39" s="28"/>
      <c r="FL39" s="28"/>
      <c r="FM39" s="28"/>
      <c r="FN39" s="28"/>
      <c r="FO39" s="28"/>
      <c r="FP39" s="28"/>
      <c r="FQ39" s="28"/>
      <c r="FR39" s="28"/>
      <c r="FS39" s="28"/>
      <c r="FT39" s="28"/>
      <c r="FU39" s="28"/>
      <c r="FV39" s="28"/>
      <c r="FW39" s="28"/>
      <c r="FX39" s="28"/>
      <c r="FY39" s="28"/>
      <c r="FZ39" s="28"/>
      <c r="GA39" s="28"/>
      <c r="GB39" s="28"/>
      <c r="GC39" s="28"/>
      <c r="GD39" s="28"/>
      <c r="GE39" s="28"/>
      <c r="GF39" s="28"/>
      <c r="GG39" s="28"/>
      <c r="GH39" s="28"/>
      <c r="GI39" s="28"/>
      <c r="GJ39" s="28"/>
      <c r="GK39" s="28"/>
      <c r="GL39" s="28"/>
      <c r="GM39" s="28"/>
      <c r="GN39" s="28"/>
      <c r="GO39" s="28"/>
    </row>
    <row r="40" spans="1:197" x14ac:dyDescent="0.25">
      <c r="A40" s="28"/>
      <c r="B40" s="69"/>
      <c r="C40" s="28"/>
      <c r="D40" s="28"/>
      <c r="E40" s="64"/>
      <c r="F40" s="28"/>
      <c r="G40" s="28"/>
      <c r="H40" s="28"/>
      <c r="I40" s="28"/>
      <c r="J40" s="28"/>
      <c r="K40" s="64"/>
      <c r="L40" s="64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64"/>
      <c r="X40" s="64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64"/>
      <c r="AJ40" s="64"/>
      <c r="AK40" s="28"/>
      <c r="AL40" s="28"/>
      <c r="AM40" s="28"/>
      <c r="AN40" s="28"/>
      <c r="AO40" s="28"/>
      <c r="AP40" s="28"/>
      <c r="AQ40" s="28"/>
      <c r="AR40" s="28"/>
      <c r="AS40" s="28"/>
      <c r="AT40" s="28"/>
      <c r="AU40" s="28"/>
      <c r="AV40" s="28"/>
      <c r="AW40" s="28"/>
      <c r="AX40" s="28"/>
      <c r="AY40" s="65"/>
      <c r="AZ40" s="66"/>
      <c r="BA40" s="65"/>
      <c r="BB40" s="65"/>
      <c r="BC40" s="65"/>
      <c r="BD40" s="65"/>
      <c r="BE40" s="65"/>
      <c r="BF40" s="65"/>
      <c r="BG40" s="65"/>
      <c r="BH40" s="65"/>
      <c r="BI40" s="65"/>
      <c r="BJ40" s="65"/>
      <c r="BK40" s="65"/>
      <c r="BL40" s="65"/>
      <c r="BM40" s="66"/>
      <c r="BN40" s="65"/>
      <c r="BO40" s="65"/>
      <c r="BP40" s="65"/>
      <c r="BQ40" s="65"/>
      <c r="BR40" s="65"/>
      <c r="BS40" s="65"/>
      <c r="BT40" s="65"/>
      <c r="BU40" s="65"/>
      <c r="BV40" s="65"/>
      <c r="BW40" s="65"/>
      <c r="BX40" s="65"/>
      <c r="BY40" s="65"/>
      <c r="BZ40" s="66"/>
      <c r="CA40" s="65"/>
      <c r="CB40" s="65"/>
      <c r="CC40" s="65"/>
      <c r="CD40" s="65"/>
      <c r="CE40" s="65"/>
      <c r="CF40" s="65"/>
      <c r="CG40" s="65"/>
      <c r="CH40" s="65"/>
      <c r="CI40" s="65"/>
      <c r="CJ40" s="65"/>
      <c r="CK40" s="65"/>
      <c r="CL40" s="65"/>
      <c r="CM40" s="65"/>
      <c r="CN40" s="65"/>
      <c r="CO40" s="65"/>
      <c r="CP40" s="65"/>
      <c r="CQ40" s="65"/>
      <c r="CR40" s="65"/>
      <c r="CS40" s="28"/>
      <c r="CT40" s="28"/>
      <c r="CU40" s="28"/>
      <c r="CV40" s="28"/>
      <c r="CW40" s="28"/>
      <c r="CX40" s="28"/>
      <c r="CY40" s="28"/>
      <c r="CZ40" s="28"/>
      <c r="DA40" s="28"/>
      <c r="DB40" s="28"/>
      <c r="DC40" s="28"/>
      <c r="DD40" s="28"/>
      <c r="DE40" s="28"/>
      <c r="DF40" s="28"/>
      <c r="DG40" s="28"/>
      <c r="DH40" s="28"/>
      <c r="DI40" s="28"/>
      <c r="DJ40" s="28"/>
      <c r="DK40" s="64"/>
      <c r="DL40" s="28"/>
      <c r="DM40" s="28"/>
      <c r="DN40" s="64"/>
      <c r="DO40" s="64"/>
      <c r="DP40" s="28"/>
      <c r="DQ40" s="28"/>
      <c r="DR40" s="64"/>
      <c r="DS40" s="64"/>
      <c r="DT40" s="28"/>
      <c r="DU40" s="28"/>
      <c r="DV40" s="64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28"/>
      <c r="EV40" s="28"/>
      <c r="EW40" s="28"/>
      <c r="EX40" s="28"/>
      <c r="EY40" s="28"/>
      <c r="EZ40" s="28"/>
      <c r="FA40" s="28"/>
      <c r="FB40" s="28"/>
      <c r="FC40" s="28"/>
      <c r="FD40" s="28"/>
      <c r="FE40" s="28"/>
      <c r="FF40" s="28"/>
      <c r="FG40" s="28"/>
      <c r="FH40" s="28"/>
      <c r="FI40" s="28"/>
      <c r="FJ40" s="28"/>
      <c r="FK40" s="28"/>
      <c r="FL40" s="28"/>
      <c r="FM40" s="28"/>
      <c r="FN40" s="28"/>
      <c r="FO40" s="28"/>
      <c r="FP40" s="28"/>
      <c r="FQ40" s="28"/>
      <c r="FR40" s="28"/>
      <c r="FS40" s="28"/>
      <c r="FT40" s="28"/>
      <c r="FU40" s="28"/>
      <c r="FV40" s="28"/>
      <c r="FW40" s="28"/>
      <c r="FX40" s="28"/>
      <c r="FY40" s="28"/>
      <c r="FZ40" s="28"/>
      <c r="GA40" s="28"/>
      <c r="GB40" s="28"/>
      <c r="GC40" s="28"/>
      <c r="GD40" s="28"/>
      <c r="GE40" s="28"/>
      <c r="GF40" s="28"/>
      <c r="GG40" s="28"/>
      <c r="GH40" s="28"/>
      <c r="GI40" s="28"/>
      <c r="GJ40" s="28"/>
      <c r="GK40" s="28"/>
      <c r="GL40" s="28"/>
      <c r="GM40" s="28"/>
      <c r="GN40" s="28"/>
      <c r="GO40" s="28"/>
    </row>
    <row r="41" spans="1:197" x14ac:dyDescent="0.25">
      <c r="A41" s="28"/>
      <c r="B41" s="69"/>
      <c r="C41" s="28"/>
      <c r="D41" s="28"/>
      <c r="E41" s="64"/>
      <c r="F41" s="28"/>
      <c r="G41" s="28"/>
      <c r="H41" s="28"/>
      <c r="I41" s="28"/>
      <c r="J41" s="28"/>
      <c r="K41" s="64"/>
      <c r="L41" s="64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64"/>
      <c r="X41" s="64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64"/>
      <c r="AJ41" s="64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65"/>
      <c r="AZ41" s="66"/>
      <c r="BA41" s="65"/>
      <c r="BB41" s="65"/>
      <c r="BC41" s="65"/>
      <c r="BD41" s="65"/>
      <c r="BE41" s="65"/>
      <c r="BF41" s="65"/>
      <c r="BG41" s="65"/>
      <c r="BH41" s="65"/>
      <c r="BI41" s="65"/>
      <c r="BJ41" s="65"/>
      <c r="BK41" s="65"/>
      <c r="BL41" s="65"/>
      <c r="BM41" s="66"/>
      <c r="BN41" s="65"/>
      <c r="BO41" s="65"/>
      <c r="BP41" s="65"/>
      <c r="BQ41" s="65"/>
      <c r="BR41" s="65"/>
      <c r="BS41" s="65"/>
      <c r="BT41" s="65"/>
      <c r="BU41" s="65"/>
      <c r="BV41" s="65"/>
      <c r="BW41" s="65"/>
      <c r="BX41" s="65"/>
      <c r="BY41" s="65"/>
      <c r="BZ41" s="66"/>
      <c r="CA41" s="65"/>
      <c r="CB41" s="65"/>
      <c r="CC41" s="65"/>
      <c r="CD41" s="65"/>
      <c r="CE41" s="65"/>
      <c r="CF41" s="65"/>
      <c r="CG41" s="65"/>
      <c r="CH41" s="65"/>
      <c r="CI41" s="65"/>
      <c r="CJ41" s="65"/>
      <c r="CK41" s="65"/>
      <c r="CL41" s="65"/>
      <c r="CM41" s="65"/>
      <c r="CN41" s="65"/>
      <c r="CO41" s="65"/>
      <c r="CP41" s="65"/>
      <c r="CQ41" s="65"/>
      <c r="CR41" s="65"/>
      <c r="CS41" s="28"/>
      <c r="CT41" s="28"/>
      <c r="CU41" s="28"/>
      <c r="CV41" s="28"/>
      <c r="CW41" s="28"/>
      <c r="CX41" s="28"/>
      <c r="CY41" s="28"/>
      <c r="CZ41" s="28"/>
      <c r="DA41" s="28"/>
      <c r="DB41" s="28"/>
      <c r="DC41" s="28"/>
      <c r="DD41" s="28"/>
      <c r="DE41" s="28"/>
      <c r="DF41" s="28"/>
      <c r="DG41" s="28"/>
      <c r="DH41" s="28"/>
      <c r="DI41" s="28"/>
      <c r="DJ41" s="28"/>
      <c r="DK41" s="64"/>
      <c r="DL41" s="28"/>
      <c r="DM41" s="28"/>
      <c r="DN41" s="64"/>
      <c r="DO41" s="64"/>
      <c r="DP41" s="28"/>
      <c r="DQ41" s="28"/>
      <c r="DR41" s="64"/>
      <c r="DS41" s="64"/>
      <c r="DT41" s="28"/>
      <c r="DU41" s="28"/>
      <c r="DV41" s="64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28"/>
      <c r="EV41" s="28"/>
      <c r="EW41" s="28"/>
      <c r="EX41" s="28"/>
      <c r="EY41" s="28"/>
      <c r="EZ41" s="28"/>
      <c r="FA41" s="28"/>
      <c r="FB41" s="28"/>
      <c r="FC41" s="28"/>
      <c r="FD41" s="28"/>
      <c r="FE41" s="28"/>
      <c r="FF41" s="28"/>
      <c r="FG41" s="28"/>
      <c r="FH41" s="28"/>
      <c r="FI41" s="28"/>
      <c r="FJ41" s="28"/>
      <c r="FK41" s="28"/>
      <c r="FL41" s="28"/>
      <c r="FM41" s="28"/>
      <c r="FN41" s="28"/>
      <c r="FO41" s="28"/>
      <c r="FP41" s="28"/>
      <c r="FQ41" s="28"/>
      <c r="FR41" s="28"/>
      <c r="FS41" s="28"/>
      <c r="FT41" s="28"/>
      <c r="FU41" s="28"/>
      <c r="FV41" s="28"/>
      <c r="FW41" s="28"/>
      <c r="FX41" s="28"/>
      <c r="FY41" s="28"/>
      <c r="FZ41" s="28"/>
      <c r="GA41" s="28"/>
      <c r="GB41" s="28"/>
      <c r="GC41" s="28"/>
      <c r="GD41" s="28"/>
      <c r="GE41" s="28"/>
      <c r="GF41" s="28"/>
      <c r="GG41" s="28"/>
      <c r="GH41" s="28"/>
      <c r="GI41" s="28"/>
      <c r="GJ41" s="28"/>
      <c r="GK41" s="28"/>
      <c r="GL41" s="28"/>
      <c r="GM41" s="28"/>
      <c r="GN41" s="28"/>
      <c r="GO41" s="28"/>
    </row>
    <row r="42" spans="1:197" x14ac:dyDescent="0.25">
      <c r="A42" s="28"/>
      <c r="B42" s="69"/>
      <c r="C42" s="28"/>
      <c r="D42" s="28"/>
      <c r="E42" s="64"/>
      <c r="F42" s="28"/>
      <c r="G42" s="28"/>
      <c r="H42" s="28"/>
      <c r="I42" s="28"/>
      <c r="J42" s="28"/>
      <c r="K42" s="64"/>
      <c r="L42" s="64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64"/>
      <c r="X42" s="64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64"/>
      <c r="AJ42" s="64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65"/>
      <c r="AZ42" s="66"/>
      <c r="BA42" s="65"/>
      <c r="BB42" s="65"/>
      <c r="BC42" s="65"/>
      <c r="BD42" s="65"/>
      <c r="BE42" s="65"/>
      <c r="BF42" s="65"/>
      <c r="BG42" s="65"/>
      <c r="BH42" s="65"/>
      <c r="BI42" s="65"/>
      <c r="BJ42" s="65"/>
      <c r="BK42" s="65"/>
      <c r="BL42" s="65"/>
      <c r="BM42" s="66"/>
      <c r="BN42" s="65"/>
      <c r="BO42" s="65"/>
      <c r="BP42" s="65"/>
      <c r="BQ42" s="65"/>
      <c r="BR42" s="65"/>
      <c r="BS42" s="65"/>
      <c r="BT42" s="65"/>
      <c r="BU42" s="65"/>
      <c r="BV42" s="65"/>
      <c r="BW42" s="65"/>
      <c r="BX42" s="65"/>
      <c r="BY42" s="65"/>
      <c r="BZ42" s="66"/>
      <c r="CA42" s="65"/>
      <c r="CB42" s="65"/>
      <c r="CC42" s="65"/>
      <c r="CD42" s="65"/>
      <c r="CE42" s="65"/>
      <c r="CF42" s="65"/>
      <c r="CG42" s="65"/>
      <c r="CH42" s="65"/>
      <c r="CI42" s="65"/>
      <c r="CJ42" s="65"/>
      <c r="CK42" s="65"/>
      <c r="CL42" s="65"/>
      <c r="CM42" s="65"/>
      <c r="CN42" s="65"/>
      <c r="CO42" s="65"/>
      <c r="CP42" s="65"/>
      <c r="CQ42" s="65"/>
      <c r="CR42" s="65"/>
      <c r="CS42" s="28"/>
      <c r="CT42" s="28"/>
      <c r="CU42" s="28"/>
      <c r="CV42" s="28"/>
      <c r="CW42" s="28"/>
      <c r="CX42" s="28"/>
      <c r="CY42" s="28"/>
      <c r="CZ42" s="28"/>
      <c r="DA42" s="28"/>
      <c r="DB42" s="28"/>
      <c r="DC42" s="28"/>
      <c r="DD42" s="28"/>
      <c r="DE42" s="28"/>
      <c r="DF42" s="28"/>
      <c r="DG42" s="28"/>
      <c r="DH42" s="28"/>
      <c r="DI42" s="28"/>
      <c r="DJ42" s="28"/>
      <c r="DK42" s="64"/>
      <c r="DL42" s="28"/>
      <c r="DM42" s="28"/>
      <c r="DN42" s="64"/>
      <c r="DO42" s="64"/>
      <c r="DP42" s="28"/>
      <c r="DQ42" s="28"/>
      <c r="DR42" s="64"/>
      <c r="DS42" s="64"/>
      <c r="DT42" s="28"/>
      <c r="DU42" s="28"/>
      <c r="DV42" s="64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28"/>
      <c r="EW42" s="28"/>
      <c r="EX42" s="28"/>
      <c r="EY42" s="28"/>
      <c r="EZ42" s="28"/>
      <c r="FA42" s="28"/>
      <c r="FB42" s="28"/>
      <c r="FC42" s="28"/>
      <c r="FD42" s="28"/>
      <c r="FE42" s="28"/>
      <c r="FF42" s="28"/>
      <c r="FG42" s="28"/>
      <c r="FH42" s="28"/>
      <c r="FI42" s="28"/>
      <c r="FJ42" s="28"/>
      <c r="FK42" s="28"/>
      <c r="FL42" s="28"/>
      <c r="FM42" s="28"/>
      <c r="FN42" s="28"/>
      <c r="FO42" s="28"/>
      <c r="FP42" s="28"/>
      <c r="FQ42" s="28"/>
      <c r="FR42" s="28"/>
      <c r="FS42" s="28"/>
      <c r="FT42" s="28"/>
      <c r="FU42" s="28"/>
      <c r="FV42" s="28"/>
      <c r="FW42" s="28"/>
      <c r="FX42" s="28"/>
      <c r="FY42" s="28"/>
      <c r="FZ42" s="28"/>
      <c r="GA42" s="28"/>
      <c r="GB42" s="28"/>
      <c r="GC42" s="28"/>
      <c r="GD42" s="28"/>
      <c r="GE42" s="28"/>
      <c r="GF42" s="28"/>
      <c r="GG42" s="28"/>
      <c r="GH42" s="28"/>
      <c r="GI42" s="28"/>
      <c r="GJ42" s="28"/>
      <c r="GK42" s="28"/>
      <c r="GL42" s="28"/>
      <c r="GM42" s="28"/>
      <c r="GN42" s="28"/>
      <c r="GO42" s="28"/>
    </row>
    <row r="43" spans="1:197" x14ac:dyDescent="0.25">
      <c r="A43" s="28"/>
      <c r="B43" s="69"/>
      <c r="C43" s="28"/>
      <c r="D43" s="28"/>
      <c r="E43" s="64"/>
      <c r="F43" s="28"/>
      <c r="G43" s="28"/>
      <c r="H43" s="28"/>
      <c r="I43" s="28"/>
      <c r="J43" s="28"/>
      <c r="K43" s="64"/>
      <c r="L43" s="64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64"/>
      <c r="X43" s="64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64"/>
      <c r="AJ43" s="64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65"/>
      <c r="AZ43" s="66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6"/>
      <c r="BN43" s="65"/>
      <c r="BO43" s="65"/>
      <c r="BP43" s="65"/>
      <c r="BQ43" s="65"/>
      <c r="BR43" s="65"/>
      <c r="BS43" s="65"/>
      <c r="BT43" s="65"/>
      <c r="BU43" s="65"/>
      <c r="BV43" s="65"/>
      <c r="BW43" s="65"/>
      <c r="BX43" s="65"/>
      <c r="BY43" s="65"/>
      <c r="BZ43" s="66"/>
      <c r="CA43" s="65"/>
      <c r="CB43" s="65"/>
      <c r="CC43" s="65"/>
      <c r="CD43" s="65"/>
      <c r="CE43" s="65"/>
      <c r="CF43" s="65"/>
      <c r="CG43" s="65"/>
      <c r="CH43" s="65"/>
      <c r="CI43" s="65"/>
      <c r="CJ43" s="65"/>
      <c r="CK43" s="65"/>
      <c r="CL43" s="65"/>
      <c r="CM43" s="65"/>
      <c r="CN43" s="65"/>
      <c r="CO43" s="65"/>
      <c r="CP43" s="65"/>
      <c r="CQ43" s="65"/>
      <c r="CR43" s="65"/>
      <c r="CS43" s="28"/>
      <c r="CT43" s="28"/>
      <c r="CU43" s="28"/>
      <c r="CV43" s="28"/>
      <c r="CW43" s="28"/>
      <c r="CX43" s="28"/>
      <c r="CY43" s="28"/>
      <c r="CZ43" s="28"/>
      <c r="DA43" s="28"/>
      <c r="DB43" s="28"/>
      <c r="DC43" s="28"/>
      <c r="DD43" s="28"/>
      <c r="DE43" s="28"/>
      <c r="DF43" s="28"/>
      <c r="DG43" s="28"/>
      <c r="DH43" s="28"/>
      <c r="DI43" s="28"/>
      <c r="DJ43" s="28"/>
      <c r="DK43" s="64"/>
      <c r="DL43" s="28"/>
      <c r="DM43" s="28"/>
      <c r="DN43" s="64"/>
      <c r="DO43" s="64"/>
      <c r="DP43" s="28"/>
      <c r="DQ43" s="28"/>
      <c r="DR43" s="64"/>
      <c r="DS43" s="64"/>
      <c r="DT43" s="28"/>
      <c r="DU43" s="28"/>
      <c r="DV43" s="64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28"/>
      <c r="EW43" s="28"/>
      <c r="EX43" s="28"/>
      <c r="EY43" s="28"/>
      <c r="EZ43" s="28"/>
      <c r="FA43" s="28"/>
      <c r="FB43" s="28"/>
      <c r="FC43" s="28"/>
      <c r="FD43" s="28"/>
      <c r="FE43" s="28"/>
      <c r="FF43" s="28"/>
      <c r="FG43" s="28"/>
      <c r="FH43" s="28"/>
      <c r="FI43" s="28"/>
      <c r="FJ43" s="28"/>
      <c r="FK43" s="28"/>
      <c r="FL43" s="28"/>
      <c r="FM43" s="28"/>
      <c r="FN43" s="28"/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  <c r="GD43" s="28"/>
      <c r="GE43" s="28"/>
      <c r="GF43" s="28"/>
      <c r="GG43" s="28"/>
      <c r="GH43" s="28"/>
      <c r="GI43" s="28"/>
      <c r="GJ43" s="28"/>
      <c r="GK43" s="28"/>
      <c r="GL43" s="28"/>
      <c r="GM43" s="28"/>
      <c r="GN43" s="28"/>
      <c r="GO43" s="28"/>
    </row>
    <row r="44" spans="1:197" x14ac:dyDescent="0.25">
      <c r="A44" s="28"/>
      <c r="B44" s="69"/>
      <c r="C44" s="28"/>
      <c r="D44" s="28"/>
      <c r="E44" s="64"/>
      <c r="F44" s="28"/>
      <c r="G44" s="28"/>
      <c r="H44" s="28"/>
      <c r="I44" s="28"/>
      <c r="J44" s="28"/>
      <c r="K44" s="64"/>
      <c r="L44" s="64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64"/>
      <c r="X44" s="64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64"/>
      <c r="AJ44" s="64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/>
      <c r="AY44" s="65"/>
      <c r="AZ44" s="66"/>
      <c r="BA44" s="65"/>
      <c r="BB44" s="65"/>
      <c r="BC44" s="65"/>
      <c r="BD44" s="65"/>
      <c r="BE44" s="65"/>
      <c r="BF44" s="65"/>
      <c r="BG44" s="65"/>
      <c r="BH44" s="65"/>
      <c r="BI44" s="65"/>
      <c r="BJ44" s="65"/>
      <c r="BK44" s="65"/>
      <c r="BL44" s="65"/>
      <c r="BM44" s="66"/>
      <c r="BN44" s="65"/>
      <c r="BO44" s="65"/>
      <c r="BP44" s="65"/>
      <c r="BQ44" s="65"/>
      <c r="BR44" s="65"/>
      <c r="BS44" s="65"/>
      <c r="BT44" s="65"/>
      <c r="BU44" s="65"/>
      <c r="BV44" s="65"/>
      <c r="BW44" s="65"/>
      <c r="BX44" s="65"/>
      <c r="BY44" s="65"/>
      <c r="BZ44" s="66"/>
      <c r="CA44" s="65"/>
      <c r="CB44" s="65"/>
      <c r="CC44" s="65"/>
      <c r="CD44" s="65"/>
      <c r="CE44" s="65"/>
      <c r="CF44" s="65"/>
      <c r="CG44" s="65"/>
      <c r="CH44" s="65"/>
      <c r="CI44" s="65"/>
      <c r="CJ44" s="65"/>
      <c r="CK44" s="65"/>
      <c r="CL44" s="65"/>
      <c r="CM44" s="65"/>
      <c r="CN44" s="65"/>
      <c r="CO44" s="65"/>
      <c r="CP44" s="65"/>
      <c r="CQ44" s="65"/>
      <c r="CR44" s="65"/>
      <c r="CS44" s="28"/>
      <c r="CT44" s="28"/>
      <c r="CU44" s="28"/>
      <c r="CV44" s="28"/>
      <c r="CW44" s="28"/>
      <c r="CX44" s="28"/>
      <c r="CY44" s="28"/>
      <c r="CZ44" s="28"/>
      <c r="DA44" s="28"/>
      <c r="DB44" s="28"/>
      <c r="DC44" s="28"/>
      <c r="DD44" s="28"/>
      <c r="DE44" s="28"/>
      <c r="DF44" s="28"/>
      <c r="DG44" s="28"/>
      <c r="DH44" s="28"/>
      <c r="DI44" s="28"/>
      <c r="DJ44" s="28"/>
      <c r="DK44" s="64"/>
      <c r="DL44" s="28"/>
      <c r="DM44" s="28"/>
      <c r="DN44" s="64"/>
      <c r="DO44" s="64"/>
      <c r="DP44" s="28"/>
      <c r="DQ44" s="28"/>
      <c r="DR44" s="64"/>
      <c r="DS44" s="64"/>
      <c r="DT44" s="28"/>
      <c r="DU44" s="28"/>
      <c r="DV44" s="64"/>
      <c r="DW44" s="28"/>
      <c r="DX44" s="28"/>
      <c r="DY44" s="28"/>
      <c r="DZ44" s="28"/>
      <c r="EA44" s="28"/>
      <c r="EB44" s="28"/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28"/>
      <c r="EW44" s="28"/>
      <c r="EX44" s="28"/>
      <c r="EY44" s="28"/>
      <c r="EZ44" s="28"/>
      <c r="FA44" s="28"/>
      <c r="FB44" s="28"/>
      <c r="FC44" s="28"/>
      <c r="FD44" s="28"/>
      <c r="FE44" s="28"/>
      <c r="FF44" s="28"/>
      <c r="FG44" s="28"/>
      <c r="FH44" s="28"/>
      <c r="FI44" s="28"/>
      <c r="FJ44" s="28"/>
      <c r="FK44" s="28"/>
      <c r="FL44" s="28"/>
      <c r="FM44" s="28"/>
      <c r="FN44" s="28"/>
      <c r="FO44" s="28"/>
      <c r="FP44" s="28"/>
      <c r="FQ44" s="28"/>
      <c r="FR44" s="28"/>
      <c r="FS44" s="28"/>
      <c r="FT44" s="28"/>
      <c r="FU44" s="28"/>
      <c r="FV44" s="28"/>
      <c r="FW44" s="28"/>
      <c r="FX44" s="28"/>
      <c r="FY44" s="28"/>
      <c r="FZ44" s="28"/>
      <c r="GA44" s="28"/>
      <c r="GB44" s="28"/>
      <c r="GC44" s="28"/>
      <c r="GD44" s="28"/>
      <c r="GE44" s="28"/>
      <c r="GF44" s="28"/>
      <c r="GG44" s="28"/>
      <c r="GH44" s="28"/>
      <c r="GI44" s="28"/>
      <c r="GJ44" s="28"/>
      <c r="GK44" s="28"/>
      <c r="GL44" s="28"/>
      <c r="GM44" s="28"/>
      <c r="GN44" s="28"/>
      <c r="GO44" s="28"/>
    </row>
    <row r="45" spans="1:197" x14ac:dyDescent="0.25">
      <c r="A45" s="28"/>
      <c r="B45" s="69"/>
      <c r="C45" s="28"/>
      <c r="D45" s="28"/>
      <c r="E45" s="64"/>
      <c r="F45" s="28"/>
      <c r="G45" s="28"/>
      <c r="H45" s="28"/>
      <c r="I45" s="28"/>
      <c r="J45" s="28"/>
      <c r="K45" s="64"/>
      <c r="L45" s="64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64"/>
      <c r="X45" s="64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64"/>
      <c r="AJ45" s="64"/>
      <c r="AK45" s="28"/>
      <c r="AL45" s="28"/>
      <c r="AM45" s="28"/>
      <c r="AN45" s="28"/>
      <c r="AO45" s="28"/>
      <c r="AP45" s="28"/>
      <c r="AQ45" s="28"/>
      <c r="AR45" s="28"/>
      <c r="AS45" s="28"/>
      <c r="AT45" s="28"/>
      <c r="AU45" s="28"/>
      <c r="AV45" s="28"/>
      <c r="AW45" s="28"/>
      <c r="AX45" s="28"/>
      <c r="AY45" s="65"/>
      <c r="AZ45" s="66"/>
      <c r="BA45" s="65"/>
      <c r="BB45" s="65"/>
      <c r="BC45" s="65"/>
      <c r="BD45" s="65"/>
      <c r="BE45" s="65"/>
      <c r="BF45" s="65"/>
      <c r="BG45" s="65"/>
      <c r="BH45" s="65"/>
      <c r="BI45" s="65"/>
      <c r="BJ45" s="65"/>
      <c r="BK45" s="65"/>
      <c r="BL45" s="65"/>
      <c r="BM45" s="66"/>
      <c r="BN45" s="65"/>
      <c r="BO45" s="65"/>
      <c r="BP45" s="65"/>
      <c r="BQ45" s="65"/>
      <c r="BR45" s="65"/>
      <c r="BS45" s="65"/>
      <c r="BT45" s="65"/>
      <c r="BU45" s="65"/>
      <c r="BV45" s="65"/>
      <c r="BW45" s="65"/>
      <c r="BX45" s="65"/>
      <c r="BY45" s="65"/>
      <c r="BZ45" s="66"/>
      <c r="CA45" s="65"/>
      <c r="CB45" s="65"/>
      <c r="CC45" s="65"/>
      <c r="CD45" s="65"/>
      <c r="CE45" s="65"/>
      <c r="CF45" s="65"/>
      <c r="CG45" s="65"/>
      <c r="CH45" s="65"/>
      <c r="CI45" s="65"/>
      <c r="CJ45" s="65"/>
      <c r="CK45" s="65"/>
      <c r="CL45" s="65"/>
      <c r="CM45" s="65"/>
      <c r="CN45" s="65"/>
      <c r="CO45" s="65"/>
      <c r="CP45" s="65"/>
      <c r="CQ45" s="65"/>
      <c r="CR45" s="65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64"/>
      <c r="DL45" s="28"/>
      <c r="DM45" s="28"/>
      <c r="DN45" s="64"/>
      <c r="DO45" s="64"/>
      <c r="DP45" s="28"/>
      <c r="DQ45" s="28"/>
      <c r="DR45" s="64"/>
      <c r="DS45" s="64"/>
      <c r="DT45" s="28"/>
      <c r="DU45" s="28"/>
      <c r="DV45" s="64"/>
      <c r="DW45" s="28"/>
      <c r="DX45" s="28"/>
      <c r="DY45" s="28"/>
      <c r="DZ45" s="28"/>
      <c r="EA45" s="28"/>
      <c r="EB45" s="28"/>
      <c r="EC45" s="28"/>
      <c r="ED45" s="28"/>
      <c r="EE45" s="28"/>
      <c r="EF45" s="28"/>
      <c r="EG45" s="28"/>
      <c r="EH45" s="28"/>
      <c r="EI45" s="28"/>
      <c r="EJ45" s="28"/>
      <c r="EK45" s="28"/>
      <c r="EL45" s="28"/>
      <c r="EM45" s="28"/>
      <c r="EN45" s="28"/>
      <c r="EO45" s="28"/>
      <c r="EP45" s="28"/>
      <c r="EQ45" s="28"/>
      <c r="ER45" s="28"/>
      <c r="ES45" s="28"/>
      <c r="ET45" s="28"/>
      <c r="EU45" s="28"/>
      <c r="EV45" s="28"/>
      <c r="EW45" s="28"/>
      <c r="EX45" s="28"/>
      <c r="EY45" s="28"/>
      <c r="EZ45" s="28"/>
      <c r="FA45" s="28"/>
      <c r="FB45" s="28"/>
      <c r="FC45" s="28"/>
      <c r="FD45" s="28"/>
      <c r="FE45" s="28"/>
      <c r="FF45" s="28"/>
      <c r="FG45" s="28"/>
      <c r="FH45" s="28"/>
      <c r="FI45" s="28"/>
      <c r="FJ45" s="28"/>
      <c r="FK45" s="28"/>
      <c r="FL45" s="28"/>
      <c r="FM45" s="28"/>
      <c r="FN45" s="28"/>
      <c r="FO45" s="28"/>
      <c r="FP45" s="28"/>
      <c r="FQ45" s="28"/>
      <c r="FR45" s="28"/>
      <c r="FS45" s="28"/>
      <c r="FT45" s="28"/>
      <c r="FU45" s="28"/>
      <c r="FV45" s="28"/>
      <c r="FW45" s="28"/>
      <c r="FX45" s="28"/>
      <c r="FY45" s="28"/>
      <c r="FZ45" s="28"/>
      <c r="GA45" s="28"/>
      <c r="GB45" s="28"/>
      <c r="GC45" s="28"/>
      <c r="GD45" s="28"/>
      <c r="GE45" s="28"/>
      <c r="GF45" s="28"/>
      <c r="GG45" s="28"/>
      <c r="GH45" s="28"/>
      <c r="GI45" s="28"/>
      <c r="GJ45" s="28"/>
      <c r="GK45" s="28"/>
      <c r="GL45" s="28"/>
      <c r="GM45" s="28"/>
      <c r="GN45" s="28"/>
      <c r="GO45" s="28"/>
    </row>
    <row r="46" spans="1:197" x14ac:dyDescent="0.25">
      <c r="A46" s="28"/>
      <c r="B46" s="69"/>
      <c r="C46" s="28"/>
      <c r="D46" s="28"/>
      <c r="E46" s="64"/>
      <c r="F46" s="28"/>
      <c r="G46" s="28"/>
      <c r="H46" s="28"/>
      <c r="I46" s="28"/>
      <c r="J46" s="28"/>
      <c r="K46" s="64"/>
      <c r="L46" s="64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64"/>
      <c r="X46" s="64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64"/>
      <c r="AJ46" s="64"/>
      <c r="AK46" s="28"/>
      <c r="AL46" s="28"/>
      <c r="AM46" s="28"/>
      <c r="AN46" s="28"/>
      <c r="AO46" s="28"/>
      <c r="AP46" s="28"/>
      <c r="AQ46" s="28"/>
      <c r="AR46" s="28"/>
      <c r="AS46" s="28"/>
      <c r="AT46" s="28"/>
      <c r="AU46" s="28"/>
      <c r="AV46" s="28"/>
      <c r="AW46" s="28"/>
      <c r="AX46" s="28"/>
      <c r="AY46" s="65"/>
      <c r="AZ46" s="66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6"/>
      <c r="BN46" s="65"/>
      <c r="BO46" s="65"/>
      <c r="BP46" s="65"/>
      <c r="BQ46" s="65"/>
      <c r="BR46" s="65"/>
      <c r="BS46" s="65"/>
      <c r="BT46" s="65"/>
      <c r="BU46" s="65"/>
      <c r="BV46" s="65"/>
      <c r="BW46" s="65"/>
      <c r="BX46" s="65"/>
      <c r="BY46" s="65"/>
      <c r="BZ46" s="66"/>
      <c r="CA46" s="65"/>
      <c r="CB46" s="65"/>
      <c r="CC46" s="65"/>
      <c r="CD46" s="65"/>
      <c r="CE46" s="65"/>
      <c r="CF46" s="65"/>
      <c r="CG46" s="65"/>
      <c r="CH46" s="65"/>
      <c r="CI46" s="65"/>
      <c r="CJ46" s="65"/>
      <c r="CK46" s="65"/>
      <c r="CL46" s="65"/>
      <c r="CM46" s="65"/>
      <c r="CN46" s="65"/>
      <c r="CO46" s="65"/>
      <c r="CP46" s="65"/>
      <c r="CQ46" s="65"/>
      <c r="CR46" s="65"/>
      <c r="CS46" s="28"/>
      <c r="CT46" s="28"/>
      <c r="CU46" s="28"/>
      <c r="CV46" s="28"/>
      <c r="CW46" s="28"/>
      <c r="CX46" s="28"/>
      <c r="CY46" s="28"/>
      <c r="CZ46" s="28"/>
      <c r="DA46" s="28"/>
      <c r="DB46" s="28"/>
      <c r="DC46" s="28"/>
      <c r="DD46" s="28"/>
      <c r="DE46" s="28"/>
      <c r="DF46" s="28"/>
      <c r="DG46" s="28"/>
      <c r="DH46" s="28"/>
      <c r="DI46" s="28"/>
      <c r="DJ46" s="28"/>
      <c r="DK46" s="64"/>
      <c r="DL46" s="28"/>
      <c r="DM46" s="28"/>
      <c r="DN46" s="64"/>
      <c r="DO46" s="64"/>
      <c r="DP46" s="28"/>
      <c r="DQ46" s="28"/>
      <c r="DR46" s="64"/>
      <c r="DS46" s="64"/>
      <c r="DT46" s="28"/>
      <c r="DU46" s="28"/>
      <c r="DV46" s="64"/>
      <c r="DW46" s="28"/>
      <c r="DX46" s="28"/>
      <c r="DY46" s="28"/>
      <c r="DZ46" s="28"/>
      <c r="EA46" s="28"/>
      <c r="EB46" s="28"/>
      <c r="EC46" s="28"/>
      <c r="ED46" s="28"/>
      <c r="EE46" s="28"/>
      <c r="EF46" s="28"/>
      <c r="EG46" s="28"/>
      <c r="EH46" s="28"/>
      <c r="EI46" s="28"/>
      <c r="EJ46" s="28"/>
      <c r="EK46" s="28"/>
      <c r="EL46" s="28"/>
      <c r="EM46" s="28"/>
      <c r="EN46" s="28"/>
      <c r="EO46" s="28"/>
      <c r="EP46" s="28"/>
      <c r="EQ46" s="28"/>
      <c r="ER46" s="28"/>
      <c r="ES46" s="28"/>
      <c r="ET46" s="28"/>
      <c r="EU46" s="28"/>
      <c r="EV46" s="28"/>
      <c r="EW46" s="28"/>
      <c r="EX46" s="28"/>
      <c r="EY46" s="28"/>
      <c r="EZ46" s="28"/>
      <c r="FA46" s="28"/>
      <c r="FB46" s="28"/>
      <c r="FC46" s="28"/>
      <c r="FD46" s="28"/>
      <c r="FE46" s="28"/>
      <c r="FF46" s="28"/>
      <c r="FG46" s="28"/>
      <c r="FH46" s="28"/>
      <c r="FI46" s="28"/>
      <c r="FJ46" s="28"/>
      <c r="FK46" s="28"/>
      <c r="FL46" s="28"/>
      <c r="FM46" s="28"/>
      <c r="FN46" s="28"/>
      <c r="FO46" s="28"/>
      <c r="FP46" s="28"/>
      <c r="FQ46" s="28"/>
      <c r="FR46" s="28"/>
      <c r="FS46" s="28"/>
      <c r="FT46" s="28"/>
      <c r="FU46" s="28"/>
      <c r="FV46" s="28"/>
      <c r="FW46" s="28"/>
      <c r="FX46" s="28"/>
      <c r="FY46" s="28"/>
      <c r="FZ46" s="28"/>
      <c r="GA46" s="28"/>
      <c r="GB46" s="28"/>
      <c r="GC46" s="28"/>
      <c r="GD46" s="28"/>
      <c r="GE46" s="28"/>
      <c r="GF46" s="28"/>
      <c r="GG46" s="28"/>
      <c r="GH46" s="28"/>
      <c r="GI46" s="28"/>
      <c r="GJ46" s="28"/>
      <c r="GK46" s="28"/>
      <c r="GL46" s="28"/>
      <c r="GM46" s="28"/>
      <c r="GN46" s="28"/>
      <c r="GO46" s="28"/>
    </row>
    <row r="47" spans="1:197" x14ac:dyDescent="0.25">
      <c r="A47" s="28"/>
      <c r="B47" s="69"/>
      <c r="C47" s="28"/>
      <c r="D47" s="28"/>
      <c r="E47" s="64"/>
      <c r="F47" s="28"/>
      <c r="G47" s="28"/>
      <c r="H47" s="28"/>
      <c r="I47" s="28"/>
      <c r="J47" s="28"/>
      <c r="K47" s="64"/>
      <c r="L47" s="64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64"/>
      <c r="X47" s="64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64"/>
      <c r="AJ47" s="64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8"/>
      <c r="AV47" s="28"/>
      <c r="AW47" s="28"/>
      <c r="AX47" s="28"/>
      <c r="AY47" s="65"/>
      <c r="AZ47" s="66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6"/>
      <c r="BN47" s="65"/>
      <c r="BO47" s="65"/>
      <c r="BP47" s="65"/>
      <c r="BQ47" s="65"/>
      <c r="BR47" s="65"/>
      <c r="BS47" s="65"/>
      <c r="BT47" s="65"/>
      <c r="BU47" s="65"/>
      <c r="BV47" s="65"/>
      <c r="BW47" s="65"/>
      <c r="BX47" s="65"/>
      <c r="BY47" s="65"/>
      <c r="BZ47" s="66"/>
      <c r="CA47" s="65"/>
      <c r="CB47" s="65"/>
      <c r="CC47" s="65"/>
      <c r="CD47" s="65"/>
      <c r="CE47" s="65"/>
      <c r="CF47" s="65"/>
      <c r="CG47" s="65"/>
      <c r="CH47" s="65"/>
      <c r="CI47" s="65"/>
      <c r="CJ47" s="65"/>
      <c r="CK47" s="65"/>
      <c r="CL47" s="65"/>
      <c r="CM47" s="65"/>
      <c r="CN47" s="65"/>
      <c r="CO47" s="65"/>
      <c r="CP47" s="65"/>
      <c r="CQ47" s="65"/>
      <c r="CR47" s="65"/>
      <c r="CS47" s="28"/>
      <c r="CT47" s="28"/>
      <c r="CU47" s="28"/>
      <c r="CV47" s="28"/>
      <c r="CW47" s="28"/>
      <c r="CX47" s="28"/>
      <c r="CY47" s="28"/>
      <c r="CZ47" s="28"/>
      <c r="DA47" s="28"/>
      <c r="DB47" s="28"/>
      <c r="DC47" s="28"/>
      <c r="DD47" s="28"/>
      <c r="DE47" s="28"/>
      <c r="DF47" s="28"/>
      <c r="DG47" s="28"/>
      <c r="DH47" s="28"/>
      <c r="DI47" s="28"/>
      <c r="DJ47" s="28"/>
      <c r="DK47" s="64"/>
      <c r="DL47" s="28"/>
      <c r="DM47" s="28"/>
      <c r="DN47" s="64"/>
      <c r="DO47" s="64"/>
      <c r="DP47" s="28"/>
      <c r="DQ47" s="28"/>
      <c r="DR47" s="64"/>
      <c r="DS47" s="64"/>
      <c r="DT47" s="28"/>
      <c r="DU47" s="28"/>
      <c r="DV47" s="64"/>
      <c r="DW47" s="28"/>
      <c r="DX47" s="28"/>
      <c r="DY47" s="28"/>
      <c r="DZ47" s="28"/>
      <c r="EA47" s="28"/>
      <c r="EB47" s="28"/>
      <c r="EC47" s="28"/>
      <c r="ED47" s="28"/>
      <c r="EE47" s="28"/>
      <c r="EF47" s="28"/>
      <c r="EG47" s="28"/>
      <c r="EH47" s="28"/>
      <c r="EI47" s="28"/>
      <c r="EJ47" s="28"/>
      <c r="EK47" s="28"/>
      <c r="EL47" s="28"/>
      <c r="EM47" s="28"/>
      <c r="EN47" s="28"/>
      <c r="EO47" s="28"/>
      <c r="EP47" s="28"/>
      <c r="EQ47" s="28"/>
      <c r="ER47" s="28"/>
      <c r="ES47" s="28"/>
      <c r="ET47" s="28"/>
      <c r="EU47" s="28"/>
      <c r="EV47" s="28"/>
      <c r="EW47" s="28"/>
      <c r="EX47" s="28"/>
      <c r="EY47" s="28"/>
      <c r="EZ47" s="28"/>
      <c r="FA47" s="28"/>
      <c r="FB47" s="28"/>
      <c r="FC47" s="28"/>
      <c r="FD47" s="28"/>
      <c r="FE47" s="28"/>
      <c r="FF47" s="28"/>
      <c r="FG47" s="28"/>
      <c r="FH47" s="28"/>
      <c r="FI47" s="28"/>
      <c r="FJ47" s="28"/>
      <c r="FK47" s="28"/>
      <c r="FL47" s="28"/>
      <c r="FM47" s="28"/>
      <c r="FN47" s="28"/>
      <c r="FO47" s="28"/>
      <c r="FP47" s="28"/>
      <c r="FQ47" s="28"/>
      <c r="FR47" s="28"/>
      <c r="FS47" s="28"/>
      <c r="FT47" s="28"/>
      <c r="FU47" s="28"/>
      <c r="FV47" s="28"/>
      <c r="FW47" s="28"/>
      <c r="FX47" s="28"/>
      <c r="FY47" s="28"/>
      <c r="FZ47" s="28"/>
      <c r="GA47" s="28"/>
      <c r="GB47" s="28"/>
      <c r="GC47" s="28"/>
      <c r="GD47" s="28"/>
      <c r="GE47" s="28"/>
      <c r="GF47" s="28"/>
      <c r="GG47" s="28"/>
      <c r="GH47" s="28"/>
      <c r="GI47" s="28"/>
      <c r="GJ47" s="28"/>
      <c r="GK47" s="28"/>
      <c r="GL47" s="28"/>
      <c r="GM47" s="28"/>
      <c r="GN47" s="28"/>
      <c r="GO47" s="28"/>
    </row>
    <row r="48" spans="1:197" x14ac:dyDescent="0.25">
      <c r="A48" s="28"/>
      <c r="B48" s="69"/>
      <c r="C48" s="28"/>
      <c r="D48" s="28"/>
      <c r="E48" s="64"/>
      <c r="F48" s="28"/>
      <c r="G48" s="28"/>
      <c r="H48" s="28"/>
      <c r="I48" s="28"/>
      <c r="J48" s="28"/>
      <c r="K48" s="64"/>
      <c r="L48" s="64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64"/>
      <c r="X48" s="64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64"/>
      <c r="AJ48" s="64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65"/>
      <c r="AZ48" s="66"/>
      <c r="BA48" s="65"/>
      <c r="BB48" s="65"/>
      <c r="BC48" s="65"/>
      <c r="BD48" s="65"/>
      <c r="BE48" s="65"/>
      <c r="BF48" s="65"/>
      <c r="BG48" s="65"/>
      <c r="BH48" s="65"/>
      <c r="BI48" s="65"/>
      <c r="BJ48" s="65"/>
      <c r="BK48" s="65"/>
      <c r="BL48" s="65"/>
      <c r="BM48" s="66"/>
      <c r="BN48" s="65"/>
      <c r="BO48" s="65"/>
      <c r="BP48" s="65"/>
      <c r="BQ48" s="65"/>
      <c r="BR48" s="65"/>
      <c r="BS48" s="65"/>
      <c r="BT48" s="65"/>
      <c r="BU48" s="65"/>
      <c r="BV48" s="65"/>
      <c r="BW48" s="65"/>
      <c r="BX48" s="65"/>
      <c r="BY48" s="65"/>
      <c r="BZ48" s="66"/>
      <c r="CA48" s="65"/>
      <c r="CB48" s="65"/>
      <c r="CC48" s="65"/>
      <c r="CD48" s="65"/>
      <c r="CE48" s="65"/>
      <c r="CF48" s="65"/>
      <c r="CG48" s="65"/>
      <c r="CH48" s="65"/>
      <c r="CI48" s="65"/>
      <c r="CJ48" s="65"/>
      <c r="CK48" s="65"/>
      <c r="CL48" s="65"/>
      <c r="CM48" s="65"/>
      <c r="CN48" s="65"/>
      <c r="CO48" s="65"/>
      <c r="CP48" s="65"/>
      <c r="CQ48" s="65"/>
      <c r="CR48" s="65"/>
      <c r="CS48" s="28"/>
      <c r="CT48" s="28"/>
      <c r="CU48" s="28"/>
      <c r="CV48" s="28"/>
      <c r="CW48" s="28"/>
      <c r="CX48" s="28"/>
      <c r="CY48" s="28"/>
      <c r="CZ48" s="28"/>
      <c r="DA48" s="28"/>
      <c r="DB48" s="28"/>
      <c r="DC48" s="28"/>
      <c r="DD48" s="28"/>
      <c r="DE48" s="28"/>
      <c r="DF48" s="28"/>
      <c r="DG48" s="28"/>
      <c r="DH48" s="28"/>
      <c r="DI48" s="28"/>
      <c r="DJ48" s="28"/>
      <c r="DK48" s="64"/>
      <c r="DL48" s="28"/>
      <c r="DM48" s="28"/>
      <c r="DN48" s="64"/>
      <c r="DO48" s="64"/>
      <c r="DP48" s="28"/>
      <c r="DQ48" s="28"/>
      <c r="DR48" s="64"/>
      <c r="DS48" s="64"/>
      <c r="DT48" s="28"/>
      <c r="DU48" s="28"/>
      <c r="DV48" s="64"/>
      <c r="DW48" s="28"/>
      <c r="DX48" s="28"/>
      <c r="DY48" s="28"/>
      <c r="DZ48" s="28"/>
      <c r="EA48" s="28"/>
      <c r="EB48" s="28"/>
      <c r="EC48" s="28"/>
      <c r="ED48" s="28"/>
      <c r="EE48" s="28"/>
      <c r="EF48" s="28"/>
      <c r="EG48" s="28"/>
      <c r="EH48" s="28"/>
      <c r="EI48" s="28"/>
      <c r="EJ48" s="28"/>
      <c r="EK48" s="28"/>
      <c r="EL48" s="28"/>
      <c r="EM48" s="28"/>
      <c r="EN48" s="28"/>
      <c r="EO48" s="28"/>
      <c r="EP48" s="28"/>
      <c r="EQ48" s="28"/>
      <c r="ER48" s="28"/>
      <c r="ES48" s="28"/>
      <c r="ET48" s="28"/>
      <c r="EU48" s="28"/>
      <c r="EV48" s="28"/>
      <c r="EW48" s="28"/>
      <c r="EX48" s="28"/>
      <c r="EY48" s="28"/>
      <c r="EZ48" s="28"/>
      <c r="FA48" s="28"/>
      <c r="FB48" s="28"/>
      <c r="FC48" s="28"/>
      <c r="FD48" s="28"/>
      <c r="FE48" s="28"/>
      <c r="FF48" s="28"/>
      <c r="FG48" s="28"/>
      <c r="FH48" s="28"/>
      <c r="FI48" s="28"/>
      <c r="FJ48" s="28"/>
      <c r="FK48" s="28"/>
      <c r="FL48" s="28"/>
      <c r="FM48" s="28"/>
      <c r="FN48" s="28"/>
      <c r="FO48" s="28"/>
      <c r="FP48" s="28"/>
      <c r="FQ48" s="28"/>
      <c r="FR48" s="28"/>
      <c r="FS48" s="28"/>
      <c r="FT48" s="28"/>
      <c r="FU48" s="28"/>
      <c r="FV48" s="28"/>
      <c r="FW48" s="28"/>
      <c r="FX48" s="28"/>
      <c r="FY48" s="28"/>
      <c r="FZ48" s="28"/>
      <c r="GA48" s="28"/>
      <c r="GB48" s="28"/>
      <c r="GC48" s="28"/>
      <c r="GD48" s="28"/>
      <c r="GE48" s="28"/>
      <c r="GF48" s="28"/>
      <c r="GG48" s="28"/>
      <c r="GH48" s="28"/>
      <c r="GI48" s="28"/>
      <c r="GJ48" s="28"/>
      <c r="GK48" s="28"/>
      <c r="GL48" s="28"/>
      <c r="GM48" s="28"/>
      <c r="GN48" s="28"/>
      <c r="GO48" s="28"/>
    </row>
    <row r="49" spans="1:197" x14ac:dyDescent="0.25">
      <c r="A49" s="28"/>
      <c r="B49" s="69"/>
      <c r="C49" s="28"/>
      <c r="D49" s="28"/>
      <c r="E49" s="64"/>
      <c r="F49" s="28"/>
      <c r="G49" s="28"/>
      <c r="H49" s="28"/>
      <c r="I49" s="28"/>
      <c r="J49" s="28"/>
      <c r="K49" s="64"/>
      <c r="L49" s="64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64"/>
      <c r="X49" s="64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64"/>
      <c r="AJ49" s="64"/>
      <c r="AK49" s="28"/>
      <c r="AL49" s="28"/>
      <c r="AM49" s="28"/>
      <c r="AN49" s="28"/>
      <c r="AO49" s="28"/>
      <c r="AP49" s="28"/>
      <c r="AQ49" s="28"/>
      <c r="AR49" s="28"/>
      <c r="AS49" s="28"/>
      <c r="AT49" s="28"/>
      <c r="AU49" s="28"/>
      <c r="AV49" s="28"/>
      <c r="AW49" s="28"/>
      <c r="AX49" s="28"/>
      <c r="AY49" s="65"/>
      <c r="AZ49" s="66"/>
      <c r="BA49" s="65"/>
      <c r="BB49" s="65"/>
      <c r="BC49" s="65"/>
      <c r="BD49" s="65"/>
      <c r="BE49" s="65"/>
      <c r="BF49" s="65"/>
      <c r="BG49" s="65"/>
      <c r="BH49" s="65"/>
      <c r="BI49" s="65"/>
      <c r="BJ49" s="65"/>
      <c r="BK49" s="65"/>
      <c r="BL49" s="65"/>
      <c r="BM49" s="66"/>
      <c r="BN49" s="65"/>
      <c r="BO49" s="65"/>
      <c r="BP49" s="65"/>
      <c r="BQ49" s="65"/>
      <c r="BR49" s="65"/>
      <c r="BS49" s="65"/>
      <c r="BT49" s="65"/>
      <c r="BU49" s="65"/>
      <c r="BV49" s="65"/>
      <c r="BW49" s="65"/>
      <c r="BX49" s="65"/>
      <c r="BY49" s="65"/>
      <c r="BZ49" s="66"/>
      <c r="CA49" s="65"/>
      <c r="CB49" s="65"/>
      <c r="CC49" s="65"/>
      <c r="CD49" s="65"/>
      <c r="CE49" s="65"/>
      <c r="CF49" s="65"/>
      <c r="CG49" s="65"/>
      <c r="CH49" s="65"/>
      <c r="CI49" s="65"/>
      <c r="CJ49" s="65"/>
      <c r="CK49" s="65"/>
      <c r="CL49" s="65"/>
      <c r="CM49" s="65"/>
      <c r="CN49" s="65"/>
      <c r="CO49" s="65"/>
      <c r="CP49" s="65"/>
      <c r="CQ49" s="65"/>
      <c r="CR49" s="65"/>
      <c r="CS49" s="28"/>
      <c r="CT49" s="28"/>
      <c r="CU49" s="28"/>
      <c r="CV49" s="28"/>
      <c r="CW49" s="28"/>
      <c r="CX49" s="28"/>
      <c r="CY49" s="28"/>
      <c r="CZ49" s="28"/>
      <c r="DA49" s="28"/>
      <c r="DB49" s="28"/>
      <c r="DC49" s="28"/>
      <c r="DD49" s="28"/>
      <c r="DE49" s="28"/>
      <c r="DF49" s="28"/>
      <c r="DG49" s="28"/>
      <c r="DH49" s="28"/>
      <c r="DI49" s="28"/>
      <c r="DJ49" s="28"/>
      <c r="DK49" s="64"/>
      <c r="DL49" s="28"/>
      <c r="DM49" s="28"/>
      <c r="DN49" s="64"/>
      <c r="DO49" s="64"/>
      <c r="DP49" s="28"/>
      <c r="DQ49" s="28"/>
      <c r="DR49" s="64"/>
      <c r="DS49" s="64"/>
      <c r="DT49" s="28"/>
      <c r="DU49" s="28"/>
      <c r="DV49" s="64"/>
      <c r="DW49" s="28"/>
      <c r="DX49" s="28"/>
      <c r="DY49" s="28"/>
      <c r="DZ49" s="28"/>
      <c r="EA49" s="28"/>
      <c r="EB49" s="28"/>
      <c r="EC49" s="28"/>
      <c r="ED49" s="28"/>
      <c r="EE49" s="28"/>
      <c r="EF49" s="28"/>
      <c r="EG49" s="28"/>
      <c r="EH49" s="28"/>
      <c r="EI49" s="28"/>
      <c r="EJ49" s="28"/>
      <c r="EK49" s="28"/>
      <c r="EL49" s="28"/>
      <c r="EM49" s="28"/>
      <c r="EN49" s="28"/>
      <c r="EO49" s="28"/>
      <c r="EP49" s="28"/>
      <c r="EQ49" s="28"/>
      <c r="ER49" s="28"/>
      <c r="ES49" s="28"/>
      <c r="ET49" s="28"/>
      <c r="EU49" s="28"/>
      <c r="EV49" s="28"/>
      <c r="EW49" s="28"/>
      <c r="EX49" s="28"/>
      <c r="EY49" s="28"/>
      <c r="EZ49" s="28"/>
      <c r="FA49" s="28"/>
      <c r="FB49" s="28"/>
      <c r="FC49" s="28"/>
      <c r="FD49" s="28"/>
      <c r="FE49" s="28"/>
      <c r="FF49" s="28"/>
      <c r="FG49" s="28"/>
      <c r="FH49" s="28"/>
      <c r="FI49" s="28"/>
      <c r="FJ49" s="28"/>
      <c r="FK49" s="28"/>
      <c r="FL49" s="28"/>
      <c r="FM49" s="28"/>
      <c r="FN49" s="28"/>
      <c r="FO49" s="28"/>
      <c r="FP49" s="28"/>
      <c r="FQ49" s="28"/>
      <c r="FR49" s="28"/>
      <c r="FS49" s="28"/>
      <c r="FT49" s="28"/>
      <c r="FU49" s="28"/>
      <c r="FV49" s="28"/>
      <c r="FW49" s="28"/>
      <c r="FX49" s="28"/>
      <c r="FY49" s="28"/>
      <c r="FZ49" s="28"/>
      <c r="GA49" s="28"/>
      <c r="GB49" s="28"/>
      <c r="GC49" s="28"/>
      <c r="GD49" s="28"/>
      <c r="GE49" s="28"/>
      <c r="GF49" s="28"/>
      <c r="GG49" s="28"/>
      <c r="GH49" s="28"/>
      <c r="GI49" s="28"/>
      <c r="GJ49" s="28"/>
      <c r="GK49" s="28"/>
      <c r="GL49" s="28"/>
      <c r="GM49" s="28"/>
      <c r="GN49" s="28"/>
      <c r="GO49" s="28"/>
    </row>
    <row r="50" spans="1:197" x14ac:dyDescent="0.25">
      <c r="A50" s="28"/>
      <c r="B50" s="69"/>
      <c r="C50" s="28"/>
      <c r="D50" s="28"/>
      <c r="E50" s="64"/>
      <c r="F50" s="28"/>
      <c r="G50" s="28"/>
      <c r="H50" s="28"/>
      <c r="I50" s="28"/>
      <c r="J50" s="28"/>
      <c r="K50" s="64"/>
      <c r="L50" s="64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64"/>
      <c r="X50" s="64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64"/>
      <c r="AJ50" s="64"/>
      <c r="AK50" s="28"/>
      <c r="AL50" s="28"/>
      <c r="AM50" s="28"/>
      <c r="AN50" s="28"/>
      <c r="AO50" s="28"/>
      <c r="AP50" s="28"/>
      <c r="AQ50" s="28"/>
      <c r="AR50" s="28"/>
      <c r="AS50" s="28"/>
      <c r="AT50" s="28"/>
      <c r="AU50" s="28"/>
      <c r="AV50" s="28"/>
      <c r="AW50" s="28"/>
      <c r="AX50" s="28"/>
      <c r="AY50" s="65"/>
      <c r="AZ50" s="66"/>
      <c r="BA50" s="65"/>
      <c r="BB50" s="65"/>
      <c r="BC50" s="65"/>
      <c r="BD50" s="65"/>
      <c r="BE50" s="65"/>
      <c r="BF50" s="65"/>
      <c r="BG50" s="65"/>
      <c r="BH50" s="65"/>
      <c r="BI50" s="65"/>
      <c r="BJ50" s="65"/>
      <c r="BK50" s="65"/>
      <c r="BL50" s="65"/>
      <c r="BM50" s="66"/>
      <c r="BN50" s="65"/>
      <c r="BO50" s="65"/>
      <c r="BP50" s="65"/>
      <c r="BQ50" s="65"/>
      <c r="BR50" s="65"/>
      <c r="BS50" s="65"/>
      <c r="BT50" s="65"/>
      <c r="BU50" s="65"/>
      <c r="BV50" s="65"/>
      <c r="BW50" s="65"/>
      <c r="BX50" s="65"/>
      <c r="BY50" s="65"/>
      <c r="BZ50" s="66"/>
      <c r="CA50" s="65"/>
      <c r="CB50" s="65"/>
      <c r="CC50" s="65"/>
      <c r="CD50" s="65"/>
      <c r="CE50" s="65"/>
      <c r="CF50" s="65"/>
      <c r="CG50" s="65"/>
      <c r="CH50" s="65"/>
      <c r="CI50" s="65"/>
      <c r="CJ50" s="65"/>
      <c r="CK50" s="65"/>
      <c r="CL50" s="65"/>
      <c r="CM50" s="65"/>
      <c r="CN50" s="65"/>
      <c r="CO50" s="65"/>
      <c r="CP50" s="65"/>
      <c r="CQ50" s="65"/>
      <c r="CR50" s="65"/>
      <c r="CS50" s="28"/>
      <c r="CT50" s="28"/>
      <c r="CU50" s="28"/>
      <c r="CV50" s="28"/>
      <c r="CW50" s="28"/>
      <c r="CX50" s="28"/>
      <c r="CY50" s="28"/>
      <c r="CZ50" s="28"/>
      <c r="DA50" s="28"/>
      <c r="DB50" s="28"/>
      <c r="DC50" s="28"/>
      <c r="DD50" s="28"/>
      <c r="DE50" s="28"/>
      <c r="DF50" s="28"/>
      <c r="DG50" s="28"/>
      <c r="DH50" s="28"/>
      <c r="DI50" s="28"/>
      <c r="DJ50" s="28"/>
      <c r="DK50" s="64"/>
      <c r="DL50" s="28"/>
      <c r="DM50" s="28"/>
      <c r="DN50" s="64"/>
      <c r="DO50" s="64"/>
      <c r="DP50" s="28"/>
      <c r="DQ50" s="28"/>
      <c r="DR50" s="64"/>
      <c r="DS50" s="64"/>
      <c r="DT50" s="28"/>
      <c r="DU50" s="28"/>
      <c r="DV50" s="64"/>
      <c r="DW50" s="28"/>
      <c r="DX50" s="28"/>
      <c r="DY50" s="28"/>
      <c r="DZ50" s="28"/>
      <c r="EA50" s="28"/>
      <c r="EB50" s="28"/>
      <c r="EC50" s="28"/>
      <c r="ED50" s="28"/>
      <c r="EE50" s="28"/>
      <c r="EF50" s="28"/>
      <c r="EG50" s="28"/>
      <c r="EH50" s="28"/>
      <c r="EI50" s="28"/>
      <c r="EJ50" s="28"/>
      <c r="EK50" s="28"/>
      <c r="EL50" s="28"/>
      <c r="EM50" s="28"/>
      <c r="EN50" s="28"/>
      <c r="EO50" s="28"/>
      <c r="EP50" s="28"/>
      <c r="EQ50" s="28"/>
      <c r="ER50" s="28"/>
      <c r="ES50" s="28"/>
      <c r="ET50" s="28"/>
      <c r="EU50" s="28"/>
      <c r="EV50" s="28"/>
      <c r="EW50" s="28"/>
      <c r="EX50" s="28"/>
      <c r="EY50" s="28"/>
      <c r="EZ50" s="28"/>
      <c r="FA50" s="28"/>
      <c r="FB50" s="28"/>
      <c r="FC50" s="28"/>
      <c r="FD50" s="28"/>
      <c r="FE50" s="28"/>
      <c r="FF50" s="28"/>
      <c r="FG50" s="28"/>
      <c r="FH50" s="28"/>
      <c r="FI50" s="28"/>
      <c r="FJ50" s="28"/>
      <c r="FK50" s="28"/>
      <c r="FL50" s="28"/>
      <c r="FM50" s="28"/>
      <c r="FN50" s="28"/>
      <c r="FO50" s="28"/>
      <c r="FP50" s="28"/>
      <c r="FQ50" s="28"/>
      <c r="FR50" s="28"/>
      <c r="FS50" s="28"/>
      <c r="FT50" s="28"/>
      <c r="FU50" s="28"/>
      <c r="FV50" s="28"/>
      <c r="FW50" s="28"/>
      <c r="FX50" s="28"/>
      <c r="FY50" s="28"/>
      <c r="FZ50" s="28"/>
      <c r="GA50" s="28"/>
      <c r="GB50" s="28"/>
      <c r="GC50" s="28"/>
      <c r="GD50" s="28"/>
      <c r="GE50" s="28"/>
      <c r="GF50" s="28"/>
      <c r="GG50" s="28"/>
      <c r="GH50" s="28"/>
      <c r="GI50" s="28"/>
      <c r="GJ50" s="28"/>
      <c r="GK50" s="28"/>
      <c r="GL50" s="28"/>
      <c r="GM50" s="28"/>
      <c r="GN50" s="28"/>
      <c r="GO50" s="28"/>
    </row>
    <row r="51" spans="1:197" x14ac:dyDescent="0.25">
      <c r="A51" s="28"/>
      <c r="B51" s="69"/>
      <c r="C51" s="28"/>
      <c r="D51" s="28"/>
      <c r="E51" s="64"/>
      <c r="F51" s="28"/>
      <c r="G51" s="28"/>
      <c r="H51" s="28"/>
      <c r="I51" s="28"/>
      <c r="J51" s="28"/>
      <c r="K51" s="64"/>
      <c r="L51" s="64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64"/>
      <c r="X51" s="64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64"/>
      <c r="AJ51" s="64"/>
      <c r="AK51" s="28"/>
      <c r="AL51" s="28"/>
      <c r="AM51" s="28"/>
      <c r="AN51" s="28"/>
      <c r="AO51" s="28"/>
      <c r="AP51" s="28"/>
      <c r="AQ51" s="28"/>
      <c r="AR51" s="28"/>
      <c r="AS51" s="28"/>
      <c r="AT51" s="28"/>
      <c r="AU51" s="28"/>
      <c r="AV51" s="28"/>
      <c r="AW51" s="28"/>
      <c r="AX51" s="28"/>
      <c r="AY51" s="65"/>
      <c r="AZ51" s="66"/>
      <c r="BA51" s="65"/>
      <c r="BB51" s="65"/>
      <c r="BC51" s="65"/>
      <c r="BD51" s="65"/>
      <c r="BE51" s="65"/>
      <c r="BF51" s="65"/>
      <c r="BG51" s="65"/>
      <c r="BH51" s="65"/>
      <c r="BI51" s="65"/>
      <c r="BJ51" s="65"/>
      <c r="BK51" s="65"/>
      <c r="BL51" s="65"/>
      <c r="BM51" s="66"/>
      <c r="BN51" s="65"/>
      <c r="BO51" s="65"/>
      <c r="BP51" s="65"/>
      <c r="BQ51" s="65"/>
      <c r="BR51" s="65"/>
      <c r="BS51" s="65"/>
      <c r="BT51" s="65"/>
      <c r="BU51" s="65"/>
      <c r="BV51" s="65"/>
      <c r="BW51" s="65"/>
      <c r="BX51" s="65"/>
      <c r="BY51" s="65"/>
      <c r="BZ51" s="66"/>
      <c r="CA51" s="65"/>
      <c r="CB51" s="65"/>
      <c r="CC51" s="65"/>
      <c r="CD51" s="65"/>
      <c r="CE51" s="65"/>
      <c r="CF51" s="65"/>
      <c r="CG51" s="65"/>
      <c r="CH51" s="65"/>
      <c r="CI51" s="65"/>
      <c r="CJ51" s="65"/>
      <c r="CK51" s="65"/>
      <c r="CL51" s="65"/>
      <c r="CM51" s="65"/>
      <c r="CN51" s="65"/>
      <c r="CO51" s="65"/>
      <c r="CP51" s="65"/>
      <c r="CQ51" s="65"/>
      <c r="CR51" s="65"/>
      <c r="CS51" s="28"/>
      <c r="CT51" s="28"/>
      <c r="CU51" s="28"/>
      <c r="CV51" s="28"/>
      <c r="CW51" s="28"/>
      <c r="CX51" s="28"/>
      <c r="CY51" s="28"/>
      <c r="CZ51" s="28"/>
      <c r="DA51" s="28"/>
      <c r="DB51" s="28"/>
      <c r="DC51" s="28"/>
      <c r="DD51" s="28"/>
      <c r="DE51" s="28"/>
      <c r="DF51" s="28"/>
      <c r="DG51" s="28"/>
      <c r="DH51" s="28"/>
      <c r="DI51" s="28"/>
      <c r="DJ51" s="28"/>
      <c r="DK51" s="64"/>
      <c r="DL51" s="28"/>
      <c r="DM51" s="28"/>
      <c r="DN51" s="64"/>
      <c r="DO51" s="64"/>
      <c r="DP51" s="28"/>
      <c r="DQ51" s="28"/>
      <c r="DR51" s="64"/>
      <c r="DS51" s="64"/>
      <c r="DT51" s="28"/>
      <c r="DU51" s="28"/>
      <c r="DV51" s="64"/>
      <c r="DW51" s="28"/>
      <c r="DX51" s="28"/>
      <c r="DY51" s="28"/>
      <c r="DZ51" s="28"/>
      <c r="EA51" s="28"/>
      <c r="EB51" s="28"/>
      <c r="EC51" s="28"/>
      <c r="ED51" s="28"/>
      <c r="EE51" s="28"/>
      <c r="EF51" s="28"/>
      <c r="EG51" s="28"/>
      <c r="EH51" s="28"/>
      <c r="EI51" s="28"/>
      <c r="EJ51" s="28"/>
      <c r="EK51" s="28"/>
      <c r="EL51" s="28"/>
      <c r="EM51" s="28"/>
      <c r="EN51" s="28"/>
      <c r="EO51" s="28"/>
      <c r="EP51" s="28"/>
      <c r="EQ51" s="28"/>
      <c r="ER51" s="28"/>
      <c r="ES51" s="28"/>
      <c r="ET51" s="28"/>
      <c r="EU51" s="28"/>
      <c r="EV51" s="28"/>
      <c r="EW51" s="28"/>
      <c r="EX51" s="28"/>
      <c r="EY51" s="28"/>
      <c r="EZ51" s="28"/>
      <c r="FA51" s="28"/>
      <c r="FB51" s="28"/>
      <c r="FC51" s="28"/>
      <c r="FD51" s="28"/>
      <c r="FE51" s="28"/>
      <c r="FF51" s="28"/>
      <c r="FG51" s="28"/>
      <c r="FH51" s="28"/>
      <c r="FI51" s="28"/>
      <c r="FJ51" s="28"/>
      <c r="FK51" s="28"/>
      <c r="FL51" s="28"/>
      <c r="FM51" s="28"/>
      <c r="FN51" s="28"/>
      <c r="FO51" s="28"/>
      <c r="FP51" s="28"/>
      <c r="FQ51" s="28"/>
      <c r="FR51" s="28"/>
      <c r="FS51" s="28"/>
      <c r="FT51" s="28"/>
      <c r="FU51" s="28"/>
      <c r="FV51" s="28"/>
      <c r="FW51" s="28"/>
      <c r="FX51" s="28"/>
      <c r="FY51" s="28"/>
      <c r="FZ51" s="28"/>
      <c r="GA51" s="28"/>
      <c r="GB51" s="28"/>
      <c r="GC51" s="28"/>
      <c r="GD51" s="28"/>
      <c r="GE51" s="28"/>
      <c r="GF51" s="28"/>
      <c r="GG51" s="28"/>
      <c r="GH51" s="28"/>
      <c r="GI51" s="28"/>
      <c r="GJ51" s="28"/>
      <c r="GK51" s="28"/>
      <c r="GL51" s="28"/>
      <c r="GM51" s="28"/>
      <c r="GN51" s="28"/>
      <c r="GO51" s="28"/>
    </row>
    <row r="52" spans="1:197" x14ac:dyDescent="0.25">
      <c r="A52" s="28"/>
      <c r="B52" s="69"/>
      <c r="C52" s="28"/>
      <c r="D52" s="28"/>
      <c r="E52" s="64"/>
      <c r="F52" s="28"/>
      <c r="G52" s="28"/>
      <c r="H52" s="28"/>
      <c r="I52" s="28"/>
      <c r="J52" s="28"/>
      <c r="K52" s="64"/>
      <c r="L52" s="64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64"/>
      <c r="X52" s="64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64"/>
      <c r="AJ52" s="64"/>
      <c r="AK52" s="28"/>
      <c r="AL52" s="28"/>
      <c r="AM52" s="28"/>
      <c r="AN52" s="28"/>
      <c r="AO52" s="28"/>
      <c r="AP52" s="28"/>
      <c r="AQ52" s="28"/>
      <c r="AR52" s="28"/>
      <c r="AS52" s="28"/>
      <c r="AT52" s="28"/>
      <c r="AU52" s="28"/>
      <c r="AV52" s="28"/>
      <c r="AW52" s="28"/>
      <c r="AX52" s="28"/>
      <c r="AY52" s="65"/>
      <c r="AZ52" s="66"/>
      <c r="BA52" s="65"/>
      <c r="BB52" s="65"/>
      <c r="BC52" s="65"/>
      <c r="BD52" s="65"/>
      <c r="BE52" s="65"/>
      <c r="BF52" s="65"/>
      <c r="BG52" s="65"/>
      <c r="BH52" s="65"/>
      <c r="BI52" s="65"/>
      <c r="BJ52" s="65"/>
      <c r="BK52" s="65"/>
      <c r="BL52" s="65"/>
      <c r="BM52" s="66"/>
      <c r="BN52" s="65"/>
      <c r="BO52" s="65"/>
      <c r="BP52" s="65"/>
      <c r="BQ52" s="65"/>
      <c r="BR52" s="65"/>
      <c r="BS52" s="65"/>
      <c r="BT52" s="65"/>
      <c r="BU52" s="65"/>
      <c r="BV52" s="65"/>
      <c r="BW52" s="65"/>
      <c r="BX52" s="65"/>
      <c r="BY52" s="65"/>
      <c r="BZ52" s="66"/>
      <c r="CA52" s="65"/>
      <c r="CB52" s="65"/>
      <c r="CC52" s="65"/>
      <c r="CD52" s="65"/>
      <c r="CE52" s="65"/>
      <c r="CF52" s="65"/>
      <c r="CG52" s="65"/>
      <c r="CH52" s="65"/>
      <c r="CI52" s="65"/>
      <c r="CJ52" s="65"/>
      <c r="CK52" s="65"/>
      <c r="CL52" s="65"/>
      <c r="CM52" s="65"/>
      <c r="CN52" s="65"/>
      <c r="CO52" s="65"/>
      <c r="CP52" s="65"/>
      <c r="CQ52" s="65"/>
      <c r="CR52" s="65"/>
      <c r="CS52" s="28"/>
      <c r="CT52" s="28"/>
      <c r="CU52" s="28"/>
      <c r="CV52" s="28"/>
      <c r="CW52" s="28"/>
      <c r="CX52" s="28"/>
      <c r="CY52" s="28"/>
      <c r="CZ52" s="28"/>
      <c r="DA52" s="28"/>
      <c r="DB52" s="28"/>
      <c r="DC52" s="28"/>
      <c r="DD52" s="28"/>
      <c r="DE52" s="28"/>
      <c r="DF52" s="28"/>
      <c r="DG52" s="28"/>
      <c r="DH52" s="28"/>
      <c r="DI52" s="28"/>
      <c r="DJ52" s="28"/>
      <c r="DK52" s="64"/>
      <c r="DL52" s="28"/>
      <c r="DM52" s="28"/>
      <c r="DN52" s="64"/>
      <c r="DO52" s="64"/>
      <c r="DP52" s="28"/>
      <c r="DQ52" s="28"/>
      <c r="DR52" s="64"/>
      <c r="DS52" s="64"/>
      <c r="DT52" s="28"/>
      <c r="DU52" s="28"/>
      <c r="DV52" s="64"/>
      <c r="DW52" s="28"/>
      <c r="DX52" s="28"/>
      <c r="DY52" s="28"/>
      <c r="DZ52" s="28"/>
      <c r="EA52" s="28"/>
      <c r="EB52" s="28"/>
      <c r="EC52" s="28"/>
      <c r="ED52" s="28"/>
      <c r="EE52" s="28"/>
      <c r="EF52" s="28"/>
      <c r="EG52" s="28"/>
      <c r="EH52" s="28"/>
      <c r="EI52" s="28"/>
      <c r="EJ52" s="28"/>
      <c r="EK52" s="28"/>
      <c r="EL52" s="28"/>
      <c r="EM52" s="28"/>
      <c r="EN52" s="28"/>
      <c r="EO52" s="28"/>
      <c r="EP52" s="28"/>
      <c r="EQ52" s="28"/>
      <c r="ER52" s="28"/>
      <c r="ES52" s="28"/>
      <c r="ET52" s="28"/>
      <c r="EU52" s="28"/>
      <c r="EV52" s="28"/>
      <c r="EW52" s="28"/>
      <c r="EX52" s="28"/>
      <c r="EY52" s="28"/>
      <c r="EZ52" s="28"/>
      <c r="FA52" s="28"/>
      <c r="FB52" s="28"/>
      <c r="FC52" s="28"/>
      <c r="FD52" s="28"/>
      <c r="FE52" s="28"/>
      <c r="FF52" s="28"/>
      <c r="FG52" s="28"/>
      <c r="FH52" s="28"/>
      <c r="FI52" s="28"/>
      <c r="FJ52" s="28"/>
      <c r="FK52" s="28"/>
      <c r="FL52" s="28"/>
      <c r="FM52" s="28"/>
      <c r="FN52" s="28"/>
      <c r="FO52" s="28"/>
      <c r="FP52" s="28"/>
      <c r="FQ52" s="28"/>
      <c r="FR52" s="28"/>
      <c r="FS52" s="28"/>
      <c r="FT52" s="28"/>
      <c r="FU52" s="28"/>
      <c r="FV52" s="28"/>
      <c r="FW52" s="28"/>
      <c r="FX52" s="28"/>
      <c r="FY52" s="28"/>
      <c r="FZ52" s="28"/>
      <c r="GA52" s="28"/>
      <c r="GB52" s="28"/>
      <c r="GC52" s="28"/>
      <c r="GD52" s="28"/>
      <c r="GE52" s="28"/>
      <c r="GF52" s="28"/>
      <c r="GG52" s="28"/>
      <c r="GH52" s="28"/>
      <c r="GI52" s="28"/>
      <c r="GJ52" s="28"/>
      <c r="GK52" s="28"/>
      <c r="GL52" s="28"/>
      <c r="GM52" s="28"/>
      <c r="GN52" s="28"/>
      <c r="GO52" s="28"/>
    </row>
    <row r="53" spans="1:197" x14ac:dyDescent="0.25">
      <c r="A53" s="28"/>
      <c r="B53" s="69"/>
      <c r="C53" s="28"/>
      <c r="D53" s="28"/>
      <c r="E53" s="64"/>
      <c r="F53" s="28"/>
      <c r="G53" s="28"/>
      <c r="H53" s="28"/>
      <c r="I53" s="28"/>
      <c r="J53" s="28"/>
      <c r="K53" s="64"/>
      <c r="L53" s="64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64"/>
      <c r="X53" s="64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64"/>
      <c r="AJ53" s="64"/>
      <c r="AK53" s="28"/>
      <c r="AL53" s="28"/>
      <c r="AM53" s="28"/>
      <c r="AN53" s="28"/>
      <c r="AO53" s="28"/>
      <c r="AP53" s="28"/>
      <c r="AQ53" s="28"/>
      <c r="AR53" s="28"/>
      <c r="AS53" s="28"/>
      <c r="AT53" s="28"/>
      <c r="AU53" s="28"/>
      <c r="AV53" s="28"/>
      <c r="AW53" s="28"/>
      <c r="AX53" s="28"/>
      <c r="AY53" s="65"/>
      <c r="AZ53" s="66"/>
      <c r="BA53" s="65"/>
      <c r="BB53" s="65"/>
      <c r="BC53" s="65"/>
      <c r="BD53" s="65"/>
      <c r="BE53" s="65"/>
      <c r="BF53" s="65"/>
      <c r="BG53" s="65"/>
      <c r="BH53" s="65"/>
      <c r="BI53" s="65"/>
      <c r="BJ53" s="65"/>
      <c r="BK53" s="65"/>
      <c r="BL53" s="65"/>
      <c r="BM53" s="66"/>
      <c r="BN53" s="65"/>
      <c r="BO53" s="65"/>
      <c r="BP53" s="65"/>
      <c r="BQ53" s="65"/>
      <c r="BR53" s="65"/>
      <c r="BS53" s="65"/>
      <c r="BT53" s="65"/>
      <c r="BU53" s="65"/>
      <c r="BV53" s="65"/>
      <c r="BW53" s="65"/>
      <c r="BX53" s="65"/>
      <c r="BY53" s="65"/>
      <c r="BZ53" s="66"/>
      <c r="CA53" s="65"/>
      <c r="CB53" s="65"/>
      <c r="CC53" s="65"/>
      <c r="CD53" s="65"/>
      <c r="CE53" s="65"/>
      <c r="CF53" s="65"/>
      <c r="CG53" s="65"/>
      <c r="CH53" s="65"/>
      <c r="CI53" s="65"/>
      <c r="CJ53" s="65"/>
      <c r="CK53" s="65"/>
      <c r="CL53" s="65"/>
      <c r="CM53" s="65"/>
      <c r="CN53" s="65"/>
      <c r="CO53" s="65"/>
      <c r="CP53" s="65"/>
      <c r="CQ53" s="65"/>
      <c r="CR53" s="65"/>
      <c r="CS53" s="28"/>
      <c r="CT53" s="28"/>
      <c r="CU53" s="28"/>
      <c r="CV53" s="28"/>
      <c r="CW53" s="28"/>
      <c r="CX53" s="28"/>
      <c r="CY53" s="28"/>
      <c r="CZ53" s="28"/>
      <c r="DA53" s="28"/>
      <c r="DB53" s="28"/>
      <c r="DC53" s="28"/>
      <c r="DD53" s="28"/>
      <c r="DE53" s="28"/>
      <c r="DF53" s="28"/>
      <c r="DG53" s="28"/>
      <c r="DH53" s="28"/>
      <c r="DI53" s="28"/>
      <c r="DJ53" s="28"/>
      <c r="DK53" s="64"/>
      <c r="DL53" s="28"/>
      <c r="DM53" s="28"/>
      <c r="DN53" s="64"/>
      <c r="DO53" s="64"/>
      <c r="DP53" s="28"/>
      <c r="DQ53" s="28"/>
      <c r="DR53" s="64"/>
      <c r="DS53" s="64"/>
      <c r="DT53" s="28"/>
      <c r="DU53" s="28"/>
      <c r="DV53" s="64"/>
      <c r="DW53" s="28"/>
      <c r="DX53" s="28"/>
      <c r="DY53" s="28"/>
      <c r="DZ53" s="28"/>
      <c r="EA53" s="28"/>
      <c r="EB53" s="28"/>
      <c r="EC53" s="28"/>
      <c r="ED53" s="28"/>
      <c r="EE53" s="28"/>
      <c r="EF53" s="28"/>
      <c r="EG53" s="28"/>
      <c r="EH53" s="28"/>
      <c r="EI53" s="28"/>
      <c r="EJ53" s="28"/>
      <c r="EK53" s="28"/>
      <c r="EL53" s="28"/>
      <c r="EM53" s="28"/>
      <c r="EN53" s="28"/>
      <c r="EO53" s="28"/>
      <c r="EP53" s="28"/>
      <c r="EQ53" s="28"/>
      <c r="ER53" s="28"/>
      <c r="ES53" s="28"/>
      <c r="ET53" s="28"/>
      <c r="EU53" s="28"/>
      <c r="EV53" s="28"/>
      <c r="EW53" s="28"/>
      <c r="EX53" s="28"/>
      <c r="EY53" s="28"/>
      <c r="EZ53" s="28"/>
      <c r="FA53" s="28"/>
      <c r="FB53" s="28"/>
      <c r="FC53" s="28"/>
      <c r="FD53" s="28"/>
      <c r="FE53" s="28"/>
      <c r="FF53" s="28"/>
      <c r="FG53" s="28"/>
      <c r="FH53" s="28"/>
      <c r="FI53" s="28"/>
      <c r="FJ53" s="28"/>
      <c r="FK53" s="28"/>
      <c r="FL53" s="28"/>
      <c r="FM53" s="28"/>
      <c r="FN53" s="28"/>
      <c r="FO53" s="28"/>
      <c r="FP53" s="28"/>
      <c r="FQ53" s="28"/>
      <c r="FR53" s="28"/>
      <c r="FS53" s="28"/>
      <c r="FT53" s="28"/>
      <c r="FU53" s="28"/>
      <c r="FV53" s="28"/>
      <c r="FW53" s="28"/>
      <c r="FX53" s="28"/>
      <c r="FY53" s="28"/>
      <c r="FZ53" s="28"/>
      <c r="GA53" s="28"/>
      <c r="GB53" s="28"/>
      <c r="GC53" s="28"/>
      <c r="GD53" s="28"/>
      <c r="GE53" s="28"/>
      <c r="GF53" s="28"/>
      <c r="GG53" s="28"/>
      <c r="GH53" s="28"/>
      <c r="GI53" s="28"/>
      <c r="GJ53" s="28"/>
      <c r="GK53" s="28"/>
      <c r="GL53" s="28"/>
      <c r="GM53" s="28"/>
      <c r="GN53" s="28"/>
      <c r="GO53" s="28"/>
    </row>
    <row r="54" spans="1:197" x14ac:dyDescent="0.25">
      <c r="A54" s="28"/>
      <c r="B54" s="69"/>
      <c r="C54" s="28"/>
      <c r="D54" s="28"/>
      <c r="E54" s="64"/>
      <c r="F54" s="28"/>
      <c r="G54" s="28"/>
      <c r="H54" s="28"/>
      <c r="I54" s="28"/>
      <c r="J54" s="28"/>
      <c r="K54" s="64"/>
      <c r="L54" s="64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64"/>
      <c r="X54" s="64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64"/>
      <c r="AJ54" s="64"/>
      <c r="AK54" s="28"/>
      <c r="AL54" s="28"/>
      <c r="AM54" s="28"/>
      <c r="AN54" s="28"/>
      <c r="AO54" s="28"/>
      <c r="AP54" s="28"/>
      <c r="AQ54" s="28"/>
      <c r="AR54" s="28"/>
      <c r="AS54" s="28"/>
      <c r="AT54" s="28"/>
      <c r="AU54" s="28"/>
      <c r="AV54" s="28"/>
      <c r="AW54" s="28"/>
      <c r="AX54" s="28"/>
      <c r="AY54" s="65"/>
      <c r="AZ54" s="66"/>
      <c r="BA54" s="65"/>
      <c r="BB54" s="65"/>
      <c r="BC54" s="65"/>
      <c r="BD54" s="65"/>
      <c r="BE54" s="65"/>
      <c r="BF54" s="65"/>
      <c r="BG54" s="65"/>
      <c r="BH54" s="65"/>
      <c r="BI54" s="65"/>
      <c r="BJ54" s="65"/>
      <c r="BK54" s="65"/>
      <c r="BL54" s="65"/>
      <c r="BM54" s="66"/>
      <c r="BN54" s="65"/>
      <c r="BO54" s="65"/>
      <c r="BP54" s="65"/>
      <c r="BQ54" s="65"/>
      <c r="BR54" s="65"/>
      <c r="BS54" s="65"/>
      <c r="BT54" s="65"/>
      <c r="BU54" s="65"/>
      <c r="BV54" s="65"/>
      <c r="BW54" s="65"/>
      <c r="BX54" s="65"/>
      <c r="BY54" s="65"/>
      <c r="BZ54" s="66"/>
      <c r="CA54" s="65"/>
      <c r="CB54" s="65"/>
      <c r="CC54" s="65"/>
      <c r="CD54" s="65"/>
      <c r="CE54" s="65"/>
      <c r="CF54" s="65"/>
      <c r="CG54" s="65"/>
      <c r="CH54" s="65"/>
      <c r="CI54" s="65"/>
      <c r="CJ54" s="65"/>
      <c r="CK54" s="65"/>
      <c r="CL54" s="65"/>
      <c r="CM54" s="65"/>
      <c r="CN54" s="65"/>
      <c r="CO54" s="65"/>
      <c r="CP54" s="65"/>
      <c r="CQ54" s="65"/>
      <c r="CR54" s="65"/>
      <c r="CS54" s="28"/>
      <c r="CT54" s="28"/>
      <c r="CU54" s="28"/>
      <c r="CV54" s="28"/>
      <c r="CW54" s="28"/>
      <c r="CX54" s="28"/>
      <c r="CY54" s="28"/>
      <c r="CZ54" s="28"/>
      <c r="DA54" s="28"/>
      <c r="DB54" s="28"/>
      <c r="DC54" s="28"/>
      <c r="DD54" s="28"/>
      <c r="DE54" s="28"/>
      <c r="DF54" s="28"/>
      <c r="DG54" s="28"/>
      <c r="DH54" s="28"/>
      <c r="DI54" s="28"/>
      <c r="DJ54" s="28"/>
      <c r="DK54" s="64"/>
      <c r="DL54" s="28"/>
      <c r="DM54" s="28"/>
      <c r="DN54" s="64"/>
      <c r="DO54" s="64"/>
      <c r="DP54" s="28"/>
      <c r="DQ54" s="28"/>
      <c r="DR54" s="64"/>
      <c r="DS54" s="64"/>
      <c r="DT54" s="28"/>
      <c r="DU54" s="28"/>
      <c r="DV54" s="64"/>
      <c r="DW54" s="28"/>
      <c r="DX54" s="28"/>
      <c r="DY54" s="28"/>
      <c r="DZ54" s="28"/>
      <c r="EA54" s="28"/>
      <c r="EB54" s="28"/>
      <c r="EC54" s="28"/>
      <c r="ED54" s="28"/>
      <c r="EE54" s="28"/>
      <c r="EF54" s="28"/>
      <c r="EG54" s="28"/>
      <c r="EH54" s="28"/>
      <c r="EI54" s="28"/>
      <c r="EJ54" s="28"/>
      <c r="EK54" s="28"/>
      <c r="EL54" s="28"/>
      <c r="EM54" s="28"/>
      <c r="EN54" s="28"/>
      <c r="EO54" s="28"/>
      <c r="EP54" s="28"/>
      <c r="EQ54" s="28"/>
      <c r="ER54" s="28"/>
      <c r="ES54" s="28"/>
      <c r="ET54" s="28"/>
      <c r="EU54" s="28"/>
      <c r="EV54" s="28"/>
      <c r="EW54" s="28"/>
      <c r="EX54" s="28"/>
      <c r="EY54" s="28"/>
      <c r="EZ54" s="28"/>
      <c r="FA54" s="28"/>
      <c r="FB54" s="28"/>
      <c r="FC54" s="28"/>
      <c r="FD54" s="28"/>
      <c r="FE54" s="28"/>
      <c r="FF54" s="28"/>
      <c r="FG54" s="28"/>
      <c r="FH54" s="28"/>
      <c r="FI54" s="28"/>
      <c r="FJ54" s="28"/>
      <c r="FK54" s="28"/>
      <c r="FL54" s="28"/>
      <c r="FM54" s="28"/>
      <c r="FN54" s="28"/>
      <c r="FO54" s="28"/>
      <c r="FP54" s="28"/>
      <c r="FQ54" s="28"/>
      <c r="FR54" s="28"/>
      <c r="FS54" s="28"/>
      <c r="FT54" s="28"/>
      <c r="FU54" s="28"/>
      <c r="FV54" s="28"/>
      <c r="FW54" s="28"/>
      <c r="FX54" s="28"/>
      <c r="FY54" s="28"/>
      <c r="FZ54" s="28"/>
      <c r="GA54" s="28"/>
      <c r="GB54" s="28"/>
      <c r="GC54" s="28"/>
      <c r="GD54" s="28"/>
      <c r="GE54" s="28"/>
      <c r="GF54" s="28"/>
      <c r="GG54" s="28"/>
      <c r="GH54" s="28"/>
      <c r="GI54" s="28"/>
      <c r="GJ54" s="28"/>
      <c r="GK54" s="28"/>
      <c r="GL54" s="28"/>
      <c r="GM54" s="28"/>
      <c r="GN54" s="28"/>
      <c r="GO54" s="28"/>
    </row>
    <row r="55" spans="1:197" x14ac:dyDescent="0.25">
      <c r="A55" s="28"/>
      <c r="B55" s="69"/>
      <c r="C55" s="28"/>
      <c r="D55" s="28"/>
      <c r="E55" s="64"/>
      <c r="F55" s="28"/>
      <c r="G55" s="28"/>
      <c r="H55" s="28"/>
      <c r="I55" s="28"/>
      <c r="J55" s="28"/>
      <c r="K55" s="64"/>
      <c r="L55" s="64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64"/>
      <c r="X55" s="64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64"/>
      <c r="AJ55" s="64"/>
      <c r="AK55" s="28"/>
      <c r="AL55" s="28"/>
      <c r="AM55" s="28"/>
      <c r="AN55" s="28"/>
      <c r="AO55" s="28"/>
      <c r="AP55" s="28"/>
      <c r="AQ55" s="28"/>
      <c r="AR55" s="28"/>
      <c r="AS55" s="28"/>
      <c r="AT55" s="28"/>
      <c r="AU55" s="28"/>
      <c r="AV55" s="28"/>
      <c r="AW55" s="28"/>
      <c r="AX55" s="28"/>
      <c r="AY55" s="65"/>
      <c r="AZ55" s="66"/>
      <c r="BA55" s="65"/>
      <c r="BB55" s="65"/>
      <c r="BC55" s="65"/>
      <c r="BD55" s="65"/>
      <c r="BE55" s="65"/>
      <c r="BF55" s="65"/>
      <c r="BG55" s="65"/>
      <c r="BH55" s="65"/>
      <c r="BI55" s="65"/>
      <c r="BJ55" s="65"/>
      <c r="BK55" s="65"/>
      <c r="BL55" s="65"/>
      <c r="BM55" s="66"/>
      <c r="BN55" s="65"/>
      <c r="BO55" s="65"/>
      <c r="BP55" s="65"/>
      <c r="BQ55" s="65"/>
      <c r="BR55" s="65"/>
      <c r="BS55" s="65"/>
      <c r="BT55" s="65"/>
      <c r="BU55" s="65"/>
      <c r="BV55" s="65"/>
      <c r="BW55" s="65"/>
      <c r="BX55" s="65"/>
      <c r="BY55" s="65"/>
      <c r="BZ55" s="66"/>
      <c r="CA55" s="65"/>
      <c r="CB55" s="65"/>
      <c r="CC55" s="65"/>
      <c r="CD55" s="65"/>
      <c r="CE55" s="65"/>
      <c r="CF55" s="65"/>
      <c r="CG55" s="65"/>
      <c r="CH55" s="65"/>
      <c r="CI55" s="65"/>
      <c r="CJ55" s="65"/>
      <c r="CK55" s="65"/>
      <c r="CL55" s="65"/>
      <c r="CM55" s="65"/>
      <c r="CN55" s="65"/>
      <c r="CO55" s="65"/>
      <c r="CP55" s="65"/>
      <c r="CQ55" s="65"/>
      <c r="CR55" s="65"/>
      <c r="CS55" s="28"/>
      <c r="CT55" s="28"/>
      <c r="CU55" s="28"/>
      <c r="CV55" s="28"/>
      <c r="CW55" s="28"/>
      <c r="CX55" s="28"/>
      <c r="CY55" s="28"/>
      <c r="CZ55" s="28"/>
      <c r="DA55" s="28"/>
      <c r="DB55" s="28"/>
      <c r="DC55" s="28"/>
      <c r="DD55" s="28"/>
      <c r="DE55" s="28"/>
      <c r="DF55" s="28"/>
      <c r="DG55" s="28"/>
      <c r="DH55" s="28"/>
      <c r="DI55" s="28"/>
      <c r="DJ55" s="28"/>
      <c r="DK55" s="64"/>
      <c r="DL55" s="28"/>
      <c r="DM55" s="28"/>
      <c r="DN55" s="64"/>
      <c r="DO55" s="64"/>
      <c r="DP55" s="28"/>
      <c r="DQ55" s="28"/>
      <c r="DR55" s="64"/>
      <c r="DS55" s="64"/>
      <c r="DT55" s="28"/>
      <c r="DU55" s="28"/>
      <c r="DV55" s="64"/>
      <c r="DW55" s="28"/>
      <c r="DX55" s="28"/>
      <c r="DY55" s="28"/>
      <c r="DZ55" s="28"/>
      <c r="EA55" s="28"/>
      <c r="EB55" s="28"/>
      <c r="EC55" s="28"/>
      <c r="ED55" s="28"/>
      <c r="EE55" s="28"/>
      <c r="EF55" s="28"/>
      <c r="EG55" s="28"/>
      <c r="EH55" s="28"/>
      <c r="EI55" s="28"/>
      <c r="EJ55" s="28"/>
      <c r="EK55" s="28"/>
      <c r="EL55" s="28"/>
      <c r="EM55" s="28"/>
      <c r="EN55" s="28"/>
      <c r="EO55" s="28"/>
      <c r="EP55" s="28"/>
      <c r="EQ55" s="28"/>
      <c r="ER55" s="28"/>
      <c r="ES55" s="28"/>
      <c r="ET55" s="28"/>
      <c r="EU55" s="28"/>
      <c r="EV55" s="28"/>
      <c r="EW55" s="28"/>
      <c r="EX55" s="28"/>
      <c r="EY55" s="28"/>
      <c r="EZ55" s="28"/>
      <c r="FA55" s="28"/>
      <c r="FB55" s="28"/>
      <c r="FC55" s="28"/>
      <c r="FD55" s="28"/>
      <c r="FE55" s="28"/>
      <c r="FF55" s="28"/>
      <c r="FG55" s="28"/>
      <c r="FH55" s="28"/>
      <c r="FI55" s="28"/>
      <c r="FJ55" s="28"/>
      <c r="FK55" s="28"/>
      <c r="FL55" s="28"/>
      <c r="FM55" s="28"/>
      <c r="FN55" s="28"/>
      <c r="FO55" s="28"/>
      <c r="FP55" s="28"/>
      <c r="FQ55" s="28"/>
      <c r="FR55" s="28"/>
      <c r="FS55" s="28"/>
      <c r="FT55" s="28"/>
      <c r="FU55" s="28"/>
      <c r="FV55" s="28"/>
      <c r="FW55" s="28"/>
      <c r="FX55" s="28"/>
      <c r="FY55" s="28"/>
      <c r="FZ55" s="28"/>
      <c r="GA55" s="28"/>
      <c r="GB55" s="28"/>
      <c r="GC55" s="28"/>
      <c r="GD55" s="28"/>
      <c r="GE55" s="28"/>
      <c r="GF55" s="28"/>
      <c r="GG55" s="28"/>
      <c r="GH55" s="28"/>
      <c r="GI55" s="28"/>
      <c r="GJ55" s="28"/>
      <c r="GK55" s="28"/>
      <c r="GL55" s="28"/>
      <c r="GM55" s="28"/>
      <c r="GN55" s="28"/>
      <c r="GO55" s="28"/>
    </row>
    <row r="56" spans="1:197" x14ac:dyDescent="0.25">
      <c r="A56" s="28"/>
      <c r="B56" s="69"/>
      <c r="C56" s="28"/>
      <c r="D56" s="28"/>
      <c r="E56" s="64"/>
      <c r="F56" s="28"/>
      <c r="G56" s="28"/>
      <c r="H56" s="28"/>
      <c r="I56" s="28"/>
      <c r="J56" s="28"/>
      <c r="K56" s="64"/>
      <c r="L56" s="64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64"/>
      <c r="X56" s="64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64"/>
      <c r="AJ56" s="64"/>
      <c r="AK56" s="28"/>
      <c r="AL56" s="28"/>
      <c r="AM56" s="28"/>
      <c r="AN56" s="28"/>
      <c r="AO56" s="28"/>
      <c r="AP56" s="28"/>
      <c r="AQ56" s="28"/>
      <c r="AR56" s="28"/>
      <c r="AS56" s="28"/>
      <c r="AT56" s="28"/>
      <c r="AU56" s="28"/>
      <c r="AV56" s="28"/>
      <c r="AW56" s="28"/>
      <c r="AX56" s="28"/>
      <c r="AY56" s="65"/>
      <c r="AZ56" s="66"/>
      <c r="BA56" s="65"/>
      <c r="BB56" s="65"/>
      <c r="BC56" s="65"/>
      <c r="BD56" s="65"/>
      <c r="BE56" s="65"/>
      <c r="BF56" s="65"/>
      <c r="BG56" s="65"/>
      <c r="BH56" s="65"/>
      <c r="BI56" s="65"/>
      <c r="BJ56" s="65"/>
      <c r="BK56" s="65"/>
      <c r="BL56" s="65"/>
      <c r="BM56" s="66"/>
      <c r="BN56" s="65"/>
      <c r="BO56" s="65"/>
      <c r="BP56" s="65"/>
      <c r="BQ56" s="65"/>
      <c r="BR56" s="65"/>
      <c r="BS56" s="65"/>
      <c r="BT56" s="65"/>
      <c r="BU56" s="65"/>
      <c r="BV56" s="65"/>
      <c r="BW56" s="65"/>
      <c r="BX56" s="65"/>
      <c r="BY56" s="65"/>
      <c r="BZ56" s="66"/>
      <c r="CA56" s="65"/>
      <c r="CB56" s="65"/>
      <c r="CC56" s="65"/>
      <c r="CD56" s="65"/>
      <c r="CE56" s="65"/>
      <c r="CF56" s="65"/>
      <c r="CG56" s="65"/>
      <c r="CH56" s="65"/>
      <c r="CI56" s="65"/>
      <c r="CJ56" s="65"/>
      <c r="CK56" s="65"/>
      <c r="CL56" s="65"/>
      <c r="CM56" s="65"/>
      <c r="CN56" s="65"/>
      <c r="CO56" s="65"/>
      <c r="CP56" s="65"/>
      <c r="CQ56" s="65"/>
      <c r="CR56" s="65"/>
      <c r="CS56" s="28"/>
      <c r="CT56" s="28"/>
      <c r="CU56" s="28"/>
      <c r="CV56" s="28"/>
      <c r="CW56" s="28"/>
      <c r="CX56" s="28"/>
      <c r="CY56" s="28"/>
      <c r="CZ56" s="28"/>
      <c r="DA56" s="28"/>
      <c r="DB56" s="28"/>
      <c r="DC56" s="28"/>
      <c r="DD56" s="28"/>
      <c r="DE56" s="28"/>
      <c r="DF56" s="28"/>
      <c r="DG56" s="28"/>
      <c r="DH56" s="28"/>
      <c r="DI56" s="28"/>
      <c r="DJ56" s="28"/>
      <c r="DK56" s="64"/>
      <c r="DL56" s="28"/>
      <c r="DM56" s="28"/>
      <c r="DN56" s="64"/>
      <c r="DO56" s="64"/>
      <c r="DP56" s="28"/>
      <c r="DQ56" s="28"/>
      <c r="DR56" s="64"/>
      <c r="DS56" s="64"/>
      <c r="DT56" s="28"/>
      <c r="DU56" s="28"/>
      <c r="DV56" s="64"/>
      <c r="DW56" s="28"/>
      <c r="DX56" s="28"/>
      <c r="DY56" s="28"/>
      <c r="DZ56" s="28"/>
      <c r="EA56" s="28"/>
      <c r="EB56" s="28"/>
      <c r="EC56" s="28"/>
      <c r="ED56" s="28"/>
      <c r="EE56" s="28"/>
      <c r="EF56" s="28"/>
      <c r="EG56" s="28"/>
      <c r="EH56" s="28"/>
      <c r="EI56" s="28"/>
      <c r="EJ56" s="28"/>
      <c r="EK56" s="28"/>
      <c r="EL56" s="28"/>
      <c r="EM56" s="28"/>
      <c r="EN56" s="28"/>
      <c r="EO56" s="28"/>
      <c r="EP56" s="28"/>
      <c r="EQ56" s="28"/>
      <c r="ER56" s="28"/>
      <c r="ES56" s="28"/>
      <c r="ET56" s="28"/>
      <c r="EU56" s="28"/>
      <c r="EV56" s="28"/>
      <c r="EW56" s="28"/>
      <c r="EX56" s="28"/>
      <c r="EY56" s="28"/>
      <c r="EZ56" s="28"/>
      <c r="FA56" s="28"/>
      <c r="FB56" s="28"/>
      <c r="FC56" s="28"/>
      <c r="FD56" s="28"/>
      <c r="FE56" s="28"/>
      <c r="FF56" s="28"/>
      <c r="FG56" s="28"/>
      <c r="FH56" s="28"/>
      <c r="FI56" s="28"/>
      <c r="FJ56" s="28"/>
      <c r="FK56" s="28"/>
      <c r="FL56" s="28"/>
      <c r="FM56" s="28"/>
      <c r="FN56" s="28"/>
      <c r="FO56" s="28"/>
      <c r="FP56" s="28"/>
      <c r="FQ56" s="28"/>
      <c r="FR56" s="28"/>
      <c r="FS56" s="28"/>
      <c r="FT56" s="28"/>
      <c r="FU56" s="28"/>
      <c r="FV56" s="28"/>
      <c r="FW56" s="28"/>
      <c r="FX56" s="28"/>
      <c r="FY56" s="28"/>
      <c r="FZ56" s="28"/>
      <c r="GA56" s="28"/>
      <c r="GB56" s="28"/>
      <c r="GC56" s="28"/>
      <c r="GD56" s="28"/>
      <c r="GE56" s="28"/>
      <c r="GF56" s="28"/>
      <c r="GG56" s="28"/>
      <c r="GH56" s="28"/>
      <c r="GI56" s="28"/>
      <c r="GJ56" s="28"/>
      <c r="GK56" s="28"/>
      <c r="GL56" s="28"/>
      <c r="GM56" s="28"/>
      <c r="GN56" s="28"/>
      <c r="GO56" s="28"/>
    </row>
    <row r="57" spans="1:197" x14ac:dyDescent="0.25">
      <c r="A57" s="28"/>
      <c r="B57" s="69"/>
      <c r="C57" s="28"/>
      <c r="D57" s="28"/>
      <c r="E57" s="64"/>
      <c r="F57" s="28"/>
      <c r="G57" s="28"/>
      <c r="H57" s="28"/>
      <c r="I57" s="28"/>
      <c r="J57" s="28"/>
      <c r="K57" s="64"/>
      <c r="L57" s="64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64"/>
      <c r="X57" s="64"/>
      <c r="Y57" s="28"/>
      <c r="Z57" s="28"/>
      <c r="AA57" s="28"/>
      <c r="AB57" s="28"/>
      <c r="AC57" s="28"/>
      <c r="AD57" s="28"/>
      <c r="AE57" s="28"/>
      <c r="AF57" s="28"/>
      <c r="AG57" s="28"/>
      <c r="AH57" s="28"/>
      <c r="AI57" s="64"/>
      <c r="AJ57" s="64"/>
      <c r="AK57" s="28"/>
      <c r="AL57" s="28"/>
      <c r="AM57" s="28"/>
      <c r="AN57" s="28"/>
      <c r="AO57" s="28"/>
      <c r="AP57" s="28"/>
      <c r="AQ57" s="28"/>
      <c r="AR57" s="28"/>
      <c r="AS57" s="28"/>
      <c r="AT57" s="28"/>
      <c r="AU57" s="28"/>
      <c r="AV57" s="28"/>
      <c r="AW57" s="28"/>
      <c r="AX57" s="28"/>
      <c r="AY57" s="65"/>
      <c r="AZ57" s="66"/>
      <c r="BA57" s="65"/>
      <c r="BB57" s="65"/>
      <c r="BC57" s="65"/>
      <c r="BD57" s="65"/>
      <c r="BE57" s="65"/>
      <c r="BF57" s="65"/>
      <c r="BG57" s="65"/>
      <c r="BH57" s="65"/>
      <c r="BI57" s="65"/>
      <c r="BJ57" s="65"/>
      <c r="BK57" s="65"/>
      <c r="BL57" s="65"/>
      <c r="BM57" s="66"/>
      <c r="BN57" s="65"/>
      <c r="BO57" s="65"/>
      <c r="BP57" s="65"/>
      <c r="BQ57" s="65"/>
      <c r="BR57" s="65"/>
      <c r="BS57" s="65"/>
      <c r="BT57" s="65"/>
      <c r="BU57" s="65"/>
      <c r="BV57" s="65"/>
      <c r="BW57" s="65"/>
      <c r="BX57" s="65"/>
      <c r="BY57" s="65"/>
      <c r="BZ57" s="66"/>
      <c r="CA57" s="65"/>
      <c r="CB57" s="65"/>
      <c r="CC57" s="65"/>
      <c r="CD57" s="65"/>
      <c r="CE57" s="65"/>
      <c r="CF57" s="65"/>
      <c r="CG57" s="65"/>
      <c r="CH57" s="65"/>
      <c r="CI57" s="65"/>
      <c r="CJ57" s="65"/>
      <c r="CK57" s="65"/>
      <c r="CL57" s="65"/>
      <c r="CM57" s="65"/>
      <c r="CN57" s="65"/>
      <c r="CO57" s="65"/>
      <c r="CP57" s="65"/>
      <c r="CQ57" s="65"/>
      <c r="CR57" s="65"/>
      <c r="CS57" s="28"/>
      <c r="CT57" s="28"/>
      <c r="CU57" s="28"/>
      <c r="CV57" s="28"/>
      <c r="CW57" s="28"/>
      <c r="CX57" s="28"/>
      <c r="CY57" s="28"/>
      <c r="CZ57" s="28"/>
      <c r="DA57" s="28"/>
      <c r="DB57" s="28"/>
      <c r="DC57" s="28"/>
      <c r="DD57" s="28"/>
      <c r="DE57" s="28"/>
      <c r="DF57" s="28"/>
      <c r="DG57" s="28"/>
      <c r="DH57" s="28"/>
      <c r="DI57" s="28"/>
      <c r="DJ57" s="28"/>
      <c r="DK57" s="64"/>
      <c r="DL57" s="28"/>
      <c r="DM57" s="28"/>
      <c r="DN57" s="64"/>
      <c r="DO57" s="64"/>
      <c r="DP57" s="28"/>
      <c r="DQ57" s="28"/>
      <c r="DR57" s="64"/>
      <c r="DS57" s="64"/>
      <c r="DT57" s="28"/>
      <c r="DU57" s="28"/>
      <c r="DV57" s="64"/>
      <c r="DW57" s="28"/>
      <c r="DX57" s="28"/>
      <c r="DY57" s="28"/>
      <c r="DZ57" s="28"/>
      <c r="EA57" s="28"/>
      <c r="EB57" s="28"/>
      <c r="EC57" s="28"/>
      <c r="ED57" s="28"/>
      <c r="EE57" s="28"/>
      <c r="EF57" s="28"/>
      <c r="EG57" s="28"/>
      <c r="EH57" s="28"/>
      <c r="EI57" s="28"/>
      <c r="EJ57" s="28"/>
      <c r="EK57" s="28"/>
      <c r="EL57" s="28"/>
      <c r="EM57" s="28"/>
      <c r="EN57" s="28"/>
      <c r="EO57" s="28"/>
      <c r="EP57" s="28"/>
      <c r="EQ57" s="28"/>
      <c r="ER57" s="28"/>
      <c r="ES57" s="28"/>
      <c r="ET57" s="28"/>
      <c r="EU57" s="28"/>
      <c r="EV57" s="28"/>
      <c r="EW57" s="28"/>
      <c r="EX57" s="28"/>
      <c r="EY57" s="28"/>
      <c r="EZ57" s="28"/>
      <c r="FA57" s="28"/>
      <c r="FB57" s="28"/>
      <c r="FC57" s="28"/>
      <c r="FD57" s="28"/>
      <c r="FE57" s="28"/>
      <c r="FF57" s="28"/>
      <c r="FG57" s="28"/>
      <c r="FH57" s="28"/>
      <c r="FI57" s="28"/>
      <c r="FJ57" s="28"/>
      <c r="FK57" s="28"/>
      <c r="FL57" s="28"/>
      <c r="FM57" s="28"/>
      <c r="FN57" s="28"/>
      <c r="FO57" s="28"/>
      <c r="FP57" s="28"/>
      <c r="FQ57" s="28"/>
      <c r="FR57" s="28"/>
      <c r="FS57" s="28"/>
      <c r="FT57" s="28"/>
      <c r="FU57" s="28"/>
      <c r="FV57" s="28"/>
      <c r="FW57" s="28"/>
      <c r="FX57" s="28"/>
      <c r="FY57" s="28"/>
      <c r="FZ57" s="28"/>
      <c r="GA57" s="28"/>
      <c r="GB57" s="28"/>
      <c r="GC57" s="28"/>
      <c r="GD57" s="28"/>
      <c r="GE57" s="28"/>
      <c r="GF57" s="28"/>
      <c r="GG57" s="28"/>
      <c r="GH57" s="28"/>
      <c r="GI57" s="28"/>
      <c r="GJ57" s="28"/>
      <c r="GK57" s="28"/>
      <c r="GL57" s="28"/>
      <c r="GM57" s="28"/>
      <c r="GN57" s="28"/>
      <c r="GO57" s="28"/>
    </row>
    <row r="58" spans="1:197" x14ac:dyDescent="0.25">
      <c r="A58" s="28"/>
      <c r="B58" s="69"/>
      <c r="C58" s="28"/>
      <c r="D58" s="28"/>
      <c r="E58" s="64"/>
      <c r="F58" s="28"/>
      <c r="G58" s="28"/>
      <c r="H58" s="28"/>
      <c r="I58" s="28"/>
      <c r="J58" s="28"/>
      <c r="K58" s="64"/>
      <c r="L58" s="64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64"/>
      <c r="X58" s="64"/>
      <c r="Y58" s="28"/>
      <c r="Z58" s="28"/>
      <c r="AA58" s="28"/>
      <c r="AB58" s="28"/>
      <c r="AC58" s="28"/>
      <c r="AD58" s="28"/>
      <c r="AE58" s="28"/>
      <c r="AF58" s="28"/>
      <c r="AG58" s="28"/>
      <c r="AH58" s="28"/>
      <c r="AI58" s="64"/>
      <c r="AJ58" s="64"/>
      <c r="AK58" s="28"/>
      <c r="AL58" s="28"/>
      <c r="AM58" s="28"/>
      <c r="AN58" s="28"/>
      <c r="AO58" s="28"/>
      <c r="AP58" s="28"/>
      <c r="AQ58" s="28"/>
      <c r="AR58" s="28"/>
      <c r="AS58" s="28"/>
      <c r="AT58" s="28"/>
      <c r="AU58" s="28"/>
      <c r="AV58" s="28"/>
      <c r="AW58" s="28"/>
      <c r="AX58" s="28"/>
      <c r="AY58" s="65"/>
      <c r="AZ58" s="66"/>
      <c r="BA58" s="65"/>
      <c r="BB58" s="65"/>
      <c r="BC58" s="65"/>
      <c r="BD58" s="65"/>
      <c r="BE58" s="65"/>
      <c r="BF58" s="65"/>
      <c r="BG58" s="65"/>
      <c r="BH58" s="65"/>
      <c r="BI58" s="65"/>
      <c r="BJ58" s="65"/>
      <c r="BK58" s="65"/>
      <c r="BL58" s="65"/>
      <c r="BM58" s="66"/>
      <c r="BN58" s="65"/>
      <c r="BO58" s="65"/>
      <c r="BP58" s="65"/>
      <c r="BQ58" s="65"/>
      <c r="BR58" s="65"/>
      <c r="BS58" s="65"/>
      <c r="BT58" s="65"/>
      <c r="BU58" s="65"/>
      <c r="BV58" s="65"/>
      <c r="BW58" s="65"/>
      <c r="BX58" s="65"/>
      <c r="BY58" s="65"/>
      <c r="BZ58" s="66"/>
      <c r="CA58" s="65"/>
      <c r="CB58" s="65"/>
      <c r="CC58" s="65"/>
      <c r="CD58" s="65"/>
      <c r="CE58" s="65"/>
      <c r="CF58" s="65"/>
      <c r="CG58" s="65"/>
      <c r="CH58" s="65"/>
      <c r="CI58" s="65"/>
      <c r="CJ58" s="65"/>
      <c r="CK58" s="65"/>
      <c r="CL58" s="65"/>
      <c r="CM58" s="65"/>
      <c r="CN58" s="65"/>
      <c r="CO58" s="65"/>
      <c r="CP58" s="65"/>
      <c r="CQ58" s="65"/>
      <c r="CR58" s="65"/>
      <c r="CS58" s="28"/>
      <c r="CT58" s="28"/>
      <c r="CU58" s="28"/>
      <c r="CV58" s="28"/>
      <c r="CW58" s="28"/>
      <c r="CX58" s="28"/>
      <c r="CY58" s="28"/>
      <c r="CZ58" s="28"/>
      <c r="DA58" s="28"/>
      <c r="DB58" s="28"/>
      <c r="DC58" s="28"/>
      <c r="DD58" s="28"/>
      <c r="DE58" s="28"/>
      <c r="DF58" s="28"/>
      <c r="DG58" s="28"/>
      <c r="DH58" s="28"/>
      <c r="DI58" s="28"/>
      <c r="DJ58" s="28"/>
      <c r="DK58" s="64"/>
      <c r="DL58" s="28"/>
      <c r="DM58" s="28"/>
      <c r="DN58" s="64"/>
      <c r="DO58" s="64"/>
      <c r="DP58" s="28"/>
      <c r="DQ58" s="28"/>
      <c r="DR58" s="64"/>
      <c r="DS58" s="64"/>
      <c r="DT58" s="28"/>
      <c r="DU58" s="28"/>
      <c r="DV58" s="64"/>
      <c r="DW58" s="28"/>
      <c r="DX58" s="28"/>
      <c r="DY58" s="28"/>
      <c r="DZ58" s="28"/>
      <c r="EA58" s="28"/>
      <c r="EB58" s="28"/>
      <c r="EC58" s="28"/>
      <c r="ED58" s="28"/>
      <c r="EE58" s="28"/>
      <c r="EF58" s="28"/>
      <c r="EG58" s="28"/>
      <c r="EH58" s="28"/>
      <c r="EI58" s="28"/>
      <c r="EJ58" s="28"/>
      <c r="EK58" s="28"/>
      <c r="EL58" s="28"/>
      <c r="EM58" s="28"/>
      <c r="EN58" s="28"/>
      <c r="EO58" s="28"/>
      <c r="EP58" s="28"/>
      <c r="EQ58" s="28"/>
      <c r="ER58" s="28"/>
      <c r="ES58" s="28"/>
      <c r="ET58" s="28"/>
      <c r="EU58" s="28"/>
      <c r="EV58" s="28"/>
      <c r="EW58" s="28"/>
      <c r="EX58" s="28"/>
      <c r="EY58" s="28"/>
      <c r="EZ58" s="28"/>
      <c r="FA58" s="28"/>
      <c r="FB58" s="28"/>
      <c r="FC58" s="28"/>
      <c r="FD58" s="28"/>
      <c r="FE58" s="28"/>
      <c r="FF58" s="28"/>
      <c r="FG58" s="28"/>
      <c r="FH58" s="28"/>
      <c r="FI58" s="28"/>
      <c r="FJ58" s="28"/>
      <c r="FK58" s="28"/>
      <c r="FL58" s="28"/>
      <c r="FM58" s="28"/>
      <c r="FN58" s="28"/>
      <c r="FO58" s="28"/>
      <c r="FP58" s="28"/>
      <c r="FQ58" s="28"/>
      <c r="FR58" s="28"/>
      <c r="FS58" s="28"/>
      <c r="FT58" s="28"/>
      <c r="FU58" s="28"/>
      <c r="FV58" s="28"/>
      <c r="FW58" s="28"/>
      <c r="FX58" s="28"/>
      <c r="FY58" s="28"/>
      <c r="FZ58" s="28"/>
      <c r="GA58" s="28"/>
      <c r="GB58" s="28"/>
      <c r="GC58" s="28"/>
      <c r="GD58" s="28"/>
      <c r="GE58" s="28"/>
      <c r="GF58" s="28"/>
      <c r="GG58" s="28"/>
      <c r="GH58" s="28"/>
      <c r="GI58" s="28"/>
      <c r="GJ58" s="28"/>
      <c r="GK58" s="28"/>
      <c r="GL58" s="28"/>
      <c r="GM58" s="28"/>
      <c r="GN58" s="28"/>
      <c r="GO58" s="28"/>
    </row>
    <row r="59" spans="1:197" x14ac:dyDescent="0.25">
      <c r="A59" s="28"/>
      <c r="B59" s="69"/>
      <c r="C59" s="28"/>
      <c r="D59" s="28"/>
      <c r="E59" s="64"/>
      <c r="F59" s="28"/>
      <c r="G59" s="28"/>
      <c r="H59" s="28"/>
      <c r="I59" s="28"/>
      <c r="J59" s="28"/>
      <c r="K59" s="64"/>
      <c r="L59" s="64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64"/>
      <c r="X59" s="64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64"/>
      <c r="AJ59" s="64"/>
      <c r="AK59" s="28"/>
      <c r="AL59" s="28"/>
      <c r="AM59" s="28"/>
      <c r="AN59" s="28"/>
      <c r="AO59" s="28"/>
      <c r="AP59" s="28"/>
      <c r="AQ59" s="28"/>
      <c r="AR59" s="28"/>
      <c r="AS59" s="28"/>
      <c r="AT59" s="28"/>
      <c r="AU59" s="28"/>
      <c r="AV59" s="28"/>
      <c r="AW59" s="28"/>
      <c r="AX59" s="28"/>
      <c r="AY59" s="65"/>
      <c r="AZ59" s="66"/>
      <c r="BA59" s="65"/>
      <c r="BB59" s="65"/>
      <c r="BC59" s="65"/>
      <c r="BD59" s="65"/>
      <c r="BE59" s="65"/>
      <c r="BF59" s="65"/>
      <c r="BG59" s="65"/>
      <c r="BH59" s="65"/>
      <c r="BI59" s="65"/>
      <c r="BJ59" s="65"/>
      <c r="BK59" s="65"/>
      <c r="BL59" s="65"/>
      <c r="BM59" s="66"/>
      <c r="BN59" s="65"/>
      <c r="BO59" s="65"/>
      <c r="BP59" s="65"/>
      <c r="BQ59" s="65"/>
      <c r="BR59" s="65"/>
      <c r="BS59" s="65"/>
      <c r="BT59" s="65"/>
      <c r="BU59" s="65"/>
      <c r="BV59" s="65"/>
      <c r="BW59" s="65"/>
      <c r="BX59" s="65"/>
      <c r="BY59" s="65"/>
      <c r="BZ59" s="66"/>
      <c r="CA59" s="65"/>
      <c r="CB59" s="65"/>
      <c r="CC59" s="65"/>
      <c r="CD59" s="65"/>
      <c r="CE59" s="65"/>
      <c r="CF59" s="65"/>
      <c r="CG59" s="65"/>
      <c r="CH59" s="65"/>
      <c r="CI59" s="65"/>
      <c r="CJ59" s="65"/>
      <c r="CK59" s="65"/>
      <c r="CL59" s="65"/>
      <c r="CM59" s="65"/>
      <c r="CN59" s="65"/>
      <c r="CO59" s="65"/>
      <c r="CP59" s="65"/>
      <c r="CQ59" s="65"/>
      <c r="CR59" s="65"/>
      <c r="CS59" s="28"/>
      <c r="CT59" s="28"/>
      <c r="CU59" s="28"/>
      <c r="CV59" s="28"/>
      <c r="CW59" s="28"/>
      <c r="CX59" s="28"/>
      <c r="CY59" s="28"/>
      <c r="CZ59" s="28"/>
      <c r="DA59" s="28"/>
      <c r="DB59" s="28"/>
      <c r="DC59" s="28"/>
      <c r="DD59" s="28"/>
      <c r="DE59" s="28"/>
      <c r="DF59" s="28"/>
      <c r="DG59" s="28"/>
      <c r="DH59" s="28"/>
      <c r="DI59" s="28"/>
      <c r="DJ59" s="28"/>
      <c r="DK59" s="64"/>
      <c r="DL59" s="28"/>
      <c r="DM59" s="28"/>
      <c r="DN59" s="64"/>
      <c r="DO59" s="64"/>
      <c r="DP59" s="28"/>
      <c r="DQ59" s="28"/>
      <c r="DR59" s="64"/>
      <c r="DS59" s="64"/>
      <c r="DT59" s="28"/>
      <c r="DU59" s="28"/>
      <c r="DV59" s="64"/>
      <c r="DW59" s="28"/>
      <c r="DX59" s="28"/>
      <c r="DY59" s="28"/>
      <c r="DZ59" s="28"/>
      <c r="EA59" s="28"/>
      <c r="EB59" s="28"/>
      <c r="EC59" s="28"/>
      <c r="ED59" s="28"/>
      <c r="EE59" s="28"/>
      <c r="EF59" s="28"/>
      <c r="EG59" s="28"/>
      <c r="EH59" s="28"/>
      <c r="EI59" s="28"/>
      <c r="EJ59" s="28"/>
      <c r="EK59" s="28"/>
      <c r="EL59" s="28"/>
      <c r="EM59" s="28"/>
      <c r="EN59" s="28"/>
      <c r="EO59" s="28"/>
      <c r="EP59" s="28"/>
      <c r="EQ59" s="28"/>
      <c r="ER59" s="28"/>
      <c r="ES59" s="28"/>
      <c r="ET59" s="28"/>
      <c r="EU59" s="28"/>
      <c r="EV59" s="28"/>
      <c r="EW59" s="28"/>
      <c r="EX59" s="28"/>
      <c r="EY59" s="28"/>
      <c r="EZ59" s="28"/>
      <c r="FA59" s="28"/>
      <c r="FB59" s="28"/>
      <c r="FC59" s="28"/>
      <c r="FD59" s="28"/>
      <c r="FE59" s="28"/>
      <c r="FF59" s="28"/>
      <c r="FG59" s="28"/>
      <c r="FH59" s="28"/>
      <c r="FI59" s="28"/>
      <c r="FJ59" s="28"/>
      <c r="FK59" s="28"/>
      <c r="FL59" s="28"/>
      <c r="FM59" s="28"/>
      <c r="FN59" s="28"/>
      <c r="FO59" s="28"/>
      <c r="FP59" s="28"/>
      <c r="FQ59" s="28"/>
      <c r="FR59" s="28"/>
      <c r="FS59" s="28"/>
      <c r="FT59" s="28"/>
      <c r="FU59" s="28"/>
      <c r="FV59" s="28"/>
      <c r="FW59" s="28"/>
      <c r="FX59" s="28"/>
      <c r="FY59" s="28"/>
      <c r="FZ59" s="28"/>
      <c r="GA59" s="28"/>
      <c r="GB59" s="28"/>
      <c r="GC59" s="28"/>
      <c r="GD59" s="28"/>
      <c r="GE59" s="28"/>
      <c r="GF59" s="28"/>
      <c r="GG59" s="28"/>
      <c r="GH59" s="28"/>
      <c r="GI59" s="28"/>
      <c r="GJ59" s="28"/>
      <c r="GK59" s="28"/>
      <c r="GL59" s="28"/>
      <c r="GM59" s="28"/>
      <c r="GN59" s="28"/>
      <c r="GO59" s="28"/>
    </row>
    <row r="60" spans="1:197" x14ac:dyDescent="0.25">
      <c r="A60" s="28"/>
      <c r="B60" s="69"/>
      <c r="C60" s="28"/>
      <c r="D60" s="28"/>
      <c r="E60" s="64"/>
      <c r="F60" s="28"/>
      <c r="G60" s="28"/>
      <c r="H60" s="28"/>
      <c r="I60" s="28"/>
      <c r="J60" s="28"/>
      <c r="K60" s="64"/>
      <c r="L60" s="64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64"/>
      <c r="X60" s="64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64"/>
      <c r="AJ60" s="64"/>
      <c r="AK60" s="28"/>
      <c r="AL60" s="28"/>
      <c r="AM60" s="28"/>
      <c r="AN60" s="28"/>
      <c r="AO60" s="28"/>
      <c r="AP60" s="28"/>
      <c r="AQ60" s="28"/>
      <c r="AR60" s="28"/>
      <c r="AS60" s="28"/>
      <c r="AT60" s="28"/>
      <c r="AU60" s="28"/>
      <c r="AV60" s="28"/>
      <c r="AW60" s="28"/>
      <c r="AX60" s="28"/>
      <c r="AY60" s="65"/>
      <c r="AZ60" s="66"/>
      <c r="BA60" s="65"/>
      <c r="BB60" s="65"/>
      <c r="BC60" s="65"/>
      <c r="BD60" s="65"/>
      <c r="BE60" s="65"/>
      <c r="BF60" s="65"/>
      <c r="BG60" s="65"/>
      <c r="BH60" s="65"/>
      <c r="BI60" s="65"/>
      <c r="BJ60" s="65"/>
      <c r="BK60" s="65"/>
      <c r="BL60" s="65"/>
      <c r="BM60" s="66"/>
      <c r="BN60" s="65"/>
      <c r="BO60" s="65"/>
      <c r="BP60" s="65"/>
      <c r="BQ60" s="65"/>
      <c r="BR60" s="65"/>
      <c r="BS60" s="65"/>
      <c r="BT60" s="65"/>
      <c r="BU60" s="65"/>
      <c r="BV60" s="65"/>
      <c r="BW60" s="65"/>
      <c r="BX60" s="65"/>
      <c r="BY60" s="65"/>
      <c r="BZ60" s="66"/>
      <c r="CA60" s="65"/>
      <c r="CB60" s="65"/>
      <c r="CC60" s="65"/>
      <c r="CD60" s="65"/>
      <c r="CE60" s="65"/>
      <c r="CF60" s="65"/>
      <c r="CG60" s="65"/>
      <c r="CH60" s="65"/>
      <c r="CI60" s="65"/>
      <c r="CJ60" s="65"/>
      <c r="CK60" s="65"/>
      <c r="CL60" s="65"/>
      <c r="CM60" s="65"/>
      <c r="CN60" s="65"/>
      <c r="CO60" s="65"/>
      <c r="CP60" s="65"/>
      <c r="CQ60" s="65"/>
      <c r="CR60" s="65"/>
      <c r="CS60" s="28"/>
      <c r="CT60" s="28"/>
      <c r="CU60" s="28"/>
      <c r="CV60" s="28"/>
      <c r="CW60" s="28"/>
      <c r="CX60" s="28"/>
      <c r="CY60" s="28"/>
      <c r="CZ60" s="28"/>
      <c r="DA60" s="28"/>
      <c r="DB60" s="28"/>
      <c r="DC60" s="28"/>
      <c r="DD60" s="28"/>
      <c r="DE60" s="28"/>
      <c r="DF60" s="28"/>
      <c r="DG60" s="28"/>
      <c r="DH60" s="28"/>
      <c r="DI60" s="28"/>
      <c r="DJ60" s="28"/>
      <c r="DK60" s="64"/>
      <c r="DL60" s="28"/>
      <c r="DM60" s="28"/>
      <c r="DN60" s="64"/>
      <c r="DO60" s="64"/>
      <c r="DP60" s="28"/>
      <c r="DQ60" s="28"/>
      <c r="DR60" s="64"/>
      <c r="DS60" s="64"/>
      <c r="DT60" s="28"/>
      <c r="DU60" s="28"/>
      <c r="DV60" s="64"/>
      <c r="DW60" s="28"/>
      <c r="DX60" s="28"/>
      <c r="DY60" s="28"/>
      <c r="DZ60" s="28"/>
      <c r="EA60" s="28"/>
      <c r="EB60" s="28"/>
      <c r="EC60" s="28"/>
      <c r="ED60" s="28"/>
      <c r="EE60" s="28"/>
      <c r="EF60" s="28"/>
      <c r="EG60" s="28"/>
      <c r="EH60" s="28"/>
      <c r="EI60" s="28"/>
      <c r="EJ60" s="28"/>
      <c r="EK60" s="28"/>
      <c r="EL60" s="28"/>
      <c r="EM60" s="28"/>
      <c r="EN60" s="28"/>
      <c r="EO60" s="28"/>
      <c r="EP60" s="28"/>
      <c r="EQ60" s="28"/>
      <c r="ER60" s="28"/>
      <c r="ES60" s="28"/>
      <c r="ET60" s="28"/>
      <c r="EU60" s="28"/>
      <c r="EV60" s="28"/>
      <c r="EW60" s="28"/>
      <c r="EX60" s="28"/>
      <c r="EY60" s="28"/>
      <c r="EZ60" s="28"/>
      <c r="FA60" s="28"/>
      <c r="FB60" s="28"/>
      <c r="FC60" s="28"/>
      <c r="FD60" s="28"/>
      <c r="FE60" s="28"/>
      <c r="FF60" s="28"/>
      <c r="FG60" s="28"/>
      <c r="FH60" s="28"/>
      <c r="FI60" s="28"/>
      <c r="FJ60" s="28"/>
      <c r="FK60" s="28"/>
      <c r="FL60" s="28"/>
      <c r="FM60" s="28"/>
      <c r="FN60" s="28"/>
      <c r="FO60" s="28"/>
      <c r="FP60" s="28"/>
      <c r="FQ60" s="28"/>
      <c r="FR60" s="28"/>
      <c r="FS60" s="28"/>
      <c r="FT60" s="28"/>
      <c r="FU60" s="28"/>
      <c r="FV60" s="28"/>
      <c r="FW60" s="28"/>
      <c r="FX60" s="28"/>
      <c r="FY60" s="28"/>
      <c r="FZ60" s="28"/>
      <c r="GA60" s="28"/>
      <c r="GB60" s="28"/>
      <c r="GC60" s="28"/>
      <c r="GD60" s="28"/>
      <c r="GE60" s="28"/>
      <c r="GF60" s="28"/>
      <c r="GG60" s="28"/>
      <c r="GH60" s="28"/>
      <c r="GI60" s="28"/>
      <c r="GJ60" s="28"/>
      <c r="GK60" s="28"/>
      <c r="GL60" s="28"/>
      <c r="GM60" s="28"/>
      <c r="GN60" s="28"/>
      <c r="GO60" s="28"/>
    </row>
    <row r="61" spans="1:197" x14ac:dyDescent="0.25">
      <c r="A61" s="28"/>
      <c r="B61" s="69"/>
      <c r="C61" s="28"/>
      <c r="D61" s="28"/>
      <c r="E61" s="64"/>
      <c r="F61" s="28"/>
      <c r="G61" s="28"/>
      <c r="H61" s="28"/>
      <c r="I61" s="28"/>
      <c r="J61" s="28"/>
      <c r="K61" s="64"/>
      <c r="L61" s="64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64"/>
      <c r="X61" s="64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64"/>
      <c r="AJ61" s="64"/>
      <c r="AK61" s="28"/>
      <c r="AL61" s="28"/>
      <c r="AM61" s="28"/>
      <c r="AN61" s="28"/>
      <c r="AO61" s="28"/>
      <c r="AP61" s="28"/>
      <c r="AQ61" s="28"/>
      <c r="AR61" s="28"/>
      <c r="AS61" s="28"/>
      <c r="AT61" s="28"/>
      <c r="AU61" s="28"/>
      <c r="AV61" s="28"/>
      <c r="AW61" s="28"/>
      <c r="AX61" s="28"/>
      <c r="AY61" s="65"/>
      <c r="AZ61" s="66"/>
      <c r="BA61" s="65"/>
      <c r="BB61" s="65"/>
      <c r="BC61" s="65"/>
      <c r="BD61" s="65"/>
      <c r="BE61" s="65"/>
      <c r="BF61" s="65"/>
      <c r="BG61" s="65"/>
      <c r="BH61" s="65"/>
      <c r="BI61" s="65"/>
      <c r="BJ61" s="65"/>
      <c r="BK61" s="65"/>
      <c r="BL61" s="65"/>
      <c r="BM61" s="66"/>
      <c r="BN61" s="65"/>
      <c r="BO61" s="65"/>
      <c r="BP61" s="65"/>
      <c r="BQ61" s="65"/>
      <c r="BR61" s="65"/>
      <c r="BS61" s="65"/>
      <c r="BT61" s="65"/>
      <c r="BU61" s="65"/>
      <c r="BV61" s="65"/>
      <c r="BW61" s="65"/>
      <c r="BX61" s="65"/>
      <c r="BY61" s="65"/>
      <c r="BZ61" s="66"/>
      <c r="CA61" s="65"/>
      <c r="CB61" s="65"/>
      <c r="CC61" s="65"/>
      <c r="CD61" s="65"/>
      <c r="CE61" s="65"/>
      <c r="CF61" s="65"/>
      <c r="CG61" s="65"/>
      <c r="CH61" s="65"/>
      <c r="CI61" s="65"/>
      <c r="CJ61" s="65"/>
      <c r="CK61" s="65"/>
      <c r="CL61" s="65"/>
      <c r="CM61" s="65"/>
      <c r="CN61" s="65"/>
      <c r="CO61" s="65"/>
      <c r="CP61" s="65"/>
      <c r="CQ61" s="65"/>
      <c r="CR61" s="65"/>
      <c r="CS61" s="28"/>
      <c r="CT61" s="28"/>
      <c r="CU61" s="28"/>
      <c r="CV61" s="28"/>
      <c r="CW61" s="28"/>
      <c r="CX61" s="28"/>
      <c r="CY61" s="28"/>
      <c r="CZ61" s="28"/>
      <c r="DA61" s="28"/>
      <c r="DB61" s="28"/>
      <c r="DC61" s="28"/>
      <c r="DD61" s="28"/>
      <c r="DE61" s="28"/>
      <c r="DF61" s="28"/>
      <c r="DG61" s="28"/>
      <c r="DH61" s="28"/>
      <c r="DI61" s="28"/>
      <c r="DJ61" s="28"/>
      <c r="DK61" s="64"/>
      <c r="DL61" s="28"/>
      <c r="DM61" s="28"/>
      <c r="DN61" s="64"/>
      <c r="DO61" s="64"/>
      <c r="DP61" s="28"/>
      <c r="DQ61" s="28"/>
      <c r="DR61" s="64"/>
      <c r="DS61" s="64"/>
      <c r="DT61" s="28"/>
      <c r="DU61" s="28"/>
      <c r="DV61" s="64"/>
      <c r="DW61" s="28"/>
      <c r="DX61" s="28"/>
      <c r="DY61" s="28"/>
      <c r="DZ61" s="28"/>
      <c r="EA61" s="28"/>
      <c r="EB61" s="28"/>
      <c r="EC61" s="28"/>
      <c r="ED61" s="28"/>
      <c r="EE61" s="28"/>
      <c r="EF61" s="28"/>
      <c r="EG61" s="28"/>
      <c r="EH61" s="28"/>
      <c r="EI61" s="28"/>
      <c r="EJ61" s="28"/>
      <c r="EK61" s="28"/>
      <c r="EL61" s="28"/>
      <c r="EM61" s="28"/>
      <c r="EN61" s="28"/>
      <c r="EO61" s="28"/>
      <c r="EP61" s="28"/>
      <c r="EQ61" s="28"/>
      <c r="ER61" s="28"/>
      <c r="ES61" s="28"/>
      <c r="ET61" s="28"/>
      <c r="EU61" s="28"/>
      <c r="EV61" s="28"/>
      <c r="EW61" s="28"/>
      <c r="EX61" s="28"/>
      <c r="EY61" s="28"/>
      <c r="EZ61" s="28"/>
      <c r="FA61" s="28"/>
      <c r="FB61" s="28"/>
      <c r="FC61" s="28"/>
      <c r="FD61" s="28"/>
      <c r="FE61" s="28"/>
      <c r="FF61" s="28"/>
      <c r="FG61" s="28"/>
      <c r="FH61" s="28"/>
      <c r="FI61" s="28"/>
      <c r="FJ61" s="28"/>
      <c r="FK61" s="28"/>
      <c r="FL61" s="28"/>
      <c r="FM61" s="28"/>
      <c r="FN61" s="28"/>
      <c r="FO61" s="28"/>
      <c r="FP61" s="28"/>
      <c r="FQ61" s="28"/>
      <c r="FR61" s="28"/>
      <c r="FS61" s="28"/>
      <c r="FT61" s="28"/>
      <c r="FU61" s="28"/>
      <c r="FV61" s="28"/>
      <c r="FW61" s="28"/>
      <c r="FX61" s="28"/>
      <c r="FY61" s="28"/>
      <c r="FZ61" s="28"/>
      <c r="GA61" s="28"/>
      <c r="GB61" s="28"/>
      <c r="GC61" s="28"/>
      <c r="GD61" s="28"/>
      <c r="GE61" s="28"/>
      <c r="GF61" s="28"/>
      <c r="GG61" s="28"/>
      <c r="GH61" s="28"/>
      <c r="GI61" s="28"/>
      <c r="GJ61" s="28"/>
      <c r="GK61" s="28"/>
      <c r="GL61" s="28"/>
      <c r="GM61" s="28"/>
      <c r="GN61" s="28"/>
      <c r="GO61" s="28"/>
    </row>
    <row r="62" spans="1:197" x14ac:dyDescent="0.25">
      <c r="A62" s="28"/>
      <c r="B62" s="69"/>
      <c r="C62" s="28"/>
      <c r="D62" s="28"/>
      <c r="E62" s="64"/>
      <c r="F62" s="28"/>
      <c r="G62" s="28"/>
      <c r="H62" s="28"/>
      <c r="I62" s="28"/>
      <c r="J62" s="28"/>
      <c r="K62" s="64"/>
      <c r="L62" s="64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64"/>
      <c r="X62" s="64"/>
      <c r="Y62" s="28"/>
      <c r="Z62" s="28"/>
      <c r="AA62" s="28"/>
      <c r="AB62" s="28"/>
      <c r="AC62" s="28"/>
      <c r="AD62" s="28"/>
      <c r="AE62" s="28"/>
      <c r="AF62" s="28"/>
      <c r="AG62" s="28"/>
      <c r="AH62" s="28"/>
      <c r="AI62" s="64"/>
      <c r="AJ62" s="64"/>
      <c r="AK62" s="28"/>
      <c r="AL62" s="28"/>
      <c r="AM62" s="28"/>
      <c r="AN62" s="28"/>
      <c r="AO62" s="28"/>
      <c r="AP62" s="28"/>
      <c r="AQ62" s="28"/>
      <c r="AR62" s="28"/>
      <c r="AS62" s="28"/>
      <c r="AT62" s="28"/>
      <c r="AU62" s="28"/>
      <c r="AV62" s="28"/>
      <c r="AW62" s="28"/>
      <c r="AX62" s="28"/>
      <c r="AY62" s="65"/>
      <c r="AZ62" s="66"/>
      <c r="BA62" s="65"/>
      <c r="BB62" s="65"/>
      <c r="BC62" s="65"/>
      <c r="BD62" s="65"/>
      <c r="BE62" s="65"/>
      <c r="BF62" s="65"/>
      <c r="BG62" s="65"/>
      <c r="BH62" s="65"/>
      <c r="BI62" s="65"/>
      <c r="BJ62" s="65"/>
      <c r="BK62" s="65"/>
      <c r="BL62" s="65"/>
      <c r="BM62" s="66"/>
      <c r="BN62" s="65"/>
      <c r="BO62" s="65"/>
      <c r="BP62" s="65"/>
      <c r="BQ62" s="65"/>
      <c r="BR62" s="65"/>
      <c r="BS62" s="65"/>
      <c r="BT62" s="65"/>
      <c r="BU62" s="65"/>
      <c r="BV62" s="65"/>
      <c r="BW62" s="65"/>
      <c r="BX62" s="65"/>
      <c r="BY62" s="65"/>
      <c r="BZ62" s="66"/>
      <c r="CA62" s="65"/>
      <c r="CB62" s="65"/>
      <c r="CC62" s="65"/>
      <c r="CD62" s="65"/>
      <c r="CE62" s="65"/>
      <c r="CF62" s="65"/>
      <c r="CG62" s="65"/>
      <c r="CH62" s="65"/>
      <c r="CI62" s="65"/>
      <c r="CJ62" s="65"/>
      <c r="CK62" s="65"/>
      <c r="CL62" s="65"/>
      <c r="CM62" s="65"/>
      <c r="CN62" s="65"/>
      <c r="CO62" s="65"/>
      <c r="CP62" s="65"/>
      <c r="CQ62" s="65"/>
      <c r="CR62" s="65"/>
      <c r="CS62" s="28"/>
      <c r="CT62" s="28"/>
      <c r="CU62" s="28"/>
      <c r="CV62" s="28"/>
      <c r="CW62" s="28"/>
      <c r="CX62" s="28"/>
      <c r="CY62" s="28"/>
      <c r="CZ62" s="28"/>
      <c r="DA62" s="28"/>
      <c r="DB62" s="28"/>
      <c r="DC62" s="28"/>
      <c r="DD62" s="28"/>
      <c r="DE62" s="28"/>
      <c r="DF62" s="28"/>
      <c r="DG62" s="28"/>
      <c r="DH62" s="28"/>
      <c r="DI62" s="28"/>
      <c r="DJ62" s="28"/>
      <c r="DK62" s="64"/>
      <c r="DL62" s="28"/>
      <c r="DM62" s="28"/>
      <c r="DN62" s="64"/>
      <c r="DO62" s="64"/>
      <c r="DP62" s="28"/>
      <c r="DQ62" s="28"/>
      <c r="DR62" s="64"/>
      <c r="DS62" s="64"/>
      <c r="DT62" s="28"/>
      <c r="DU62" s="28"/>
      <c r="DV62" s="64"/>
      <c r="DW62" s="28"/>
      <c r="DX62" s="28"/>
      <c r="DY62" s="28"/>
      <c r="DZ62" s="28"/>
      <c r="EA62" s="28"/>
      <c r="EB62" s="28"/>
      <c r="EC62" s="28"/>
      <c r="ED62" s="28"/>
      <c r="EE62" s="28"/>
      <c r="EF62" s="28"/>
      <c r="EG62" s="28"/>
      <c r="EH62" s="28"/>
      <c r="EI62" s="28"/>
      <c r="EJ62" s="28"/>
      <c r="EK62" s="28"/>
      <c r="EL62" s="28"/>
      <c r="EM62" s="28"/>
      <c r="EN62" s="28"/>
      <c r="EO62" s="28"/>
      <c r="EP62" s="28"/>
      <c r="EQ62" s="28"/>
      <c r="ER62" s="28"/>
      <c r="ES62" s="28"/>
      <c r="ET62" s="28"/>
      <c r="EU62" s="28"/>
      <c r="EV62" s="28"/>
      <c r="EW62" s="28"/>
      <c r="EX62" s="28"/>
      <c r="EY62" s="28"/>
      <c r="EZ62" s="28"/>
      <c r="FA62" s="28"/>
      <c r="FB62" s="28"/>
      <c r="FC62" s="28"/>
      <c r="FD62" s="28"/>
      <c r="FE62" s="28"/>
      <c r="FF62" s="28"/>
      <c r="FG62" s="28"/>
      <c r="FH62" s="28"/>
      <c r="FI62" s="28"/>
      <c r="FJ62" s="28"/>
      <c r="FK62" s="28"/>
      <c r="FL62" s="28"/>
      <c r="FM62" s="28"/>
      <c r="FN62" s="28"/>
      <c r="FO62" s="28"/>
      <c r="FP62" s="28"/>
      <c r="FQ62" s="28"/>
      <c r="FR62" s="28"/>
      <c r="FS62" s="28"/>
      <c r="FT62" s="28"/>
      <c r="FU62" s="28"/>
      <c r="FV62" s="28"/>
      <c r="FW62" s="28"/>
      <c r="FX62" s="28"/>
      <c r="FY62" s="28"/>
      <c r="FZ62" s="28"/>
      <c r="GA62" s="28"/>
      <c r="GB62" s="28"/>
      <c r="GC62" s="28"/>
      <c r="GD62" s="28"/>
      <c r="GE62" s="28"/>
      <c r="GF62" s="28"/>
      <c r="GG62" s="28"/>
      <c r="GH62" s="28"/>
      <c r="GI62" s="28"/>
      <c r="GJ62" s="28"/>
      <c r="GK62" s="28"/>
      <c r="GL62" s="28"/>
      <c r="GM62" s="28"/>
      <c r="GN62" s="28"/>
      <c r="GO62" s="28"/>
    </row>
  </sheetData>
  <mergeCells count="50">
    <mergeCell ref="CO1:CP2"/>
    <mergeCell ref="A1:F2"/>
    <mergeCell ref="G1:G2"/>
    <mergeCell ref="H1:H2"/>
    <mergeCell ref="J1:U2"/>
    <mergeCell ref="V1:AG2"/>
    <mergeCell ref="AH1:AS2"/>
    <mergeCell ref="AT1:AY2"/>
    <mergeCell ref="AZ1:BL2"/>
    <mergeCell ref="BM1:BY2"/>
    <mergeCell ref="BZ1:CL2"/>
    <mergeCell ref="CM1:CN2"/>
    <mergeCell ref="DK1:DN2"/>
    <mergeCell ref="DO1:DR2"/>
    <mergeCell ref="DS1:DV2"/>
    <mergeCell ref="C3:D3"/>
    <mergeCell ref="M3:N3"/>
    <mergeCell ref="Y3:Z3"/>
    <mergeCell ref="AK3:AL3"/>
    <mergeCell ref="AT3:AU3"/>
    <mergeCell ref="AV3:AW3"/>
    <mergeCell ref="DD1:DD2"/>
    <mergeCell ref="DE1:DE2"/>
    <mergeCell ref="DF1:DF2"/>
    <mergeCell ref="DG1:DG2"/>
    <mergeCell ref="DH1:DH2"/>
    <mergeCell ref="DI1:DI2"/>
    <mergeCell ref="DC1:DC2"/>
    <mergeCell ref="O14:R15"/>
    <mergeCell ref="S14:U15"/>
    <mergeCell ref="O16:R17"/>
    <mergeCell ref="S16:U17"/>
    <mergeCell ref="DJ1:DJ2"/>
    <mergeCell ref="CQ1:CR2"/>
    <mergeCell ref="CS1:CS2"/>
    <mergeCell ref="CT1:CT2"/>
    <mergeCell ref="CU1:CU2"/>
    <mergeCell ref="CV1:CV2"/>
    <mergeCell ref="CW1:CW2"/>
    <mergeCell ref="CX1:CX2"/>
    <mergeCell ref="CY1:CY2"/>
    <mergeCell ref="CZ1:CZ2"/>
    <mergeCell ref="DA1:DA2"/>
    <mergeCell ref="DB1:DB2"/>
    <mergeCell ref="AX3:AY3"/>
    <mergeCell ref="BB3:BC3"/>
    <mergeCell ref="BO3:BP3"/>
    <mergeCell ref="CB3:CC3"/>
    <mergeCell ref="O12:R13"/>
    <mergeCell ref="S12:U13"/>
  </mergeCells>
  <conditionalFormatting sqref="K4:L27">
    <cfRule type="containsText" dxfId="356" priority="37" operator="containsText" text="Lille OSC">
      <formula>NOT(ISERROR(SEARCH("Lille OSC",K4)))</formula>
    </cfRule>
  </conditionalFormatting>
  <conditionalFormatting sqref="M4:M27">
    <cfRule type="cellIs" dxfId="355" priority="34" operator="lessThan">
      <formula>0</formula>
    </cfRule>
    <cfRule type="cellIs" dxfId="354" priority="35" operator="greaterThan">
      <formula>0</formula>
    </cfRule>
    <cfRule type="cellIs" dxfId="353" priority="36" operator="equal">
      <formula>0</formula>
    </cfRule>
  </conditionalFormatting>
  <conditionalFormatting sqref="W4:X27">
    <cfRule type="containsText" dxfId="352" priority="33" operator="containsText" text="Lille OSC">
      <formula>NOT(ISERROR(SEARCH("Lille OSC",W4)))</formula>
    </cfRule>
  </conditionalFormatting>
  <conditionalFormatting sqref="Y4:Y27">
    <cfRule type="cellIs" dxfId="351" priority="30" operator="lessThan">
      <formula>0</formula>
    </cfRule>
    <cfRule type="cellIs" dxfId="350" priority="31" operator="greaterThan">
      <formula>0</formula>
    </cfRule>
    <cfRule type="cellIs" dxfId="349" priority="32" operator="equal">
      <formula>0</formula>
    </cfRule>
  </conditionalFormatting>
  <conditionalFormatting sqref="Z4:Z27">
    <cfRule type="containsText" dxfId="348" priority="27" operator="containsText" text="p">
      <formula>NOT(ISERROR(SEARCH("p",Z4)))</formula>
    </cfRule>
    <cfRule type="containsText" dxfId="347" priority="28" operator="containsText" text="u">
      <formula>NOT(ISERROR(SEARCH("u",Z4)))</formula>
    </cfRule>
    <cfRule type="containsText" dxfId="346" priority="29" operator="containsText" text="q">
      <formula>NOT(ISERROR(SEARCH("q",Z4)))</formula>
    </cfRule>
  </conditionalFormatting>
  <conditionalFormatting sqref="AI4:AJ27">
    <cfRule type="containsText" dxfId="345" priority="26" operator="containsText" text="Lille OSC">
      <formula>NOT(ISERROR(SEARCH("Lille OSC",AI4)))</formula>
    </cfRule>
  </conditionalFormatting>
  <conditionalFormatting sqref="AK4:AK27">
    <cfRule type="cellIs" dxfId="344" priority="23" operator="lessThan">
      <formula>0</formula>
    </cfRule>
    <cfRule type="cellIs" dxfId="343" priority="24" operator="greaterThan">
      <formula>0</formula>
    </cfRule>
    <cfRule type="cellIs" dxfId="342" priority="25" operator="equal">
      <formula>0</formula>
    </cfRule>
  </conditionalFormatting>
  <conditionalFormatting sqref="AL4:AL27">
    <cfRule type="containsText" dxfId="341" priority="20" operator="containsText" text="p">
      <formula>NOT(ISERROR(SEARCH("p",AL4)))</formula>
    </cfRule>
    <cfRule type="containsText" dxfId="340" priority="21" operator="containsText" text="u">
      <formula>NOT(ISERROR(SEARCH("u",AL4)))</formula>
    </cfRule>
    <cfRule type="containsText" dxfId="339" priority="22" operator="containsText" text="q">
      <formula>NOT(ISERROR(SEARCH("q",AL4)))</formula>
    </cfRule>
  </conditionalFormatting>
  <conditionalFormatting sqref="N4:N27">
    <cfRule type="containsText" dxfId="338" priority="17" operator="containsText" text="p">
      <formula>NOT(ISERROR(SEARCH("p",N4)))</formula>
    </cfRule>
    <cfRule type="containsText" dxfId="337" priority="18" operator="containsText" text="u">
      <formula>NOT(ISERROR(SEARCH("u",N4)))</formula>
    </cfRule>
    <cfRule type="containsText" dxfId="336" priority="19" operator="containsText" text="q">
      <formula>NOT(ISERROR(SEARCH("q",N4)))</formula>
    </cfRule>
  </conditionalFormatting>
  <conditionalFormatting sqref="G14:G15">
    <cfRule type="containsText" dxfId="335" priority="6" operator="containsText" text="Remis">
      <formula>NOT(ISERROR(SEARCH("Remis",G14)))</formula>
    </cfRule>
    <cfRule type="containsText" dxfId="334" priority="7" operator="containsText" text="Arrêté">
      <formula>NOT(ISERROR(SEARCH("Arrêté",G14)))</formula>
    </cfRule>
    <cfRule type="containsText" dxfId="333" priority="8" operator="containsText" text="Annulé">
      <formula>NOT(ISERROR(SEARCH("Annulé",G14)))</formula>
    </cfRule>
  </conditionalFormatting>
  <conditionalFormatting sqref="B14:B15 E14:E15">
    <cfRule type="containsText" dxfId="332" priority="5" operator="containsText" text="Lille OSC">
      <formula>NOT(ISERROR(SEARCH("Lille OSC",B14)))</formula>
    </cfRule>
  </conditionalFormatting>
  <conditionalFormatting sqref="G4:G13">
    <cfRule type="containsText" dxfId="331" priority="2" operator="containsText" text="Remis">
      <formula>NOT(ISERROR(SEARCH("Remis",G4)))</formula>
    </cfRule>
    <cfRule type="containsText" dxfId="330" priority="3" operator="containsText" text="Arrêté">
      <formula>NOT(ISERROR(SEARCH("Arrêté",G4)))</formula>
    </cfRule>
    <cfRule type="containsText" dxfId="329" priority="4" operator="containsText" text="Annulé">
      <formula>NOT(ISERROR(SEARCH("Annulé",G4)))</formula>
    </cfRule>
  </conditionalFormatting>
  <conditionalFormatting sqref="B4:B13 E4:E13">
    <cfRule type="containsText" dxfId="328" priority="1" operator="containsText" text="Lille OSC">
      <formula>NOT(ISERROR(SEARCH("Lille OSC",B4)))</formula>
    </cfRule>
  </conditionalFormatting>
  <dataValidations count="2">
    <dataValidation type="list" allowBlank="1" showInputMessage="1" showErrorMessage="1" sqref="E4:E7 B4:B7" xr:uid="{B71ADF06-4F1D-4A7B-8B74-9C6EE94D1F3E}">
      <formula1>Equipes</formula1>
    </dataValidation>
    <dataValidation type="list" allowBlank="1" showInputMessage="1" showErrorMessage="1" sqref="G4:G7" xr:uid="{50EE59CF-B7C3-4172-9E4C-A1B1A78A2F11}">
      <formula1>Etat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45EECF-4FEE-46A8-9ED4-2131AF3077A9}">
  <sheetPr>
    <tabColor rgb="FF0000FF"/>
  </sheetPr>
  <dimension ref="A1:MZ62"/>
  <sheetViews>
    <sheetView workbookViewId="0">
      <selection sqref="A1:F2"/>
    </sheetView>
  </sheetViews>
  <sheetFormatPr baseColWidth="10" defaultRowHeight="15" x14ac:dyDescent="0.25"/>
  <cols>
    <col min="1" max="1" width="5.7109375" style="2" customWidth="1"/>
    <col min="2" max="2" width="30.7109375" style="4" customWidth="1"/>
    <col min="3" max="4" width="5.7109375" style="2" customWidth="1"/>
    <col min="5" max="5" width="30.7109375" style="1" customWidth="1"/>
    <col min="6" max="6" width="5.7109375" style="2" customWidth="1"/>
    <col min="7" max="7" width="25.7109375" style="2" customWidth="1"/>
    <col min="8" max="9" width="10.7109375" style="2" customWidth="1"/>
    <col min="10" max="10" width="5.7109375" style="2" customWidth="1"/>
    <col min="11" max="11" width="30.7109375" style="1" customWidth="1"/>
    <col min="12" max="12" width="5.7109375" style="1" customWidth="1"/>
    <col min="13" max="22" width="5.7109375" style="2" customWidth="1"/>
    <col min="23" max="23" width="30.7109375" style="1" customWidth="1"/>
    <col min="24" max="24" width="5.7109375" style="1" customWidth="1"/>
    <col min="25" max="34" width="5.7109375" style="2" customWidth="1"/>
    <col min="35" max="35" width="30.7109375" style="1" customWidth="1"/>
    <col min="36" max="36" width="5.7109375" style="1" customWidth="1"/>
    <col min="37" max="45" width="5.7109375" style="2" customWidth="1"/>
    <col min="46" max="51" width="5.7109375" style="2" hidden="1" customWidth="1"/>
    <col min="52" max="52" width="30.7109375" style="1" hidden="1" customWidth="1"/>
    <col min="53" max="64" width="5.7109375" style="2" hidden="1" customWidth="1"/>
    <col min="65" max="65" width="30.7109375" style="1" hidden="1" customWidth="1"/>
    <col min="66" max="77" width="5.7109375" style="2" hidden="1" customWidth="1"/>
    <col min="78" max="78" width="30.7109375" style="1" hidden="1" customWidth="1"/>
    <col min="79" max="90" width="5.7109375" style="2" hidden="1" customWidth="1"/>
    <col min="91" max="96" width="15.7109375" style="2" hidden="1" customWidth="1"/>
    <col min="97" max="114" width="5.7109375" style="2" hidden="1" customWidth="1"/>
    <col min="115" max="115" width="30.7109375" style="1" hidden="1" customWidth="1"/>
    <col min="116" max="116" width="15.7109375" style="2" hidden="1" customWidth="1"/>
    <col min="117" max="117" width="5.7109375" style="2" hidden="1" customWidth="1"/>
    <col min="118" max="119" width="30.7109375" style="1" hidden="1" customWidth="1"/>
    <col min="120" max="120" width="15.7109375" style="2" hidden="1" customWidth="1"/>
    <col min="121" max="121" width="5.7109375" style="2" hidden="1" customWidth="1"/>
    <col min="122" max="123" width="30.7109375" style="1" hidden="1" customWidth="1"/>
    <col min="124" max="124" width="15.7109375" style="2" hidden="1" customWidth="1"/>
    <col min="125" max="125" width="5.7109375" style="2" hidden="1" customWidth="1"/>
    <col min="126" max="126" width="30.7109375" style="1" hidden="1" customWidth="1"/>
    <col min="127" max="364" width="5.7109375" style="2" customWidth="1"/>
  </cols>
  <sheetData>
    <row r="1" spans="1:197" ht="15.75" thickTop="1" x14ac:dyDescent="0.25">
      <c r="A1" s="268" t="str">
        <f>'J01'!$A$1:$F$2</f>
        <v>Nom du championnat</v>
      </c>
      <c r="B1" s="269"/>
      <c r="C1" s="269"/>
      <c r="D1" s="269"/>
      <c r="E1" s="269"/>
      <c r="F1" s="270"/>
      <c r="G1" s="266" t="str">
        <f>'J01'!$G$1:$G$2</f>
        <v>2018 - 2019</v>
      </c>
      <c r="H1" s="264" t="s">
        <v>52</v>
      </c>
      <c r="I1" s="28"/>
      <c r="J1" s="276" t="s">
        <v>26</v>
      </c>
      <c r="K1" s="277"/>
      <c r="L1" s="277"/>
      <c r="M1" s="277"/>
      <c r="N1" s="277"/>
      <c r="O1" s="277"/>
      <c r="P1" s="277"/>
      <c r="Q1" s="277"/>
      <c r="R1" s="277"/>
      <c r="S1" s="277"/>
      <c r="T1" s="277"/>
      <c r="U1" s="278"/>
      <c r="V1" s="233" t="s">
        <v>27</v>
      </c>
      <c r="W1" s="234"/>
      <c r="X1" s="234"/>
      <c r="Y1" s="234"/>
      <c r="Z1" s="234"/>
      <c r="AA1" s="234"/>
      <c r="AB1" s="234"/>
      <c r="AC1" s="234"/>
      <c r="AD1" s="234"/>
      <c r="AE1" s="234"/>
      <c r="AF1" s="234"/>
      <c r="AG1" s="235"/>
      <c r="AH1" s="241" t="s">
        <v>28</v>
      </c>
      <c r="AI1" s="242"/>
      <c r="AJ1" s="242"/>
      <c r="AK1" s="242"/>
      <c r="AL1" s="242"/>
      <c r="AM1" s="242"/>
      <c r="AN1" s="242"/>
      <c r="AO1" s="242"/>
      <c r="AP1" s="242"/>
      <c r="AQ1" s="242"/>
      <c r="AR1" s="242"/>
      <c r="AS1" s="243"/>
      <c r="AT1" s="232"/>
      <c r="AU1" s="232"/>
      <c r="AV1" s="232"/>
      <c r="AW1" s="232"/>
      <c r="AX1" s="232"/>
      <c r="AY1" s="232"/>
      <c r="AZ1" s="282" t="s">
        <v>26</v>
      </c>
      <c r="BA1" s="282"/>
      <c r="BB1" s="282"/>
      <c r="BC1" s="282"/>
      <c r="BD1" s="282"/>
      <c r="BE1" s="282"/>
      <c r="BF1" s="282"/>
      <c r="BG1" s="282"/>
      <c r="BH1" s="282"/>
      <c r="BI1" s="282"/>
      <c r="BJ1" s="282"/>
      <c r="BK1" s="282"/>
      <c r="BL1" s="282"/>
      <c r="BM1" s="282" t="s">
        <v>27</v>
      </c>
      <c r="BN1" s="282"/>
      <c r="BO1" s="282"/>
      <c r="BP1" s="282"/>
      <c r="BQ1" s="282"/>
      <c r="BR1" s="282"/>
      <c r="BS1" s="282"/>
      <c r="BT1" s="282"/>
      <c r="BU1" s="282"/>
      <c r="BV1" s="282"/>
      <c r="BW1" s="282"/>
      <c r="BX1" s="282"/>
      <c r="BY1" s="282"/>
      <c r="BZ1" s="282" t="s">
        <v>28</v>
      </c>
      <c r="CA1" s="282"/>
      <c r="CB1" s="282"/>
      <c r="CC1" s="282"/>
      <c r="CD1" s="282"/>
      <c r="CE1" s="282"/>
      <c r="CF1" s="282"/>
      <c r="CG1" s="282"/>
      <c r="CH1" s="282"/>
      <c r="CI1" s="282"/>
      <c r="CJ1" s="282"/>
      <c r="CK1" s="282"/>
      <c r="CL1" s="282"/>
      <c r="CM1" s="229" t="s">
        <v>40</v>
      </c>
      <c r="CN1" s="229"/>
      <c r="CO1" s="229" t="s">
        <v>46</v>
      </c>
      <c r="CP1" s="229"/>
      <c r="CQ1" s="229" t="s">
        <v>41</v>
      </c>
      <c r="CR1" s="229"/>
      <c r="CS1" s="283" t="s">
        <v>44</v>
      </c>
      <c r="CT1" s="283" t="s">
        <v>45</v>
      </c>
      <c r="CU1" s="283" t="s">
        <v>44</v>
      </c>
      <c r="CV1" s="283" t="s">
        <v>45</v>
      </c>
      <c r="CW1" s="283" t="s">
        <v>44</v>
      </c>
      <c r="CX1" s="283" t="s">
        <v>45</v>
      </c>
      <c r="CY1" s="283" t="s">
        <v>44</v>
      </c>
      <c r="CZ1" s="283" t="s">
        <v>45</v>
      </c>
      <c r="DA1" s="283" t="s">
        <v>44</v>
      </c>
      <c r="DB1" s="283" t="s">
        <v>45</v>
      </c>
      <c r="DC1" s="283" t="s">
        <v>44</v>
      </c>
      <c r="DD1" s="283" t="s">
        <v>45</v>
      </c>
      <c r="DE1" s="283" t="s">
        <v>44</v>
      </c>
      <c r="DF1" s="283" t="s">
        <v>45</v>
      </c>
      <c r="DG1" s="283" t="s">
        <v>44</v>
      </c>
      <c r="DH1" s="283" t="s">
        <v>45</v>
      </c>
      <c r="DI1" s="283" t="s">
        <v>44</v>
      </c>
      <c r="DJ1" s="284" t="s">
        <v>45</v>
      </c>
      <c r="DK1" s="282" t="s">
        <v>40</v>
      </c>
      <c r="DL1" s="282"/>
      <c r="DM1" s="282"/>
      <c r="DN1" s="282"/>
      <c r="DO1" s="282" t="s">
        <v>46</v>
      </c>
      <c r="DP1" s="282"/>
      <c r="DQ1" s="282"/>
      <c r="DR1" s="282"/>
      <c r="DS1" s="282" t="s">
        <v>41</v>
      </c>
      <c r="DT1" s="282"/>
      <c r="DU1" s="282"/>
      <c r="DV1" s="282"/>
      <c r="DW1" s="28"/>
      <c r="DX1" s="28"/>
      <c r="DY1" s="28"/>
      <c r="DZ1" s="28"/>
      <c r="EA1" s="28"/>
      <c r="EB1" s="28"/>
      <c r="EC1" s="28"/>
      <c r="ED1" s="28"/>
      <c r="EE1" s="28"/>
      <c r="EF1" s="28"/>
      <c r="EG1" s="28"/>
      <c r="EH1" s="28"/>
      <c r="EI1" s="28"/>
      <c r="EJ1" s="28"/>
      <c r="EK1" s="28"/>
      <c r="EL1" s="28"/>
      <c r="EM1" s="28"/>
      <c r="EN1" s="28"/>
      <c r="EO1" s="28"/>
      <c r="EP1" s="28"/>
      <c r="EQ1" s="28"/>
      <c r="ER1" s="28"/>
      <c r="ES1" s="28"/>
      <c r="ET1" s="28"/>
      <c r="EU1" s="28"/>
      <c r="EV1" s="28"/>
      <c r="EW1" s="28"/>
      <c r="EX1" s="28"/>
      <c r="EY1" s="28"/>
      <c r="EZ1" s="28"/>
      <c r="FA1" s="28"/>
      <c r="FB1" s="28"/>
      <c r="FC1" s="28"/>
      <c r="FD1" s="28"/>
      <c r="FE1" s="28"/>
      <c r="FF1" s="28"/>
      <c r="FG1" s="28"/>
      <c r="FH1" s="28"/>
      <c r="FI1" s="28"/>
      <c r="FJ1" s="28"/>
      <c r="FK1" s="28"/>
      <c r="FL1" s="28"/>
      <c r="FM1" s="28"/>
      <c r="FN1" s="28"/>
      <c r="FO1" s="28"/>
      <c r="FP1" s="28"/>
      <c r="FQ1" s="28"/>
      <c r="FR1" s="28"/>
      <c r="FS1" s="28"/>
      <c r="FT1" s="28"/>
      <c r="FU1" s="28"/>
      <c r="FV1" s="28"/>
      <c r="FW1" s="28"/>
      <c r="FX1" s="28"/>
      <c r="FY1" s="28"/>
      <c r="FZ1" s="28"/>
      <c r="GA1" s="28"/>
      <c r="GB1" s="28"/>
      <c r="GC1" s="28"/>
      <c r="GD1" s="28"/>
      <c r="GE1" s="28"/>
      <c r="GF1" s="28"/>
      <c r="GG1" s="28"/>
      <c r="GH1" s="28"/>
      <c r="GI1" s="28"/>
      <c r="GJ1" s="28"/>
      <c r="GK1" s="28"/>
      <c r="GL1" s="28"/>
      <c r="GM1" s="28"/>
      <c r="GN1" s="28"/>
      <c r="GO1" s="28"/>
    </row>
    <row r="2" spans="1:197" ht="15.75" thickBot="1" x14ac:dyDescent="0.3">
      <c r="A2" s="271"/>
      <c r="B2" s="272"/>
      <c r="C2" s="272"/>
      <c r="D2" s="272"/>
      <c r="E2" s="272"/>
      <c r="F2" s="273"/>
      <c r="G2" s="267"/>
      <c r="H2" s="265"/>
      <c r="I2" s="28"/>
      <c r="J2" s="279"/>
      <c r="K2" s="280"/>
      <c r="L2" s="280"/>
      <c r="M2" s="280"/>
      <c r="N2" s="280"/>
      <c r="O2" s="280"/>
      <c r="P2" s="280"/>
      <c r="Q2" s="280"/>
      <c r="R2" s="280"/>
      <c r="S2" s="280"/>
      <c r="T2" s="280"/>
      <c r="U2" s="281"/>
      <c r="V2" s="236"/>
      <c r="W2" s="237"/>
      <c r="X2" s="237"/>
      <c r="Y2" s="237"/>
      <c r="Z2" s="237"/>
      <c r="AA2" s="237"/>
      <c r="AB2" s="237"/>
      <c r="AC2" s="237"/>
      <c r="AD2" s="237"/>
      <c r="AE2" s="237"/>
      <c r="AF2" s="237"/>
      <c r="AG2" s="238"/>
      <c r="AH2" s="244"/>
      <c r="AI2" s="245"/>
      <c r="AJ2" s="245"/>
      <c r="AK2" s="245"/>
      <c r="AL2" s="245"/>
      <c r="AM2" s="245"/>
      <c r="AN2" s="245"/>
      <c r="AO2" s="245"/>
      <c r="AP2" s="245"/>
      <c r="AQ2" s="245"/>
      <c r="AR2" s="245"/>
      <c r="AS2" s="246"/>
      <c r="AT2" s="232"/>
      <c r="AU2" s="232"/>
      <c r="AV2" s="232"/>
      <c r="AW2" s="232"/>
      <c r="AX2" s="232"/>
      <c r="AY2" s="232"/>
      <c r="AZ2" s="282"/>
      <c r="BA2" s="282"/>
      <c r="BB2" s="282"/>
      <c r="BC2" s="282"/>
      <c r="BD2" s="282"/>
      <c r="BE2" s="282"/>
      <c r="BF2" s="282"/>
      <c r="BG2" s="282"/>
      <c r="BH2" s="282"/>
      <c r="BI2" s="282"/>
      <c r="BJ2" s="282"/>
      <c r="BK2" s="282"/>
      <c r="BL2" s="282"/>
      <c r="BM2" s="282"/>
      <c r="BN2" s="282"/>
      <c r="BO2" s="282"/>
      <c r="BP2" s="282"/>
      <c r="BQ2" s="282"/>
      <c r="BR2" s="282"/>
      <c r="BS2" s="282"/>
      <c r="BT2" s="282"/>
      <c r="BU2" s="282"/>
      <c r="BV2" s="282"/>
      <c r="BW2" s="282"/>
      <c r="BX2" s="282"/>
      <c r="BY2" s="282"/>
      <c r="BZ2" s="282"/>
      <c r="CA2" s="282"/>
      <c r="CB2" s="282"/>
      <c r="CC2" s="282"/>
      <c r="CD2" s="282"/>
      <c r="CE2" s="282"/>
      <c r="CF2" s="282"/>
      <c r="CG2" s="282"/>
      <c r="CH2" s="282"/>
      <c r="CI2" s="282"/>
      <c r="CJ2" s="282"/>
      <c r="CK2" s="282"/>
      <c r="CL2" s="282"/>
      <c r="CM2" s="229"/>
      <c r="CN2" s="229"/>
      <c r="CO2" s="229"/>
      <c r="CP2" s="229"/>
      <c r="CQ2" s="229"/>
      <c r="CR2" s="229"/>
      <c r="CS2" s="283"/>
      <c r="CT2" s="283"/>
      <c r="CU2" s="283"/>
      <c r="CV2" s="283"/>
      <c r="CW2" s="283"/>
      <c r="CX2" s="283"/>
      <c r="CY2" s="283"/>
      <c r="CZ2" s="283"/>
      <c r="DA2" s="283"/>
      <c r="DB2" s="283"/>
      <c r="DC2" s="283"/>
      <c r="DD2" s="283"/>
      <c r="DE2" s="283"/>
      <c r="DF2" s="283"/>
      <c r="DG2" s="283"/>
      <c r="DH2" s="283"/>
      <c r="DI2" s="283"/>
      <c r="DJ2" s="284"/>
      <c r="DK2" s="282"/>
      <c r="DL2" s="282"/>
      <c r="DM2" s="282"/>
      <c r="DN2" s="282"/>
      <c r="DO2" s="282"/>
      <c r="DP2" s="282"/>
      <c r="DQ2" s="282"/>
      <c r="DR2" s="282"/>
      <c r="DS2" s="282"/>
      <c r="DT2" s="282"/>
      <c r="DU2" s="282"/>
      <c r="DV2" s="282"/>
      <c r="DW2" s="28"/>
      <c r="DX2" s="28"/>
      <c r="DY2" s="28"/>
      <c r="DZ2" s="28"/>
      <c r="EA2" s="28"/>
      <c r="EB2" s="28"/>
      <c r="EC2" s="28"/>
      <c r="ED2" s="28"/>
      <c r="EE2" s="28"/>
      <c r="EF2" s="28"/>
      <c r="EG2" s="28"/>
      <c r="EH2" s="28"/>
      <c r="EI2" s="28"/>
      <c r="EJ2" s="28"/>
      <c r="EK2" s="28"/>
      <c r="EL2" s="28"/>
      <c r="EM2" s="28"/>
      <c r="EN2" s="28"/>
      <c r="EO2" s="28"/>
      <c r="EP2" s="28"/>
      <c r="EQ2" s="28"/>
      <c r="ER2" s="28"/>
      <c r="ES2" s="28"/>
      <c r="ET2" s="28"/>
      <c r="EU2" s="28"/>
      <c r="EV2" s="28"/>
      <c r="EW2" s="28"/>
      <c r="EX2" s="28"/>
      <c r="EY2" s="28"/>
      <c r="EZ2" s="28"/>
      <c r="FA2" s="28"/>
      <c r="FB2" s="28"/>
      <c r="FC2" s="28"/>
      <c r="FD2" s="28"/>
      <c r="FE2" s="28"/>
      <c r="FF2" s="28"/>
      <c r="FG2" s="28"/>
      <c r="FH2" s="28"/>
      <c r="FI2" s="28"/>
      <c r="FJ2" s="28"/>
      <c r="FK2" s="28"/>
      <c r="FL2" s="28"/>
      <c r="FM2" s="28"/>
      <c r="FN2" s="28"/>
      <c r="FO2" s="28"/>
      <c r="FP2" s="28"/>
      <c r="FQ2" s="28"/>
      <c r="FR2" s="28"/>
      <c r="FS2" s="28"/>
      <c r="FT2" s="28"/>
      <c r="FU2" s="28"/>
      <c r="FV2" s="28"/>
      <c r="FW2" s="28"/>
      <c r="FX2" s="28"/>
      <c r="FY2" s="28"/>
      <c r="FZ2" s="28"/>
      <c r="GA2" s="28"/>
      <c r="GB2" s="28"/>
      <c r="GC2" s="28"/>
      <c r="GD2" s="28"/>
      <c r="GE2" s="28"/>
      <c r="GF2" s="28"/>
      <c r="GG2" s="28"/>
      <c r="GH2" s="28"/>
      <c r="GI2" s="28"/>
      <c r="GJ2" s="28"/>
      <c r="GK2" s="28"/>
      <c r="GL2" s="28"/>
      <c r="GM2" s="28"/>
      <c r="GN2" s="28"/>
      <c r="GO2" s="28"/>
    </row>
    <row r="3" spans="1:197" ht="15" customHeight="1" thickTop="1" thickBot="1" x14ac:dyDescent="0.3">
      <c r="A3" s="16" t="s">
        <v>12</v>
      </c>
      <c r="B3" s="29" t="s">
        <v>0</v>
      </c>
      <c r="C3" s="263" t="s">
        <v>13</v>
      </c>
      <c r="D3" s="263"/>
      <c r="E3" s="29" t="s">
        <v>0</v>
      </c>
      <c r="F3" s="6" t="s">
        <v>12</v>
      </c>
      <c r="G3" s="13" t="s">
        <v>14</v>
      </c>
      <c r="H3" s="17" t="s">
        <v>15</v>
      </c>
      <c r="I3" s="28"/>
      <c r="J3" s="36" t="s">
        <v>17</v>
      </c>
      <c r="K3" s="40" t="s">
        <v>0</v>
      </c>
      <c r="L3" s="39" t="s">
        <v>18</v>
      </c>
      <c r="M3" s="274" t="s">
        <v>19</v>
      </c>
      <c r="N3" s="275"/>
      <c r="O3" s="41" t="s">
        <v>20</v>
      </c>
      <c r="P3" s="37" t="s">
        <v>21</v>
      </c>
      <c r="Q3" s="37" t="s">
        <v>22</v>
      </c>
      <c r="R3" s="37" t="s">
        <v>12</v>
      </c>
      <c r="S3" s="37" t="s">
        <v>23</v>
      </c>
      <c r="T3" s="37" t="s">
        <v>24</v>
      </c>
      <c r="U3" s="38" t="s">
        <v>25</v>
      </c>
      <c r="V3" s="43" t="s">
        <v>17</v>
      </c>
      <c r="W3" s="45" t="s">
        <v>0</v>
      </c>
      <c r="X3" s="44" t="s">
        <v>18</v>
      </c>
      <c r="Y3" s="239" t="s">
        <v>19</v>
      </c>
      <c r="Z3" s="240"/>
      <c r="AA3" s="46" t="s">
        <v>20</v>
      </c>
      <c r="AB3" s="47" t="s">
        <v>21</v>
      </c>
      <c r="AC3" s="47" t="s">
        <v>22</v>
      </c>
      <c r="AD3" s="47" t="s">
        <v>12</v>
      </c>
      <c r="AE3" s="47" t="s">
        <v>23</v>
      </c>
      <c r="AF3" s="47" t="s">
        <v>24</v>
      </c>
      <c r="AG3" s="48" t="s">
        <v>25</v>
      </c>
      <c r="AH3" s="53" t="s">
        <v>17</v>
      </c>
      <c r="AI3" s="55" t="s">
        <v>0</v>
      </c>
      <c r="AJ3" s="54" t="s">
        <v>18</v>
      </c>
      <c r="AK3" s="247" t="s">
        <v>19</v>
      </c>
      <c r="AL3" s="248"/>
      <c r="AM3" s="56" t="s">
        <v>20</v>
      </c>
      <c r="AN3" s="57" t="s">
        <v>21</v>
      </c>
      <c r="AO3" s="57" t="s">
        <v>22</v>
      </c>
      <c r="AP3" s="57" t="s">
        <v>12</v>
      </c>
      <c r="AQ3" s="57" t="s">
        <v>23</v>
      </c>
      <c r="AR3" s="57" t="s">
        <v>24</v>
      </c>
      <c r="AS3" s="58" t="s">
        <v>25</v>
      </c>
      <c r="AT3" s="231" t="s">
        <v>32</v>
      </c>
      <c r="AU3" s="229"/>
      <c r="AV3" s="229" t="s">
        <v>33</v>
      </c>
      <c r="AW3" s="229"/>
      <c r="AX3" s="229" t="s">
        <v>34</v>
      </c>
      <c r="AY3" s="230"/>
      <c r="AZ3" s="26" t="s">
        <v>0</v>
      </c>
      <c r="BA3" s="26" t="s">
        <v>35</v>
      </c>
      <c r="BB3" s="229" t="s">
        <v>19</v>
      </c>
      <c r="BC3" s="229"/>
      <c r="BD3" s="26" t="s">
        <v>17</v>
      </c>
      <c r="BE3" s="26" t="s">
        <v>36</v>
      </c>
      <c r="BF3" s="26" t="s">
        <v>20</v>
      </c>
      <c r="BG3" s="26" t="s">
        <v>21</v>
      </c>
      <c r="BH3" s="26" t="s">
        <v>22</v>
      </c>
      <c r="BI3" s="26" t="s">
        <v>12</v>
      </c>
      <c r="BJ3" s="26" t="s">
        <v>23</v>
      </c>
      <c r="BK3" s="26" t="s">
        <v>24</v>
      </c>
      <c r="BL3" s="26" t="s">
        <v>25</v>
      </c>
      <c r="BM3" s="26" t="s">
        <v>0</v>
      </c>
      <c r="BN3" s="26" t="s">
        <v>35</v>
      </c>
      <c r="BO3" s="229" t="s">
        <v>19</v>
      </c>
      <c r="BP3" s="229"/>
      <c r="BQ3" s="26" t="s">
        <v>17</v>
      </c>
      <c r="BR3" s="26" t="s">
        <v>36</v>
      </c>
      <c r="BS3" s="26" t="s">
        <v>20</v>
      </c>
      <c r="BT3" s="26" t="s">
        <v>21</v>
      </c>
      <c r="BU3" s="26" t="s">
        <v>22</v>
      </c>
      <c r="BV3" s="26" t="s">
        <v>12</v>
      </c>
      <c r="BW3" s="26" t="s">
        <v>23</v>
      </c>
      <c r="BX3" s="26" t="s">
        <v>24</v>
      </c>
      <c r="BY3" s="26" t="s">
        <v>25</v>
      </c>
      <c r="BZ3" s="26" t="s">
        <v>0</v>
      </c>
      <c r="CA3" s="26" t="s">
        <v>35</v>
      </c>
      <c r="CB3" s="229" t="s">
        <v>19</v>
      </c>
      <c r="CC3" s="229"/>
      <c r="CD3" s="26" t="s">
        <v>17</v>
      </c>
      <c r="CE3" s="26" t="s">
        <v>36</v>
      </c>
      <c r="CF3" s="26" t="s">
        <v>20</v>
      </c>
      <c r="CG3" s="26" t="s">
        <v>21</v>
      </c>
      <c r="CH3" s="26" t="s">
        <v>22</v>
      </c>
      <c r="CI3" s="26" t="s">
        <v>12</v>
      </c>
      <c r="CJ3" s="26" t="s">
        <v>23</v>
      </c>
      <c r="CK3" s="26" t="s">
        <v>24</v>
      </c>
      <c r="CL3" s="26" t="s">
        <v>25</v>
      </c>
      <c r="CM3" s="26" t="s">
        <v>42</v>
      </c>
      <c r="CN3" s="26" t="s">
        <v>42</v>
      </c>
      <c r="CO3" s="26" t="s">
        <v>42</v>
      </c>
      <c r="CP3" s="26" t="s">
        <v>42</v>
      </c>
      <c r="CQ3" s="26" t="s">
        <v>42</v>
      </c>
      <c r="CR3" s="26" t="s">
        <v>42</v>
      </c>
      <c r="CS3" s="26" t="s">
        <v>12</v>
      </c>
      <c r="CT3" s="26" t="s">
        <v>12</v>
      </c>
      <c r="CU3" s="26" t="s">
        <v>36</v>
      </c>
      <c r="CV3" s="26" t="s">
        <v>36</v>
      </c>
      <c r="CW3" s="26" t="s">
        <v>43</v>
      </c>
      <c r="CX3" s="26" t="s">
        <v>43</v>
      </c>
      <c r="CY3" s="26" t="s">
        <v>20</v>
      </c>
      <c r="CZ3" s="26" t="s">
        <v>20</v>
      </c>
      <c r="DA3" s="26" t="s">
        <v>21</v>
      </c>
      <c r="DB3" s="26" t="s">
        <v>21</v>
      </c>
      <c r="DC3" s="26" t="s">
        <v>22</v>
      </c>
      <c r="DD3" s="26" t="s">
        <v>22</v>
      </c>
      <c r="DE3" s="26" t="s">
        <v>12</v>
      </c>
      <c r="DF3" s="26" t="s">
        <v>12</v>
      </c>
      <c r="DG3" s="26" t="s">
        <v>23</v>
      </c>
      <c r="DH3" s="26" t="s">
        <v>23</v>
      </c>
      <c r="DI3" s="26" t="s">
        <v>24</v>
      </c>
      <c r="DJ3" s="30" t="s">
        <v>24</v>
      </c>
      <c r="DK3" s="26" t="s">
        <v>0</v>
      </c>
      <c r="DL3" s="26" t="s">
        <v>35</v>
      </c>
      <c r="DM3" s="26" t="s">
        <v>42</v>
      </c>
      <c r="DN3" s="26" t="s">
        <v>0</v>
      </c>
      <c r="DO3" s="26" t="s">
        <v>0</v>
      </c>
      <c r="DP3" s="26" t="s">
        <v>35</v>
      </c>
      <c r="DQ3" s="26" t="s">
        <v>42</v>
      </c>
      <c r="DR3" s="26" t="s">
        <v>0</v>
      </c>
      <c r="DS3" s="26" t="s">
        <v>0</v>
      </c>
      <c r="DT3" s="26" t="s">
        <v>35</v>
      </c>
      <c r="DU3" s="26" t="s">
        <v>42</v>
      </c>
      <c r="DV3" s="26" t="s">
        <v>0</v>
      </c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P3" s="28"/>
      <c r="EQ3" s="28"/>
      <c r="ER3" s="28"/>
      <c r="ES3" s="28"/>
      <c r="ET3" s="28"/>
      <c r="EU3" s="28"/>
      <c r="EV3" s="28"/>
      <c r="EW3" s="28"/>
      <c r="EX3" s="28"/>
      <c r="EY3" s="28"/>
      <c r="EZ3" s="28"/>
      <c r="FA3" s="28"/>
      <c r="FB3" s="28"/>
      <c r="FC3" s="28"/>
      <c r="FD3" s="28"/>
      <c r="FE3" s="28"/>
      <c r="FF3" s="28"/>
      <c r="FG3" s="28"/>
      <c r="FH3" s="28"/>
      <c r="FI3" s="28"/>
      <c r="FJ3" s="28"/>
      <c r="FK3" s="28"/>
      <c r="FL3" s="28"/>
      <c r="FM3" s="28"/>
      <c r="FN3" s="28"/>
      <c r="FO3" s="28"/>
      <c r="FP3" s="28"/>
      <c r="FQ3" s="28"/>
      <c r="FR3" s="28"/>
      <c r="FS3" s="28"/>
      <c r="FT3" s="28"/>
      <c r="FU3" s="28"/>
      <c r="FV3" s="28"/>
      <c r="FW3" s="28"/>
      <c r="FX3" s="28"/>
      <c r="FY3" s="28"/>
      <c r="FZ3" s="28"/>
      <c r="GA3" s="28"/>
      <c r="GB3" s="28"/>
      <c r="GC3" s="28"/>
      <c r="GD3" s="28"/>
      <c r="GE3" s="28"/>
      <c r="GF3" s="28"/>
      <c r="GG3" s="28"/>
      <c r="GH3" s="28"/>
      <c r="GI3" s="28"/>
      <c r="GJ3" s="28"/>
      <c r="GK3" s="28"/>
      <c r="GL3" s="28"/>
      <c r="GM3" s="28"/>
      <c r="GN3" s="28"/>
      <c r="GO3" s="28"/>
    </row>
    <row r="4" spans="1:197" ht="15" customHeight="1" thickTop="1" x14ac:dyDescent="0.25">
      <c r="A4" s="18"/>
      <c r="B4" s="212"/>
      <c r="C4" s="11"/>
      <c r="D4" s="9"/>
      <c r="E4" s="215"/>
      <c r="F4" s="7"/>
      <c r="G4" s="14"/>
      <c r="H4" s="19"/>
      <c r="I4" s="28"/>
      <c r="J4" s="35">
        <v>1</v>
      </c>
      <c r="K4" s="218" t="str">
        <f>VLOOKUP(AT4,$AU$4:$AZ$27,6,0)</f>
        <v>Equipe 01</v>
      </c>
      <c r="L4" s="184">
        <f t="shared" ref="L4:L11" si="0">VLOOKUP(K4,$AZ$4:$BL$27,6,0)</f>
        <v>0</v>
      </c>
      <c r="M4" s="139">
        <f t="shared" ref="M4:M11" si="1">VLOOKUP(K4,$AZ$4:$BL$27,3,0)</f>
        <v>0</v>
      </c>
      <c r="N4" s="63" t="str">
        <f t="shared" ref="N4:N11" si="2">VLOOKUP(K4,$AZ$4:$BL$27,4,0)</f>
        <v>u</v>
      </c>
      <c r="O4" s="142">
        <f t="shared" ref="O4:O11" si="3">VLOOKUP(K4,$AZ$4:$BL$27,7,0)</f>
        <v>0</v>
      </c>
      <c r="P4" s="143">
        <f t="shared" ref="P4:P11" si="4">VLOOKUP(K4,$AZ$4:$BL$27,8,0)</f>
        <v>0</v>
      </c>
      <c r="Q4" s="143">
        <f t="shared" ref="Q4:Q11" si="5">VLOOKUP(K4,$AZ$4:$BL$27,9,0)</f>
        <v>0</v>
      </c>
      <c r="R4" s="143">
        <f t="shared" ref="R4:R11" si="6">VLOOKUP(K4,$AZ$4:$BL$27,10,0)</f>
        <v>0</v>
      </c>
      <c r="S4" s="143">
        <f t="shared" ref="S4:S11" si="7">VLOOKUP(K4,$AZ$4:$BL$27,11,0)</f>
        <v>0</v>
      </c>
      <c r="T4" s="143">
        <f t="shared" ref="T4:T11" si="8">VLOOKUP(K4,$AZ$4:$BL$27,12,0)</f>
        <v>0</v>
      </c>
      <c r="U4" s="175">
        <f t="shared" ref="U4:U11" si="9">VLOOKUP(K4,$AZ$4:$BL$27,13,0)</f>
        <v>0</v>
      </c>
      <c r="V4" s="49">
        <v>1</v>
      </c>
      <c r="W4" s="221" t="str">
        <f>VLOOKUP(AV4,$AW$4:$BM$27,17,0)</f>
        <v>Equipe 01</v>
      </c>
      <c r="X4" s="187">
        <f t="shared" ref="X4:X11" si="10">VLOOKUP(W4,$BM$4:$BY$27,6,0)</f>
        <v>0</v>
      </c>
      <c r="Y4" s="148">
        <f t="shared" ref="Y4:Y11" si="11">VLOOKUP(W4,$BM$4:$BY$27,3,0)</f>
        <v>0</v>
      </c>
      <c r="Z4" s="50" t="str">
        <f t="shared" ref="Z4:Z11" si="12">VLOOKUP(W4,$BM$4:$BY$27,4,0)</f>
        <v>u</v>
      </c>
      <c r="AA4" s="151">
        <f t="shared" ref="AA4:AA11" si="13">VLOOKUP(W4,$BM$4:$BY$27,7,0)</f>
        <v>0</v>
      </c>
      <c r="AB4" s="152">
        <f t="shared" ref="AB4:AB11" si="14">VLOOKUP(W4,$BM$4:$BY$27,8,0)</f>
        <v>0</v>
      </c>
      <c r="AC4" s="152">
        <f t="shared" ref="AC4:AC11" si="15">VLOOKUP(W4,$BM$4:$BY$27,9,0)</f>
        <v>0</v>
      </c>
      <c r="AD4" s="152">
        <f t="shared" ref="AD4:AD11" si="16">VLOOKUP(W4,$BM$4:$BY$27,10,0)</f>
        <v>0</v>
      </c>
      <c r="AE4" s="152">
        <f t="shared" ref="AE4:AE11" si="17">VLOOKUP(W4,$BM$4:$BY$27,11,0)</f>
        <v>0</v>
      </c>
      <c r="AF4" s="152">
        <f t="shared" ref="AF4:AF11" si="18">VLOOKUP(W4,$BM$4:$BY$27,12,0)</f>
        <v>0</v>
      </c>
      <c r="AG4" s="178">
        <f t="shared" ref="AG4:AG11" si="19">VLOOKUP(W4,$BM$4:$BY$27,13,0)</f>
        <v>0</v>
      </c>
      <c r="AH4" s="59">
        <v>1</v>
      </c>
      <c r="AI4" s="224" t="str">
        <f>VLOOKUP(AX4,$AY$4:$BZ$27,28,0)</f>
        <v>Equipe 01</v>
      </c>
      <c r="AJ4" s="190">
        <f t="shared" ref="AJ4:AJ11" si="20">VLOOKUP(AI4,$BZ$4:$CL$27,6,0)</f>
        <v>0</v>
      </c>
      <c r="AK4" s="157">
        <f>VLOOKUP(AI4,$BZ$4:$CL$27,3,0)</f>
        <v>0</v>
      </c>
      <c r="AL4" s="60" t="str">
        <f>VLOOKUP(AI4,$BZ$4:$CL$27,4,0)</f>
        <v>u</v>
      </c>
      <c r="AM4" s="160">
        <f>VLOOKUP(AI4,$BZ$4:$CL$27,7,0)</f>
        <v>0</v>
      </c>
      <c r="AN4" s="161">
        <f>VLOOKUP(AI4,$BZ$4:$CL$27,8,0)</f>
        <v>0</v>
      </c>
      <c r="AO4" s="161">
        <f>VLOOKUP(AI4,$BZ$4:$CL$27,9,0)</f>
        <v>0</v>
      </c>
      <c r="AP4" s="161">
        <f>VLOOKUP(AI4,$BZ$4:$CL$27,10,0)</f>
        <v>0</v>
      </c>
      <c r="AQ4" s="161">
        <f>VLOOKUP(AI4,$BZ$4:$CL$27,11,0)</f>
        <v>0</v>
      </c>
      <c r="AR4" s="161">
        <f>VLOOKUP(AI4,$BZ$4:$CL$27,12,0)</f>
        <v>0</v>
      </c>
      <c r="AS4" s="181">
        <f>VLOOKUP(AI4,$BZ$4:$CL$27,13,0)</f>
        <v>0</v>
      </c>
      <c r="AT4" s="27">
        <v>1</v>
      </c>
      <c r="AU4" s="26">
        <f>BD4</f>
        <v>1</v>
      </c>
      <c r="AV4" s="26">
        <v>1</v>
      </c>
      <c r="AW4" s="26">
        <f>BQ4</f>
        <v>1</v>
      </c>
      <c r="AX4" s="26">
        <v>1</v>
      </c>
      <c r="AY4" s="30">
        <f>CD4</f>
        <v>1</v>
      </c>
      <c r="AZ4" s="31" t="str">
        <f>Equipes!A2</f>
        <v>Equipe 01</v>
      </c>
      <c r="BA4" s="26">
        <f>RANK(CM4,$CM$4:$CM$27)</f>
        <v>1</v>
      </c>
      <c r="BB4" s="26">
        <f>'J03'!BA4-BA4</f>
        <v>0</v>
      </c>
      <c r="BC4" s="32" t="str">
        <f>IF(BA4&gt;'J03'!BA4,'J03'!$BC$28,IF(BA4='J03'!BA4,'J03'!$BB$28,IF(BA4&lt;'J03'!BA4,'J03'!$BA$28)))</f>
        <v>u</v>
      </c>
      <c r="BD4" s="26">
        <f>RANK(CN4,$CN$4:$CN$27)</f>
        <v>1</v>
      </c>
      <c r="BE4" s="26">
        <f>SUMPRODUCT(($B$4:$B$15=AZ4)*($CW$4:$CW$15))+SUMPRODUCT(($E$4:$E$15=AZ4)*($CX$4:$CX$15))+'J03'!BE4</f>
        <v>0</v>
      </c>
      <c r="BF4" s="26">
        <f>SUMPRODUCT(($B$4:$B$15=AZ4)*($CY$4:$CY$15))+SUMPRODUCT(($E$4:$E$15=AZ4)*($CZ$4:$CZ$15))+'J03'!BF4</f>
        <v>0</v>
      </c>
      <c r="BG4" s="26">
        <f>SUMPRODUCT(($B$4:$B$15=AZ4)*($DA$4:$DA$15))+SUMPRODUCT(($E$4:$E$15=AZ4)*($DB$4:$DB$15))+'J03'!BG4</f>
        <v>0</v>
      </c>
      <c r="BH4" s="26">
        <f>SUMPRODUCT(($B$4:$B$15=AZ4)*($DC$4:$DC$15))+SUMPRODUCT(($E$4:$E$15=AZ4)*($DD$4:$DD$15))+'J03'!BH4</f>
        <v>0</v>
      </c>
      <c r="BI4" s="26">
        <f>SUMPRODUCT(($B$4:$B$15=AZ4)*($DE$4:$DE$15))+SUMPRODUCT(($E$4:$E$15=AZ4)*($DF$4:$DF$15))+'J03'!BI4</f>
        <v>0</v>
      </c>
      <c r="BJ4" s="26">
        <f>SUMPRODUCT(($B$4:$B$15=AZ4)*($DG$4:$DG$15))+SUMPRODUCT(($E$4:$E$15=AZ4)*($DH$4:$DH$15))+'J03'!BJ4</f>
        <v>0</v>
      </c>
      <c r="BK4" s="26">
        <f>SUMPRODUCT(($B$4:$B$15=AZ4)*($DI$4:$DI$15))+SUMPRODUCT(($E$4:$E$15=AZ4)*($DJ$4:$DJ$15))+'J03'!BK4</f>
        <v>0</v>
      </c>
      <c r="BL4" s="26">
        <f>BJ4-BK4</f>
        <v>0</v>
      </c>
      <c r="BM4" s="31" t="str">
        <f>Equipes!A2</f>
        <v>Equipe 01</v>
      </c>
      <c r="BN4" s="26">
        <f>RANK(CO4,$CO$4:$CO$27)</f>
        <v>1</v>
      </c>
      <c r="BO4" s="26">
        <f>'J03'!BN4-BN4</f>
        <v>0</v>
      </c>
      <c r="BP4" s="32" t="str">
        <f>IF(BN4&gt;'J03'!BN4,'J03'!$BP$28,IF(BN4='J03'!BN4,'J03'!$BO$28,IF(BN4&lt;'J03'!BN4,'J03'!$BN$28)))</f>
        <v>u</v>
      </c>
      <c r="BQ4" s="26">
        <f>RANK(CP4,$CP$4:$CP$27)</f>
        <v>1</v>
      </c>
      <c r="BR4" s="26">
        <f>SUMPRODUCT(($B$4:$B$15=BM4)*($CU$4:$CU$15))+'J03'!BR4</f>
        <v>0</v>
      </c>
      <c r="BS4" s="26">
        <f>SUMPRODUCT(($B$4:$B$15=BM4)*($CY$4:$CY$15))+'J03'!BS4</f>
        <v>0</v>
      </c>
      <c r="BT4" s="26">
        <f>SUMPRODUCT(($B$4:$B$15=BM4)*($DA$4:$DA$15))+'J03'!BT4</f>
        <v>0</v>
      </c>
      <c r="BU4" s="26">
        <f>SUMPRODUCT(($B$4:$B$15=BM4)*($DC$4:$DC$15))+'J03'!BU4</f>
        <v>0</v>
      </c>
      <c r="BV4" s="26">
        <f>SUMPRODUCT(($B$4:$B$15=BM4)*($DE$4:$DE$15))+'J03'!BV4</f>
        <v>0</v>
      </c>
      <c r="BW4" s="26">
        <f>SUMPRODUCT(($B$4:$B$15=BM4)*($DG$4:$DG$15))+'J03'!BW4</f>
        <v>0</v>
      </c>
      <c r="BX4" s="26">
        <f>SUMPRODUCT(($B$4:$B$15=BM4)*($DI$4:$DI$15))+'J03'!BX4</f>
        <v>0</v>
      </c>
      <c r="BY4" s="26">
        <f>BW4-BX4</f>
        <v>0</v>
      </c>
      <c r="BZ4" s="31" t="str">
        <f>Equipes!A2</f>
        <v>Equipe 01</v>
      </c>
      <c r="CA4" s="26">
        <f>RANK(CQ4,$CQ$4:$CQ$27)</f>
        <v>1</v>
      </c>
      <c r="CB4" s="26">
        <f>'J03'!CA4-CA4</f>
        <v>0</v>
      </c>
      <c r="CC4" s="32" t="str">
        <f>IF(CA4&gt;'J03'!CA4,'J03'!$CC$28,IF(CA4='J03'!CA4,'J03'!$CB$28,IF(CA4&lt;'J03'!CA4,'J03'!$CA$28)))</f>
        <v>u</v>
      </c>
      <c r="CD4" s="26">
        <f>RANK(CR4,$CR$4:$CR$27)</f>
        <v>1</v>
      </c>
      <c r="CE4" s="26">
        <f>SUMPRODUCT(($E$4:$E$15=BZ4)*($CV$4:$CV$15))+'J03'!CE4</f>
        <v>0</v>
      </c>
      <c r="CF4" s="26">
        <f>SUMPRODUCT(($E$4:$E$15=BZ4)*($CZ$4:$CZ$15))+'J03'!CF4</f>
        <v>0</v>
      </c>
      <c r="CG4" s="26">
        <f>SUMPRODUCT(($E$4:$E$15=BZ4)*($DB$4:$DB$15))+'J03'!CG4</f>
        <v>0</v>
      </c>
      <c r="CH4" s="26">
        <f>SUMPRODUCT(($E$4:$E$15=BZ4)*($DD$4:$DD$15))+'J03'!CH4</f>
        <v>0</v>
      </c>
      <c r="CI4" s="26">
        <f>SUMPRODUCT(($E$4:$E$15=BZ4)*($DF$4:$DF$15))+'J03'!CI4</f>
        <v>0</v>
      </c>
      <c r="CJ4" s="26">
        <f>SUMPRODUCT(($E$4:$E$15=BZ4)*($DH$4:$DH$15))+'J03'!CJ4</f>
        <v>0</v>
      </c>
      <c r="CK4" s="26">
        <f>SUMPRODUCT(($E$4:$E$15=BZ4)*($DJ$4:$DJ$15))+'J03'!CK4</f>
        <v>0</v>
      </c>
      <c r="CL4" s="26">
        <f>CJ4-CK4</f>
        <v>0</v>
      </c>
      <c r="CM4" s="33">
        <f>SUM(BE4*1000+(BL4)/100+(BJ4)/1000)</f>
        <v>0</v>
      </c>
      <c r="CN4" s="33">
        <f>CM4+0.0000008</f>
        <v>7.9999999999999996E-7</v>
      </c>
      <c r="CO4" s="33">
        <f>SUM(BR4*1000+(BY4)/100+(BW4)/1000)</f>
        <v>0</v>
      </c>
      <c r="CP4" s="33">
        <f>CO4+0.0000008</f>
        <v>7.9999999999999996E-7</v>
      </c>
      <c r="CQ4" s="33">
        <f>SUM(CE4*1000+(CL4)/100+(CJ4)/1000)</f>
        <v>0</v>
      </c>
      <c r="CR4" s="33">
        <f>CQ4+0.0000008</f>
        <v>7.9999999999999996E-7</v>
      </c>
      <c r="CS4" s="26">
        <f>A4</f>
        <v>0</v>
      </c>
      <c r="CT4" s="26">
        <f>F4</f>
        <v>0</v>
      </c>
      <c r="CU4" s="26">
        <f>IF(C4="",0,IF(C4&gt;D4,3,IF(C4=D4,1,IF(C4&lt;D4,0))))</f>
        <v>0</v>
      </c>
      <c r="CV4" s="26">
        <f>IF(D4="",0,IF(D4&gt;C4,3,IF(D4=C4,1,IF(D4&lt;C4,0))))</f>
        <v>0</v>
      </c>
      <c r="CW4" s="26">
        <f>CU4-CS4</f>
        <v>0</v>
      </c>
      <c r="CX4" s="26">
        <f>CV4-CT4</f>
        <v>0</v>
      </c>
      <c r="CY4" s="26">
        <f t="shared" ref="CY4:CZ7" si="21">IF(C4="",0,1)</f>
        <v>0</v>
      </c>
      <c r="CZ4" s="26">
        <f t="shared" si="21"/>
        <v>0</v>
      </c>
      <c r="DA4" s="26" t="b">
        <f>IF(C4&lt;&gt;"",IF(C4&gt;D4,1))</f>
        <v>0</v>
      </c>
      <c r="DB4" s="26" t="b">
        <f>IF(D4&lt;&gt;"",IF(D4&gt;C4,1))</f>
        <v>0</v>
      </c>
      <c r="DC4" s="26" t="b">
        <f>IF(C4&lt;&gt;"",IF(C4=D4,1))</f>
        <v>0</v>
      </c>
      <c r="DD4" s="26" t="b">
        <f>IF(D4&lt;&gt;"",IF(D4=C4,1))</f>
        <v>0</v>
      </c>
      <c r="DE4" s="26" t="b">
        <f>IF(C4&lt;&gt;"",IF(C4&lt;D4,1))</f>
        <v>0</v>
      </c>
      <c r="DF4" s="26" t="b">
        <f>IF(D4&lt;&gt;"",IF(D4&lt;C4,1))</f>
        <v>0</v>
      </c>
      <c r="DG4" s="26">
        <f t="shared" ref="DG4:DH7" si="22">C4</f>
        <v>0</v>
      </c>
      <c r="DH4" s="26">
        <f t="shared" si="22"/>
        <v>0</v>
      </c>
      <c r="DI4" s="26">
        <f>D4</f>
        <v>0</v>
      </c>
      <c r="DJ4" s="30">
        <f>C4</f>
        <v>0</v>
      </c>
      <c r="DK4" s="31" t="str">
        <f>VLOOKUP(AT4,$AU$4:$AZ$27,6,0)</f>
        <v>Equipe 01</v>
      </c>
      <c r="DL4" s="33">
        <f>VLOOKUP(DK4,$AZ$4:$CM$27,40,0)</f>
        <v>0</v>
      </c>
      <c r="DM4" s="26">
        <f>RANK(DL4,$DL$4:$DL$27)</f>
        <v>1</v>
      </c>
      <c r="DN4" s="31" t="str">
        <f>AZ4</f>
        <v>Equipe 01</v>
      </c>
      <c r="DO4" s="31" t="str">
        <f>VLOOKUP(AV4,$AW$4:$BM$27,17,0)</f>
        <v>Equipe 01</v>
      </c>
      <c r="DP4" s="33">
        <f>VLOOKUP(DO4,$BM$4:$CO$27,29,0)</f>
        <v>0</v>
      </c>
      <c r="DQ4" s="26">
        <f>RANK(DP4,$DP$4:$DP$27)</f>
        <v>1</v>
      </c>
      <c r="DR4" s="31" t="str">
        <f>BM4</f>
        <v>Equipe 01</v>
      </c>
      <c r="DS4" s="31" t="str">
        <f>VLOOKUP(AX4,$AY$4:$BZ$27,28,0)</f>
        <v>Equipe 01</v>
      </c>
      <c r="DT4" s="33">
        <f>VLOOKUP(DS4,$BZ$4:$CQ$27,18,0)</f>
        <v>0</v>
      </c>
      <c r="DU4" s="26">
        <f>RANK(DT4,$DT$4:$DT$27)</f>
        <v>1</v>
      </c>
      <c r="DV4" s="31" t="str">
        <f>BZ4</f>
        <v>Equipe 01</v>
      </c>
      <c r="DW4" s="28"/>
      <c r="DX4" s="28"/>
      <c r="DY4" s="28"/>
      <c r="DZ4" s="28"/>
      <c r="EA4" s="28"/>
      <c r="EB4" s="28"/>
      <c r="EC4" s="28"/>
      <c r="ED4" s="28"/>
      <c r="EE4" s="28"/>
      <c r="EF4" s="28"/>
      <c r="EG4" s="28"/>
      <c r="EH4" s="28"/>
      <c r="EI4" s="28"/>
      <c r="EJ4" s="28"/>
      <c r="EK4" s="28"/>
      <c r="EL4" s="28"/>
      <c r="EM4" s="28"/>
      <c r="EN4" s="28"/>
      <c r="EO4" s="28"/>
      <c r="EP4" s="28"/>
      <c r="EQ4" s="28"/>
      <c r="ER4" s="28"/>
      <c r="ES4" s="28"/>
      <c r="ET4" s="28"/>
      <c r="EU4" s="28"/>
      <c r="EV4" s="28"/>
      <c r="EW4" s="28"/>
      <c r="EX4" s="28"/>
      <c r="EY4" s="28"/>
      <c r="EZ4" s="28"/>
      <c r="FA4" s="28"/>
      <c r="FB4" s="28"/>
      <c r="FC4" s="28"/>
      <c r="FD4" s="28"/>
      <c r="FE4" s="28"/>
      <c r="FF4" s="28"/>
      <c r="FG4" s="28"/>
      <c r="FH4" s="28"/>
      <c r="FI4" s="28"/>
      <c r="FJ4" s="28"/>
      <c r="FK4" s="28"/>
      <c r="FL4" s="28"/>
      <c r="FM4" s="28"/>
      <c r="FN4" s="28"/>
      <c r="FO4" s="28"/>
      <c r="FP4" s="28"/>
      <c r="FQ4" s="28"/>
      <c r="FR4" s="28"/>
      <c r="FS4" s="28"/>
      <c r="FT4" s="28"/>
      <c r="FU4" s="28"/>
      <c r="FV4" s="28"/>
      <c r="FW4" s="28"/>
      <c r="FX4" s="28"/>
      <c r="FY4" s="28"/>
      <c r="FZ4" s="28"/>
      <c r="GA4" s="28"/>
      <c r="GB4" s="28"/>
      <c r="GC4" s="28"/>
      <c r="GD4" s="28"/>
      <c r="GE4" s="28"/>
      <c r="GF4" s="28"/>
      <c r="GG4" s="28"/>
      <c r="GH4" s="28"/>
      <c r="GI4" s="28"/>
      <c r="GJ4" s="28"/>
      <c r="GK4" s="28"/>
      <c r="GL4" s="28"/>
      <c r="GM4" s="28"/>
      <c r="GN4" s="28"/>
      <c r="GO4" s="28"/>
    </row>
    <row r="5" spans="1:197" ht="15" customHeight="1" x14ac:dyDescent="0.25">
      <c r="A5" s="20"/>
      <c r="B5" s="213"/>
      <c r="C5" s="12"/>
      <c r="D5" s="10"/>
      <c r="E5" s="216"/>
      <c r="F5" s="8"/>
      <c r="G5" s="15"/>
      <c r="H5" s="21"/>
      <c r="I5" s="28"/>
      <c r="J5" s="34">
        <f>IF(DL5=DL4,DM4,DM5)</f>
        <v>1</v>
      </c>
      <c r="K5" s="219" t="str">
        <f t="shared" ref="K5:K11" si="23">VLOOKUP(AT5,$AU$4:$AZ$27,6,0)</f>
        <v>Equipe 02</v>
      </c>
      <c r="L5" s="185">
        <f t="shared" si="0"/>
        <v>0</v>
      </c>
      <c r="M5" s="140">
        <f t="shared" si="1"/>
        <v>0</v>
      </c>
      <c r="N5" s="42" t="str">
        <f t="shared" si="2"/>
        <v>u</v>
      </c>
      <c r="O5" s="144">
        <f t="shared" si="3"/>
        <v>0</v>
      </c>
      <c r="P5" s="145">
        <f t="shared" si="4"/>
        <v>0</v>
      </c>
      <c r="Q5" s="145">
        <f t="shared" si="5"/>
        <v>0</v>
      </c>
      <c r="R5" s="145">
        <f t="shared" si="6"/>
        <v>0</v>
      </c>
      <c r="S5" s="145">
        <f t="shared" si="7"/>
        <v>0</v>
      </c>
      <c r="T5" s="145">
        <f t="shared" si="8"/>
        <v>0</v>
      </c>
      <c r="U5" s="176">
        <f t="shared" si="9"/>
        <v>0</v>
      </c>
      <c r="V5" s="51">
        <f>IF(DP5=DP4,DQ4,DQ5)</f>
        <v>1</v>
      </c>
      <c r="W5" s="222" t="str">
        <f t="shared" ref="W5:W11" si="24">VLOOKUP(AV5,$AW$4:$BM$27,17,0)</f>
        <v>Equipe 02</v>
      </c>
      <c r="X5" s="188">
        <f t="shared" si="10"/>
        <v>0</v>
      </c>
      <c r="Y5" s="149">
        <f t="shared" si="11"/>
        <v>0</v>
      </c>
      <c r="Z5" s="52" t="str">
        <f t="shared" si="12"/>
        <v>u</v>
      </c>
      <c r="AA5" s="153">
        <f t="shared" si="13"/>
        <v>0</v>
      </c>
      <c r="AB5" s="154">
        <f t="shared" si="14"/>
        <v>0</v>
      </c>
      <c r="AC5" s="154">
        <f t="shared" si="15"/>
        <v>0</v>
      </c>
      <c r="AD5" s="154">
        <f t="shared" si="16"/>
        <v>0</v>
      </c>
      <c r="AE5" s="154">
        <f t="shared" si="17"/>
        <v>0</v>
      </c>
      <c r="AF5" s="154">
        <f t="shared" si="18"/>
        <v>0</v>
      </c>
      <c r="AG5" s="179">
        <f t="shared" si="19"/>
        <v>0</v>
      </c>
      <c r="AH5" s="61">
        <f>IF(DT5=DT4,DU4,DU5)</f>
        <v>1</v>
      </c>
      <c r="AI5" s="225" t="str">
        <f t="shared" ref="AI5:AI11" si="25">VLOOKUP(AX5,$AY$4:$BZ$27,28,0)</f>
        <v>Equipe 02</v>
      </c>
      <c r="AJ5" s="191">
        <f t="shared" si="20"/>
        <v>0</v>
      </c>
      <c r="AK5" s="158">
        <f t="shared" ref="AK5:AK11" si="26">VLOOKUP(AI5,$BZ$4:$CL$27,3,0)</f>
        <v>0</v>
      </c>
      <c r="AL5" s="62" t="str">
        <f t="shared" ref="AL5:AL11" si="27">VLOOKUP(AI5,$BZ$4:$CL$27,4,0)</f>
        <v>u</v>
      </c>
      <c r="AM5" s="162">
        <f t="shared" ref="AM5:AM11" si="28">VLOOKUP(AI5,$BZ$4:$CL$27,7,0)</f>
        <v>0</v>
      </c>
      <c r="AN5" s="163">
        <f t="shared" ref="AN5:AN11" si="29">VLOOKUP(AI5,$BZ$4:$CL$27,8,0)</f>
        <v>0</v>
      </c>
      <c r="AO5" s="163">
        <f t="shared" ref="AO5:AO11" si="30">VLOOKUP(AI5,$BZ$4:$CL$27,9,0)</f>
        <v>0</v>
      </c>
      <c r="AP5" s="163">
        <f t="shared" ref="AP5:AP11" si="31">VLOOKUP(AI5,$BZ$4:$CL$27,10,0)</f>
        <v>0</v>
      </c>
      <c r="AQ5" s="163">
        <f t="shared" ref="AQ5:AQ11" si="32">VLOOKUP(AI5,$BZ$4:$CL$27,11,0)</f>
        <v>0</v>
      </c>
      <c r="AR5" s="163">
        <f t="shared" ref="AR5:AR11" si="33">VLOOKUP(AI5,$BZ$4:$CL$27,12,0)</f>
        <v>0</v>
      </c>
      <c r="AS5" s="182">
        <f t="shared" ref="AS5:AS11" si="34">VLOOKUP(AI5,$BZ$4:$CL$27,13,0)</f>
        <v>0</v>
      </c>
      <c r="AT5" s="27">
        <v>2</v>
      </c>
      <c r="AU5" s="26">
        <f t="shared" ref="AU5:AU11" si="35">BD5</f>
        <v>2</v>
      </c>
      <c r="AV5" s="26">
        <v>2</v>
      </c>
      <c r="AW5" s="26">
        <f t="shared" ref="AW5:AW11" si="36">BQ5</f>
        <v>2</v>
      </c>
      <c r="AX5" s="26">
        <v>2</v>
      </c>
      <c r="AY5" s="30">
        <f t="shared" ref="AY5:AY11" si="37">CD5</f>
        <v>2</v>
      </c>
      <c r="AZ5" s="31" t="str">
        <f>Equipes!A3</f>
        <v>Equipe 02</v>
      </c>
      <c r="BA5" s="26">
        <f t="shared" ref="BA5:BA11" si="38">RANK(CM5,$CM$4:$CM$27)</f>
        <v>1</v>
      </c>
      <c r="BB5" s="26">
        <f>'J03'!BA5-BA5</f>
        <v>0</v>
      </c>
      <c r="BC5" s="32" t="str">
        <f>IF(BA5&gt;'J03'!BA5,'J03'!$BC$28,IF(BA5='J03'!BA5,'J03'!$BB$28,IF(BA5&lt;'J03'!BA5,'J03'!$BA$28)))</f>
        <v>u</v>
      </c>
      <c r="BD5" s="26">
        <f t="shared" ref="BD5:BD11" si="39">RANK(CN5,$CN$4:$CN$27)</f>
        <v>2</v>
      </c>
      <c r="BE5" s="26">
        <f>SUMPRODUCT(($B$4:$B$15=AZ5)*($CW$4:$CW$15))+SUMPRODUCT(($E$4:$E$15=AZ5)*($CX$4:$CX$15))+'J03'!BE5</f>
        <v>0</v>
      </c>
      <c r="BF5" s="26">
        <f>SUMPRODUCT(($B$4:$B$15=AZ5)*($CY$4:$CY$15))+SUMPRODUCT(($E$4:$E$15=AZ5)*($CZ$4:$CZ$15))+'J03'!BF5</f>
        <v>0</v>
      </c>
      <c r="BG5" s="26">
        <f>SUMPRODUCT(($B$4:$B$15=AZ5)*($DA$4:$DA$15))+SUMPRODUCT(($E$4:$E$15=AZ5)*($DB$4:$DB$15))+'J03'!BG5</f>
        <v>0</v>
      </c>
      <c r="BH5" s="26">
        <f>SUMPRODUCT(($B$4:$B$15=AZ5)*($DC$4:$DC$15))+SUMPRODUCT(($E$4:$E$15=AZ5)*($DD$4:$DD$15))+'J03'!BH5</f>
        <v>0</v>
      </c>
      <c r="BI5" s="26">
        <f>SUMPRODUCT(($B$4:$B$15=AZ5)*($DE$4:$DE$15))+SUMPRODUCT(($E$4:$E$15=AZ5)*($DF$4:$DF$15))+'J03'!BI5</f>
        <v>0</v>
      </c>
      <c r="BJ5" s="26">
        <f>SUMPRODUCT(($B$4:$B$15=AZ5)*($DG$4:$DG$15))+SUMPRODUCT(($E$4:$E$15=AZ5)*($DH$4:$DH$15))+'J03'!BJ5</f>
        <v>0</v>
      </c>
      <c r="BK5" s="26">
        <f>SUMPRODUCT(($B$4:$B$15=AZ5)*($DI$4:$DI$15))+SUMPRODUCT(($E$4:$E$15=AZ5)*($DJ$4:$DJ$15))+'J03'!BK5</f>
        <v>0</v>
      </c>
      <c r="BL5" s="26">
        <f t="shared" ref="BL5:BL11" si="40">BJ5-BK5</f>
        <v>0</v>
      </c>
      <c r="BM5" s="31" t="str">
        <f>Equipes!A3</f>
        <v>Equipe 02</v>
      </c>
      <c r="BN5" s="26">
        <f t="shared" ref="BN5:BN11" si="41">RANK(CO5,$CO$4:$CO$27)</f>
        <v>1</v>
      </c>
      <c r="BO5" s="26">
        <f>'J03'!BN5-BN5</f>
        <v>0</v>
      </c>
      <c r="BP5" s="32" t="str">
        <f>IF(BN5&gt;'J03'!BN5,'J03'!$BP$28,IF(BN5='J03'!BN5,'J03'!$BO$28,IF(BN5&lt;'J03'!BN5,'J03'!$BN$28)))</f>
        <v>u</v>
      </c>
      <c r="BQ5" s="26">
        <f t="shared" ref="BQ5:BQ11" si="42">RANK(CP5,$CP$4:$CP$27)</f>
        <v>2</v>
      </c>
      <c r="BR5" s="26">
        <f>SUMPRODUCT(($B$4:$B$15=BM5)*($CU$4:$CU$15))+'J03'!BR5</f>
        <v>0</v>
      </c>
      <c r="BS5" s="26">
        <f>SUMPRODUCT(($B$4:$B$15=BM5)*($CY$4:$CY$15))+'J03'!BS5</f>
        <v>0</v>
      </c>
      <c r="BT5" s="26">
        <f>SUMPRODUCT(($B$4:$B$15=BM5)*($DA$4:$DA$15))+'J03'!BT5</f>
        <v>0</v>
      </c>
      <c r="BU5" s="26">
        <f>SUMPRODUCT(($B$4:$B$15=BM5)*($DC$4:$DC$15))+'J03'!BU5</f>
        <v>0</v>
      </c>
      <c r="BV5" s="26">
        <f>SUMPRODUCT(($B$4:$B$15=BM5)*($DE$4:$DE$15))+'J03'!BV5</f>
        <v>0</v>
      </c>
      <c r="BW5" s="26">
        <f>SUMPRODUCT(($B$4:$B$15=BM5)*($DG$4:$DG$15))+'J03'!BW5</f>
        <v>0</v>
      </c>
      <c r="BX5" s="26">
        <f>SUMPRODUCT(($B$4:$B$15=BM5)*($DI$4:$DI$15))+'J03'!BX5</f>
        <v>0</v>
      </c>
      <c r="BY5" s="26">
        <f t="shared" ref="BY5:BY11" si="43">BW5-BX5</f>
        <v>0</v>
      </c>
      <c r="BZ5" s="31" t="str">
        <f>Equipes!A3</f>
        <v>Equipe 02</v>
      </c>
      <c r="CA5" s="26">
        <f t="shared" ref="CA5:CA11" si="44">RANK(CQ5,$CQ$4:$CQ$27)</f>
        <v>1</v>
      </c>
      <c r="CB5" s="26">
        <f>'J03'!CA5-CA5</f>
        <v>0</v>
      </c>
      <c r="CC5" s="32" t="str">
        <f>IF(CA5&gt;'J03'!CA5,'J03'!$CC$28,IF(CA5='J03'!CA5,'J03'!$CB$28,IF(CA5&lt;'J03'!CA5,'J03'!$CA$28)))</f>
        <v>u</v>
      </c>
      <c r="CD5" s="26">
        <f t="shared" ref="CD5:CD11" si="45">RANK(CR5,$CR$4:$CR$27)</f>
        <v>2</v>
      </c>
      <c r="CE5" s="26">
        <f>SUMPRODUCT(($E$4:$E$15=BZ5)*($CV$4:$CV$15))+'J03'!CE5</f>
        <v>0</v>
      </c>
      <c r="CF5" s="26">
        <f>SUMPRODUCT(($E$4:$E$15=BZ5)*($CZ$4:$CZ$15))+'J03'!CF5</f>
        <v>0</v>
      </c>
      <c r="CG5" s="26">
        <f>SUMPRODUCT(($E$4:$E$15=BZ5)*($DB$4:$DB$15))+'J03'!CG5</f>
        <v>0</v>
      </c>
      <c r="CH5" s="26">
        <f>SUMPRODUCT(($E$4:$E$15=BZ5)*($DD$4:$DD$15))+'J03'!CH5</f>
        <v>0</v>
      </c>
      <c r="CI5" s="26">
        <f>SUMPRODUCT(($E$4:$E$15=BZ5)*($DF$4:$DF$15))+'J03'!CI5</f>
        <v>0</v>
      </c>
      <c r="CJ5" s="26">
        <f>SUMPRODUCT(($E$4:$E$15=BZ5)*($DH$4:$DH$15))+'J03'!CJ5</f>
        <v>0</v>
      </c>
      <c r="CK5" s="26">
        <f>SUMPRODUCT(($E$4:$E$15=BZ5)*($DJ$4:$DJ$15))+'J03'!CK5</f>
        <v>0</v>
      </c>
      <c r="CL5" s="26">
        <f t="shared" ref="CL5:CL11" si="46">CJ5-CK5</f>
        <v>0</v>
      </c>
      <c r="CM5" s="33">
        <f t="shared" ref="CM5:CM11" si="47">SUM(BE5*1000+(BL5)/100+(BJ5)/1000)</f>
        <v>0</v>
      </c>
      <c r="CN5" s="33">
        <f>CM5+0.0000007</f>
        <v>6.9999999999999997E-7</v>
      </c>
      <c r="CO5" s="33">
        <f t="shared" ref="CO5:CO11" si="48">SUM(BR5*1000+(BY5)/100+(BW5)/1000)</f>
        <v>0</v>
      </c>
      <c r="CP5" s="33">
        <f>CO5+0.0000007</f>
        <v>6.9999999999999997E-7</v>
      </c>
      <c r="CQ5" s="33">
        <f t="shared" ref="CQ5:CQ11" si="49">SUM(CE5*1000+(CL5)/100+(CJ5)/1000)</f>
        <v>0</v>
      </c>
      <c r="CR5" s="33">
        <f>CQ5+0.0000007</f>
        <v>6.9999999999999997E-7</v>
      </c>
      <c r="CS5" s="26">
        <f>A5</f>
        <v>0</v>
      </c>
      <c r="CT5" s="26">
        <f>F5</f>
        <v>0</v>
      </c>
      <c r="CU5" s="26">
        <f>IF(C5="",0,IF(C5&gt;D5,3,IF(C5=D5,1,IF(C5&lt;D5,0))))</f>
        <v>0</v>
      </c>
      <c r="CV5" s="26">
        <f>IF(D5="",0,IF(D5&gt;C5,3,IF(D5=C5,1,IF(D5&lt;C5,0))))</f>
        <v>0</v>
      </c>
      <c r="CW5" s="26">
        <f t="shared" ref="CW5:CX7" si="50">CU5-CS5</f>
        <v>0</v>
      </c>
      <c r="CX5" s="26">
        <f t="shared" si="50"/>
        <v>0</v>
      </c>
      <c r="CY5" s="26">
        <f t="shared" si="21"/>
        <v>0</v>
      </c>
      <c r="CZ5" s="26">
        <f t="shared" si="21"/>
        <v>0</v>
      </c>
      <c r="DA5" s="26" t="b">
        <f>IF(C5&lt;&gt;"",IF(C5&gt;D5,1))</f>
        <v>0</v>
      </c>
      <c r="DB5" s="26" t="b">
        <f>IF(D5&lt;&gt;"",IF(D5&gt;C5,1))</f>
        <v>0</v>
      </c>
      <c r="DC5" s="26" t="b">
        <f>IF(C5&lt;&gt;"",IF(C5=D5,1))</f>
        <v>0</v>
      </c>
      <c r="DD5" s="26" t="b">
        <f>IF(D5&lt;&gt;"",IF(D5=C5,1))</f>
        <v>0</v>
      </c>
      <c r="DE5" s="26" t="b">
        <f>IF(C5&lt;&gt;"",IF(C5&lt;D5,1))</f>
        <v>0</v>
      </c>
      <c r="DF5" s="26" t="b">
        <f>IF(D5&lt;&gt;"",IF(D5&lt;C5,1))</f>
        <v>0</v>
      </c>
      <c r="DG5" s="26">
        <f t="shared" si="22"/>
        <v>0</v>
      </c>
      <c r="DH5" s="26">
        <f t="shared" si="22"/>
        <v>0</v>
      </c>
      <c r="DI5" s="26">
        <f>D5</f>
        <v>0</v>
      </c>
      <c r="DJ5" s="30">
        <f>C5</f>
        <v>0</v>
      </c>
      <c r="DK5" s="31" t="str">
        <f t="shared" ref="DK5:DK11" si="51">VLOOKUP(AT5,$AU$4:$AZ$27,6,0)</f>
        <v>Equipe 02</v>
      </c>
      <c r="DL5" s="33">
        <f t="shared" ref="DL5:DL11" si="52">VLOOKUP(DK5,$AZ$4:$CM$27,40,0)</f>
        <v>0</v>
      </c>
      <c r="DM5" s="26">
        <f t="shared" ref="DM5:DM11" si="53">RANK(DL5,$DL$4:$DL$27)</f>
        <v>1</v>
      </c>
      <c r="DN5" s="31" t="str">
        <f t="shared" ref="DN5:DN11" si="54">AZ5</f>
        <v>Equipe 02</v>
      </c>
      <c r="DO5" s="31" t="str">
        <f t="shared" ref="DO5:DO11" si="55">VLOOKUP(AV5,$AW$4:$BM$27,17,0)</f>
        <v>Equipe 02</v>
      </c>
      <c r="DP5" s="33">
        <f t="shared" ref="DP5:DP11" si="56">VLOOKUP(DO5,$BM$4:$CO$27,29,0)</f>
        <v>0</v>
      </c>
      <c r="DQ5" s="26">
        <f t="shared" ref="DQ5:DQ11" si="57">RANK(DP5,$DP$4:$DP$27)</f>
        <v>1</v>
      </c>
      <c r="DR5" s="31" t="str">
        <f t="shared" ref="DR5:DR11" si="58">BM5</f>
        <v>Equipe 02</v>
      </c>
      <c r="DS5" s="31" t="str">
        <f t="shared" ref="DS5:DS11" si="59">VLOOKUP(AX5,$AY$4:$BZ$27,28,0)</f>
        <v>Equipe 02</v>
      </c>
      <c r="DT5" s="33">
        <f t="shared" ref="DT5:DT11" si="60">VLOOKUP(DS5,$BZ$4:$CQ$27,18,0)</f>
        <v>0</v>
      </c>
      <c r="DU5" s="26">
        <f t="shared" ref="DU5:DU11" si="61">RANK(DT5,$DT$4:$DT$27)</f>
        <v>1</v>
      </c>
      <c r="DV5" s="31" t="str">
        <f t="shared" ref="DV5:DV11" si="62">BZ5</f>
        <v>Equipe 02</v>
      </c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</row>
    <row r="6" spans="1:197" ht="15" customHeight="1" x14ac:dyDescent="0.25">
      <c r="A6" s="20"/>
      <c r="B6" s="213"/>
      <c r="C6" s="12"/>
      <c r="D6" s="10"/>
      <c r="E6" s="216"/>
      <c r="F6" s="8"/>
      <c r="G6" s="15"/>
      <c r="H6" s="21"/>
      <c r="I6" s="28"/>
      <c r="J6" s="34">
        <f t="shared" ref="J6:J11" si="63">IF(DL6=DL5,DM5,DM6)</f>
        <v>1</v>
      </c>
      <c r="K6" s="219" t="str">
        <f t="shared" si="23"/>
        <v>Equipe 03</v>
      </c>
      <c r="L6" s="185">
        <f t="shared" si="0"/>
        <v>0</v>
      </c>
      <c r="M6" s="140">
        <f t="shared" si="1"/>
        <v>0</v>
      </c>
      <c r="N6" s="42" t="str">
        <f t="shared" si="2"/>
        <v>u</v>
      </c>
      <c r="O6" s="144">
        <f t="shared" si="3"/>
        <v>0</v>
      </c>
      <c r="P6" s="145">
        <f t="shared" si="4"/>
        <v>0</v>
      </c>
      <c r="Q6" s="145">
        <f t="shared" si="5"/>
        <v>0</v>
      </c>
      <c r="R6" s="145">
        <f t="shared" si="6"/>
        <v>0</v>
      </c>
      <c r="S6" s="145">
        <f t="shared" si="7"/>
        <v>0</v>
      </c>
      <c r="T6" s="145">
        <f t="shared" si="8"/>
        <v>0</v>
      </c>
      <c r="U6" s="176">
        <f t="shared" si="9"/>
        <v>0</v>
      </c>
      <c r="V6" s="51">
        <f t="shared" ref="V6:V11" si="64">IF(DP6=DP5,DQ5,DQ6)</f>
        <v>1</v>
      </c>
      <c r="W6" s="222" t="str">
        <f t="shared" si="24"/>
        <v>Equipe 03</v>
      </c>
      <c r="X6" s="188">
        <f t="shared" si="10"/>
        <v>0</v>
      </c>
      <c r="Y6" s="149">
        <f t="shared" si="11"/>
        <v>0</v>
      </c>
      <c r="Z6" s="52" t="str">
        <f t="shared" si="12"/>
        <v>u</v>
      </c>
      <c r="AA6" s="153">
        <f t="shared" si="13"/>
        <v>0</v>
      </c>
      <c r="AB6" s="154">
        <f t="shared" si="14"/>
        <v>0</v>
      </c>
      <c r="AC6" s="154">
        <f t="shared" si="15"/>
        <v>0</v>
      </c>
      <c r="AD6" s="154">
        <f t="shared" si="16"/>
        <v>0</v>
      </c>
      <c r="AE6" s="154">
        <f t="shared" si="17"/>
        <v>0</v>
      </c>
      <c r="AF6" s="154">
        <f t="shared" si="18"/>
        <v>0</v>
      </c>
      <c r="AG6" s="179">
        <f t="shared" si="19"/>
        <v>0</v>
      </c>
      <c r="AH6" s="61">
        <f t="shared" ref="AH6:AH11" si="65">IF(DT6=DT5,DU5,DU6)</f>
        <v>1</v>
      </c>
      <c r="AI6" s="225" t="str">
        <f t="shared" si="25"/>
        <v>Equipe 03</v>
      </c>
      <c r="AJ6" s="191">
        <f t="shared" si="20"/>
        <v>0</v>
      </c>
      <c r="AK6" s="158">
        <f t="shared" si="26"/>
        <v>0</v>
      </c>
      <c r="AL6" s="62" t="str">
        <f t="shared" si="27"/>
        <v>u</v>
      </c>
      <c r="AM6" s="162">
        <f t="shared" si="28"/>
        <v>0</v>
      </c>
      <c r="AN6" s="163">
        <f t="shared" si="29"/>
        <v>0</v>
      </c>
      <c r="AO6" s="163">
        <f t="shared" si="30"/>
        <v>0</v>
      </c>
      <c r="AP6" s="163">
        <f t="shared" si="31"/>
        <v>0</v>
      </c>
      <c r="AQ6" s="163">
        <f t="shared" si="32"/>
        <v>0</v>
      </c>
      <c r="AR6" s="163">
        <f t="shared" si="33"/>
        <v>0</v>
      </c>
      <c r="AS6" s="182">
        <f t="shared" si="34"/>
        <v>0</v>
      </c>
      <c r="AT6" s="27">
        <v>3</v>
      </c>
      <c r="AU6" s="26">
        <f t="shared" si="35"/>
        <v>3</v>
      </c>
      <c r="AV6" s="26">
        <v>3</v>
      </c>
      <c r="AW6" s="26">
        <f t="shared" si="36"/>
        <v>3</v>
      </c>
      <c r="AX6" s="26">
        <v>3</v>
      </c>
      <c r="AY6" s="30">
        <f t="shared" si="37"/>
        <v>3</v>
      </c>
      <c r="AZ6" s="31" t="str">
        <f>Equipes!A4</f>
        <v>Equipe 03</v>
      </c>
      <c r="BA6" s="26">
        <f t="shared" si="38"/>
        <v>1</v>
      </c>
      <c r="BB6" s="26">
        <f>'J03'!BA6-BA6</f>
        <v>0</v>
      </c>
      <c r="BC6" s="32" t="str">
        <f>IF(BA6&gt;'J03'!BA6,'J03'!$BC$28,IF(BA6='J03'!BA6,'J03'!$BB$28,IF(BA6&lt;'J03'!BA6,'J03'!$BA$28)))</f>
        <v>u</v>
      </c>
      <c r="BD6" s="26">
        <f t="shared" si="39"/>
        <v>3</v>
      </c>
      <c r="BE6" s="26">
        <f>SUMPRODUCT(($B$4:$B$15=AZ6)*($CW$4:$CW$15))+SUMPRODUCT(($E$4:$E$15=AZ6)*($CX$4:$CX$15))+'J03'!BE6</f>
        <v>0</v>
      </c>
      <c r="BF6" s="26">
        <f>SUMPRODUCT(($B$4:$B$15=AZ6)*($CY$4:$CY$15))+SUMPRODUCT(($E$4:$E$15=AZ6)*($CZ$4:$CZ$15))+'J03'!BF6</f>
        <v>0</v>
      </c>
      <c r="BG6" s="26">
        <f>SUMPRODUCT(($B$4:$B$15=AZ6)*($DA$4:$DA$15))+SUMPRODUCT(($E$4:$E$15=AZ6)*($DB$4:$DB$15))+'J03'!BG6</f>
        <v>0</v>
      </c>
      <c r="BH6" s="26">
        <f>SUMPRODUCT(($B$4:$B$15=AZ6)*($DC$4:$DC$15))+SUMPRODUCT(($E$4:$E$15=AZ6)*($DD$4:$DD$15))+'J03'!BH6</f>
        <v>0</v>
      </c>
      <c r="BI6" s="26">
        <f>SUMPRODUCT(($B$4:$B$15=AZ6)*($DE$4:$DE$15))+SUMPRODUCT(($E$4:$E$15=AZ6)*($DF$4:$DF$15))+'J03'!BI6</f>
        <v>0</v>
      </c>
      <c r="BJ6" s="26">
        <f>SUMPRODUCT(($B$4:$B$15=AZ6)*($DG$4:$DG$15))+SUMPRODUCT(($E$4:$E$15=AZ6)*($DH$4:$DH$15))+'J03'!BJ6</f>
        <v>0</v>
      </c>
      <c r="BK6" s="26">
        <f>SUMPRODUCT(($B$4:$B$15=AZ6)*($DI$4:$DI$15))+SUMPRODUCT(($E$4:$E$15=AZ6)*($DJ$4:$DJ$15))+'J03'!BK6</f>
        <v>0</v>
      </c>
      <c r="BL6" s="26">
        <f t="shared" si="40"/>
        <v>0</v>
      </c>
      <c r="BM6" s="31" t="str">
        <f>Equipes!A4</f>
        <v>Equipe 03</v>
      </c>
      <c r="BN6" s="26">
        <f t="shared" si="41"/>
        <v>1</v>
      </c>
      <c r="BO6" s="26">
        <f>'J03'!BN6-BN6</f>
        <v>0</v>
      </c>
      <c r="BP6" s="32" t="str">
        <f>IF(BN6&gt;'J03'!BN6,'J03'!$BP$28,IF(BN6='J03'!BN6,'J03'!$BO$28,IF(BN6&lt;'J03'!BN6,'J03'!$BN$28)))</f>
        <v>u</v>
      </c>
      <c r="BQ6" s="26">
        <f t="shared" si="42"/>
        <v>3</v>
      </c>
      <c r="BR6" s="26">
        <f>SUMPRODUCT(($B$4:$B$15=BM6)*($CU$4:$CU$15))+'J03'!BR6</f>
        <v>0</v>
      </c>
      <c r="BS6" s="26">
        <f>SUMPRODUCT(($B$4:$B$15=BM6)*($CY$4:$CY$15))+'J03'!BS6</f>
        <v>0</v>
      </c>
      <c r="BT6" s="26">
        <f>SUMPRODUCT(($B$4:$B$15=BM6)*($DA$4:$DA$15))+'J03'!BT6</f>
        <v>0</v>
      </c>
      <c r="BU6" s="26">
        <f>SUMPRODUCT(($B$4:$B$15=BM6)*($DC$4:$DC$15))+'J03'!BU6</f>
        <v>0</v>
      </c>
      <c r="BV6" s="26">
        <f>SUMPRODUCT(($B$4:$B$15=BM6)*($DE$4:$DE$15))+'J03'!BV6</f>
        <v>0</v>
      </c>
      <c r="BW6" s="26">
        <f>SUMPRODUCT(($B$4:$B$15=BM6)*($DG$4:$DG$15))+'J03'!BW6</f>
        <v>0</v>
      </c>
      <c r="BX6" s="26">
        <f>SUMPRODUCT(($B$4:$B$15=BM6)*($DI$4:$DI$15))+'J03'!BX6</f>
        <v>0</v>
      </c>
      <c r="BY6" s="26">
        <f t="shared" si="43"/>
        <v>0</v>
      </c>
      <c r="BZ6" s="31" t="str">
        <f>Equipes!A4</f>
        <v>Equipe 03</v>
      </c>
      <c r="CA6" s="26">
        <f t="shared" si="44"/>
        <v>1</v>
      </c>
      <c r="CB6" s="26">
        <f>'J03'!CA6-CA6</f>
        <v>0</v>
      </c>
      <c r="CC6" s="32" t="str">
        <f>IF(CA6&gt;'J03'!CA6,'J03'!$CC$28,IF(CA6='J03'!CA6,'J03'!$CB$28,IF(CA6&lt;'J03'!CA6,'J03'!$CA$28)))</f>
        <v>u</v>
      </c>
      <c r="CD6" s="26">
        <f t="shared" si="45"/>
        <v>3</v>
      </c>
      <c r="CE6" s="26">
        <f>SUMPRODUCT(($E$4:$E$15=BZ6)*($CV$4:$CV$15))+'J03'!CE6</f>
        <v>0</v>
      </c>
      <c r="CF6" s="26">
        <f>SUMPRODUCT(($E$4:$E$15=BZ6)*($CZ$4:$CZ$15))+'J03'!CF6</f>
        <v>0</v>
      </c>
      <c r="CG6" s="26">
        <f>SUMPRODUCT(($E$4:$E$15=BZ6)*($DB$4:$DB$15))+'J03'!CG6</f>
        <v>0</v>
      </c>
      <c r="CH6" s="26">
        <f>SUMPRODUCT(($E$4:$E$15=BZ6)*($DD$4:$DD$15))+'J03'!CH6</f>
        <v>0</v>
      </c>
      <c r="CI6" s="26">
        <f>SUMPRODUCT(($E$4:$E$15=BZ6)*($DF$4:$DF$15))+'J03'!CI6</f>
        <v>0</v>
      </c>
      <c r="CJ6" s="26">
        <f>SUMPRODUCT(($E$4:$E$15=BZ6)*($DH$4:$DH$15))+'J03'!CJ6</f>
        <v>0</v>
      </c>
      <c r="CK6" s="26">
        <f>SUMPRODUCT(($E$4:$E$15=BZ6)*($DJ$4:$DJ$15))+'J03'!CK6</f>
        <v>0</v>
      </c>
      <c r="CL6" s="26">
        <f t="shared" si="46"/>
        <v>0</v>
      </c>
      <c r="CM6" s="33">
        <f t="shared" si="47"/>
        <v>0</v>
      </c>
      <c r="CN6" s="33">
        <f>CM6+0.0000006</f>
        <v>5.9999999999999997E-7</v>
      </c>
      <c r="CO6" s="33">
        <f t="shared" si="48"/>
        <v>0</v>
      </c>
      <c r="CP6" s="33">
        <f>CO6+0.0000006</f>
        <v>5.9999999999999997E-7</v>
      </c>
      <c r="CQ6" s="33">
        <f t="shared" si="49"/>
        <v>0</v>
      </c>
      <c r="CR6" s="33">
        <f>CQ6+0.0000006</f>
        <v>5.9999999999999997E-7</v>
      </c>
      <c r="CS6" s="26">
        <f>A6</f>
        <v>0</v>
      </c>
      <c r="CT6" s="26">
        <f>F6</f>
        <v>0</v>
      </c>
      <c r="CU6" s="26">
        <f>IF(C6="",0,IF(C6&gt;D6,3,IF(C6=D6,1,IF(C6&lt;D6,0))))</f>
        <v>0</v>
      </c>
      <c r="CV6" s="26">
        <f>IF(D6="",0,IF(D6&gt;C6,3,IF(D6=C6,1,IF(D6&lt;C6,0))))</f>
        <v>0</v>
      </c>
      <c r="CW6" s="26">
        <f t="shared" si="50"/>
        <v>0</v>
      </c>
      <c r="CX6" s="26">
        <f t="shared" si="50"/>
        <v>0</v>
      </c>
      <c r="CY6" s="26">
        <f t="shared" si="21"/>
        <v>0</v>
      </c>
      <c r="CZ6" s="26">
        <f t="shared" si="21"/>
        <v>0</v>
      </c>
      <c r="DA6" s="26" t="b">
        <f>IF(C6&lt;&gt;"",IF(C6&gt;D6,1))</f>
        <v>0</v>
      </c>
      <c r="DB6" s="26" t="b">
        <f>IF(D6&lt;&gt;"",IF(D6&gt;C6,1))</f>
        <v>0</v>
      </c>
      <c r="DC6" s="26" t="b">
        <f>IF(C6&lt;&gt;"",IF(C6=D6,1))</f>
        <v>0</v>
      </c>
      <c r="DD6" s="26" t="b">
        <f>IF(D6&lt;&gt;"",IF(D6=C6,1))</f>
        <v>0</v>
      </c>
      <c r="DE6" s="26" t="b">
        <f>IF(C6&lt;&gt;"",IF(C6&lt;D6,1))</f>
        <v>0</v>
      </c>
      <c r="DF6" s="26" t="b">
        <f>IF(D6&lt;&gt;"",IF(D6&lt;C6,1))</f>
        <v>0</v>
      </c>
      <c r="DG6" s="26">
        <f t="shared" si="22"/>
        <v>0</v>
      </c>
      <c r="DH6" s="26">
        <f t="shared" si="22"/>
        <v>0</v>
      </c>
      <c r="DI6" s="26">
        <f>D6</f>
        <v>0</v>
      </c>
      <c r="DJ6" s="30">
        <f>C6</f>
        <v>0</v>
      </c>
      <c r="DK6" s="31" t="str">
        <f t="shared" si="51"/>
        <v>Equipe 03</v>
      </c>
      <c r="DL6" s="33">
        <f t="shared" si="52"/>
        <v>0</v>
      </c>
      <c r="DM6" s="26">
        <f t="shared" si="53"/>
        <v>1</v>
      </c>
      <c r="DN6" s="31" t="str">
        <f t="shared" si="54"/>
        <v>Equipe 03</v>
      </c>
      <c r="DO6" s="31" t="str">
        <f t="shared" si="55"/>
        <v>Equipe 03</v>
      </c>
      <c r="DP6" s="33">
        <f t="shared" si="56"/>
        <v>0</v>
      </c>
      <c r="DQ6" s="26">
        <f t="shared" si="57"/>
        <v>1</v>
      </c>
      <c r="DR6" s="31" t="str">
        <f t="shared" si="58"/>
        <v>Equipe 03</v>
      </c>
      <c r="DS6" s="31" t="str">
        <f t="shared" si="59"/>
        <v>Equipe 03</v>
      </c>
      <c r="DT6" s="33">
        <f t="shared" si="60"/>
        <v>0</v>
      </c>
      <c r="DU6" s="26">
        <f t="shared" si="61"/>
        <v>1</v>
      </c>
      <c r="DV6" s="31" t="str">
        <f t="shared" si="62"/>
        <v>Equipe 03</v>
      </c>
      <c r="DW6" s="28"/>
      <c r="DX6" s="28"/>
      <c r="DY6" s="28"/>
      <c r="DZ6" s="28"/>
      <c r="EA6" s="28"/>
      <c r="EB6" s="28"/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8"/>
      <c r="ET6" s="28"/>
      <c r="EU6" s="28"/>
      <c r="EV6" s="28"/>
      <c r="EW6" s="28"/>
      <c r="EX6" s="28"/>
      <c r="EY6" s="28"/>
      <c r="EZ6" s="28"/>
      <c r="FA6" s="28"/>
      <c r="FB6" s="28"/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8"/>
    </row>
    <row r="7" spans="1:197" ht="15" customHeight="1" thickBot="1" x14ac:dyDescent="0.3">
      <c r="A7" s="73"/>
      <c r="B7" s="214"/>
      <c r="C7" s="74"/>
      <c r="D7" s="75"/>
      <c r="E7" s="217"/>
      <c r="F7" s="76"/>
      <c r="G7" s="77"/>
      <c r="H7" s="78"/>
      <c r="I7" s="28"/>
      <c r="J7" s="34">
        <f t="shared" si="63"/>
        <v>1</v>
      </c>
      <c r="K7" s="219" t="str">
        <f t="shared" si="23"/>
        <v>Equipe 04</v>
      </c>
      <c r="L7" s="185">
        <f t="shared" si="0"/>
        <v>0</v>
      </c>
      <c r="M7" s="140">
        <f t="shared" si="1"/>
        <v>0</v>
      </c>
      <c r="N7" s="42" t="str">
        <f t="shared" si="2"/>
        <v>u</v>
      </c>
      <c r="O7" s="144">
        <f t="shared" si="3"/>
        <v>0</v>
      </c>
      <c r="P7" s="145">
        <f t="shared" si="4"/>
        <v>0</v>
      </c>
      <c r="Q7" s="145">
        <f t="shared" si="5"/>
        <v>0</v>
      </c>
      <c r="R7" s="145">
        <f t="shared" si="6"/>
        <v>0</v>
      </c>
      <c r="S7" s="145">
        <f t="shared" si="7"/>
        <v>0</v>
      </c>
      <c r="T7" s="145">
        <f t="shared" si="8"/>
        <v>0</v>
      </c>
      <c r="U7" s="176">
        <f t="shared" si="9"/>
        <v>0</v>
      </c>
      <c r="V7" s="51">
        <f t="shared" si="64"/>
        <v>1</v>
      </c>
      <c r="W7" s="222" t="str">
        <f t="shared" si="24"/>
        <v>Equipe 04</v>
      </c>
      <c r="X7" s="188">
        <f t="shared" si="10"/>
        <v>0</v>
      </c>
      <c r="Y7" s="149">
        <f t="shared" si="11"/>
        <v>0</v>
      </c>
      <c r="Z7" s="52" t="str">
        <f t="shared" si="12"/>
        <v>u</v>
      </c>
      <c r="AA7" s="153">
        <f t="shared" si="13"/>
        <v>0</v>
      </c>
      <c r="AB7" s="154">
        <f t="shared" si="14"/>
        <v>0</v>
      </c>
      <c r="AC7" s="154">
        <f t="shared" si="15"/>
        <v>0</v>
      </c>
      <c r="AD7" s="154">
        <f t="shared" si="16"/>
        <v>0</v>
      </c>
      <c r="AE7" s="154">
        <f t="shared" si="17"/>
        <v>0</v>
      </c>
      <c r="AF7" s="154">
        <f t="shared" si="18"/>
        <v>0</v>
      </c>
      <c r="AG7" s="179">
        <f t="shared" si="19"/>
        <v>0</v>
      </c>
      <c r="AH7" s="61">
        <f t="shared" si="65"/>
        <v>1</v>
      </c>
      <c r="AI7" s="225" t="str">
        <f t="shared" si="25"/>
        <v>Equipe 04</v>
      </c>
      <c r="AJ7" s="191">
        <f t="shared" si="20"/>
        <v>0</v>
      </c>
      <c r="AK7" s="158">
        <f t="shared" si="26"/>
        <v>0</v>
      </c>
      <c r="AL7" s="62" t="str">
        <f t="shared" si="27"/>
        <v>u</v>
      </c>
      <c r="AM7" s="162">
        <f t="shared" si="28"/>
        <v>0</v>
      </c>
      <c r="AN7" s="163">
        <f t="shared" si="29"/>
        <v>0</v>
      </c>
      <c r="AO7" s="163">
        <f t="shared" si="30"/>
        <v>0</v>
      </c>
      <c r="AP7" s="163">
        <f t="shared" si="31"/>
        <v>0</v>
      </c>
      <c r="AQ7" s="163">
        <f t="shared" si="32"/>
        <v>0</v>
      </c>
      <c r="AR7" s="163">
        <f t="shared" si="33"/>
        <v>0</v>
      </c>
      <c r="AS7" s="182">
        <f t="shared" si="34"/>
        <v>0</v>
      </c>
      <c r="AT7" s="27">
        <v>4</v>
      </c>
      <c r="AU7" s="26">
        <f t="shared" si="35"/>
        <v>4</v>
      </c>
      <c r="AV7" s="26">
        <v>4</v>
      </c>
      <c r="AW7" s="26">
        <f t="shared" si="36"/>
        <v>4</v>
      </c>
      <c r="AX7" s="26">
        <v>4</v>
      </c>
      <c r="AY7" s="30">
        <f t="shared" si="37"/>
        <v>4</v>
      </c>
      <c r="AZ7" s="31" t="str">
        <f>Equipes!A5</f>
        <v>Equipe 04</v>
      </c>
      <c r="BA7" s="26">
        <f t="shared" si="38"/>
        <v>1</v>
      </c>
      <c r="BB7" s="26">
        <f>'J03'!BA7-BA7</f>
        <v>0</v>
      </c>
      <c r="BC7" s="32" t="str">
        <f>IF(BA7&gt;'J03'!BA7,'J03'!$BC$28,IF(BA7='J03'!BA7,'J03'!$BB$28,IF(BA7&lt;'J03'!BA7,'J03'!$BA$28)))</f>
        <v>u</v>
      </c>
      <c r="BD7" s="26">
        <f t="shared" si="39"/>
        <v>4</v>
      </c>
      <c r="BE7" s="26">
        <f>SUMPRODUCT(($B$4:$B$15=AZ7)*($CW$4:$CW$15))+SUMPRODUCT(($E$4:$E$15=AZ7)*($CX$4:$CX$15))+'J03'!BE7</f>
        <v>0</v>
      </c>
      <c r="BF7" s="26">
        <f>SUMPRODUCT(($B$4:$B$15=AZ7)*($CY$4:$CY$15))+SUMPRODUCT(($E$4:$E$15=AZ7)*($CZ$4:$CZ$15))+'J03'!BF7</f>
        <v>0</v>
      </c>
      <c r="BG7" s="26">
        <f>SUMPRODUCT(($B$4:$B$15=AZ7)*($DA$4:$DA$15))+SUMPRODUCT(($E$4:$E$15=AZ7)*($DB$4:$DB$15))+'J03'!BG7</f>
        <v>0</v>
      </c>
      <c r="BH7" s="26">
        <f>SUMPRODUCT(($B$4:$B$15=AZ7)*($DC$4:$DC$15))+SUMPRODUCT(($E$4:$E$15=AZ7)*($DD$4:$DD$15))+'J03'!BH7</f>
        <v>0</v>
      </c>
      <c r="BI7" s="26">
        <f>SUMPRODUCT(($B$4:$B$15=AZ7)*($DE$4:$DE$15))+SUMPRODUCT(($E$4:$E$15=AZ7)*($DF$4:$DF$15))+'J03'!BI7</f>
        <v>0</v>
      </c>
      <c r="BJ7" s="26">
        <f>SUMPRODUCT(($B$4:$B$15=AZ7)*($DG$4:$DG$15))+SUMPRODUCT(($E$4:$E$15=AZ7)*($DH$4:$DH$15))+'J03'!BJ7</f>
        <v>0</v>
      </c>
      <c r="BK7" s="26">
        <f>SUMPRODUCT(($B$4:$B$15=AZ7)*($DI$4:$DI$15))+SUMPRODUCT(($E$4:$E$15=AZ7)*($DJ$4:$DJ$15))+'J03'!BK7</f>
        <v>0</v>
      </c>
      <c r="BL7" s="26">
        <f t="shared" si="40"/>
        <v>0</v>
      </c>
      <c r="BM7" s="31" t="str">
        <f>Equipes!A5</f>
        <v>Equipe 04</v>
      </c>
      <c r="BN7" s="26">
        <f t="shared" si="41"/>
        <v>1</v>
      </c>
      <c r="BO7" s="26">
        <f>'J03'!BN7-BN7</f>
        <v>0</v>
      </c>
      <c r="BP7" s="32" t="str">
        <f>IF(BN7&gt;'J03'!BN7,'J03'!$BP$28,IF(BN7='J03'!BN7,'J03'!$BO$28,IF(BN7&lt;'J03'!BN7,'J03'!$BN$28)))</f>
        <v>u</v>
      </c>
      <c r="BQ7" s="26">
        <f t="shared" si="42"/>
        <v>4</v>
      </c>
      <c r="BR7" s="26">
        <f>SUMPRODUCT(($B$4:$B$15=BM7)*($CU$4:$CU$15))+'J03'!BR7</f>
        <v>0</v>
      </c>
      <c r="BS7" s="26">
        <f>SUMPRODUCT(($B$4:$B$15=BM7)*($CY$4:$CY$15))+'J03'!BS7</f>
        <v>0</v>
      </c>
      <c r="BT7" s="26">
        <f>SUMPRODUCT(($B$4:$B$15=BM7)*($DA$4:$DA$15))+'J03'!BT7</f>
        <v>0</v>
      </c>
      <c r="BU7" s="26">
        <f>SUMPRODUCT(($B$4:$B$15=BM7)*($DC$4:$DC$15))+'J03'!BU7</f>
        <v>0</v>
      </c>
      <c r="BV7" s="26">
        <f>SUMPRODUCT(($B$4:$B$15=BM7)*($DE$4:$DE$15))+'J03'!BV7</f>
        <v>0</v>
      </c>
      <c r="BW7" s="26">
        <f>SUMPRODUCT(($B$4:$B$15=BM7)*($DG$4:$DG$15))+'J03'!BW7</f>
        <v>0</v>
      </c>
      <c r="BX7" s="26">
        <f>SUMPRODUCT(($B$4:$B$15=BM7)*($DI$4:$DI$15))+'J03'!BX7</f>
        <v>0</v>
      </c>
      <c r="BY7" s="26">
        <f t="shared" si="43"/>
        <v>0</v>
      </c>
      <c r="BZ7" s="31" t="str">
        <f>Equipes!A5</f>
        <v>Equipe 04</v>
      </c>
      <c r="CA7" s="26">
        <f t="shared" si="44"/>
        <v>1</v>
      </c>
      <c r="CB7" s="26">
        <f>'J03'!CA7-CA7</f>
        <v>0</v>
      </c>
      <c r="CC7" s="32" t="str">
        <f>IF(CA7&gt;'J03'!CA7,'J03'!$CC$28,IF(CA7='J03'!CA7,'J03'!$CB$28,IF(CA7&lt;'J03'!CA7,'J03'!$CA$28)))</f>
        <v>u</v>
      </c>
      <c r="CD7" s="26">
        <f t="shared" si="45"/>
        <v>4</v>
      </c>
      <c r="CE7" s="26">
        <f>SUMPRODUCT(($E$4:$E$15=BZ7)*($CV$4:$CV$15))+'J03'!CE7</f>
        <v>0</v>
      </c>
      <c r="CF7" s="26">
        <f>SUMPRODUCT(($E$4:$E$15=BZ7)*($CZ$4:$CZ$15))+'J03'!CF7</f>
        <v>0</v>
      </c>
      <c r="CG7" s="26">
        <f>SUMPRODUCT(($E$4:$E$15=BZ7)*($DB$4:$DB$15))+'J03'!CG7</f>
        <v>0</v>
      </c>
      <c r="CH7" s="26">
        <f>SUMPRODUCT(($E$4:$E$15=BZ7)*($DD$4:$DD$15))+'J03'!CH7</f>
        <v>0</v>
      </c>
      <c r="CI7" s="26">
        <f>SUMPRODUCT(($E$4:$E$15=BZ7)*($DF$4:$DF$15))+'J03'!CI7</f>
        <v>0</v>
      </c>
      <c r="CJ7" s="26">
        <f>SUMPRODUCT(($E$4:$E$15=BZ7)*($DH$4:$DH$15))+'J03'!CJ7</f>
        <v>0</v>
      </c>
      <c r="CK7" s="26">
        <f>SUMPRODUCT(($E$4:$E$15=BZ7)*($DJ$4:$DJ$15))+'J03'!CK7</f>
        <v>0</v>
      </c>
      <c r="CL7" s="26">
        <f t="shared" si="46"/>
        <v>0</v>
      </c>
      <c r="CM7" s="33">
        <f t="shared" si="47"/>
        <v>0</v>
      </c>
      <c r="CN7" s="33">
        <f>CM7+0.0000005</f>
        <v>4.9999999999999998E-7</v>
      </c>
      <c r="CO7" s="33">
        <f t="shared" si="48"/>
        <v>0</v>
      </c>
      <c r="CP7" s="33">
        <f>CO7+0.0000005</f>
        <v>4.9999999999999998E-7</v>
      </c>
      <c r="CQ7" s="33">
        <f t="shared" si="49"/>
        <v>0</v>
      </c>
      <c r="CR7" s="33">
        <f>CQ7+0.0000005</f>
        <v>4.9999999999999998E-7</v>
      </c>
      <c r="CS7" s="26">
        <f>A7</f>
        <v>0</v>
      </c>
      <c r="CT7" s="26">
        <f>F7</f>
        <v>0</v>
      </c>
      <c r="CU7" s="26">
        <f>IF(C7="",0,IF(C7&gt;D7,3,IF(C7=D7,1,IF(C7&lt;D7,0))))</f>
        <v>0</v>
      </c>
      <c r="CV7" s="26">
        <f>IF(D7="",0,IF(D7&gt;C7,3,IF(D7=C7,1,IF(D7&lt;C7,0))))</f>
        <v>0</v>
      </c>
      <c r="CW7" s="26">
        <f t="shared" si="50"/>
        <v>0</v>
      </c>
      <c r="CX7" s="26">
        <f t="shared" si="50"/>
        <v>0</v>
      </c>
      <c r="CY7" s="26">
        <f t="shared" si="21"/>
        <v>0</v>
      </c>
      <c r="CZ7" s="26">
        <f t="shared" si="21"/>
        <v>0</v>
      </c>
      <c r="DA7" s="26" t="b">
        <f>IF(C7&lt;&gt;"",IF(C7&gt;D7,1))</f>
        <v>0</v>
      </c>
      <c r="DB7" s="26" t="b">
        <f>IF(D7&lt;&gt;"",IF(D7&gt;C7,1))</f>
        <v>0</v>
      </c>
      <c r="DC7" s="26" t="b">
        <f>IF(C7&lt;&gt;"",IF(C7=D7,1))</f>
        <v>0</v>
      </c>
      <c r="DD7" s="26" t="b">
        <f>IF(D7&lt;&gt;"",IF(D7=C7,1))</f>
        <v>0</v>
      </c>
      <c r="DE7" s="26" t="b">
        <f>IF(C7&lt;&gt;"",IF(C7&lt;D7,1))</f>
        <v>0</v>
      </c>
      <c r="DF7" s="26" t="b">
        <f>IF(D7&lt;&gt;"",IF(D7&lt;C7,1))</f>
        <v>0</v>
      </c>
      <c r="DG7" s="26">
        <f t="shared" si="22"/>
        <v>0</v>
      </c>
      <c r="DH7" s="26">
        <f t="shared" si="22"/>
        <v>0</v>
      </c>
      <c r="DI7" s="26">
        <f>D7</f>
        <v>0</v>
      </c>
      <c r="DJ7" s="30">
        <f>C7</f>
        <v>0</v>
      </c>
      <c r="DK7" s="31" t="str">
        <f t="shared" si="51"/>
        <v>Equipe 04</v>
      </c>
      <c r="DL7" s="33">
        <f t="shared" si="52"/>
        <v>0</v>
      </c>
      <c r="DM7" s="26">
        <f t="shared" si="53"/>
        <v>1</v>
      </c>
      <c r="DN7" s="31" t="str">
        <f t="shared" si="54"/>
        <v>Equipe 04</v>
      </c>
      <c r="DO7" s="31" t="str">
        <f t="shared" si="55"/>
        <v>Equipe 04</v>
      </c>
      <c r="DP7" s="33">
        <f t="shared" si="56"/>
        <v>0</v>
      </c>
      <c r="DQ7" s="26">
        <f t="shared" si="57"/>
        <v>1</v>
      </c>
      <c r="DR7" s="31" t="str">
        <f t="shared" si="58"/>
        <v>Equipe 04</v>
      </c>
      <c r="DS7" s="31" t="str">
        <f t="shared" si="59"/>
        <v>Equipe 04</v>
      </c>
      <c r="DT7" s="33">
        <f t="shared" si="60"/>
        <v>0</v>
      </c>
      <c r="DU7" s="26">
        <f t="shared" si="61"/>
        <v>1</v>
      </c>
      <c r="DV7" s="31" t="str">
        <f t="shared" si="62"/>
        <v>Equipe 04</v>
      </c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</row>
    <row r="8" spans="1:197" ht="15" customHeight="1" thickTop="1" x14ac:dyDescent="0.25">
      <c r="A8" s="79"/>
      <c r="B8" s="196"/>
      <c r="C8" s="80"/>
      <c r="D8" s="80"/>
      <c r="E8" s="197"/>
      <c r="F8" s="79"/>
      <c r="G8" s="81"/>
      <c r="H8" s="82"/>
      <c r="I8" s="28"/>
      <c r="J8" s="34">
        <f t="shared" si="63"/>
        <v>1</v>
      </c>
      <c r="K8" s="219" t="str">
        <f t="shared" si="23"/>
        <v>Equipe 05</v>
      </c>
      <c r="L8" s="185">
        <f t="shared" si="0"/>
        <v>0</v>
      </c>
      <c r="M8" s="140">
        <f t="shared" si="1"/>
        <v>0</v>
      </c>
      <c r="N8" s="42" t="str">
        <f t="shared" si="2"/>
        <v>u</v>
      </c>
      <c r="O8" s="144">
        <f t="shared" si="3"/>
        <v>0</v>
      </c>
      <c r="P8" s="145">
        <f t="shared" si="4"/>
        <v>0</v>
      </c>
      <c r="Q8" s="145">
        <f t="shared" si="5"/>
        <v>0</v>
      </c>
      <c r="R8" s="145">
        <f t="shared" si="6"/>
        <v>0</v>
      </c>
      <c r="S8" s="145">
        <f t="shared" si="7"/>
        <v>0</v>
      </c>
      <c r="T8" s="145">
        <f t="shared" si="8"/>
        <v>0</v>
      </c>
      <c r="U8" s="176">
        <f t="shared" si="9"/>
        <v>0</v>
      </c>
      <c r="V8" s="51">
        <f t="shared" si="64"/>
        <v>1</v>
      </c>
      <c r="W8" s="222" t="str">
        <f t="shared" si="24"/>
        <v>Equipe 05</v>
      </c>
      <c r="X8" s="188">
        <f t="shared" si="10"/>
        <v>0</v>
      </c>
      <c r="Y8" s="149">
        <f t="shared" si="11"/>
        <v>0</v>
      </c>
      <c r="Z8" s="52" t="str">
        <f t="shared" si="12"/>
        <v>u</v>
      </c>
      <c r="AA8" s="153">
        <f t="shared" si="13"/>
        <v>0</v>
      </c>
      <c r="AB8" s="154">
        <f t="shared" si="14"/>
        <v>0</v>
      </c>
      <c r="AC8" s="154">
        <f t="shared" si="15"/>
        <v>0</v>
      </c>
      <c r="AD8" s="154">
        <f t="shared" si="16"/>
        <v>0</v>
      </c>
      <c r="AE8" s="154">
        <f t="shared" si="17"/>
        <v>0</v>
      </c>
      <c r="AF8" s="154">
        <f t="shared" si="18"/>
        <v>0</v>
      </c>
      <c r="AG8" s="179">
        <f t="shared" si="19"/>
        <v>0</v>
      </c>
      <c r="AH8" s="61">
        <f t="shared" si="65"/>
        <v>1</v>
      </c>
      <c r="AI8" s="225" t="str">
        <f t="shared" si="25"/>
        <v>Equipe 05</v>
      </c>
      <c r="AJ8" s="191">
        <f t="shared" si="20"/>
        <v>0</v>
      </c>
      <c r="AK8" s="158">
        <f t="shared" si="26"/>
        <v>0</v>
      </c>
      <c r="AL8" s="62" t="str">
        <f t="shared" si="27"/>
        <v>u</v>
      </c>
      <c r="AM8" s="162">
        <f t="shared" si="28"/>
        <v>0</v>
      </c>
      <c r="AN8" s="163">
        <f t="shared" si="29"/>
        <v>0</v>
      </c>
      <c r="AO8" s="163">
        <f t="shared" si="30"/>
        <v>0</v>
      </c>
      <c r="AP8" s="163">
        <f t="shared" si="31"/>
        <v>0</v>
      </c>
      <c r="AQ8" s="163">
        <f t="shared" si="32"/>
        <v>0</v>
      </c>
      <c r="AR8" s="163">
        <f t="shared" si="33"/>
        <v>0</v>
      </c>
      <c r="AS8" s="182">
        <f t="shared" si="34"/>
        <v>0</v>
      </c>
      <c r="AT8" s="27">
        <v>5</v>
      </c>
      <c r="AU8" s="26">
        <f t="shared" si="35"/>
        <v>5</v>
      </c>
      <c r="AV8" s="26">
        <v>5</v>
      </c>
      <c r="AW8" s="26">
        <f t="shared" si="36"/>
        <v>5</v>
      </c>
      <c r="AX8" s="26">
        <v>5</v>
      </c>
      <c r="AY8" s="30">
        <f t="shared" si="37"/>
        <v>5</v>
      </c>
      <c r="AZ8" s="31" t="str">
        <f>Equipes!A6</f>
        <v>Equipe 05</v>
      </c>
      <c r="BA8" s="26">
        <f t="shared" si="38"/>
        <v>1</v>
      </c>
      <c r="BB8" s="26">
        <f>'J03'!BA8-BA8</f>
        <v>0</v>
      </c>
      <c r="BC8" s="32" t="str">
        <f>IF(BA8&gt;'J03'!BA8,'J03'!$BC$28,IF(BA8='J03'!BA8,'J03'!$BB$28,IF(BA8&lt;'J03'!BA8,'J03'!$BA$28)))</f>
        <v>u</v>
      </c>
      <c r="BD8" s="26">
        <f t="shared" si="39"/>
        <v>5</v>
      </c>
      <c r="BE8" s="26">
        <f>SUMPRODUCT(($B$4:$B$15=AZ8)*($CW$4:$CW$15))+SUMPRODUCT(($E$4:$E$15=AZ8)*($CX$4:$CX$15))+'J03'!BE8</f>
        <v>0</v>
      </c>
      <c r="BF8" s="26">
        <f>SUMPRODUCT(($B$4:$B$15=AZ8)*($CY$4:$CY$15))+SUMPRODUCT(($E$4:$E$15=AZ8)*($CZ$4:$CZ$15))+'J03'!BF8</f>
        <v>0</v>
      </c>
      <c r="BG8" s="26">
        <f>SUMPRODUCT(($B$4:$B$15=AZ8)*($DA$4:$DA$15))+SUMPRODUCT(($E$4:$E$15=AZ8)*($DB$4:$DB$15))+'J03'!BG8</f>
        <v>0</v>
      </c>
      <c r="BH8" s="26">
        <f>SUMPRODUCT(($B$4:$B$15=AZ8)*($DC$4:$DC$15))+SUMPRODUCT(($E$4:$E$15=AZ8)*($DD$4:$DD$15))+'J03'!BH8</f>
        <v>0</v>
      </c>
      <c r="BI8" s="26">
        <f>SUMPRODUCT(($B$4:$B$15=AZ8)*($DE$4:$DE$15))+SUMPRODUCT(($E$4:$E$15=AZ8)*($DF$4:$DF$15))+'J03'!BI8</f>
        <v>0</v>
      </c>
      <c r="BJ8" s="26">
        <f>SUMPRODUCT(($B$4:$B$15=AZ8)*($DG$4:$DG$15))+SUMPRODUCT(($E$4:$E$15=AZ8)*($DH$4:$DH$15))+'J03'!BJ8</f>
        <v>0</v>
      </c>
      <c r="BK8" s="26">
        <f>SUMPRODUCT(($B$4:$B$15=AZ8)*($DI$4:$DI$15))+SUMPRODUCT(($E$4:$E$15=AZ8)*($DJ$4:$DJ$15))+'J03'!BK8</f>
        <v>0</v>
      </c>
      <c r="BL8" s="26">
        <f t="shared" si="40"/>
        <v>0</v>
      </c>
      <c r="BM8" s="31" t="str">
        <f>Equipes!A6</f>
        <v>Equipe 05</v>
      </c>
      <c r="BN8" s="26">
        <f t="shared" si="41"/>
        <v>1</v>
      </c>
      <c r="BO8" s="26">
        <f>'J03'!BN8-BN8</f>
        <v>0</v>
      </c>
      <c r="BP8" s="32" t="str">
        <f>IF(BN8&gt;'J03'!BN8,'J03'!$BP$28,IF(BN8='J03'!BN8,'J03'!$BO$28,IF(BN8&lt;'J03'!BN8,'J03'!$BN$28)))</f>
        <v>u</v>
      </c>
      <c r="BQ8" s="26">
        <f t="shared" si="42"/>
        <v>5</v>
      </c>
      <c r="BR8" s="26">
        <f>SUMPRODUCT(($B$4:$B$15=BM8)*($CU$4:$CU$15))+'J03'!BR8</f>
        <v>0</v>
      </c>
      <c r="BS8" s="26">
        <f>SUMPRODUCT(($B$4:$B$15=BM8)*($CY$4:$CY$15))+'J03'!BS8</f>
        <v>0</v>
      </c>
      <c r="BT8" s="26">
        <f>SUMPRODUCT(($B$4:$B$15=BM8)*($DA$4:$DA$15))+'J03'!BT8</f>
        <v>0</v>
      </c>
      <c r="BU8" s="26">
        <f>SUMPRODUCT(($B$4:$B$15=BM8)*($DC$4:$DC$15))+'J03'!BU8</f>
        <v>0</v>
      </c>
      <c r="BV8" s="26">
        <f>SUMPRODUCT(($B$4:$B$15=BM8)*($DE$4:$DE$15))+'J03'!BV8</f>
        <v>0</v>
      </c>
      <c r="BW8" s="26">
        <f>SUMPRODUCT(($B$4:$B$15=BM8)*($DG$4:$DG$15))+'J03'!BW8</f>
        <v>0</v>
      </c>
      <c r="BX8" s="26">
        <f>SUMPRODUCT(($B$4:$B$15=BM8)*($DI$4:$DI$15))+'J03'!BX8</f>
        <v>0</v>
      </c>
      <c r="BY8" s="26">
        <f t="shared" si="43"/>
        <v>0</v>
      </c>
      <c r="BZ8" s="31" t="str">
        <f>Equipes!A6</f>
        <v>Equipe 05</v>
      </c>
      <c r="CA8" s="26">
        <f t="shared" si="44"/>
        <v>1</v>
      </c>
      <c r="CB8" s="26">
        <f>'J03'!CA8-CA8</f>
        <v>0</v>
      </c>
      <c r="CC8" s="32" t="str">
        <f>IF(CA8&gt;'J03'!CA8,'J03'!$CC$28,IF(CA8='J03'!CA8,'J03'!$CB$28,IF(CA8&lt;'J03'!CA8,'J03'!$CA$28)))</f>
        <v>u</v>
      </c>
      <c r="CD8" s="26">
        <f t="shared" si="45"/>
        <v>5</v>
      </c>
      <c r="CE8" s="26">
        <f>SUMPRODUCT(($E$4:$E$15=BZ8)*($CV$4:$CV$15))+'J03'!CE8</f>
        <v>0</v>
      </c>
      <c r="CF8" s="26">
        <f>SUMPRODUCT(($E$4:$E$15=BZ8)*($CZ$4:$CZ$15))+'J03'!CF8</f>
        <v>0</v>
      </c>
      <c r="CG8" s="26">
        <f>SUMPRODUCT(($E$4:$E$15=BZ8)*($DB$4:$DB$15))+'J03'!CG8</f>
        <v>0</v>
      </c>
      <c r="CH8" s="26">
        <f>SUMPRODUCT(($E$4:$E$15=BZ8)*($DD$4:$DD$15))+'J03'!CH8</f>
        <v>0</v>
      </c>
      <c r="CI8" s="26">
        <f>SUMPRODUCT(($E$4:$E$15=BZ8)*($DF$4:$DF$15))+'J03'!CI8</f>
        <v>0</v>
      </c>
      <c r="CJ8" s="26">
        <f>SUMPRODUCT(($E$4:$E$15=BZ8)*($DH$4:$DH$15))+'J03'!CJ8</f>
        <v>0</v>
      </c>
      <c r="CK8" s="26">
        <f>SUMPRODUCT(($E$4:$E$15=BZ8)*($DJ$4:$DJ$15))+'J03'!CK8</f>
        <v>0</v>
      </c>
      <c r="CL8" s="26">
        <f t="shared" si="46"/>
        <v>0</v>
      </c>
      <c r="CM8" s="33">
        <f t="shared" si="47"/>
        <v>0</v>
      </c>
      <c r="CN8" s="33">
        <f>CM8+0.0000004</f>
        <v>3.9999999999999998E-7</v>
      </c>
      <c r="CO8" s="33">
        <f t="shared" si="48"/>
        <v>0</v>
      </c>
      <c r="CP8" s="33">
        <f>CO8+0.0000004</f>
        <v>3.9999999999999998E-7</v>
      </c>
      <c r="CQ8" s="33">
        <f t="shared" si="49"/>
        <v>0</v>
      </c>
      <c r="CR8" s="33">
        <f>CQ8+0.0000004</f>
        <v>3.9999999999999998E-7</v>
      </c>
      <c r="CS8" s="103"/>
      <c r="CT8" s="97"/>
      <c r="CU8" s="97"/>
      <c r="CV8" s="97"/>
      <c r="CW8" s="97"/>
      <c r="CX8" s="97"/>
      <c r="CY8" s="97"/>
      <c r="CZ8" s="97"/>
      <c r="DA8" s="97"/>
      <c r="DB8" s="97"/>
      <c r="DC8" s="97"/>
      <c r="DD8" s="97"/>
      <c r="DE8" s="97"/>
      <c r="DF8" s="97"/>
      <c r="DG8" s="97"/>
      <c r="DH8" s="97"/>
      <c r="DI8" s="97"/>
      <c r="DJ8" s="104"/>
      <c r="DK8" s="31" t="str">
        <f t="shared" si="51"/>
        <v>Equipe 05</v>
      </c>
      <c r="DL8" s="33">
        <f t="shared" si="52"/>
        <v>0</v>
      </c>
      <c r="DM8" s="26">
        <f t="shared" si="53"/>
        <v>1</v>
      </c>
      <c r="DN8" s="31" t="str">
        <f t="shared" si="54"/>
        <v>Equipe 05</v>
      </c>
      <c r="DO8" s="31" t="str">
        <f t="shared" si="55"/>
        <v>Equipe 05</v>
      </c>
      <c r="DP8" s="33">
        <f t="shared" si="56"/>
        <v>0</v>
      </c>
      <c r="DQ8" s="26">
        <f t="shared" si="57"/>
        <v>1</v>
      </c>
      <c r="DR8" s="31" t="str">
        <f t="shared" si="58"/>
        <v>Equipe 05</v>
      </c>
      <c r="DS8" s="31" t="str">
        <f t="shared" si="59"/>
        <v>Equipe 05</v>
      </c>
      <c r="DT8" s="33">
        <f t="shared" si="60"/>
        <v>0</v>
      </c>
      <c r="DU8" s="26">
        <f t="shared" si="61"/>
        <v>1</v>
      </c>
      <c r="DV8" s="31" t="str">
        <f t="shared" si="62"/>
        <v>Equipe 05</v>
      </c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</row>
    <row r="9" spans="1:197" ht="15" customHeight="1" x14ac:dyDescent="0.25">
      <c r="A9" s="105"/>
      <c r="B9" s="106"/>
      <c r="C9" s="94"/>
      <c r="D9" s="94"/>
      <c r="E9" s="93"/>
      <c r="F9" s="105"/>
      <c r="G9" s="107"/>
      <c r="H9" s="108"/>
      <c r="I9" s="28"/>
      <c r="J9" s="34">
        <f t="shared" si="63"/>
        <v>1</v>
      </c>
      <c r="K9" s="219" t="str">
        <f t="shared" si="23"/>
        <v>Equipe 06</v>
      </c>
      <c r="L9" s="185">
        <f t="shared" si="0"/>
        <v>0</v>
      </c>
      <c r="M9" s="140">
        <f t="shared" si="1"/>
        <v>0</v>
      </c>
      <c r="N9" s="42" t="str">
        <f t="shared" si="2"/>
        <v>u</v>
      </c>
      <c r="O9" s="144">
        <f t="shared" si="3"/>
        <v>0</v>
      </c>
      <c r="P9" s="145">
        <f t="shared" si="4"/>
        <v>0</v>
      </c>
      <c r="Q9" s="145">
        <f t="shared" si="5"/>
        <v>0</v>
      </c>
      <c r="R9" s="145">
        <f t="shared" si="6"/>
        <v>0</v>
      </c>
      <c r="S9" s="145">
        <f t="shared" si="7"/>
        <v>0</v>
      </c>
      <c r="T9" s="145">
        <f t="shared" si="8"/>
        <v>0</v>
      </c>
      <c r="U9" s="176">
        <f t="shared" si="9"/>
        <v>0</v>
      </c>
      <c r="V9" s="51">
        <f t="shared" si="64"/>
        <v>1</v>
      </c>
      <c r="W9" s="222" t="str">
        <f t="shared" si="24"/>
        <v>Equipe 06</v>
      </c>
      <c r="X9" s="188">
        <f t="shared" si="10"/>
        <v>0</v>
      </c>
      <c r="Y9" s="149">
        <f t="shared" si="11"/>
        <v>0</v>
      </c>
      <c r="Z9" s="52" t="str">
        <f t="shared" si="12"/>
        <v>u</v>
      </c>
      <c r="AA9" s="153">
        <f t="shared" si="13"/>
        <v>0</v>
      </c>
      <c r="AB9" s="154">
        <f t="shared" si="14"/>
        <v>0</v>
      </c>
      <c r="AC9" s="154">
        <f t="shared" si="15"/>
        <v>0</v>
      </c>
      <c r="AD9" s="154">
        <f t="shared" si="16"/>
        <v>0</v>
      </c>
      <c r="AE9" s="154">
        <f t="shared" si="17"/>
        <v>0</v>
      </c>
      <c r="AF9" s="154">
        <f t="shared" si="18"/>
        <v>0</v>
      </c>
      <c r="AG9" s="179">
        <f t="shared" si="19"/>
        <v>0</v>
      </c>
      <c r="AH9" s="61">
        <f t="shared" si="65"/>
        <v>1</v>
      </c>
      <c r="AI9" s="225" t="str">
        <f t="shared" si="25"/>
        <v>Equipe 06</v>
      </c>
      <c r="AJ9" s="191">
        <f t="shared" si="20"/>
        <v>0</v>
      </c>
      <c r="AK9" s="158">
        <f t="shared" si="26"/>
        <v>0</v>
      </c>
      <c r="AL9" s="62" t="str">
        <f t="shared" si="27"/>
        <v>u</v>
      </c>
      <c r="AM9" s="162">
        <f t="shared" si="28"/>
        <v>0</v>
      </c>
      <c r="AN9" s="163">
        <f t="shared" si="29"/>
        <v>0</v>
      </c>
      <c r="AO9" s="163">
        <f t="shared" si="30"/>
        <v>0</v>
      </c>
      <c r="AP9" s="163">
        <f t="shared" si="31"/>
        <v>0</v>
      </c>
      <c r="AQ9" s="163">
        <f t="shared" si="32"/>
        <v>0</v>
      </c>
      <c r="AR9" s="163">
        <f t="shared" si="33"/>
        <v>0</v>
      </c>
      <c r="AS9" s="182">
        <f t="shared" si="34"/>
        <v>0</v>
      </c>
      <c r="AT9" s="27">
        <v>6</v>
      </c>
      <c r="AU9" s="26">
        <f t="shared" si="35"/>
        <v>6</v>
      </c>
      <c r="AV9" s="26">
        <v>6</v>
      </c>
      <c r="AW9" s="26">
        <f t="shared" si="36"/>
        <v>6</v>
      </c>
      <c r="AX9" s="26">
        <v>6</v>
      </c>
      <c r="AY9" s="30">
        <f t="shared" si="37"/>
        <v>6</v>
      </c>
      <c r="AZ9" s="31" t="str">
        <f>Equipes!A7</f>
        <v>Equipe 06</v>
      </c>
      <c r="BA9" s="26">
        <f t="shared" si="38"/>
        <v>1</v>
      </c>
      <c r="BB9" s="26">
        <f>'J03'!BA9-BA9</f>
        <v>0</v>
      </c>
      <c r="BC9" s="32" t="str">
        <f>IF(BA9&gt;'J03'!BA9,'J03'!$BC$28,IF(BA9='J03'!BA9,'J03'!$BB$28,IF(BA9&lt;'J03'!BA9,'J03'!$BA$28)))</f>
        <v>u</v>
      </c>
      <c r="BD9" s="26">
        <f t="shared" si="39"/>
        <v>6</v>
      </c>
      <c r="BE9" s="26">
        <f>SUMPRODUCT(($B$4:$B$15=AZ9)*($CW$4:$CW$15))+SUMPRODUCT(($E$4:$E$15=AZ9)*($CX$4:$CX$15))+'J03'!BE9</f>
        <v>0</v>
      </c>
      <c r="BF9" s="26">
        <f>SUMPRODUCT(($B$4:$B$15=AZ9)*($CY$4:$CY$15))+SUMPRODUCT(($E$4:$E$15=AZ9)*($CZ$4:$CZ$15))+'J03'!BF9</f>
        <v>0</v>
      </c>
      <c r="BG9" s="26">
        <f>SUMPRODUCT(($B$4:$B$15=AZ9)*($DA$4:$DA$15))+SUMPRODUCT(($E$4:$E$15=AZ9)*($DB$4:$DB$15))+'J03'!BG9</f>
        <v>0</v>
      </c>
      <c r="BH9" s="26">
        <f>SUMPRODUCT(($B$4:$B$15=AZ9)*($DC$4:$DC$15))+SUMPRODUCT(($E$4:$E$15=AZ9)*($DD$4:$DD$15))+'J03'!BH9</f>
        <v>0</v>
      </c>
      <c r="BI9" s="26">
        <f>SUMPRODUCT(($B$4:$B$15=AZ9)*($DE$4:$DE$15))+SUMPRODUCT(($E$4:$E$15=AZ9)*($DF$4:$DF$15))+'J03'!BI9</f>
        <v>0</v>
      </c>
      <c r="BJ9" s="26">
        <f>SUMPRODUCT(($B$4:$B$15=AZ9)*($DG$4:$DG$15))+SUMPRODUCT(($E$4:$E$15=AZ9)*($DH$4:$DH$15))+'J03'!BJ9</f>
        <v>0</v>
      </c>
      <c r="BK9" s="26">
        <f>SUMPRODUCT(($B$4:$B$15=AZ9)*($DI$4:$DI$15))+SUMPRODUCT(($E$4:$E$15=AZ9)*($DJ$4:$DJ$15))+'J03'!BK9</f>
        <v>0</v>
      </c>
      <c r="BL9" s="26">
        <f t="shared" si="40"/>
        <v>0</v>
      </c>
      <c r="BM9" s="31" t="str">
        <f>Equipes!A7</f>
        <v>Equipe 06</v>
      </c>
      <c r="BN9" s="26">
        <f t="shared" si="41"/>
        <v>1</v>
      </c>
      <c r="BO9" s="26">
        <f>'J03'!BN9-BN9</f>
        <v>0</v>
      </c>
      <c r="BP9" s="32" t="str">
        <f>IF(BN9&gt;'J03'!BN9,'J03'!$BP$28,IF(BN9='J03'!BN9,'J03'!$BO$28,IF(BN9&lt;'J03'!BN9,'J03'!$BN$28)))</f>
        <v>u</v>
      </c>
      <c r="BQ9" s="26">
        <f t="shared" si="42"/>
        <v>6</v>
      </c>
      <c r="BR9" s="26">
        <f>SUMPRODUCT(($B$4:$B$15=BM9)*($CU$4:$CU$15))+'J03'!BR9</f>
        <v>0</v>
      </c>
      <c r="BS9" s="26">
        <f>SUMPRODUCT(($B$4:$B$15=BM9)*($CY$4:$CY$15))+'J03'!BS9</f>
        <v>0</v>
      </c>
      <c r="BT9" s="26">
        <f>SUMPRODUCT(($B$4:$B$15=BM9)*($DA$4:$DA$15))+'J03'!BT9</f>
        <v>0</v>
      </c>
      <c r="BU9" s="26">
        <f>SUMPRODUCT(($B$4:$B$15=BM9)*($DC$4:$DC$15))+'J03'!BU9</f>
        <v>0</v>
      </c>
      <c r="BV9" s="26">
        <f>SUMPRODUCT(($B$4:$B$15=BM9)*($DE$4:$DE$15))+'J03'!BV9</f>
        <v>0</v>
      </c>
      <c r="BW9" s="26">
        <f>SUMPRODUCT(($B$4:$B$15=BM9)*($DG$4:$DG$15))+'J03'!BW9</f>
        <v>0</v>
      </c>
      <c r="BX9" s="26">
        <f>SUMPRODUCT(($B$4:$B$15=BM9)*($DI$4:$DI$15))+'J03'!BX9</f>
        <v>0</v>
      </c>
      <c r="BY9" s="26">
        <f t="shared" si="43"/>
        <v>0</v>
      </c>
      <c r="BZ9" s="31" t="str">
        <f>Equipes!A7</f>
        <v>Equipe 06</v>
      </c>
      <c r="CA9" s="26">
        <f t="shared" si="44"/>
        <v>1</v>
      </c>
      <c r="CB9" s="26">
        <f>'J03'!CA9-CA9</f>
        <v>0</v>
      </c>
      <c r="CC9" s="32" t="str">
        <f>IF(CA9&gt;'J03'!CA9,'J03'!$CC$28,IF(CA9='J03'!CA9,'J03'!$CB$28,IF(CA9&lt;'J03'!CA9,'J03'!$CA$28)))</f>
        <v>u</v>
      </c>
      <c r="CD9" s="26">
        <f t="shared" si="45"/>
        <v>6</v>
      </c>
      <c r="CE9" s="26">
        <f>SUMPRODUCT(($E$4:$E$15=BZ9)*($CV$4:$CV$15))+'J03'!CE9</f>
        <v>0</v>
      </c>
      <c r="CF9" s="26">
        <f>SUMPRODUCT(($E$4:$E$15=BZ9)*($CZ$4:$CZ$15))+'J03'!CF9</f>
        <v>0</v>
      </c>
      <c r="CG9" s="26">
        <f>SUMPRODUCT(($E$4:$E$15=BZ9)*($DB$4:$DB$15))+'J03'!CG9</f>
        <v>0</v>
      </c>
      <c r="CH9" s="26">
        <f>SUMPRODUCT(($E$4:$E$15=BZ9)*($DD$4:$DD$15))+'J03'!CH9</f>
        <v>0</v>
      </c>
      <c r="CI9" s="26">
        <f>SUMPRODUCT(($E$4:$E$15=BZ9)*($DF$4:$DF$15))+'J03'!CI9</f>
        <v>0</v>
      </c>
      <c r="CJ9" s="26">
        <f>SUMPRODUCT(($E$4:$E$15=BZ9)*($DH$4:$DH$15))+'J03'!CJ9</f>
        <v>0</v>
      </c>
      <c r="CK9" s="26">
        <f>SUMPRODUCT(($E$4:$E$15=BZ9)*($DJ$4:$DJ$15))+'J03'!CK9</f>
        <v>0</v>
      </c>
      <c r="CL9" s="26">
        <f t="shared" si="46"/>
        <v>0</v>
      </c>
      <c r="CM9" s="33">
        <f t="shared" si="47"/>
        <v>0</v>
      </c>
      <c r="CN9" s="33">
        <f>CM9+0.0000003</f>
        <v>2.9999999999999999E-7</v>
      </c>
      <c r="CO9" s="33">
        <f t="shared" si="48"/>
        <v>0</v>
      </c>
      <c r="CP9" s="33">
        <f>CO9+0.0000003</f>
        <v>2.9999999999999999E-7</v>
      </c>
      <c r="CQ9" s="33">
        <f t="shared" si="49"/>
        <v>0</v>
      </c>
      <c r="CR9" s="33">
        <f>CQ9+0.0000003</f>
        <v>2.9999999999999999E-7</v>
      </c>
      <c r="CS9" s="109"/>
      <c r="CT9" s="101"/>
      <c r="CU9" s="101"/>
      <c r="CV9" s="101"/>
      <c r="CW9" s="101"/>
      <c r="CX9" s="101"/>
      <c r="CY9" s="101"/>
      <c r="CZ9" s="101"/>
      <c r="DA9" s="101"/>
      <c r="DB9" s="101"/>
      <c r="DC9" s="101"/>
      <c r="DD9" s="101"/>
      <c r="DE9" s="101"/>
      <c r="DF9" s="101"/>
      <c r="DG9" s="101"/>
      <c r="DH9" s="101"/>
      <c r="DI9" s="101"/>
      <c r="DJ9" s="110"/>
      <c r="DK9" s="31" t="str">
        <f t="shared" si="51"/>
        <v>Equipe 06</v>
      </c>
      <c r="DL9" s="33">
        <f t="shared" si="52"/>
        <v>0</v>
      </c>
      <c r="DM9" s="26">
        <f t="shared" si="53"/>
        <v>1</v>
      </c>
      <c r="DN9" s="31" t="str">
        <f t="shared" si="54"/>
        <v>Equipe 06</v>
      </c>
      <c r="DO9" s="31" t="str">
        <f t="shared" si="55"/>
        <v>Equipe 06</v>
      </c>
      <c r="DP9" s="33">
        <f t="shared" si="56"/>
        <v>0</v>
      </c>
      <c r="DQ9" s="26">
        <f t="shared" si="57"/>
        <v>1</v>
      </c>
      <c r="DR9" s="31" t="str">
        <f t="shared" si="58"/>
        <v>Equipe 06</v>
      </c>
      <c r="DS9" s="31" t="str">
        <f t="shared" si="59"/>
        <v>Equipe 06</v>
      </c>
      <c r="DT9" s="33">
        <f t="shared" si="60"/>
        <v>0</v>
      </c>
      <c r="DU9" s="26">
        <f t="shared" si="61"/>
        <v>1</v>
      </c>
      <c r="DV9" s="31" t="str">
        <f t="shared" si="62"/>
        <v>Equipe 06</v>
      </c>
      <c r="DW9" s="28"/>
      <c r="DX9" s="28"/>
      <c r="DY9" s="28"/>
      <c r="DZ9" s="28"/>
      <c r="EA9" s="28"/>
      <c r="EB9" s="28"/>
      <c r="EC9" s="28"/>
      <c r="ED9" s="28"/>
      <c r="EE9" s="28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  <c r="GJ9" s="28"/>
      <c r="GK9" s="28"/>
      <c r="GL9" s="28"/>
      <c r="GM9" s="28"/>
      <c r="GN9" s="28"/>
      <c r="GO9" s="28"/>
    </row>
    <row r="10" spans="1:197" ht="15" customHeight="1" x14ac:dyDescent="0.25">
      <c r="A10" s="105"/>
      <c r="B10" s="106"/>
      <c r="C10" s="94"/>
      <c r="D10" s="94"/>
      <c r="E10" s="93"/>
      <c r="F10" s="105"/>
      <c r="G10" s="107"/>
      <c r="H10" s="108"/>
      <c r="I10" s="28"/>
      <c r="J10" s="34">
        <f t="shared" si="63"/>
        <v>1</v>
      </c>
      <c r="K10" s="219" t="str">
        <f t="shared" si="23"/>
        <v>Equipe 07</v>
      </c>
      <c r="L10" s="185">
        <f t="shared" si="0"/>
        <v>0</v>
      </c>
      <c r="M10" s="140">
        <f t="shared" si="1"/>
        <v>0</v>
      </c>
      <c r="N10" s="42" t="str">
        <f t="shared" si="2"/>
        <v>u</v>
      </c>
      <c r="O10" s="144">
        <f t="shared" si="3"/>
        <v>0</v>
      </c>
      <c r="P10" s="145">
        <f t="shared" si="4"/>
        <v>0</v>
      </c>
      <c r="Q10" s="145">
        <f t="shared" si="5"/>
        <v>0</v>
      </c>
      <c r="R10" s="145">
        <f t="shared" si="6"/>
        <v>0</v>
      </c>
      <c r="S10" s="145">
        <f t="shared" si="7"/>
        <v>0</v>
      </c>
      <c r="T10" s="145">
        <f t="shared" si="8"/>
        <v>0</v>
      </c>
      <c r="U10" s="176">
        <f t="shared" si="9"/>
        <v>0</v>
      </c>
      <c r="V10" s="51">
        <f t="shared" si="64"/>
        <v>1</v>
      </c>
      <c r="W10" s="222" t="str">
        <f t="shared" si="24"/>
        <v>Equipe 07</v>
      </c>
      <c r="X10" s="188">
        <f t="shared" si="10"/>
        <v>0</v>
      </c>
      <c r="Y10" s="149">
        <f t="shared" si="11"/>
        <v>0</v>
      </c>
      <c r="Z10" s="52" t="str">
        <f t="shared" si="12"/>
        <v>u</v>
      </c>
      <c r="AA10" s="153">
        <f t="shared" si="13"/>
        <v>0</v>
      </c>
      <c r="AB10" s="154">
        <f t="shared" si="14"/>
        <v>0</v>
      </c>
      <c r="AC10" s="154">
        <f t="shared" si="15"/>
        <v>0</v>
      </c>
      <c r="AD10" s="154">
        <f t="shared" si="16"/>
        <v>0</v>
      </c>
      <c r="AE10" s="154">
        <f t="shared" si="17"/>
        <v>0</v>
      </c>
      <c r="AF10" s="154">
        <f t="shared" si="18"/>
        <v>0</v>
      </c>
      <c r="AG10" s="179">
        <f t="shared" si="19"/>
        <v>0</v>
      </c>
      <c r="AH10" s="61">
        <f t="shared" si="65"/>
        <v>1</v>
      </c>
      <c r="AI10" s="225" t="str">
        <f t="shared" si="25"/>
        <v>Equipe 07</v>
      </c>
      <c r="AJ10" s="191">
        <f t="shared" si="20"/>
        <v>0</v>
      </c>
      <c r="AK10" s="158">
        <f t="shared" si="26"/>
        <v>0</v>
      </c>
      <c r="AL10" s="62" t="str">
        <f t="shared" si="27"/>
        <v>u</v>
      </c>
      <c r="AM10" s="162">
        <f t="shared" si="28"/>
        <v>0</v>
      </c>
      <c r="AN10" s="163">
        <f t="shared" si="29"/>
        <v>0</v>
      </c>
      <c r="AO10" s="163">
        <f t="shared" si="30"/>
        <v>0</v>
      </c>
      <c r="AP10" s="163">
        <f t="shared" si="31"/>
        <v>0</v>
      </c>
      <c r="AQ10" s="163">
        <f t="shared" si="32"/>
        <v>0</v>
      </c>
      <c r="AR10" s="163">
        <f t="shared" si="33"/>
        <v>0</v>
      </c>
      <c r="AS10" s="182">
        <f t="shared" si="34"/>
        <v>0</v>
      </c>
      <c r="AT10" s="27">
        <v>7</v>
      </c>
      <c r="AU10" s="26">
        <f t="shared" si="35"/>
        <v>7</v>
      </c>
      <c r="AV10" s="26">
        <v>7</v>
      </c>
      <c r="AW10" s="26">
        <f t="shared" si="36"/>
        <v>7</v>
      </c>
      <c r="AX10" s="26">
        <v>7</v>
      </c>
      <c r="AY10" s="30">
        <f t="shared" si="37"/>
        <v>7</v>
      </c>
      <c r="AZ10" s="31" t="str">
        <f>Equipes!A8</f>
        <v>Equipe 07</v>
      </c>
      <c r="BA10" s="26">
        <f t="shared" si="38"/>
        <v>1</v>
      </c>
      <c r="BB10" s="26">
        <f>'J03'!BA10-BA10</f>
        <v>0</v>
      </c>
      <c r="BC10" s="32" t="str">
        <f>IF(BA10&gt;'J03'!BA10,'J03'!$BC$28,IF(BA10='J03'!BA10,'J03'!$BB$28,IF(BA10&lt;'J03'!BA10,'J03'!$BA$28)))</f>
        <v>u</v>
      </c>
      <c r="BD10" s="26">
        <f t="shared" si="39"/>
        <v>7</v>
      </c>
      <c r="BE10" s="26">
        <f>SUMPRODUCT(($B$4:$B$15=AZ10)*($CW$4:$CW$15))+SUMPRODUCT(($E$4:$E$15=AZ10)*($CX$4:$CX$15))+'J03'!BE10</f>
        <v>0</v>
      </c>
      <c r="BF10" s="26">
        <f>SUMPRODUCT(($B$4:$B$15=AZ10)*($CY$4:$CY$15))+SUMPRODUCT(($E$4:$E$15=AZ10)*($CZ$4:$CZ$15))+'J03'!BF10</f>
        <v>0</v>
      </c>
      <c r="BG10" s="26">
        <f>SUMPRODUCT(($B$4:$B$15=AZ10)*($DA$4:$DA$15))+SUMPRODUCT(($E$4:$E$15=AZ10)*($DB$4:$DB$15))+'J03'!BG10</f>
        <v>0</v>
      </c>
      <c r="BH10" s="26">
        <f>SUMPRODUCT(($B$4:$B$15=AZ10)*($DC$4:$DC$15))+SUMPRODUCT(($E$4:$E$15=AZ10)*($DD$4:$DD$15))+'J03'!BH10</f>
        <v>0</v>
      </c>
      <c r="BI10" s="26">
        <f>SUMPRODUCT(($B$4:$B$15=AZ10)*($DE$4:$DE$15))+SUMPRODUCT(($E$4:$E$15=AZ10)*($DF$4:$DF$15))+'J03'!BI10</f>
        <v>0</v>
      </c>
      <c r="BJ10" s="26">
        <f>SUMPRODUCT(($B$4:$B$15=AZ10)*($DG$4:$DG$15))+SUMPRODUCT(($E$4:$E$15=AZ10)*($DH$4:$DH$15))+'J03'!BJ10</f>
        <v>0</v>
      </c>
      <c r="BK10" s="26">
        <f>SUMPRODUCT(($B$4:$B$15=AZ10)*($DI$4:$DI$15))+SUMPRODUCT(($E$4:$E$15=AZ10)*($DJ$4:$DJ$15))+'J03'!BK10</f>
        <v>0</v>
      </c>
      <c r="BL10" s="26">
        <f t="shared" si="40"/>
        <v>0</v>
      </c>
      <c r="BM10" s="31" t="str">
        <f>Equipes!A8</f>
        <v>Equipe 07</v>
      </c>
      <c r="BN10" s="26">
        <f t="shared" si="41"/>
        <v>1</v>
      </c>
      <c r="BO10" s="26">
        <f>'J03'!BN10-BN10</f>
        <v>0</v>
      </c>
      <c r="BP10" s="32" t="str">
        <f>IF(BN10&gt;'J03'!BN10,'J03'!$BP$28,IF(BN10='J03'!BN10,'J03'!$BO$28,IF(BN10&lt;'J03'!BN10,'J03'!$BN$28)))</f>
        <v>u</v>
      </c>
      <c r="BQ10" s="26">
        <f t="shared" si="42"/>
        <v>7</v>
      </c>
      <c r="BR10" s="26">
        <f>SUMPRODUCT(($B$4:$B$15=BM10)*($CU$4:$CU$15))+'J03'!BR10</f>
        <v>0</v>
      </c>
      <c r="BS10" s="26">
        <f>SUMPRODUCT(($B$4:$B$15=BM10)*($CY$4:$CY$15))+'J03'!BS10</f>
        <v>0</v>
      </c>
      <c r="BT10" s="26">
        <f>SUMPRODUCT(($B$4:$B$15=BM10)*($DA$4:$DA$15))+'J03'!BT10</f>
        <v>0</v>
      </c>
      <c r="BU10" s="26">
        <f>SUMPRODUCT(($B$4:$B$15=BM10)*($DC$4:$DC$15))+'J03'!BU10</f>
        <v>0</v>
      </c>
      <c r="BV10" s="26">
        <f>SUMPRODUCT(($B$4:$B$15=BM10)*($DE$4:$DE$15))+'J03'!BV10</f>
        <v>0</v>
      </c>
      <c r="BW10" s="26">
        <f>SUMPRODUCT(($B$4:$B$15=BM10)*($DG$4:$DG$15))+'J03'!BW10</f>
        <v>0</v>
      </c>
      <c r="BX10" s="26">
        <f>SUMPRODUCT(($B$4:$B$15=BM10)*($DI$4:$DI$15))+'J03'!BX10</f>
        <v>0</v>
      </c>
      <c r="BY10" s="26">
        <f t="shared" si="43"/>
        <v>0</v>
      </c>
      <c r="BZ10" s="31" t="str">
        <f>Equipes!A8</f>
        <v>Equipe 07</v>
      </c>
      <c r="CA10" s="26">
        <f t="shared" si="44"/>
        <v>1</v>
      </c>
      <c r="CB10" s="26">
        <f>'J03'!CA10-CA10</f>
        <v>0</v>
      </c>
      <c r="CC10" s="32" t="str">
        <f>IF(CA10&gt;'J03'!CA10,'J03'!$CC$28,IF(CA10='J03'!CA10,'J03'!$CB$28,IF(CA10&lt;'J03'!CA10,'J03'!$CA$28)))</f>
        <v>u</v>
      </c>
      <c r="CD10" s="26">
        <f t="shared" si="45"/>
        <v>7</v>
      </c>
      <c r="CE10" s="26">
        <f>SUMPRODUCT(($E$4:$E$15=BZ10)*($CV$4:$CV$15))+'J03'!CE10</f>
        <v>0</v>
      </c>
      <c r="CF10" s="26">
        <f>SUMPRODUCT(($E$4:$E$15=BZ10)*($CZ$4:$CZ$15))+'J03'!CF10</f>
        <v>0</v>
      </c>
      <c r="CG10" s="26">
        <f>SUMPRODUCT(($E$4:$E$15=BZ10)*($DB$4:$DB$15))+'J03'!CG10</f>
        <v>0</v>
      </c>
      <c r="CH10" s="26">
        <f>SUMPRODUCT(($E$4:$E$15=BZ10)*($DD$4:$DD$15))+'J03'!CH10</f>
        <v>0</v>
      </c>
      <c r="CI10" s="26">
        <f>SUMPRODUCT(($E$4:$E$15=BZ10)*($DF$4:$DF$15))+'J03'!CI10</f>
        <v>0</v>
      </c>
      <c r="CJ10" s="26">
        <f>SUMPRODUCT(($E$4:$E$15=BZ10)*($DH$4:$DH$15))+'J03'!CJ10</f>
        <v>0</v>
      </c>
      <c r="CK10" s="26">
        <f>SUMPRODUCT(($E$4:$E$15=BZ10)*($DJ$4:$DJ$15))+'J03'!CK10</f>
        <v>0</v>
      </c>
      <c r="CL10" s="26">
        <f t="shared" si="46"/>
        <v>0</v>
      </c>
      <c r="CM10" s="33">
        <f t="shared" si="47"/>
        <v>0</v>
      </c>
      <c r="CN10" s="33">
        <f>CM10+0.0000002</f>
        <v>1.9999999999999999E-7</v>
      </c>
      <c r="CO10" s="33">
        <f t="shared" si="48"/>
        <v>0</v>
      </c>
      <c r="CP10" s="33">
        <f>CO10+0.0000002</f>
        <v>1.9999999999999999E-7</v>
      </c>
      <c r="CQ10" s="33">
        <f t="shared" si="49"/>
        <v>0</v>
      </c>
      <c r="CR10" s="33">
        <f>CQ10+0.0000002</f>
        <v>1.9999999999999999E-7</v>
      </c>
      <c r="CS10" s="109"/>
      <c r="CT10" s="101"/>
      <c r="CU10" s="101"/>
      <c r="CV10" s="101"/>
      <c r="CW10" s="101"/>
      <c r="CX10" s="101"/>
      <c r="CY10" s="101"/>
      <c r="CZ10" s="101"/>
      <c r="DA10" s="101"/>
      <c r="DB10" s="101"/>
      <c r="DC10" s="101"/>
      <c r="DD10" s="101"/>
      <c r="DE10" s="101"/>
      <c r="DF10" s="101"/>
      <c r="DG10" s="101"/>
      <c r="DH10" s="101"/>
      <c r="DI10" s="101"/>
      <c r="DJ10" s="110"/>
      <c r="DK10" s="31" t="str">
        <f t="shared" si="51"/>
        <v>Equipe 07</v>
      </c>
      <c r="DL10" s="33">
        <f t="shared" si="52"/>
        <v>0</v>
      </c>
      <c r="DM10" s="26">
        <f t="shared" si="53"/>
        <v>1</v>
      </c>
      <c r="DN10" s="31" t="str">
        <f t="shared" si="54"/>
        <v>Equipe 07</v>
      </c>
      <c r="DO10" s="31" t="str">
        <f t="shared" si="55"/>
        <v>Equipe 07</v>
      </c>
      <c r="DP10" s="33">
        <f t="shared" si="56"/>
        <v>0</v>
      </c>
      <c r="DQ10" s="26">
        <f t="shared" si="57"/>
        <v>1</v>
      </c>
      <c r="DR10" s="31" t="str">
        <f t="shared" si="58"/>
        <v>Equipe 07</v>
      </c>
      <c r="DS10" s="31" t="str">
        <f t="shared" si="59"/>
        <v>Equipe 07</v>
      </c>
      <c r="DT10" s="33">
        <f t="shared" si="60"/>
        <v>0</v>
      </c>
      <c r="DU10" s="26">
        <f t="shared" si="61"/>
        <v>1</v>
      </c>
      <c r="DV10" s="31" t="str">
        <f t="shared" si="62"/>
        <v>Equipe 07</v>
      </c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28"/>
      <c r="EV10" s="28"/>
      <c r="EW10" s="28"/>
      <c r="EX10" s="28"/>
      <c r="EY10" s="28"/>
      <c r="EZ10" s="28"/>
      <c r="FA10" s="28"/>
      <c r="FB10" s="28"/>
      <c r="FC10" s="28"/>
      <c r="FD10" s="28"/>
      <c r="FE10" s="28"/>
      <c r="FF10" s="28"/>
      <c r="FG10" s="28"/>
      <c r="FH10" s="28"/>
      <c r="FI10" s="28"/>
      <c r="FJ10" s="28"/>
      <c r="FK10" s="28"/>
      <c r="FL10" s="28"/>
      <c r="FM10" s="28"/>
      <c r="FN10" s="28"/>
      <c r="FO10" s="28"/>
      <c r="FP10" s="28"/>
      <c r="FQ10" s="28"/>
      <c r="FR10" s="28"/>
      <c r="FS10" s="28"/>
      <c r="FT10" s="28"/>
      <c r="FU10" s="28"/>
      <c r="FV10" s="28"/>
      <c r="FW10" s="28"/>
      <c r="FX10" s="28"/>
      <c r="FY10" s="28"/>
      <c r="FZ10" s="28"/>
      <c r="GA10" s="28"/>
      <c r="GB10" s="28"/>
      <c r="GC10" s="28"/>
      <c r="GD10" s="28"/>
      <c r="GE10" s="28"/>
      <c r="GF10" s="28"/>
      <c r="GG10" s="28"/>
      <c r="GH10" s="28"/>
      <c r="GI10" s="28"/>
      <c r="GJ10" s="28"/>
      <c r="GK10" s="28"/>
      <c r="GL10" s="28"/>
      <c r="GM10" s="28"/>
      <c r="GN10" s="28"/>
      <c r="GO10" s="28"/>
    </row>
    <row r="11" spans="1:197" ht="15" customHeight="1" thickBot="1" x14ac:dyDescent="0.3">
      <c r="A11" s="105"/>
      <c r="B11" s="106"/>
      <c r="C11" s="94"/>
      <c r="D11" s="94"/>
      <c r="E11" s="93"/>
      <c r="F11" s="105"/>
      <c r="G11" s="107"/>
      <c r="H11" s="108"/>
      <c r="I11" s="28"/>
      <c r="J11" s="83">
        <f t="shared" si="63"/>
        <v>1</v>
      </c>
      <c r="K11" s="220" t="str">
        <f t="shared" si="23"/>
        <v>Equipe 08</v>
      </c>
      <c r="L11" s="186">
        <f t="shared" si="0"/>
        <v>0</v>
      </c>
      <c r="M11" s="141">
        <f t="shared" si="1"/>
        <v>0</v>
      </c>
      <c r="N11" s="84" t="str">
        <f t="shared" si="2"/>
        <v>u</v>
      </c>
      <c r="O11" s="146">
        <f t="shared" si="3"/>
        <v>0</v>
      </c>
      <c r="P11" s="147">
        <f t="shared" si="4"/>
        <v>0</v>
      </c>
      <c r="Q11" s="147">
        <f t="shared" si="5"/>
        <v>0</v>
      </c>
      <c r="R11" s="147">
        <f t="shared" si="6"/>
        <v>0</v>
      </c>
      <c r="S11" s="147">
        <f t="shared" si="7"/>
        <v>0</v>
      </c>
      <c r="T11" s="147">
        <f t="shared" si="8"/>
        <v>0</v>
      </c>
      <c r="U11" s="177">
        <f t="shared" si="9"/>
        <v>0</v>
      </c>
      <c r="V11" s="85">
        <f t="shared" si="64"/>
        <v>1</v>
      </c>
      <c r="W11" s="223" t="str">
        <f t="shared" si="24"/>
        <v>Equipe 08</v>
      </c>
      <c r="X11" s="189">
        <f t="shared" si="10"/>
        <v>0</v>
      </c>
      <c r="Y11" s="150">
        <f t="shared" si="11"/>
        <v>0</v>
      </c>
      <c r="Z11" s="86" t="str">
        <f t="shared" si="12"/>
        <v>u</v>
      </c>
      <c r="AA11" s="155">
        <f t="shared" si="13"/>
        <v>0</v>
      </c>
      <c r="AB11" s="156">
        <f t="shared" si="14"/>
        <v>0</v>
      </c>
      <c r="AC11" s="156">
        <f t="shared" si="15"/>
        <v>0</v>
      </c>
      <c r="AD11" s="156">
        <f t="shared" si="16"/>
        <v>0</v>
      </c>
      <c r="AE11" s="156">
        <f t="shared" si="17"/>
        <v>0</v>
      </c>
      <c r="AF11" s="156">
        <f t="shared" si="18"/>
        <v>0</v>
      </c>
      <c r="AG11" s="180">
        <f t="shared" si="19"/>
        <v>0</v>
      </c>
      <c r="AH11" s="87">
        <f t="shared" si="65"/>
        <v>1</v>
      </c>
      <c r="AI11" s="226" t="str">
        <f t="shared" si="25"/>
        <v>Equipe 08</v>
      </c>
      <c r="AJ11" s="192">
        <f t="shared" si="20"/>
        <v>0</v>
      </c>
      <c r="AK11" s="159">
        <f t="shared" si="26"/>
        <v>0</v>
      </c>
      <c r="AL11" s="88" t="str">
        <f t="shared" si="27"/>
        <v>u</v>
      </c>
      <c r="AM11" s="164">
        <f t="shared" si="28"/>
        <v>0</v>
      </c>
      <c r="AN11" s="165">
        <f t="shared" si="29"/>
        <v>0</v>
      </c>
      <c r="AO11" s="165">
        <f t="shared" si="30"/>
        <v>0</v>
      </c>
      <c r="AP11" s="165">
        <f t="shared" si="31"/>
        <v>0</v>
      </c>
      <c r="AQ11" s="165">
        <f t="shared" si="32"/>
        <v>0</v>
      </c>
      <c r="AR11" s="165">
        <f t="shared" si="33"/>
        <v>0</v>
      </c>
      <c r="AS11" s="183">
        <f t="shared" si="34"/>
        <v>0</v>
      </c>
      <c r="AT11" s="27">
        <v>8</v>
      </c>
      <c r="AU11" s="26">
        <f t="shared" si="35"/>
        <v>8</v>
      </c>
      <c r="AV11" s="26">
        <v>8</v>
      </c>
      <c r="AW11" s="26">
        <f t="shared" si="36"/>
        <v>8</v>
      </c>
      <c r="AX11" s="26">
        <v>8</v>
      </c>
      <c r="AY11" s="30">
        <f t="shared" si="37"/>
        <v>8</v>
      </c>
      <c r="AZ11" s="31" t="str">
        <f>Equipes!A9</f>
        <v>Equipe 08</v>
      </c>
      <c r="BA11" s="26">
        <f t="shared" si="38"/>
        <v>1</v>
      </c>
      <c r="BB11" s="26">
        <f>'J03'!BA11-BA11</f>
        <v>0</v>
      </c>
      <c r="BC11" s="32" t="str">
        <f>IF(BA11&gt;'J03'!BA11,'J03'!$BC$28,IF(BA11='J03'!BA11,'J03'!$BB$28,IF(BA11&lt;'J03'!BA11,'J03'!$BA$28)))</f>
        <v>u</v>
      </c>
      <c r="BD11" s="26">
        <f t="shared" si="39"/>
        <v>8</v>
      </c>
      <c r="BE11" s="26">
        <f>SUMPRODUCT(($B$4:$B$15=AZ11)*($CW$4:$CW$15))+SUMPRODUCT(($E$4:$E$15=AZ11)*($CX$4:$CX$15))+'J03'!BE11</f>
        <v>0</v>
      </c>
      <c r="BF11" s="26">
        <f>SUMPRODUCT(($B$4:$B$15=AZ11)*($CY$4:$CY$15))+SUMPRODUCT(($E$4:$E$15=AZ11)*($CZ$4:$CZ$15))+'J03'!BF11</f>
        <v>0</v>
      </c>
      <c r="BG11" s="26">
        <f>SUMPRODUCT(($B$4:$B$15=AZ11)*($DA$4:$DA$15))+SUMPRODUCT(($E$4:$E$15=AZ11)*($DB$4:$DB$15))+'J03'!BG11</f>
        <v>0</v>
      </c>
      <c r="BH11" s="26">
        <f>SUMPRODUCT(($B$4:$B$15=AZ11)*($DC$4:$DC$15))+SUMPRODUCT(($E$4:$E$15=AZ11)*($DD$4:$DD$15))+'J03'!BH11</f>
        <v>0</v>
      </c>
      <c r="BI11" s="26">
        <f>SUMPRODUCT(($B$4:$B$15=AZ11)*($DE$4:$DE$15))+SUMPRODUCT(($E$4:$E$15=AZ11)*($DF$4:$DF$15))+'J03'!BI11</f>
        <v>0</v>
      </c>
      <c r="BJ11" s="26">
        <f>SUMPRODUCT(($B$4:$B$15=AZ11)*($DG$4:$DG$15))+SUMPRODUCT(($E$4:$E$15=AZ11)*($DH$4:$DH$15))+'J03'!BJ11</f>
        <v>0</v>
      </c>
      <c r="BK11" s="26">
        <f>SUMPRODUCT(($B$4:$B$15=AZ11)*($DI$4:$DI$15))+SUMPRODUCT(($E$4:$E$15=AZ11)*($DJ$4:$DJ$15))+'J03'!BK11</f>
        <v>0</v>
      </c>
      <c r="BL11" s="26">
        <f t="shared" si="40"/>
        <v>0</v>
      </c>
      <c r="BM11" s="31" t="str">
        <f>Equipes!A9</f>
        <v>Equipe 08</v>
      </c>
      <c r="BN11" s="26">
        <f t="shared" si="41"/>
        <v>1</v>
      </c>
      <c r="BO11" s="26">
        <f>'J03'!BN11-BN11</f>
        <v>0</v>
      </c>
      <c r="BP11" s="32" t="str">
        <f>IF(BN11&gt;'J03'!BN11,'J03'!$BP$28,IF(BN11='J03'!BN11,'J03'!$BO$28,IF(BN11&lt;'J03'!BN11,'J03'!$BN$28)))</f>
        <v>u</v>
      </c>
      <c r="BQ11" s="26">
        <f t="shared" si="42"/>
        <v>8</v>
      </c>
      <c r="BR11" s="26">
        <f>SUMPRODUCT(($B$4:$B$15=BM11)*($CU$4:$CU$15))+'J03'!BR11</f>
        <v>0</v>
      </c>
      <c r="BS11" s="26">
        <f>SUMPRODUCT(($B$4:$B$15=BM11)*($CY$4:$CY$15))+'J03'!BS11</f>
        <v>0</v>
      </c>
      <c r="BT11" s="26">
        <f>SUMPRODUCT(($B$4:$B$15=BM11)*($DA$4:$DA$15))+'J03'!BT11</f>
        <v>0</v>
      </c>
      <c r="BU11" s="26">
        <f>SUMPRODUCT(($B$4:$B$15=BM11)*($DC$4:$DC$15))+'J03'!BU11</f>
        <v>0</v>
      </c>
      <c r="BV11" s="26">
        <f>SUMPRODUCT(($B$4:$B$15=BM11)*($DE$4:$DE$15))+'J03'!BV11</f>
        <v>0</v>
      </c>
      <c r="BW11" s="26">
        <f>SUMPRODUCT(($B$4:$B$15=BM11)*($DG$4:$DG$15))+'J03'!BW11</f>
        <v>0</v>
      </c>
      <c r="BX11" s="26">
        <f>SUMPRODUCT(($B$4:$B$15=BM11)*($DI$4:$DI$15))+'J03'!BX11</f>
        <v>0</v>
      </c>
      <c r="BY11" s="26">
        <f t="shared" si="43"/>
        <v>0</v>
      </c>
      <c r="BZ11" s="31" t="str">
        <f>Equipes!A9</f>
        <v>Equipe 08</v>
      </c>
      <c r="CA11" s="26">
        <f t="shared" si="44"/>
        <v>1</v>
      </c>
      <c r="CB11" s="26">
        <f>'J03'!CA11-CA11</f>
        <v>0</v>
      </c>
      <c r="CC11" s="32" t="str">
        <f>IF(CA11&gt;'J03'!CA11,'J03'!$CC$28,IF(CA11='J03'!CA11,'J03'!$CB$28,IF(CA11&lt;'J03'!CA11,'J03'!$CA$28)))</f>
        <v>u</v>
      </c>
      <c r="CD11" s="26">
        <f t="shared" si="45"/>
        <v>8</v>
      </c>
      <c r="CE11" s="26">
        <f>SUMPRODUCT(($E$4:$E$15=BZ11)*($CV$4:$CV$15))+'J03'!CE11</f>
        <v>0</v>
      </c>
      <c r="CF11" s="26">
        <f>SUMPRODUCT(($E$4:$E$15=BZ11)*($CZ$4:$CZ$15))+'J03'!CF11</f>
        <v>0</v>
      </c>
      <c r="CG11" s="26">
        <f>SUMPRODUCT(($E$4:$E$15=BZ11)*($DB$4:$DB$15))+'J03'!CG11</f>
        <v>0</v>
      </c>
      <c r="CH11" s="26">
        <f>SUMPRODUCT(($E$4:$E$15=BZ11)*($DD$4:$DD$15))+'J03'!CH11</f>
        <v>0</v>
      </c>
      <c r="CI11" s="26">
        <f>SUMPRODUCT(($E$4:$E$15=BZ11)*($DF$4:$DF$15))+'J03'!CI11</f>
        <v>0</v>
      </c>
      <c r="CJ11" s="26">
        <f>SUMPRODUCT(($E$4:$E$15=BZ11)*($DH$4:$DH$15))+'J03'!CJ11</f>
        <v>0</v>
      </c>
      <c r="CK11" s="26">
        <f>SUMPRODUCT(($E$4:$E$15=BZ11)*($DJ$4:$DJ$15))+'J03'!CK11</f>
        <v>0</v>
      </c>
      <c r="CL11" s="26">
        <f t="shared" si="46"/>
        <v>0</v>
      </c>
      <c r="CM11" s="33">
        <f t="shared" si="47"/>
        <v>0</v>
      </c>
      <c r="CN11" s="33">
        <f>CM11+0.0000001</f>
        <v>9.9999999999999995E-8</v>
      </c>
      <c r="CO11" s="33">
        <f t="shared" si="48"/>
        <v>0</v>
      </c>
      <c r="CP11" s="33">
        <f>CO11+0.0000001</f>
        <v>9.9999999999999995E-8</v>
      </c>
      <c r="CQ11" s="33">
        <f t="shared" si="49"/>
        <v>0</v>
      </c>
      <c r="CR11" s="33">
        <f>CQ11+0.0000001</f>
        <v>9.9999999999999995E-8</v>
      </c>
      <c r="CS11" s="109"/>
      <c r="CT11" s="101"/>
      <c r="CU11" s="101"/>
      <c r="CV11" s="101"/>
      <c r="CW11" s="101"/>
      <c r="CX11" s="101"/>
      <c r="CY11" s="101"/>
      <c r="CZ11" s="101"/>
      <c r="DA11" s="101"/>
      <c r="DB11" s="101"/>
      <c r="DC11" s="101"/>
      <c r="DD11" s="101"/>
      <c r="DE11" s="101"/>
      <c r="DF11" s="101"/>
      <c r="DG11" s="101"/>
      <c r="DH11" s="101"/>
      <c r="DI11" s="101"/>
      <c r="DJ11" s="110"/>
      <c r="DK11" s="31" t="str">
        <f t="shared" si="51"/>
        <v>Equipe 08</v>
      </c>
      <c r="DL11" s="33">
        <f t="shared" si="52"/>
        <v>0</v>
      </c>
      <c r="DM11" s="26">
        <f t="shared" si="53"/>
        <v>1</v>
      </c>
      <c r="DN11" s="31" t="str">
        <f t="shared" si="54"/>
        <v>Equipe 08</v>
      </c>
      <c r="DO11" s="31" t="str">
        <f t="shared" si="55"/>
        <v>Equipe 08</v>
      </c>
      <c r="DP11" s="33">
        <f t="shared" si="56"/>
        <v>0</v>
      </c>
      <c r="DQ11" s="26">
        <f t="shared" si="57"/>
        <v>1</v>
      </c>
      <c r="DR11" s="31" t="str">
        <f t="shared" si="58"/>
        <v>Equipe 08</v>
      </c>
      <c r="DS11" s="31" t="str">
        <f t="shared" si="59"/>
        <v>Equipe 08</v>
      </c>
      <c r="DT11" s="33">
        <f t="shared" si="60"/>
        <v>0</v>
      </c>
      <c r="DU11" s="26">
        <f t="shared" si="61"/>
        <v>1</v>
      </c>
      <c r="DV11" s="31" t="str">
        <f t="shared" si="62"/>
        <v>Equipe 08</v>
      </c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</row>
    <row r="12" spans="1:197" ht="15" customHeight="1" thickTop="1" x14ac:dyDescent="0.25">
      <c r="A12" s="105"/>
      <c r="B12" s="106"/>
      <c r="C12" s="94"/>
      <c r="D12" s="94"/>
      <c r="E12" s="93"/>
      <c r="F12" s="105"/>
      <c r="G12" s="107"/>
      <c r="H12" s="108"/>
      <c r="I12" s="28"/>
      <c r="J12" s="89"/>
      <c r="K12" s="197"/>
      <c r="L12" s="198"/>
      <c r="M12" s="205"/>
      <c r="N12" s="90"/>
      <c r="O12" s="253" t="s">
        <v>29</v>
      </c>
      <c r="P12" s="254"/>
      <c r="Q12" s="254"/>
      <c r="R12" s="254"/>
      <c r="S12" s="261">
        <f>SUM(C4:D7)</f>
        <v>0</v>
      </c>
      <c r="T12" s="261"/>
      <c r="U12" s="262"/>
      <c r="V12" s="89"/>
      <c r="W12" s="197"/>
      <c r="X12" s="198"/>
      <c r="Y12" s="205"/>
      <c r="Z12" s="91"/>
      <c r="AA12" s="205"/>
      <c r="AB12" s="205"/>
      <c r="AC12" s="205"/>
      <c r="AD12" s="205"/>
      <c r="AE12" s="205"/>
      <c r="AF12" s="205"/>
      <c r="AG12" s="206"/>
      <c r="AH12" s="89"/>
      <c r="AI12" s="197"/>
      <c r="AJ12" s="198"/>
      <c r="AK12" s="205"/>
      <c r="AL12" s="91"/>
      <c r="AM12" s="205"/>
      <c r="AN12" s="205"/>
      <c r="AO12" s="205"/>
      <c r="AP12" s="205"/>
      <c r="AQ12" s="205"/>
      <c r="AR12" s="205"/>
      <c r="AS12" s="206"/>
      <c r="AT12" s="97"/>
      <c r="AU12" s="97"/>
      <c r="AV12" s="97"/>
      <c r="AW12" s="97"/>
      <c r="AX12" s="97"/>
      <c r="AY12" s="97"/>
      <c r="AZ12" s="98"/>
      <c r="BA12" s="97"/>
      <c r="BB12" s="97"/>
      <c r="BC12" s="99"/>
      <c r="BD12" s="97"/>
      <c r="BE12" s="97"/>
      <c r="BF12" s="97"/>
      <c r="BG12" s="97"/>
      <c r="BH12" s="97"/>
      <c r="BI12" s="97"/>
      <c r="BJ12" s="97"/>
      <c r="BK12" s="97"/>
      <c r="BL12" s="97"/>
      <c r="BM12" s="98"/>
      <c r="BN12" s="97"/>
      <c r="BO12" s="97"/>
      <c r="BP12" s="99"/>
      <c r="BQ12" s="97"/>
      <c r="BR12" s="97"/>
      <c r="BS12" s="97"/>
      <c r="BT12" s="97"/>
      <c r="BU12" s="97"/>
      <c r="BV12" s="97"/>
      <c r="BW12" s="97"/>
      <c r="BX12" s="97"/>
      <c r="BY12" s="97"/>
      <c r="BZ12" s="98"/>
      <c r="CA12" s="97"/>
      <c r="CB12" s="97"/>
      <c r="CC12" s="99"/>
      <c r="CD12" s="97"/>
      <c r="CE12" s="97"/>
      <c r="CF12" s="97"/>
      <c r="CG12" s="97"/>
      <c r="CH12" s="97"/>
      <c r="CI12" s="97"/>
      <c r="CJ12" s="97"/>
      <c r="CK12" s="97"/>
      <c r="CL12" s="97"/>
      <c r="CM12" s="100"/>
      <c r="CN12" s="100"/>
      <c r="CO12" s="100"/>
      <c r="CP12" s="100"/>
      <c r="CQ12" s="100"/>
      <c r="CR12" s="100"/>
      <c r="CS12" s="101"/>
      <c r="CT12" s="101"/>
      <c r="CU12" s="101"/>
      <c r="CV12" s="101"/>
      <c r="CW12" s="101"/>
      <c r="CX12" s="101"/>
      <c r="CY12" s="101"/>
      <c r="CZ12" s="101"/>
      <c r="DA12" s="101"/>
      <c r="DB12" s="101"/>
      <c r="DC12" s="101"/>
      <c r="DD12" s="101"/>
      <c r="DE12" s="101"/>
      <c r="DF12" s="101"/>
      <c r="DG12" s="101"/>
      <c r="DH12" s="101"/>
      <c r="DI12" s="101"/>
      <c r="DJ12" s="101"/>
      <c r="DK12" s="98"/>
      <c r="DL12" s="100"/>
      <c r="DM12" s="97"/>
      <c r="DN12" s="98"/>
      <c r="DO12" s="98"/>
      <c r="DP12" s="100"/>
      <c r="DQ12" s="97"/>
      <c r="DR12" s="98"/>
      <c r="DS12" s="98"/>
      <c r="DT12" s="100"/>
      <c r="DU12" s="97"/>
      <c r="DV12" s="9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</row>
    <row r="13" spans="1:197" ht="15" customHeight="1" x14ac:dyDescent="0.25">
      <c r="A13" s="105"/>
      <c r="B13" s="106"/>
      <c r="C13" s="94"/>
      <c r="D13" s="94"/>
      <c r="E13" s="93"/>
      <c r="F13" s="105"/>
      <c r="G13" s="107"/>
      <c r="H13" s="108"/>
      <c r="I13" s="28"/>
      <c r="J13" s="92"/>
      <c r="K13" s="201"/>
      <c r="L13" s="202"/>
      <c r="M13" s="207"/>
      <c r="N13" s="95"/>
      <c r="O13" s="249"/>
      <c r="P13" s="250"/>
      <c r="Q13" s="250"/>
      <c r="R13" s="250"/>
      <c r="S13" s="259"/>
      <c r="T13" s="259"/>
      <c r="U13" s="260"/>
      <c r="V13" s="92"/>
      <c r="W13" s="201"/>
      <c r="X13" s="202"/>
      <c r="Y13" s="207"/>
      <c r="Z13" s="96"/>
      <c r="AA13" s="207"/>
      <c r="AB13" s="207"/>
      <c r="AC13" s="207"/>
      <c r="AD13" s="207"/>
      <c r="AE13" s="207"/>
      <c r="AF13" s="207"/>
      <c r="AG13" s="208"/>
      <c r="AH13" s="92"/>
      <c r="AI13" s="201"/>
      <c r="AJ13" s="202"/>
      <c r="AK13" s="207"/>
      <c r="AL13" s="96"/>
      <c r="AM13" s="207"/>
      <c r="AN13" s="207"/>
      <c r="AO13" s="207"/>
      <c r="AP13" s="207"/>
      <c r="AQ13" s="207"/>
      <c r="AR13" s="207"/>
      <c r="AS13" s="208"/>
      <c r="AT13" s="101"/>
      <c r="AU13" s="101"/>
      <c r="AV13" s="101"/>
      <c r="AW13" s="101"/>
      <c r="AX13" s="101"/>
      <c r="AY13" s="101"/>
      <c r="AZ13" s="72"/>
      <c r="BA13" s="101"/>
      <c r="BB13" s="101"/>
      <c r="BC13" s="95"/>
      <c r="BD13" s="101"/>
      <c r="BE13" s="101"/>
      <c r="BF13" s="101"/>
      <c r="BG13" s="101"/>
      <c r="BH13" s="101"/>
      <c r="BI13" s="101"/>
      <c r="BJ13" s="101"/>
      <c r="BK13" s="101"/>
      <c r="BL13" s="101"/>
      <c r="BM13" s="72"/>
      <c r="BN13" s="101"/>
      <c r="BO13" s="101"/>
      <c r="BP13" s="95"/>
      <c r="BQ13" s="101"/>
      <c r="BR13" s="101"/>
      <c r="BS13" s="101"/>
      <c r="BT13" s="101"/>
      <c r="BU13" s="101"/>
      <c r="BV13" s="101"/>
      <c r="BW13" s="101"/>
      <c r="BX13" s="101"/>
      <c r="BY13" s="101"/>
      <c r="BZ13" s="72"/>
      <c r="CA13" s="101"/>
      <c r="CB13" s="101"/>
      <c r="CC13" s="95"/>
      <c r="CD13" s="101"/>
      <c r="CE13" s="101"/>
      <c r="CF13" s="101"/>
      <c r="CG13" s="101"/>
      <c r="CH13" s="101"/>
      <c r="CI13" s="101"/>
      <c r="CJ13" s="101"/>
      <c r="CK13" s="101"/>
      <c r="CL13" s="101"/>
      <c r="CM13" s="102"/>
      <c r="CN13" s="102"/>
      <c r="CO13" s="102"/>
      <c r="CP13" s="102"/>
      <c r="CQ13" s="102"/>
      <c r="CR13" s="102"/>
      <c r="CS13" s="101"/>
      <c r="CT13" s="101"/>
      <c r="CU13" s="101"/>
      <c r="CV13" s="101"/>
      <c r="CW13" s="101"/>
      <c r="CX13" s="101"/>
      <c r="CY13" s="101"/>
      <c r="CZ13" s="101"/>
      <c r="DA13" s="101"/>
      <c r="DB13" s="101"/>
      <c r="DC13" s="101"/>
      <c r="DD13" s="101"/>
      <c r="DE13" s="101"/>
      <c r="DF13" s="101"/>
      <c r="DG13" s="101"/>
      <c r="DH13" s="101"/>
      <c r="DI13" s="101"/>
      <c r="DJ13" s="101"/>
      <c r="DK13" s="72"/>
      <c r="DL13" s="102"/>
      <c r="DM13" s="101"/>
      <c r="DN13" s="72"/>
      <c r="DO13" s="72"/>
      <c r="DP13" s="102"/>
      <c r="DQ13" s="101"/>
      <c r="DR13" s="72"/>
      <c r="DS13" s="72"/>
      <c r="DT13" s="102"/>
      <c r="DU13" s="101"/>
      <c r="DV13" s="72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</row>
    <row r="14" spans="1:197" ht="15" customHeight="1" x14ac:dyDescent="0.25">
      <c r="A14" s="105"/>
      <c r="B14" s="106"/>
      <c r="C14" s="94"/>
      <c r="D14" s="94"/>
      <c r="E14" s="93"/>
      <c r="F14" s="105"/>
      <c r="G14" s="107"/>
      <c r="H14" s="108"/>
      <c r="I14" s="28"/>
      <c r="J14" s="92"/>
      <c r="K14" s="93"/>
      <c r="L14" s="93"/>
      <c r="M14" s="94"/>
      <c r="N14" s="95"/>
      <c r="O14" s="249" t="s">
        <v>30</v>
      </c>
      <c r="P14" s="250"/>
      <c r="Q14" s="250"/>
      <c r="R14" s="250"/>
      <c r="S14" s="259">
        <f>S12+'J03'!S14:U15</f>
        <v>0</v>
      </c>
      <c r="T14" s="259"/>
      <c r="U14" s="260"/>
      <c r="V14" s="92"/>
      <c r="W14" s="93"/>
      <c r="X14" s="93"/>
      <c r="Y14" s="94"/>
      <c r="Z14" s="96"/>
      <c r="AA14" s="94"/>
      <c r="AB14" s="94"/>
      <c r="AC14" s="94"/>
      <c r="AD14" s="94"/>
      <c r="AE14" s="94"/>
      <c r="AF14" s="94"/>
      <c r="AG14" s="94"/>
      <c r="AH14" s="92"/>
      <c r="AI14" s="93"/>
      <c r="AJ14" s="93"/>
      <c r="AK14" s="94"/>
      <c r="AL14" s="96"/>
      <c r="AM14" s="94"/>
      <c r="AN14" s="94"/>
      <c r="AO14" s="94"/>
      <c r="AP14" s="94"/>
      <c r="AQ14" s="94"/>
      <c r="AR14" s="94"/>
      <c r="AS14" s="94"/>
      <c r="AT14" s="101"/>
      <c r="AU14" s="101"/>
      <c r="AV14" s="101"/>
      <c r="AW14" s="101"/>
      <c r="AX14" s="101"/>
      <c r="AY14" s="101"/>
      <c r="AZ14" s="72"/>
      <c r="BA14" s="101"/>
      <c r="BB14" s="101"/>
      <c r="BC14" s="95"/>
      <c r="BD14" s="101"/>
      <c r="BE14" s="101"/>
      <c r="BF14" s="101"/>
      <c r="BG14" s="101"/>
      <c r="BH14" s="101"/>
      <c r="BI14" s="101"/>
      <c r="BJ14" s="101"/>
      <c r="BK14" s="101"/>
      <c r="BL14" s="101"/>
      <c r="BM14" s="72"/>
      <c r="BN14" s="101"/>
      <c r="BO14" s="101"/>
      <c r="BP14" s="95"/>
      <c r="BQ14" s="101"/>
      <c r="BR14" s="101"/>
      <c r="BS14" s="101"/>
      <c r="BT14" s="101"/>
      <c r="BU14" s="101"/>
      <c r="BV14" s="101"/>
      <c r="BW14" s="101"/>
      <c r="BX14" s="101"/>
      <c r="BY14" s="101"/>
      <c r="BZ14" s="72"/>
      <c r="CA14" s="101"/>
      <c r="CB14" s="101"/>
      <c r="CC14" s="95"/>
      <c r="CD14" s="101"/>
      <c r="CE14" s="101"/>
      <c r="CF14" s="101"/>
      <c r="CG14" s="101"/>
      <c r="CH14" s="101"/>
      <c r="CI14" s="101"/>
      <c r="CJ14" s="101"/>
      <c r="CK14" s="101"/>
      <c r="CL14" s="101"/>
      <c r="CM14" s="102"/>
      <c r="CN14" s="102"/>
      <c r="CO14" s="102"/>
      <c r="CP14" s="102"/>
      <c r="CQ14" s="102"/>
      <c r="CR14" s="102"/>
      <c r="CS14" s="101"/>
      <c r="CT14" s="101"/>
      <c r="CU14" s="101"/>
      <c r="CV14" s="101"/>
      <c r="CW14" s="101"/>
      <c r="CX14" s="101"/>
      <c r="CY14" s="101"/>
      <c r="CZ14" s="101"/>
      <c r="DA14" s="101"/>
      <c r="DB14" s="101"/>
      <c r="DC14" s="101"/>
      <c r="DD14" s="101"/>
      <c r="DE14" s="101"/>
      <c r="DF14" s="101"/>
      <c r="DG14" s="101"/>
      <c r="DH14" s="101"/>
      <c r="DI14" s="101"/>
      <c r="DJ14" s="101"/>
      <c r="DK14" s="72"/>
      <c r="DL14" s="102"/>
      <c r="DM14" s="101"/>
      <c r="DN14" s="72"/>
      <c r="DO14" s="72"/>
      <c r="DP14" s="102"/>
      <c r="DQ14" s="101"/>
      <c r="DR14" s="72"/>
      <c r="DS14" s="72"/>
      <c r="DT14" s="102"/>
      <c r="DU14" s="101"/>
      <c r="DV14" s="72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</row>
    <row r="15" spans="1:197" ht="15" customHeight="1" x14ac:dyDescent="0.25">
      <c r="A15" s="105"/>
      <c r="B15" s="106"/>
      <c r="C15" s="94"/>
      <c r="D15" s="94"/>
      <c r="E15" s="93"/>
      <c r="F15" s="105"/>
      <c r="G15" s="107"/>
      <c r="H15" s="108"/>
      <c r="I15" s="28"/>
      <c r="J15" s="92"/>
      <c r="K15" s="93"/>
      <c r="L15" s="93"/>
      <c r="M15" s="94"/>
      <c r="N15" s="95"/>
      <c r="O15" s="249"/>
      <c r="P15" s="250"/>
      <c r="Q15" s="250"/>
      <c r="R15" s="250"/>
      <c r="S15" s="259"/>
      <c r="T15" s="259"/>
      <c r="U15" s="260"/>
      <c r="V15" s="92"/>
      <c r="W15" s="93"/>
      <c r="X15" s="93"/>
      <c r="Y15" s="94"/>
      <c r="Z15" s="96"/>
      <c r="AA15" s="94"/>
      <c r="AB15" s="94"/>
      <c r="AC15" s="94"/>
      <c r="AD15" s="94"/>
      <c r="AE15" s="94"/>
      <c r="AF15" s="94"/>
      <c r="AG15" s="94"/>
      <c r="AH15" s="92"/>
      <c r="AI15" s="93"/>
      <c r="AJ15" s="93"/>
      <c r="AK15" s="94"/>
      <c r="AL15" s="96"/>
      <c r="AM15" s="94"/>
      <c r="AN15" s="94"/>
      <c r="AO15" s="94"/>
      <c r="AP15" s="94"/>
      <c r="AQ15" s="94"/>
      <c r="AR15" s="94"/>
      <c r="AS15" s="94"/>
      <c r="AT15" s="101"/>
      <c r="AU15" s="101"/>
      <c r="AV15" s="101"/>
      <c r="AW15" s="101"/>
      <c r="AX15" s="101"/>
      <c r="AY15" s="101"/>
      <c r="AZ15" s="72"/>
      <c r="BA15" s="101"/>
      <c r="BB15" s="101"/>
      <c r="BC15" s="95"/>
      <c r="BD15" s="101"/>
      <c r="BE15" s="101"/>
      <c r="BF15" s="101"/>
      <c r="BG15" s="101"/>
      <c r="BH15" s="101"/>
      <c r="BI15" s="101"/>
      <c r="BJ15" s="101"/>
      <c r="BK15" s="101"/>
      <c r="BL15" s="101"/>
      <c r="BM15" s="72"/>
      <c r="BN15" s="101"/>
      <c r="BO15" s="101"/>
      <c r="BP15" s="95"/>
      <c r="BQ15" s="101"/>
      <c r="BR15" s="101"/>
      <c r="BS15" s="101"/>
      <c r="BT15" s="101"/>
      <c r="BU15" s="101"/>
      <c r="BV15" s="101"/>
      <c r="BW15" s="101"/>
      <c r="BX15" s="101"/>
      <c r="BY15" s="101"/>
      <c r="BZ15" s="72"/>
      <c r="CA15" s="101"/>
      <c r="CB15" s="101"/>
      <c r="CC15" s="95"/>
      <c r="CD15" s="101"/>
      <c r="CE15" s="101"/>
      <c r="CF15" s="101"/>
      <c r="CG15" s="101"/>
      <c r="CH15" s="101"/>
      <c r="CI15" s="101"/>
      <c r="CJ15" s="101"/>
      <c r="CK15" s="101"/>
      <c r="CL15" s="101"/>
      <c r="CM15" s="102"/>
      <c r="CN15" s="102"/>
      <c r="CO15" s="102"/>
      <c r="CP15" s="102"/>
      <c r="CQ15" s="102"/>
      <c r="CR15" s="102"/>
      <c r="CS15" s="101"/>
      <c r="CT15" s="101"/>
      <c r="CU15" s="101"/>
      <c r="CV15" s="101"/>
      <c r="CW15" s="101"/>
      <c r="CX15" s="101"/>
      <c r="CY15" s="101"/>
      <c r="CZ15" s="101"/>
      <c r="DA15" s="101"/>
      <c r="DB15" s="101"/>
      <c r="DC15" s="101"/>
      <c r="DD15" s="101"/>
      <c r="DE15" s="101"/>
      <c r="DF15" s="101"/>
      <c r="DG15" s="101"/>
      <c r="DH15" s="101"/>
      <c r="DI15" s="101"/>
      <c r="DJ15" s="101"/>
      <c r="DK15" s="72"/>
      <c r="DL15" s="102"/>
      <c r="DM15" s="101"/>
      <c r="DN15" s="72"/>
      <c r="DO15" s="72"/>
      <c r="DP15" s="102"/>
      <c r="DQ15" s="101"/>
      <c r="DR15" s="72"/>
      <c r="DS15" s="72"/>
      <c r="DT15" s="102"/>
      <c r="DU15" s="101"/>
      <c r="DV15" s="72"/>
      <c r="DW15" s="28"/>
      <c r="DX15" s="28"/>
      <c r="DY15" s="28"/>
      <c r="DZ15" s="28"/>
      <c r="EA15" s="28"/>
      <c r="EB15" s="28"/>
      <c r="EC15" s="28"/>
      <c r="ED15" s="28"/>
      <c r="EE15" s="28"/>
      <c r="EF15" s="28"/>
      <c r="EG15" s="28"/>
      <c r="EH15" s="28"/>
      <c r="EI15" s="28"/>
      <c r="EJ15" s="28"/>
      <c r="EK15" s="28"/>
      <c r="EL15" s="28"/>
      <c r="EM15" s="28"/>
      <c r="EN15" s="28"/>
      <c r="EO15" s="28"/>
      <c r="EP15" s="28"/>
      <c r="EQ15" s="28"/>
      <c r="ER15" s="28"/>
      <c r="ES15" s="28"/>
      <c r="ET15" s="28"/>
      <c r="EU15" s="28"/>
      <c r="EV15" s="28"/>
      <c r="EW15" s="28"/>
      <c r="EX15" s="28"/>
      <c r="EY15" s="28"/>
      <c r="EZ15" s="28"/>
      <c r="FA15" s="28"/>
      <c r="FB15" s="28"/>
      <c r="FC15" s="28"/>
      <c r="FD15" s="28"/>
      <c r="FE15" s="28"/>
      <c r="FF15" s="28"/>
      <c r="FG15" s="28"/>
      <c r="FH15" s="28"/>
      <c r="FI15" s="28"/>
      <c r="FJ15" s="28"/>
      <c r="FK15" s="28"/>
      <c r="FL15" s="28"/>
      <c r="FM15" s="28"/>
      <c r="FN15" s="28"/>
      <c r="FO15" s="28"/>
      <c r="FP15" s="28"/>
      <c r="FQ15" s="28"/>
      <c r="FR15" s="28"/>
      <c r="FS15" s="28"/>
      <c r="FT15" s="28"/>
      <c r="FU15" s="28"/>
      <c r="FV15" s="28"/>
      <c r="FW15" s="28"/>
      <c r="FX15" s="28"/>
      <c r="FY15" s="28"/>
      <c r="FZ15" s="28"/>
      <c r="GA15" s="28"/>
      <c r="GB15" s="28"/>
      <c r="GC15" s="28"/>
      <c r="GD15" s="28"/>
      <c r="GE15" s="28"/>
      <c r="GF15" s="28"/>
      <c r="GG15" s="28"/>
      <c r="GH15" s="28"/>
      <c r="GI15" s="28"/>
      <c r="GJ15" s="28"/>
      <c r="GK15" s="28"/>
      <c r="GL15" s="28"/>
      <c r="GM15" s="28"/>
      <c r="GN15" s="28"/>
      <c r="GO15" s="28"/>
    </row>
    <row r="16" spans="1:197" ht="15" customHeight="1" x14ac:dyDescent="0.25">
      <c r="A16" s="71"/>
      <c r="B16" s="69"/>
      <c r="C16" s="71"/>
      <c r="D16" s="71"/>
      <c r="E16" s="64"/>
      <c r="F16" s="71"/>
      <c r="G16" s="71"/>
      <c r="H16" s="71"/>
      <c r="I16" s="28"/>
      <c r="J16" s="92"/>
      <c r="K16" s="93"/>
      <c r="L16" s="93"/>
      <c r="M16" s="94"/>
      <c r="N16" s="95"/>
      <c r="O16" s="249" t="s">
        <v>31</v>
      </c>
      <c r="P16" s="250"/>
      <c r="Q16" s="250"/>
      <c r="R16" s="250"/>
      <c r="S16" s="255" t="str">
        <f>IF(O4=0,"",SUM(S4:S11)/SUM(O4:O11)*2)</f>
        <v/>
      </c>
      <c r="T16" s="255"/>
      <c r="U16" s="256"/>
      <c r="V16" s="92"/>
      <c r="W16" s="93"/>
      <c r="X16" s="93"/>
      <c r="Y16" s="94"/>
      <c r="Z16" s="96"/>
      <c r="AA16" s="94"/>
      <c r="AB16" s="94"/>
      <c r="AC16" s="94"/>
      <c r="AD16" s="94"/>
      <c r="AE16" s="94"/>
      <c r="AF16" s="94"/>
      <c r="AG16" s="94"/>
      <c r="AH16" s="92"/>
      <c r="AI16" s="93"/>
      <c r="AJ16" s="93"/>
      <c r="AK16" s="94"/>
      <c r="AL16" s="96"/>
      <c r="AM16" s="94"/>
      <c r="AN16" s="94"/>
      <c r="AO16" s="94"/>
      <c r="AP16" s="94"/>
      <c r="AQ16" s="94"/>
      <c r="AR16" s="94"/>
      <c r="AS16" s="94"/>
      <c r="AT16" s="101"/>
      <c r="AU16" s="101"/>
      <c r="AV16" s="101"/>
      <c r="AW16" s="101"/>
      <c r="AX16" s="101"/>
      <c r="AY16" s="101"/>
      <c r="AZ16" s="72"/>
      <c r="BA16" s="101"/>
      <c r="BB16" s="101"/>
      <c r="BC16" s="95"/>
      <c r="BD16" s="101"/>
      <c r="BE16" s="101"/>
      <c r="BF16" s="101"/>
      <c r="BG16" s="101"/>
      <c r="BH16" s="101"/>
      <c r="BI16" s="101"/>
      <c r="BJ16" s="101"/>
      <c r="BK16" s="101"/>
      <c r="BL16" s="101"/>
      <c r="BM16" s="72"/>
      <c r="BN16" s="101"/>
      <c r="BO16" s="101"/>
      <c r="BP16" s="95"/>
      <c r="BQ16" s="101"/>
      <c r="BR16" s="101"/>
      <c r="BS16" s="101"/>
      <c r="BT16" s="101"/>
      <c r="BU16" s="101"/>
      <c r="BV16" s="101"/>
      <c r="BW16" s="101"/>
      <c r="BX16" s="101"/>
      <c r="BY16" s="101"/>
      <c r="BZ16" s="72"/>
      <c r="CA16" s="101"/>
      <c r="CB16" s="101"/>
      <c r="CC16" s="95"/>
      <c r="CD16" s="101"/>
      <c r="CE16" s="101"/>
      <c r="CF16" s="101"/>
      <c r="CG16" s="101"/>
      <c r="CH16" s="101"/>
      <c r="CI16" s="101"/>
      <c r="CJ16" s="101"/>
      <c r="CK16" s="101"/>
      <c r="CL16" s="101"/>
      <c r="CM16" s="102"/>
      <c r="CN16" s="102"/>
      <c r="CO16" s="102"/>
      <c r="CP16" s="102"/>
      <c r="CQ16" s="102"/>
      <c r="CR16" s="102"/>
      <c r="CS16" s="28"/>
      <c r="CT16" s="28"/>
      <c r="CU16" s="28"/>
      <c r="CV16" s="28"/>
      <c r="CW16" s="28"/>
      <c r="CX16" s="28"/>
      <c r="CY16" s="28"/>
      <c r="CZ16" s="28"/>
      <c r="DA16" s="28"/>
      <c r="DB16" s="28"/>
      <c r="DC16" s="28"/>
      <c r="DD16" s="28"/>
      <c r="DE16" s="28"/>
      <c r="DF16" s="28"/>
      <c r="DG16" s="28"/>
      <c r="DH16" s="28"/>
      <c r="DI16" s="28"/>
      <c r="DJ16" s="28"/>
      <c r="DK16" s="72"/>
      <c r="DL16" s="102"/>
      <c r="DM16" s="101"/>
      <c r="DN16" s="72"/>
      <c r="DO16" s="72"/>
      <c r="DP16" s="102"/>
      <c r="DQ16" s="101"/>
      <c r="DR16" s="72"/>
      <c r="DS16" s="72"/>
      <c r="DT16" s="102"/>
      <c r="DU16" s="101"/>
      <c r="DV16" s="72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28"/>
      <c r="EV16" s="28"/>
      <c r="EW16" s="28"/>
      <c r="EX16" s="28"/>
      <c r="EY16" s="28"/>
      <c r="EZ16" s="28"/>
      <c r="FA16" s="28"/>
      <c r="FB16" s="28"/>
      <c r="FC16" s="28"/>
      <c r="FD16" s="28"/>
      <c r="FE16" s="28"/>
      <c r="FF16" s="28"/>
      <c r="FG16" s="28"/>
      <c r="FH16" s="28"/>
      <c r="FI16" s="28"/>
      <c r="FJ16" s="28"/>
      <c r="FK16" s="28"/>
      <c r="FL16" s="28"/>
      <c r="FM16" s="28"/>
      <c r="FN16" s="28"/>
      <c r="FO16" s="28"/>
      <c r="FP16" s="28"/>
      <c r="FQ16" s="28"/>
      <c r="FR16" s="28"/>
      <c r="FS16" s="28"/>
      <c r="FT16" s="28"/>
      <c r="FU16" s="28"/>
      <c r="FV16" s="28"/>
      <c r="FW16" s="28"/>
      <c r="FX16" s="28"/>
      <c r="FY16" s="28"/>
      <c r="FZ16" s="28"/>
      <c r="GA16" s="28"/>
      <c r="GB16" s="28"/>
      <c r="GC16" s="28"/>
      <c r="GD16" s="28"/>
      <c r="GE16" s="28"/>
      <c r="GF16" s="28"/>
      <c r="GG16" s="28"/>
      <c r="GH16" s="28"/>
      <c r="GI16" s="28"/>
      <c r="GJ16" s="28"/>
      <c r="GK16" s="28"/>
      <c r="GL16" s="28"/>
      <c r="GM16" s="28"/>
      <c r="GN16" s="28"/>
      <c r="GO16" s="28"/>
    </row>
    <row r="17" spans="1:197" ht="15" customHeight="1" thickBot="1" x14ac:dyDescent="0.3">
      <c r="A17" s="28"/>
      <c r="B17" s="228"/>
      <c r="C17" s="228"/>
      <c r="D17" s="228"/>
      <c r="E17" s="228"/>
      <c r="F17" s="228"/>
      <c r="G17" s="228"/>
      <c r="H17" s="28"/>
      <c r="I17" s="28"/>
      <c r="J17" s="92"/>
      <c r="K17" s="93"/>
      <c r="L17" s="93"/>
      <c r="M17" s="94"/>
      <c r="N17" s="95"/>
      <c r="O17" s="251"/>
      <c r="P17" s="252"/>
      <c r="Q17" s="252"/>
      <c r="R17" s="252"/>
      <c r="S17" s="257"/>
      <c r="T17" s="257"/>
      <c r="U17" s="258"/>
      <c r="V17" s="92"/>
      <c r="W17" s="93"/>
      <c r="X17" s="93"/>
      <c r="Y17" s="94"/>
      <c r="Z17" s="96"/>
      <c r="AA17" s="94"/>
      <c r="AB17" s="94"/>
      <c r="AC17" s="94"/>
      <c r="AD17" s="94"/>
      <c r="AE17" s="94"/>
      <c r="AF17" s="94"/>
      <c r="AG17" s="94"/>
      <c r="AH17" s="92"/>
      <c r="AI17" s="93"/>
      <c r="AJ17" s="93"/>
      <c r="AK17" s="94"/>
      <c r="AL17" s="96"/>
      <c r="AM17" s="94"/>
      <c r="AN17" s="94"/>
      <c r="AO17" s="94"/>
      <c r="AP17" s="94"/>
      <c r="AQ17" s="94"/>
      <c r="AR17" s="94"/>
      <c r="AS17" s="94"/>
      <c r="AT17" s="101"/>
      <c r="AU17" s="101"/>
      <c r="AV17" s="101"/>
      <c r="AW17" s="101"/>
      <c r="AX17" s="101"/>
      <c r="AY17" s="101"/>
      <c r="AZ17" s="72"/>
      <c r="BA17" s="101"/>
      <c r="BB17" s="101"/>
      <c r="BC17" s="95"/>
      <c r="BD17" s="101"/>
      <c r="BE17" s="101"/>
      <c r="BF17" s="101"/>
      <c r="BG17" s="101"/>
      <c r="BH17" s="101"/>
      <c r="BI17" s="101"/>
      <c r="BJ17" s="101"/>
      <c r="BK17" s="101"/>
      <c r="BL17" s="101"/>
      <c r="BM17" s="72"/>
      <c r="BN17" s="101"/>
      <c r="BO17" s="101"/>
      <c r="BP17" s="95"/>
      <c r="BQ17" s="101"/>
      <c r="BR17" s="101"/>
      <c r="BS17" s="101"/>
      <c r="BT17" s="101"/>
      <c r="BU17" s="101"/>
      <c r="BV17" s="101"/>
      <c r="BW17" s="101"/>
      <c r="BX17" s="101"/>
      <c r="BY17" s="101"/>
      <c r="BZ17" s="72"/>
      <c r="CA17" s="101"/>
      <c r="CB17" s="101"/>
      <c r="CC17" s="95"/>
      <c r="CD17" s="101"/>
      <c r="CE17" s="101"/>
      <c r="CF17" s="101"/>
      <c r="CG17" s="101"/>
      <c r="CH17" s="101"/>
      <c r="CI17" s="101"/>
      <c r="CJ17" s="101"/>
      <c r="CK17" s="101"/>
      <c r="CL17" s="101"/>
      <c r="CM17" s="102"/>
      <c r="CN17" s="102"/>
      <c r="CO17" s="102"/>
      <c r="CP17" s="102"/>
      <c r="CQ17" s="102"/>
      <c r="CR17" s="102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72"/>
      <c r="DL17" s="102"/>
      <c r="DM17" s="101"/>
      <c r="DN17" s="72"/>
      <c r="DO17" s="72"/>
      <c r="DP17" s="102"/>
      <c r="DQ17" s="101"/>
      <c r="DR17" s="72"/>
      <c r="DS17" s="72"/>
      <c r="DT17" s="102"/>
      <c r="DU17" s="101"/>
      <c r="DV17" s="72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</row>
    <row r="18" spans="1:197" ht="15" customHeight="1" thickTop="1" x14ac:dyDescent="0.25">
      <c r="A18" s="28"/>
      <c r="B18" s="228"/>
      <c r="C18" s="228"/>
      <c r="D18" s="228"/>
      <c r="E18" s="228"/>
      <c r="F18" s="228"/>
      <c r="G18" s="228"/>
      <c r="H18" s="28"/>
      <c r="I18" s="28"/>
      <c r="J18" s="92"/>
      <c r="K18" s="93"/>
      <c r="L18" s="93"/>
      <c r="M18" s="94"/>
      <c r="N18" s="95"/>
      <c r="O18" s="193"/>
      <c r="P18" s="193"/>
      <c r="Q18" s="193"/>
      <c r="R18" s="193"/>
      <c r="S18" s="193"/>
      <c r="T18" s="193"/>
      <c r="U18" s="193"/>
      <c r="V18" s="92"/>
      <c r="W18" s="93"/>
      <c r="X18" s="93"/>
      <c r="Y18" s="94"/>
      <c r="Z18" s="96"/>
      <c r="AA18" s="94"/>
      <c r="AB18" s="94"/>
      <c r="AC18" s="94"/>
      <c r="AD18" s="94"/>
      <c r="AE18" s="94"/>
      <c r="AF18" s="94"/>
      <c r="AG18" s="94"/>
      <c r="AH18" s="92"/>
      <c r="AI18" s="93"/>
      <c r="AJ18" s="93"/>
      <c r="AK18" s="94"/>
      <c r="AL18" s="96"/>
      <c r="AM18" s="94"/>
      <c r="AN18" s="94"/>
      <c r="AO18" s="94"/>
      <c r="AP18" s="94"/>
      <c r="AQ18" s="94"/>
      <c r="AR18" s="94"/>
      <c r="AS18" s="94"/>
      <c r="AT18" s="101"/>
      <c r="AU18" s="101"/>
      <c r="AV18" s="101"/>
      <c r="AW18" s="101"/>
      <c r="AX18" s="101"/>
      <c r="AY18" s="101"/>
      <c r="AZ18" s="72"/>
      <c r="BA18" s="101"/>
      <c r="BB18" s="101"/>
      <c r="BC18" s="95"/>
      <c r="BD18" s="101"/>
      <c r="BE18" s="101"/>
      <c r="BF18" s="101"/>
      <c r="BG18" s="101"/>
      <c r="BH18" s="101"/>
      <c r="BI18" s="101"/>
      <c r="BJ18" s="101"/>
      <c r="BK18" s="101"/>
      <c r="BL18" s="101"/>
      <c r="BM18" s="72"/>
      <c r="BN18" s="101"/>
      <c r="BO18" s="101"/>
      <c r="BP18" s="95"/>
      <c r="BQ18" s="101"/>
      <c r="BR18" s="101"/>
      <c r="BS18" s="101"/>
      <c r="BT18" s="101"/>
      <c r="BU18" s="101"/>
      <c r="BV18" s="101"/>
      <c r="BW18" s="101"/>
      <c r="BX18" s="101"/>
      <c r="BY18" s="101"/>
      <c r="BZ18" s="72"/>
      <c r="CA18" s="101"/>
      <c r="CB18" s="101"/>
      <c r="CC18" s="95"/>
      <c r="CD18" s="101"/>
      <c r="CE18" s="101"/>
      <c r="CF18" s="101"/>
      <c r="CG18" s="101"/>
      <c r="CH18" s="101"/>
      <c r="CI18" s="101"/>
      <c r="CJ18" s="101"/>
      <c r="CK18" s="101"/>
      <c r="CL18" s="101"/>
      <c r="CM18" s="102"/>
      <c r="CN18" s="102"/>
      <c r="CO18" s="102"/>
      <c r="CP18" s="102"/>
      <c r="CQ18" s="102"/>
      <c r="CR18" s="102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72"/>
      <c r="DL18" s="102"/>
      <c r="DM18" s="101"/>
      <c r="DN18" s="72"/>
      <c r="DO18" s="72"/>
      <c r="DP18" s="102"/>
      <c r="DQ18" s="101"/>
      <c r="DR18" s="72"/>
      <c r="DS18" s="72"/>
      <c r="DT18" s="102"/>
      <c r="DU18" s="101"/>
      <c r="DV18" s="72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</row>
    <row r="19" spans="1:197" ht="15" customHeight="1" x14ac:dyDescent="0.25">
      <c r="A19" s="28"/>
      <c r="B19" s="228"/>
      <c r="C19" s="228"/>
      <c r="D19" s="228"/>
      <c r="E19" s="228"/>
      <c r="F19" s="228"/>
      <c r="G19" s="228"/>
      <c r="H19" s="28"/>
      <c r="I19" s="28"/>
      <c r="J19" s="92"/>
      <c r="K19" s="93"/>
      <c r="L19" s="93"/>
      <c r="M19" s="94"/>
      <c r="N19" s="95"/>
      <c r="O19" s="193"/>
      <c r="P19" s="193"/>
      <c r="Q19" s="193"/>
      <c r="R19" s="193"/>
      <c r="S19" s="193"/>
      <c r="T19" s="193"/>
      <c r="U19" s="193"/>
      <c r="V19" s="92"/>
      <c r="W19" s="93"/>
      <c r="X19" s="93"/>
      <c r="Y19" s="94"/>
      <c r="Z19" s="96"/>
      <c r="AA19" s="94"/>
      <c r="AB19" s="94"/>
      <c r="AC19" s="94"/>
      <c r="AD19" s="94"/>
      <c r="AE19" s="94"/>
      <c r="AF19" s="94"/>
      <c r="AG19" s="94"/>
      <c r="AH19" s="92"/>
      <c r="AI19" s="93"/>
      <c r="AJ19" s="93"/>
      <c r="AK19" s="94"/>
      <c r="AL19" s="96"/>
      <c r="AM19" s="94"/>
      <c r="AN19" s="94"/>
      <c r="AO19" s="94"/>
      <c r="AP19" s="94"/>
      <c r="AQ19" s="94"/>
      <c r="AR19" s="94"/>
      <c r="AS19" s="94"/>
      <c r="AT19" s="101"/>
      <c r="AU19" s="101"/>
      <c r="AV19" s="101"/>
      <c r="AW19" s="101"/>
      <c r="AX19" s="101"/>
      <c r="AY19" s="101"/>
      <c r="AZ19" s="72"/>
      <c r="BA19" s="101"/>
      <c r="BB19" s="101"/>
      <c r="BC19" s="95"/>
      <c r="BD19" s="101"/>
      <c r="BE19" s="101"/>
      <c r="BF19" s="101"/>
      <c r="BG19" s="101"/>
      <c r="BH19" s="101"/>
      <c r="BI19" s="101"/>
      <c r="BJ19" s="101"/>
      <c r="BK19" s="101"/>
      <c r="BL19" s="101"/>
      <c r="BM19" s="72"/>
      <c r="BN19" s="101"/>
      <c r="BO19" s="101"/>
      <c r="BP19" s="95"/>
      <c r="BQ19" s="101"/>
      <c r="BR19" s="101"/>
      <c r="BS19" s="101"/>
      <c r="BT19" s="101"/>
      <c r="BU19" s="101"/>
      <c r="BV19" s="101"/>
      <c r="BW19" s="101"/>
      <c r="BX19" s="101"/>
      <c r="BY19" s="101"/>
      <c r="BZ19" s="72"/>
      <c r="CA19" s="101"/>
      <c r="CB19" s="101"/>
      <c r="CC19" s="95"/>
      <c r="CD19" s="101"/>
      <c r="CE19" s="101"/>
      <c r="CF19" s="101"/>
      <c r="CG19" s="101"/>
      <c r="CH19" s="101"/>
      <c r="CI19" s="101"/>
      <c r="CJ19" s="101"/>
      <c r="CK19" s="101"/>
      <c r="CL19" s="101"/>
      <c r="CM19" s="102"/>
      <c r="CN19" s="102"/>
      <c r="CO19" s="102"/>
      <c r="CP19" s="102"/>
      <c r="CQ19" s="102"/>
      <c r="CR19" s="102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72"/>
      <c r="DL19" s="102"/>
      <c r="DM19" s="101"/>
      <c r="DN19" s="72"/>
      <c r="DO19" s="72"/>
      <c r="DP19" s="102"/>
      <c r="DQ19" s="101"/>
      <c r="DR19" s="72"/>
      <c r="DS19" s="72"/>
      <c r="DT19" s="102"/>
      <c r="DU19" s="101"/>
      <c r="DV19" s="72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</row>
    <row r="20" spans="1:197" ht="15" customHeight="1" x14ac:dyDescent="0.25">
      <c r="A20" s="28"/>
      <c r="B20" s="228"/>
      <c r="C20" s="228"/>
      <c r="D20" s="228"/>
      <c r="E20" s="228"/>
      <c r="F20" s="228"/>
      <c r="G20" s="228"/>
      <c r="H20" s="28"/>
      <c r="I20" s="28"/>
      <c r="J20" s="92"/>
      <c r="K20" s="93"/>
      <c r="L20" s="93"/>
      <c r="M20" s="94"/>
      <c r="N20" s="95"/>
      <c r="O20" s="94"/>
      <c r="P20" s="94"/>
      <c r="Q20" s="94"/>
      <c r="R20" s="94"/>
      <c r="S20" s="94"/>
      <c r="T20" s="94"/>
      <c r="U20" s="94"/>
      <c r="V20" s="92"/>
      <c r="W20" s="93"/>
      <c r="X20" s="93"/>
      <c r="Y20" s="94"/>
      <c r="Z20" s="96"/>
      <c r="AA20" s="94"/>
      <c r="AB20" s="94"/>
      <c r="AC20" s="94"/>
      <c r="AD20" s="94"/>
      <c r="AE20" s="94"/>
      <c r="AF20" s="94"/>
      <c r="AG20" s="94"/>
      <c r="AH20" s="92"/>
      <c r="AI20" s="93"/>
      <c r="AJ20" s="93"/>
      <c r="AK20" s="94"/>
      <c r="AL20" s="96"/>
      <c r="AM20" s="94"/>
      <c r="AN20" s="94"/>
      <c r="AO20" s="94"/>
      <c r="AP20" s="94"/>
      <c r="AQ20" s="94"/>
      <c r="AR20" s="94"/>
      <c r="AS20" s="94"/>
      <c r="AT20" s="101"/>
      <c r="AU20" s="101"/>
      <c r="AV20" s="101"/>
      <c r="AW20" s="101"/>
      <c r="AX20" s="101"/>
      <c r="AY20" s="101"/>
      <c r="AZ20" s="72"/>
      <c r="BA20" s="101"/>
      <c r="BB20" s="101"/>
      <c r="BC20" s="95"/>
      <c r="BD20" s="101"/>
      <c r="BE20" s="101"/>
      <c r="BF20" s="101"/>
      <c r="BG20" s="101"/>
      <c r="BH20" s="101"/>
      <c r="BI20" s="101"/>
      <c r="BJ20" s="101"/>
      <c r="BK20" s="101"/>
      <c r="BL20" s="101"/>
      <c r="BM20" s="72"/>
      <c r="BN20" s="101"/>
      <c r="BO20" s="101"/>
      <c r="BP20" s="95"/>
      <c r="BQ20" s="101"/>
      <c r="BR20" s="101"/>
      <c r="BS20" s="101"/>
      <c r="BT20" s="101"/>
      <c r="BU20" s="101"/>
      <c r="BV20" s="101"/>
      <c r="BW20" s="101"/>
      <c r="BX20" s="101"/>
      <c r="BY20" s="101"/>
      <c r="BZ20" s="72"/>
      <c r="CA20" s="101"/>
      <c r="CB20" s="101"/>
      <c r="CC20" s="95"/>
      <c r="CD20" s="101"/>
      <c r="CE20" s="101"/>
      <c r="CF20" s="101"/>
      <c r="CG20" s="101"/>
      <c r="CH20" s="101"/>
      <c r="CI20" s="101"/>
      <c r="CJ20" s="101"/>
      <c r="CK20" s="101"/>
      <c r="CL20" s="101"/>
      <c r="CM20" s="102"/>
      <c r="CN20" s="102"/>
      <c r="CO20" s="102"/>
      <c r="CP20" s="102"/>
      <c r="CQ20" s="102"/>
      <c r="CR20" s="102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72"/>
      <c r="DL20" s="102"/>
      <c r="DM20" s="101"/>
      <c r="DN20" s="72"/>
      <c r="DO20" s="72"/>
      <c r="DP20" s="102"/>
      <c r="DQ20" s="101"/>
      <c r="DR20" s="72"/>
      <c r="DS20" s="72"/>
      <c r="DT20" s="102"/>
      <c r="DU20" s="101"/>
      <c r="DV20" s="72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</row>
    <row r="21" spans="1:197" ht="15" customHeight="1" x14ac:dyDescent="0.25">
      <c r="A21" s="28"/>
      <c r="B21" s="228"/>
      <c r="C21" s="228"/>
      <c r="D21" s="228"/>
      <c r="E21" s="228"/>
      <c r="F21" s="228"/>
      <c r="G21" s="228"/>
      <c r="H21" s="28"/>
      <c r="I21" s="28"/>
      <c r="J21" s="92"/>
      <c r="K21" s="93"/>
      <c r="L21" s="93"/>
      <c r="M21" s="94"/>
      <c r="N21" s="95"/>
      <c r="O21" s="94"/>
      <c r="P21" s="94"/>
      <c r="Q21" s="94"/>
      <c r="R21" s="94"/>
      <c r="S21" s="94"/>
      <c r="T21" s="94"/>
      <c r="U21" s="94"/>
      <c r="V21" s="92"/>
      <c r="W21" s="93"/>
      <c r="X21" s="93"/>
      <c r="Y21" s="94"/>
      <c r="Z21" s="96"/>
      <c r="AA21" s="94"/>
      <c r="AB21" s="94"/>
      <c r="AC21" s="94"/>
      <c r="AD21" s="94"/>
      <c r="AE21" s="94"/>
      <c r="AF21" s="94"/>
      <c r="AG21" s="94"/>
      <c r="AH21" s="92"/>
      <c r="AI21" s="93"/>
      <c r="AJ21" s="93"/>
      <c r="AK21" s="94"/>
      <c r="AL21" s="96"/>
      <c r="AM21" s="94"/>
      <c r="AN21" s="94"/>
      <c r="AO21" s="94"/>
      <c r="AP21" s="94"/>
      <c r="AQ21" s="94"/>
      <c r="AR21" s="94"/>
      <c r="AS21" s="94"/>
      <c r="AT21" s="101"/>
      <c r="AU21" s="101"/>
      <c r="AV21" s="101"/>
      <c r="AW21" s="101"/>
      <c r="AX21" s="101"/>
      <c r="AY21" s="101"/>
      <c r="AZ21" s="72"/>
      <c r="BA21" s="101"/>
      <c r="BB21" s="101"/>
      <c r="BC21" s="95"/>
      <c r="BD21" s="101"/>
      <c r="BE21" s="101"/>
      <c r="BF21" s="101"/>
      <c r="BG21" s="101"/>
      <c r="BH21" s="101"/>
      <c r="BI21" s="101"/>
      <c r="BJ21" s="101"/>
      <c r="BK21" s="101"/>
      <c r="BL21" s="101"/>
      <c r="BM21" s="72"/>
      <c r="BN21" s="101"/>
      <c r="BO21" s="101"/>
      <c r="BP21" s="95"/>
      <c r="BQ21" s="101"/>
      <c r="BR21" s="101"/>
      <c r="BS21" s="101"/>
      <c r="BT21" s="101"/>
      <c r="BU21" s="101"/>
      <c r="BV21" s="101"/>
      <c r="BW21" s="101"/>
      <c r="BX21" s="101"/>
      <c r="BY21" s="101"/>
      <c r="BZ21" s="72"/>
      <c r="CA21" s="101"/>
      <c r="CB21" s="101"/>
      <c r="CC21" s="95"/>
      <c r="CD21" s="101"/>
      <c r="CE21" s="101"/>
      <c r="CF21" s="101"/>
      <c r="CG21" s="101"/>
      <c r="CH21" s="101"/>
      <c r="CI21" s="101"/>
      <c r="CJ21" s="101"/>
      <c r="CK21" s="101"/>
      <c r="CL21" s="101"/>
      <c r="CM21" s="102"/>
      <c r="CN21" s="102"/>
      <c r="CO21" s="102"/>
      <c r="CP21" s="102"/>
      <c r="CQ21" s="102"/>
      <c r="CR21" s="102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72"/>
      <c r="DL21" s="102"/>
      <c r="DM21" s="101"/>
      <c r="DN21" s="72"/>
      <c r="DO21" s="72"/>
      <c r="DP21" s="102"/>
      <c r="DQ21" s="101"/>
      <c r="DR21" s="72"/>
      <c r="DS21" s="72"/>
      <c r="DT21" s="102"/>
      <c r="DU21" s="101"/>
      <c r="DV21" s="72"/>
      <c r="DW21" s="28"/>
      <c r="DX21" s="28"/>
      <c r="DY21" s="28"/>
      <c r="DZ21" s="28"/>
      <c r="EA21" s="28"/>
      <c r="EB21" s="28"/>
      <c r="EC21" s="28"/>
      <c r="ED21" s="28"/>
      <c r="EE21" s="28"/>
      <c r="EF21" s="28"/>
      <c r="EG21" s="28"/>
      <c r="EH21" s="28"/>
      <c r="EI21" s="28"/>
      <c r="EJ21" s="28"/>
      <c r="EK21" s="28"/>
      <c r="EL21" s="28"/>
      <c r="EM21" s="28"/>
      <c r="EN21" s="28"/>
      <c r="EO21" s="28"/>
      <c r="EP21" s="28"/>
      <c r="EQ21" s="28"/>
      <c r="ER21" s="28"/>
      <c r="ES21" s="28"/>
      <c r="ET21" s="28"/>
      <c r="EU21" s="28"/>
      <c r="EV21" s="28"/>
      <c r="EW21" s="28"/>
      <c r="EX21" s="28"/>
      <c r="EY21" s="28"/>
      <c r="EZ21" s="28"/>
      <c r="FA21" s="28"/>
      <c r="FB21" s="28"/>
      <c r="FC21" s="28"/>
      <c r="FD21" s="28"/>
      <c r="FE21" s="28"/>
      <c r="FF21" s="28"/>
      <c r="FG21" s="28"/>
      <c r="FH21" s="28"/>
      <c r="FI21" s="28"/>
      <c r="FJ21" s="28"/>
      <c r="FK21" s="28"/>
      <c r="FL21" s="28"/>
      <c r="FM21" s="28"/>
      <c r="FN21" s="28"/>
      <c r="FO21" s="28"/>
      <c r="FP21" s="28"/>
      <c r="FQ21" s="28"/>
      <c r="FR21" s="28"/>
      <c r="FS21" s="28"/>
      <c r="FT21" s="28"/>
      <c r="FU21" s="28"/>
      <c r="FV21" s="28"/>
      <c r="FW21" s="28"/>
      <c r="FX21" s="28"/>
      <c r="FY21" s="28"/>
      <c r="FZ21" s="28"/>
      <c r="GA21" s="28"/>
      <c r="GB21" s="28"/>
      <c r="GC21" s="28"/>
      <c r="GD21" s="28"/>
      <c r="GE21" s="28"/>
      <c r="GF21" s="28"/>
      <c r="GG21" s="28"/>
      <c r="GH21" s="28"/>
      <c r="GI21" s="28"/>
      <c r="GJ21" s="28"/>
      <c r="GK21" s="28"/>
      <c r="GL21" s="28"/>
      <c r="GM21" s="28"/>
      <c r="GN21" s="28"/>
      <c r="GO21" s="28"/>
    </row>
    <row r="22" spans="1:197" ht="15" customHeight="1" x14ac:dyDescent="0.25">
      <c r="A22" s="28"/>
      <c r="B22" s="228"/>
      <c r="C22" s="228"/>
      <c r="D22" s="228"/>
      <c r="E22" s="228"/>
      <c r="F22" s="228"/>
      <c r="G22" s="228"/>
      <c r="H22" s="28"/>
      <c r="I22" s="28"/>
      <c r="J22" s="92"/>
      <c r="K22" s="93"/>
      <c r="L22" s="93"/>
      <c r="M22" s="94"/>
      <c r="N22" s="95"/>
      <c r="O22" s="94"/>
      <c r="P22" s="94"/>
      <c r="Q22" s="94"/>
      <c r="R22" s="94"/>
      <c r="S22" s="94"/>
      <c r="T22" s="94"/>
      <c r="U22" s="94"/>
      <c r="V22" s="92"/>
      <c r="W22" s="93"/>
      <c r="X22" s="93"/>
      <c r="Y22" s="94"/>
      <c r="Z22" s="96"/>
      <c r="AA22" s="94"/>
      <c r="AB22" s="94"/>
      <c r="AC22" s="94"/>
      <c r="AD22" s="94"/>
      <c r="AE22" s="94"/>
      <c r="AF22" s="94"/>
      <c r="AG22" s="94"/>
      <c r="AH22" s="92"/>
      <c r="AI22" s="93"/>
      <c r="AJ22" s="93"/>
      <c r="AK22" s="94"/>
      <c r="AL22" s="96"/>
      <c r="AM22" s="94"/>
      <c r="AN22" s="94"/>
      <c r="AO22" s="94"/>
      <c r="AP22" s="94"/>
      <c r="AQ22" s="94"/>
      <c r="AR22" s="94"/>
      <c r="AS22" s="94"/>
      <c r="AT22" s="101"/>
      <c r="AU22" s="101"/>
      <c r="AV22" s="101"/>
      <c r="AW22" s="101"/>
      <c r="AX22" s="101"/>
      <c r="AY22" s="101"/>
      <c r="AZ22" s="72"/>
      <c r="BA22" s="101"/>
      <c r="BB22" s="101"/>
      <c r="BC22" s="95"/>
      <c r="BD22" s="101"/>
      <c r="BE22" s="101"/>
      <c r="BF22" s="101"/>
      <c r="BG22" s="101"/>
      <c r="BH22" s="101"/>
      <c r="BI22" s="101"/>
      <c r="BJ22" s="101"/>
      <c r="BK22" s="101"/>
      <c r="BL22" s="101"/>
      <c r="BM22" s="72"/>
      <c r="BN22" s="101"/>
      <c r="BO22" s="101"/>
      <c r="BP22" s="95"/>
      <c r="BQ22" s="101"/>
      <c r="BR22" s="101"/>
      <c r="BS22" s="101"/>
      <c r="BT22" s="101"/>
      <c r="BU22" s="101"/>
      <c r="BV22" s="101"/>
      <c r="BW22" s="101"/>
      <c r="BX22" s="101"/>
      <c r="BY22" s="101"/>
      <c r="BZ22" s="72"/>
      <c r="CA22" s="101"/>
      <c r="CB22" s="101"/>
      <c r="CC22" s="95"/>
      <c r="CD22" s="101"/>
      <c r="CE22" s="101"/>
      <c r="CF22" s="101"/>
      <c r="CG22" s="101"/>
      <c r="CH22" s="101"/>
      <c r="CI22" s="101"/>
      <c r="CJ22" s="101"/>
      <c r="CK22" s="101"/>
      <c r="CL22" s="101"/>
      <c r="CM22" s="102"/>
      <c r="CN22" s="102"/>
      <c r="CO22" s="102"/>
      <c r="CP22" s="102"/>
      <c r="CQ22" s="102"/>
      <c r="CR22" s="102"/>
      <c r="CS22" s="28"/>
      <c r="CT22" s="28"/>
      <c r="CU22" s="28"/>
      <c r="CV22" s="28"/>
      <c r="CW22" s="28"/>
      <c r="CX22" s="28"/>
      <c r="CY22" s="28"/>
      <c r="CZ22" s="28"/>
      <c r="DA22" s="28"/>
      <c r="DB22" s="28"/>
      <c r="DC22" s="28"/>
      <c r="DD22" s="28"/>
      <c r="DE22" s="28"/>
      <c r="DF22" s="28"/>
      <c r="DG22" s="28"/>
      <c r="DH22" s="28"/>
      <c r="DI22" s="28"/>
      <c r="DJ22" s="28"/>
      <c r="DK22" s="72"/>
      <c r="DL22" s="102"/>
      <c r="DM22" s="101"/>
      <c r="DN22" s="72"/>
      <c r="DO22" s="72"/>
      <c r="DP22" s="102"/>
      <c r="DQ22" s="101"/>
      <c r="DR22" s="72"/>
      <c r="DS22" s="72"/>
      <c r="DT22" s="102"/>
      <c r="DU22" s="101"/>
      <c r="DV22" s="72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28"/>
      <c r="EV22" s="28"/>
      <c r="EW22" s="28"/>
      <c r="EX22" s="28"/>
      <c r="EY22" s="28"/>
      <c r="EZ22" s="28"/>
      <c r="FA22" s="28"/>
      <c r="FB22" s="28"/>
      <c r="FC22" s="28"/>
      <c r="FD22" s="28"/>
      <c r="FE22" s="28"/>
      <c r="FF22" s="28"/>
      <c r="FG22" s="28"/>
      <c r="FH22" s="28"/>
      <c r="FI22" s="28"/>
      <c r="FJ22" s="28"/>
      <c r="FK22" s="28"/>
      <c r="FL22" s="28"/>
      <c r="FM22" s="28"/>
      <c r="FN22" s="28"/>
      <c r="FO22" s="28"/>
      <c r="FP22" s="28"/>
      <c r="FQ22" s="28"/>
      <c r="FR22" s="28"/>
      <c r="FS22" s="28"/>
      <c r="FT22" s="28"/>
      <c r="FU22" s="28"/>
      <c r="FV22" s="28"/>
      <c r="FW22" s="28"/>
      <c r="FX22" s="28"/>
      <c r="FY22" s="28"/>
      <c r="FZ22" s="28"/>
      <c r="GA22" s="28"/>
      <c r="GB22" s="28"/>
      <c r="GC22" s="28"/>
      <c r="GD22" s="28"/>
      <c r="GE22" s="28"/>
      <c r="GF22" s="28"/>
      <c r="GG22" s="28"/>
      <c r="GH22" s="28"/>
      <c r="GI22" s="28"/>
      <c r="GJ22" s="28"/>
      <c r="GK22" s="28"/>
      <c r="GL22" s="28"/>
      <c r="GM22" s="28"/>
      <c r="GN22" s="28"/>
      <c r="GO22" s="28"/>
    </row>
    <row r="23" spans="1:197" ht="15" customHeight="1" x14ac:dyDescent="0.25">
      <c r="A23" s="28"/>
      <c r="B23" s="228"/>
      <c r="C23" s="228"/>
      <c r="D23" s="228"/>
      <c r="E23" s="228"/>
      <c r="F23" s="228"/>
      <c r="G23" s="228"/>
      <c r="H23" s="28"/>
      <c r="I23" s="28"/>
      <c r="J23" s="92"/>
      <c r="K23" s="93"/>
      <c r="L23" s="93"/>
      <c r="M23" s="94"/>
      <c r="N23" s="95"/>
      <c r="O23" s="94"/>
      <c r="P23" s="94"/>
      <c r="Q23" s="94"/>
      <c r="R23" s="94"/>
      <c r="S23" s="94"/>
      <c r="T23" s="94"/>
      <c r="U23" s="94"/>
      <c r="V23" s="92"/>
      <c r="W23" s="93"/>
      <c r="X23" s="93"/>
      <c r="Y23" s="94"/>
      <c r="Z23" s="96"/>
      <c r="AA23" s="94"/>
      <c r="AB23" s="94"/>
      <c r="AC23" s="94"/>
      <c r="AD23" s="94"/>
      <c r="AE23" s="94"/>
      <c r="AF23" s="94"/>
      <c r="AG23" s="94"/>
      <c r="AH23" s="92"/>
      <c r="AI23" s="93"/>
      <c r="AJ23" s="93"/>
      <c r="AK23" s="94"/>
      <c r="AL23" s="96"/>
      <c r="AM23" s="94"/>
      <c r="AN23" s="94"/>
      <c r="AO23" s="94"/>
      <c r="AP23" s="94"/>
      <c r="AQ23" s="94"/>
      <c r="AR23" s="94"/>
      <c r="AS23" s="94"/>
      <c r="AT23" s="101"/>
      <c r="AU23" s="101"/>
      <c r="AV23" s="101"/>
      <c r="AW23" s="101"/>
      <c r="AX23" s="101"/>
      <c r="AY23" s="101"/>
      <c r="AZ23" s="72"/>
      <c r="BA23" s="101"/>
      <c r="BB23" s="101"/>
      <c r="BC23" s="95"/>
      <c r="BD23" s="101"/>
      <c r="BE23" s="101"/>
      <c r="BF23" s="101"/>
      <c r="BG23" s="101"/>
      <c r="BH23" s="101"/>
      <c r="BI23" s="101"/>
      <c r="BJ23" s="101"/>
      <c r="BK23" s="101"/>
      <c r="BL23" s="101"/>
      <c r="BM23" s="72"/>
      <c r="BN23" s="101"/>
      <c r="BO23" s="101"/>
      <c r="BP23" s="95"/>
      <c r="BQ23" s="101"/>
      <c r="BR23" s="101"/>
      <c r="BS23" s="101"/>
      <c r="BT23" s="101"/>
      <c r="BU23" s="101"/>
      <c r="BV23" s="101"/>
      <c r="BW23" s="101"/>
      <c r="BX23" s="101"/>
      <c r="BY23" s="101"/>
      <c r="BZ23" s="72"/>
      <c r="CA23" s="101"/>
      <c r="CB23" s="101"/>
      <c r="CC23" s="95"/>
      <c r="CD23" s="101"/>
      <c r="CE23" s="101"/>
      <c r="CF23" s="101"/>
      <c r="CG23" s="101"/>
      <c r="CH23" s="101"/>
      <c r="CI23" s="101"/>
      <c r="CJ23" s="101"/>
      <c r="CK23" s="101"/>
      <c r="CL23" s="101"/>
      <c r="CM23" s="102"/>
      <c r="CN23" s="102"/>
      <c r="CO23" s="102"/>
      <c r="CP23" s="102"/>
      <c r="CQ23" s="102"/>
      <c r="CR23" s="102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72"/>
      <c r="DL23" s="102"/>
      <c r="DM23" s="101"/>
      <c r="DN23" s="72"/>
      <c r="DO23" s="72"/>
      <c r="DP23" s="102"/>
      <c r="DQ23" s="101"/>
      <c r="DR23" s="72"/>
      <c r="DS23" s="72"/>
      <c r="DT23" s="102"/>
      <c r="DU23" s="101"/>
      <c r="DV23" s="72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</row>
    <row r="24" spans="1:197" ht="15" customHeight="1" x14ac:dyDescent="0.25">
      <c r="A24" s="28"/>
      <c r="B24" s="228"/>
      <c r="C24" s="228"/>
      <c r="D24" s="228"/>
      <c r="E24" s="228"/>
      <c r="F24" s="228"/>
      <c r="G24" s="228"/>
      <c r="H24" s="28"/>
      <c r="I24" s="28"/>
      <c r="J24" s="92"/>
      <c r="K24" s="93"/>
      <c r="L24" s="93"/>
      <c r="M24" s="94"/>
      <c r="N24" s="95"/>
      <c r="O24" s="111"/>
      <c r="P24" s="111"/>
      <c r="Q24" s="111"/>
      <c r="R24" s="111"/>
      <c r="S24" s="111"/>
      <c r="T24" s="111"/>
      <c r="U24" s="111"/>
      <c r="V24" s="92"/>
      <c r="W24" s="93"/>
      <c r="X24" s="93"/>
      <c r="Y24" s="94"/>
      <c r="Z24" s="96"/>
      <c r="AA24" s="94"/>
      <c r="AB24" s="94"/>
      <c r="AC24" s="94"/>
      <c r="AD24" s="94"/>
      <c r="AE24" s="94"/>
      <c r="AF24" s="94"/>
      <c r="AG24" s="94"/>
      <c r="AH24" s="92"/>
      <c r="AI24" s="93"/>
      <c r="AJ24" s="93"/>
      <c r="AK24" s="94"/>
      <c r="AL24" s="96"/>
      <c r="AM24" s="94"/>
      <c r="AN24" s="94"/>
      <c r="AO24" s="94"/>
      <c r="AP24" s="94"/>
      <c r="AQ24" s="94"/>
      <c r="AR24" s="94"/>
      <c r="AS24" s="94"/>
      <c r="AT24" s="101"/>
      <c r="AU24" s="101"/>
      <c r="AV24" s="101"/>
      <c r="AW24" s="101"/>
      <c r="AX24" s="101"/>
      <c r="AY24" s="101"/>
      <c r="AZ24" s="72"/>
      <c r="BA24" s="101"/>
      <c r="BB24" s="101"/>
      <c r="BC24" s="95"/>
      <c r="BD24" s="101"/>
      <c r="BE24" s="101"/>
      <c r="BF24" s="101"/>
      <c r="BG24" s="101"/>
      <c r="BH24" s="101"/>
      <c r="BI24" s="101"/>
      <c r="BJ24" s="101"/>
      <c r="BK24" s="101"/>
      <c r="BL24" s="101"/>
      <c r="BM24" s="72"/>
      <c r="BN24" s="101"/>
      <c r="BO24" s="101"/>
      <c r="BP24" s="95"/>
      <c r="BQ24" s="101"/>
      <c r="BR24" s="101"/>
      <c r="BS24" s="101"/>
      <c r="BT24" s="101"/>
      <c r="BU24" s="101"/>
      <c r="BV24" s="101"/>
      <c r="BW24" s="101"/>
      <c r="BX24" s="101"/>
      <c r="BY24" s="101"/>
      <c r="BZ24" s="72"/>
      <c r="CA24" s="101"/>
      <c r="CB24" s="101"/>
      <c r="CC24" s="95"/>
      <c r="CD24" s="101"/>
      <c r="CE24" s="101"/>
      <c r="CF24" s="101"/>
      <c r="CG24" s="101"/>
      <c r="CH24" s="101"/>
      <c r="CI24" s="101"/>
      <c r="CJ24" s="101"/>
      <c r="CK24" s="101"/>
      <c r="CL24" s="101"/>
      <c r="CM24" s="102"/>
      <c r="CN24" s="102"/>
      <c r="CO24" s="102"/>
      <c r="CP24" s="102"/>
      <c r="CQ24" s="102"/>
      <c r="CR24" s="102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72"/>
      <c r="DL24" s="102"/>
      <c r="DM24" s="101"/>
      <c r="DN24" s="72"/>
      <c r="DO24" s="72"/>
      <c r="DP24" s="102"/>
      <c r="DQ24" s="101"/>
      <c r="DR24" s="72"/>
      <c r="DS24" s="72"/>
      <c r="DT24" s="102"/>
      <c r="DU24" s="101"/>
      <c r="DV24" s="72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</row>
    <row r="25" spans="1:197" ht="15" customHeight="1" x14ac:dyDescent="0.25">
      <c r="A25" s="28"/>
      <c r="B25" s="228"/>
      <c r="C25" s="228"/>
      <c r="D25" s="228"/>
      <c r="E25" s="228"/>
      <c r="F25" s="228"/>
      <c r="G25" s="228"/>
      <c r="H25" s="28"/>
      <c r="I25" s="28"/>
      <c r="J25" s="92"/>
      <c r="K25" s="93"/>
      <c r="L25" s="93"/>
      <c r="M25" s="94"/>
      <c r="N25" s="95"/>
      <c r="O25" s="111"/>
      <c r="P25" s="111"/>
      <c r="Q25" s="111"/>
      <c r="R25" s="111"/>
      <c r="S25" s="111"/>
      <c r="T25" s="111"/>
      <c r="U25" s="111"/>
      <c r="V25" s="92"/>
      <c r="W25" s="93"/>
      <c r="X25" s="93"/>
      <c r="Y25" s="94"/>
      <c r="Z25" s="96"/>
      <c r="AA25" s="94"/>
      <c r="AB25" s="94"/>
      <c r="AC25" s="94"/>
      <c r="AD25" s="94"/>
      <c r="AE25" s="94"/>
      <c r="AF25" s="94"/>
      <c r="AG25" s="94"/>
      <c r="AH25" s="92"/>
      <c r="AI25" s="93"/>
      <c r="AJ25" s="93"/>
      <c r="AK25" s="94"/>
      <c r="AL25" s="96"/>
      <c r="AM25" s="94"/>
      <c r="AN25" s="94"/>
      <c r="AO25" s="94"/>
      <c r="AP25" s="94"/>
      <c r="AQ25" s="94"/>
      <c r="AR25" s="94"/>
      <c r="AS25" s="94"/>
      <c r="AT25" s="101"/>
      <c r="AU25" s="101"/>
      <c r="AV25" s="101"/>
      <c r="AW25" s="101"/>
      <c r="AX25" s="101"/>
      <c r="AY25" s="101"/>
      <c r="AZ25" s="72"/>
      <c r="BA25" s="101"/>
      <c r="BB25" s="101"/>
      <c r="BC25" s="95"/>
      <c r="BD25" s="101"/>
      <c r="BE25" s="101"/>
      <c r="BF25" s="101"/>
      <c r="BG25" s="101"/>
      <c r="BH25" s="101"/>
      <c r="BI25" s="101"/>
      <c r="BJ25" s="101"/>
      <c r="BK25" s="101"/>
      <c r="BL25" s="101"/>
      <c r="BM25" s="72"/>
      <c r="BN25" s="101"/>
      <c r="BO25" s="101"/>
      <c r="BP25" s="95"/>
      <c r="BQ25" s="101"/>
      <c r="BR25" s="101"/>
      <c r="BS25" s="101"/>
      <c r="BT25" s="101"/>
      <c r="BU25" s="101"/>
      <c r="BV25" s="101"/>
      <c r="BW25" s="101"/>
      <c r="BX25" s="101"/>
      <c r="BY25" s="101"/>
      <c r="BZ25" s="72"/>
      <c r="CA25" s="101"/>
      <c r="CB25" s="101"/>
      <c r="CC25" s="95"/>
      <c r="CD25" s="101"/>
      <c r="CE25" s="101"/>
      <c r="CF25" s="101"/>
      <c r="CG25" s="101"/>
      <c r="CH25" s="101"/>
      <c r="CI25" s="101"/>
      <c r="CJ25" s="101"/>
      <c r="CK25" s="101"/>
      <c r="CL25" s="101"/>
      <c r="CM25" s="102"/>
      <c r="CN25" s="102"/>
      <c r="CO25" s="102"/>
      <c r="CP25" s="102"/>
      <c r="CQ25" s="102"/>
      <c r="CR25" s="102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72"/>
      <c r="DL25" s="102"/>
      <c r="DM25" s="101"/>
      <c r="DN25" s="72"/>
      <c r="DO25" s="72"/>
      <c r="DP25" s="102"/>
      <c r="DQ25" s="101"/>
      <c r="DR25" s="72"/>
      <c r="DS25" s="72"/>
      <c r="DT25" s="102"/>
      <c r="DU25" s="101"/>
      <c r="DV25" s="72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</row>
    <row r="26" spans="1:197" ht="15" customHeight="1" x14ac:dyDescent="0.25">
      <c r="A26" s="28"/>
      <c r="B26" s="228"/>
      <c r="C26" s="228"/>
      <c r="D26" s="228"/>
      <c r="E26" s="228"/>
      <c r="F26" s="228"/>
      <c r="G26" s="228"/>
      <c r="H26" s="28"/>
      <c r="I26" s="28"/>
      <c r="J26" s="92"/>
      <c r="K26" s="93"/>
      <c r="L26" s="93"/>
      <c r="M26" s="94"/>
      <c r="N26" s="95"/>
      <c r="O26" s="111"/>
      <c r="P26" s="111"/>
      <c r="Q26" s="111"/>
      <c r="R26" s="111"/>
      <c r="S26" s="111"/>
      <c r="T26" s="111"/>
      <c r="U26" s="111"/>
      <c r="V26" s="92"/>
      <c r="W26" s="93"/>
      <c r="X26" s="93"/>
      <c r="Y26" s="94"/>
      <c r="Z26" s="96"/>
      <c r="AA26" s="94"/>
      <c r="AB26" s="94"/>
      <c r="AC26" s="94"/>
      <c r="AD26" s="94"/>
      <c r="AE26" s="94"/>
      <c r="AF26" s="94"/>
      <c r="AG26" s="94"/>
      <c r="AH26" s="92"/>
      <c r="AI26" s="93"/>
      <c r="AJ26" s="93"/>
      <c r="AK26" s="94"/>
      <c r="AL26" s="96"/>
      <c r="AM26" s="94"/>
      <c r="AN26" s="94"/>
      <c r="AO26" s="94"/>
      <c r="AP26" s="94"/>
      <c r="AQ26" s="94"/>
      <c r="AR26" s="94"/>
      <c r="AS26" s="94"/>
      <c r="AT26" s="101"/>
      <c r="AU26" s="101"/>
      <c r="AV26" s="101"/>
      <c r="AW26" s="101"/>
      <c r="AX26" s="101"/>
      <c r="AY26" s="101"/>
      <c r="AZ26" s="72"/>
      <c r="BA26" s="101"/>
      <c r="BB26" s="101"/>
      <c r="BC26" s="95"/>
      <c r="BD26" s="101"/>
      <c r="BE26" s="101"/>
      <c r="BF26" s="101"/>
      <c r="BG26" s="101"/>
      <c r="BH26" s="101"/>
      <c r="BI26" s="101"/>
      <c r="BJ26" s="101"/>
      <c r="BK26" s="101"/>
      <c r="BL26" s="101"/>
      <c r="BM26" s="72"/>
      <c r="BN26" s="101"/>
      <c r="BO26" s="101"/>
      <c r="BP26" s="95"/>
      <c r="BQ26" s="101"/>
      <c r="BR26" s="101"/>
      <c r="BS26" s="101"/>
      <c r="BT26" s="101"/>
      <c r="BU26" s="101"/>
      <c r="BV26" s="101"/>
      <c r="BW26" s="101"/>
      <c r="BX26" s="101"/>
      <c r="BY26" s="101"/>
      <c r="BZ26" s="72"/>
      <c r="CA26" s="101"/>
      <c r="CB26" s="101"/>
      <c r="CC26" s="95"/>
      <c r="CD26" s="101"/>
      <c r="CE26" s="101"/>
      <c r="CF26" s="101"/>
      <c r="CG26" s="101"/>
      <c r="CH26" s="101"/>
      <c r="CI26" s="101"/>
      <c r="CJ26" s="101"/>
      <c r="CK26" s="101"/>
      <c r="CL26" s="101"/>
      <c r="CM26" s="102"/>
      <c r="CN26" s="102"/>
      <c r="CO26" s="102"/>
      <c r="CP26" s="102"/>
      <c r="CQ26" s="102"/>
      <c r="CR26" s="102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72"/>
      <c r="DL26" s="102"/>
      <c r="DM26" s="101"/>
      <c r="DN26" s="72"/>
      <c r="DO26" s="72"/>
      <c r="DP26" s="102"/>
      <c r="DQ26" s="101"/>
      <c r="DR26" s="72"/>
      <c r="DS26" s="72"/>
      <c r="DT26" s="102"/>
      <c r="DU26" s="101"/>
      <c r="DV26" s="72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</row>
    <row r="27" spans="1:197" ht="15" customHeight="1" x14ac:dyDescent="0.25">
      <c r="A27" s="28"/>
      <c r="B27" s="228"/>
      <c r="C27" s="228"/>
      <c r="D27" s="228"/>
      <c r="E27" s="228"/>
      <c r="F27" s="228"/>
      <c r="G27" s="228"/>
      <c r="H27" s="28"/>
      <c r="I27" s="28"/>
      <c r="J27" s="92"/>
      <c r="K27" s="93"/>
      <c r="L27" s="93"/>
      <c r="M27" s="94"/>
      <c r="N27" s="95"/>
      <c r="O27" s="111"/>
      <c r="P27" s="111"/>
      <c r="Q27" s="111"/>
      <c r="R27" s="111"/>
      <c r="S27" s="111"/>
      <c r="T27" s="111"/>
      <c r="U27" s="111"/>
      <c r="V27" s="92"/>
      <c r="W27" s="93"/>
      <c r="X27" s="93"/>
      <c r="Y27" s="94"/>
      <c r="Z27" s="96"/>
      <c r="AA27" s="94"/>
      <c r="AB27" s="94"/>
      <c r="AC27" s="94"/>
      <c r="AD27" s="94"/>
      <c r="AE27" s="94"/>
      <c r="AF27" s="94"/>
      <c r="AG27" s="94"/>
      <c r="AH27" s="92"/>
      <c r="AI27" s="93"/>
      <c r="AJ27" s="93"/>
      <c r="AK27" s="94"/>
      <c r="AL27" s="96"/>
      <c r="AM27" s="94"/>
      <c r="AN27" s="94"/>
      <c r="AO27" s="94"/>
      <c r="AP27" s="94"/>
      <c r="AQ27" s="94"/>
      <c r="AR27" s="94"/>
      <c r="AS27" s="94"/>
      <c r="AT27" s="101"/>
      <c r="AU27" s="101"/>
      <c r="AV27" s="101"/>
      <c r="AW27" s="101"/>
      <c r="AX27" s="101"/>
      <c r="AY27" s="101"/>
      <c r="AZ27" s="72"/>
      <c r="BA27" s="101"/>
      <c r="BB27" s="101"/>
      <c r="BC27" s="95"/>
      <c r="BD27" s="101"/>
      <c r="BE27" s="101"/>
      <c r="BF27" s="101"/>
      <c r="BG27" s="101"/>
      <c r="BH27" s="101"/>
      <c r="BI27" s="101"/>
      <c r="BJ27" s="101"/>
      <c r="BK27" s="101"/>
      <c r="BL27" s="101"/>
      <c r="BM27" s="72"/>
      <c r="BN27" s="101"/>
      <c r="BO27" s="101"/>
      <c r="BP27" s="95"/>
      <c r="BQ27" s="101"/>
      <c r="BR27" s="101"/>
      <c r="BS27" s="101"/>
      <c r="BT27" s="101"/>
      <c r="BU27" s="101"/>
      <c r="BV27" s="101"/>
      <c r="BW27" s="101"/>
      <c r="BX27" s="101"/>
      <c r="BY27" s="101"/>
      <c r="BZ27" s="72"/>
      <c r="CA27" s="101"/>
      <c r="CB27" s="101"/>
      <c r="CC27" s="95"/>
      <c r="CD27" s="101"/>
      <c r="CE27" s="101"/>
      <c r="CF27" s="101"/>
      <c r="CG27" s="101"/>
      <c r="CH27" s="101"/>
      <c r="CI27" s="101"/>
      <c r="CJ27" s="101"/>
      <c r="CK27" s="101"/>
      <c r="CL27" s="101"/>
      <c r="CM27" s="102"/>
      <c r="CN27" s="102"/>
      <c r="CO27" s="102"/>
      <c r="CP27" s="102"/>
      <c r="CQ27" s="102"/>
      <c r="CR27" s="102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72"/>
      <c r="DL27" s="102"/>
      <c r="DM27" s="101"/>
      <c r="DN27" s="72"/>
      <c r="DO27" s="72"/>
      <c r="DP27" s="102"/>
      <c r="DQ27" s="101"/>
      <c r="DR27" s="72"/>
      <c r="DS27" s="72"/>
      <c r="DT27" s="102"/>
      <c r="DU27" s="101"/>
      <c r="DV27" s="72"/>
      <c r="DW27" s="28"/>
      <c r="DX27" s="28"/>
      <c r="DY27" s="28"/>
      <c r="DZ27" s="28"/>
      <c r="EA27" s="28"/>
      <c r="EB27" s="28"/>
      <c r="EC27" s="28"/>
      <c r="ED27" s="28"/>
      <c r="EE27" s="28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  <c r="FK27" s="28"/>
      <c r="FL27" s="28"/>
      <c r="FM27" s="28"/>
      <c r="FN27" s="28"/>
      <c r="FO27" s="28"/>
      <c r="FP27" s="28"/>
      <c r="FQ27" s="28"/>
      <c r="FR27" s="28"/>
      <c r="FS27" s="28"/>
      <c r="FT27" s="28"/>
      <c r="FU27" s="28"/>
      <c r="FV27" s="28"/>
      <c r="FW27" s="28"/>
      <c r="FX27" s="28"/>
      <c r="FY27" s="28"/>
      <c r="FZ27" s="28"/>
      <c r="GA27" s="28"/>
      <c r="GB27" s="28"/>
      <c r="GC27" s="28"/>
      <c r="GD27" s="28"/>
      <c r="GE27" s="28"/>
      <c r="GF27" s="28"/>
      <c r="GG27" s="28"/>
      <c r="GH27" s="28"/>
      <c r="GI27" s="28"/>
      <c r="GJ27" s="28"/>
      <c r="GK27" s="28"/>
      <c r="GL27" s="28"/>
      <c r="GM27" s="28"/>
      <c r="GN27" s="28"/>
      <c r="GO27" s="28"/>
    </row>
    <row r="28" spans="1:197" ht="15" customHeight="1" x14ac:dyDescent="0.25">
      <c r="A28" s="28"/>
      <c r="B28" s="228"/>
      <c r="C28" s="228"/>
      <c r="D28" s="228"/>
      <c r="E28" s="228"/>
      <c r="F28" s="228"/>
      <c r="G28" s="228"/>
      <c r="H28" s="28"/>
      <c r="I28" s="28"/>
      <c r="J28" s="28"/>
      <c r="K28" s="64"/>
      <c r="L28" s="64"/>
      <c r="M28" s="28"/>
      <c r="N28" s="28"/>
      <c r="O28" s="111"/>
      <c r="P28" s="111"/>
      <c r="Q28" s="111"/>
      <c r="R28" s="111"/>
      <c r="S28" s="111"/>
      <c r="T28" s="111"/>
      <c r="U28" s="111"/>
      <c r="V28" s="28"/>
      <c r="W28" s="64"/>
      <c r="X28" s="64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64"/>
      <c r="AJ28" s="64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65"/>
      <c r="AZ28" s="66"/>
      <c r="BA28" s="67" t="s">
        <v>38</v>
      </c>
      <c r="BB28" s="67" t="s">
        <v>37</v>
      </c>
      <c r="BC28" s="67" t="s">
        <v>39</v>
      </c>
      <c r="BD28" s="65"/>
      <c r="BE28" s="65"/>
      <c r="BF28" s="65"/>
      <c r="BG28" s="65"/>
      <c r="BH28" s="65"/>
      <c r="BI28" s="65"/>
      <c r="BJ28" s="65"/>
      <c r="BK28" s="65"/>
      <c r="BL28" s="65"/>
      <c r="BM28" s="66"/>
      <c r="BN28" s="67" t="s">
        <v>38</v>
      </c>
      <c r="BO28" s="67" t="s">
        <v>37</v>
      </c>
      <c r="BP28" s="67" t="s">
        <v>39</v>
      </c>
      <c r="BQ28" s="65"/>
      <c r="BR28" s="65"/>
      <c r="BS28" s="65"/>
      <c r="BT28" s="65"/>
      <c r="BU28" s="65"/>
      <c r="BV28" s="65"/>
      <c r="BW28" s="65"/>
      <c r="BX28" s="65"/>
      <c r="BY28" s="65"/>
      <c r="BZ28" s="66"/>
      <c r="CA28" s="67" t="s">
        <v>38</v>
      </c>
      <c r="CB28" s="67" t="s">
        <v>37</v>
      </c>
      <c r="CC28" s="67" t="s">
        <v>39</v>
      </c>
      <c r="CD28" s="65"/>
      <c r="CE28" s="65"/>
      <c r="CF28" s="65"/>
      <c r="CG28" s="65"/>
      <c r="CH28" s="65"/>
      <c r="CI28" s="65"/>
      <c r="CJ28" s="65"/>
      <c r="CK28" s="65"/>
      <c r="CL28" s="65"/>
      <c r="CM28" s="65"/>
      <c r="CN28" s="65"/>
      <c r="CO28" s="65"/>
      <c r="CP28" s="65"/>
      <c r="CQ28" s="65"/>
      <c r="CR28" s="65"/>
      <c r="CS28" s="28"/>
      <c r="CT28" s="28"/>
      <c r="CU28" s="28"/>
      <c r="CV28" s="28"/>
      <c r="CW28" s="28"/>
      <c r="CX28" s="28"/>
      <c r="CY28" s="28"/>
      <c r="CZ28" s="28"/>
      <c r="DA28" s="28"/>
      <c r="DB28" s="28"/>
      <c r="DC28" s="28"/>
      <c r="DD28" s="28"/>
      <c r="DE28" s="28"/>
      <c r="DF28" s="28"/>
      <c r="DG28" s="28"/>
      <c r="DH28" s="28"/>
      <c r="DI28" s="28"/>
      <c r="DJ28" s="28"/>
      <c r="DK28" s="64"/>
      <c r="DL28" s="28"/>
      <c r="DM28" s="28"/>
      <c r="DN28" s="64"/>
      <c r="DO28" s="64"/>
      <c r="DP28" s="28"/>
      <c r="DQ28" s="28"/>
      <c r="DR28" s="64"/>
      <c r="DS28" s="64"/>
      <c r="DT28" s="28"/>
      <c r="DU28" s="28"/>
      <c r="DV28" s="64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28"/>
      <c r="EV28" s="28"/>
      <c r="EW28" s="28"/>
      <c r="EX28" s="28"/>
      <c r="EY28" s="28"/>
      <c r="EZ28" s="28"/>
      <c r="FA28" s="28"/>
      <c r="FB28" s="28"/>
      <c r="FC28" s="28"/>
      <c r="FD28" s="28"/>
      <c r="FE28" s="28"/>
      <c r="FF28" s="28"/>
      <c r="FG28" s="28"/>
      <c r="FH28" s="28"/>
      <c r="FI28" s="28"/>
      <c r="FJ28" s="28"/>
      <c r="FK28" s="28"/>
      <c r="FL28" s="28"/>
      <c r="FM28" s="28"/>
      <c r="FN28" s="28"/>
      <c r="FO28" s="28"/>
      <c r="FP28" s="28"/>
      <c r="FQ28" s="28"/>
      <c r="FR28" s="28"/>
      <c r="FS28" s="28"/>
      <c r="FT28" s="28"/>
      <c r="FU28" s="28"/>
      <c r="FV28" s="28"/>
      <c r="FW28" s="28"/>
      <c r="FX28" s="28"/>
      <c r="FY28" s="28"/>
      <c r="FZ28" s="28"/>
      <c r="GA28" s="28"/>
      <c r="GB28" s="28"/>
      <c r="GC28" s="28"/>
      <c r="GD28" s="28"/>
      <c r="GE28" s="28"/>
      <c r="GF28" s="28"/>
      <c r="GG28" s="28"/>
      <c r="GH28" s="28"/>
      <c r="GI28" s="28"/>
      <c r="GJ28" s="28"/>
      <c r="GK28" s="28"/>
      <c r="GL28" s="28"/>
      <c r="GM28" s="28"/>
      <c r="GN28" s="28"/>
      <c r="GO28" s="28"/>
    </row>
    <row r="29" spans="1:197" ht="15" customHeight="1" x14ac:dyDescent="0.25">
      <c r="A29" s="28"/>
      <c r="B29" s="228"/>
      <c r="C29" s="228"/>
      <c r="D29" s="228"/>
      <c r="E29" s="228"/>
      <c r="F29" s="228"/>
      <c r="G29" s="228"/>
      <c r="H29" s="28"/>
      <c r="I29" s="28"/>
      <c r="J29" s="28"/>
      <c r="K29" s="64"/>
      <c r="L29" s="64"/>
      <c r="M29" s="28"/>
      <c r="N29" s="28"/>
      <c r="O29" s="111"/>
      <c r="P29" s="111"/>
      <c r="Q29" s="111"/>
      <c r="R29" s="111"/>
      <c r="S29" s="111"/>
      <c r="T29" s="111"/>
      <c r="U29" s="111"/>
      <c r="V29" s="28"/>
      <c r="W29" s="64"/>
      <c r="X29" s="64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64"/>
      <c r="AJ29" s="64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65"/>
      <c r="AZ29" s="66"/>
      <c r="BA29" s="65" t="s">
        <v>38</v>
      </c>
      <c r="BB29" s="65" t="s">
        <v>37</v>
      </c>
      <c r="BC29" s="65" t="s">
        <v>39</v>
      </c>
      <c r="BD29" s="65"/>
      <c r="BE29" s="65"/>
      <c r="BF29" s="65"/>
      <c r="BG29" s="65"/>
      <c r="BH29" s="65"/>
      <c r="BI29" s="65"/>
      <c r="BJ29" s="65"/>
      <c r="BK29" s="65"/>
      <c r="BL29" s="65"/>
      <c r="BM29" s="66"/>
      <c r="BN29" s="65" t="s">
        <v>38</v>
      </c>
      <c r="BO29" s="65" t="s">
        <v>37</v>
      </c>
      <c r="BP29" s="65" t="s">
        <v>39</v>
      </c>
      <c r="BQ29" s="65"/>
      <c r="BR29" s="65"/>
      <c r="BS29" s="65"/>
      <c r="BT29" s="65"/>
      <c r="BU29" s="65"/>
      <c r="BV29" s="65"/>
      <c r="BW29" s="65"/>
      <c r="BX29" s="65"/>
      <c r="BY29" s="65"/>
      <c r="BZ29" s="66"/>
      <c r="CA29" s="65" t="s">
        <v>38</v>
      </c>
      <c r="CB29" s="65" t="s">
        <v>37</v>
      </c>
      <c r="CC29" s="65" t="s">
        <v>39</v>
      </c>
      <c r="CD29" s="65"/>
      <c r="CE29" s="65"/>
      <c r="CF29" s="65"/>
      <c r="CG29" s="65"/>
      <c r="CH29" s="65"/>
      <c r="CI29" s="65"/>
      <c r="CJ29" s="65"/>
      <c r="CK29" s="65"/>
      <c r="CL29" s="65"/>
      <c r="CM29" s="65"/>
      <c r="CN29" s="65"/>
      <c r="CO29" s="65"/>
      <c r="CP29" s="65"/>
      <c r="CQ29" s="65"/>
      <c r="CR29" s="65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64"/>
      <c r="DL29" s="28"/>
      <c r="DM29" s="28"/>
      <c r="DN29" s="64"/>
      <c r="DO29" s="64"/>
      <c r="DP29" s="28"/>
      <c r="DQ29" s="28"/>
      <c r="DR29" s="64"/>
      <c r="DS29" s="64"/>
      <c r="DT29" s="28"/>
      <c r="DU29" s="28"/>
      <c r="DV29" s="64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</row>
    <row r="30" spans="1:197" ht="15" customHeight="1" x14ac:dyDescent="0.25">
      <c r="A30" s="28"/>
      <c r="B30" s="228"/>
      <c r="C30" s="228"/>
      <c r="D30" s="228"/>
      <c r="E30" s="228"/>
      <c r="F30" s="228"/>
      <c r="G30" s="228"/>
      <c r="H30" s="28"/>
      <c r="I30" s="28"/>
      <c r="J30" s="28"/>
      <c r="K30" s="64"/>
      <c r="L30" s="64"/>
      <c r="M30" s="28"/>
      <c r="N30" s="28"/>
      <c r="O30" s="71"/>
      <c r="P30" s="71"/>
      <c r="Q30" s="71"/>
      <c r="R30" s="71"/>
      <c r="S30" s="71"/>
      <c r="T30" s="71"/>
      <c r="U30" s="71"/>
      <c r="V30" s="28"/>
      <c r="W30" s="64"/>
      <c r="X30" s="64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64"/>
      <c r="AJ30" s="64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65"/>
      <c r="AZ30" s="66"/>
      <c r="BA30" s="65"/>
      <c r="BB30" s="65"/>
      <c r="BC30" s="65"/>
      <c r="BD30" s="65"/>
      <c r="BE30" s="65"/>
      <c r="BF30" s="65"/>
      <c r="BG30" s="65"/>
      <c r="BH30" s="65"/>
      <c r="BI30" s="65"/>
      <c r="BJ30" s="65"/>
      <c r="BK30" s="65"/>
      <c r="BL30" s="65"/>
      <c r="BM30" s="66"/>
      <c r="BN30" s="65"/>
      <c r="BO30" s="65"/>
      <c r="BP30" s="65"/>
      <c r="BQ30" s="65"/>
      <c r="BR30" s="65"/>
      <c r="BS30" s="65"/>
      <c r="BT30" s="65"/>
      <c r="BU30" s="65"/>
      <c r="BV30" s="65"/>
      <c r="BW30" s="65"/>
      <c r="BX30" s="65"/>
      <c r="BY30" s="65"/>
      <c r="BZ30" s="66"/>
      <c r="CA30" s="65"/>
      <c r="CB30" s="65"/>
      <c r="CC30" s="65"/>
      <c r="CD30" s="65"/>
      <c r="CE30" s="65"/>
      <c r="CF30" s="65"/>
      <c r="CG30" s="65"/>
      <c r="CH30" s="65"/>
      <c r="CI30" s="65"/>
      <c r="CJ30" s="65"/>
      <c r="CK30" s="65"/>
      <c r="CL30" s="65"/>
      <c r="CM30" s="65"/>
      <c r="CN30" s="65"/>
      <c r="CO30" s="65"/>
      <c r="CP30" s="65"/>
      <c r="CQ30" s="65"/>
      <c r="CR30" s="65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64"/>
      <c r="DL30" s="28"/>
      <c r="DM30" s="28"/>
      <c r="DN30" s="64"/>
      <c r="DO30" s="64"/>
      <c r="DP30" s="28"/>
      <c r="DQ30" s="28"/>
      <c r="DR30" s="64"/>
      <c r="DS30" s="64"/>
      <c r="DT30" s="28"/>
      <c r="DU30" s="28"/>
      <c r="DV30" s="64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</row>
    <row r="31" spans="1:197" ht="15" customHeight="1" x14ac:dyDescent="0.25">
      <c r="A31" s="28"/>
      <c r="B31" s="228"/>
      <c r="C31" s="228"/>
      <c r="D31" s="228"/>
      <c r="E31" s="228"/>
      <c r="F31" s="228"/>
      <c r="G31" s="228"/>
      <c r="H31" s="28"/>
      <c r="I31" s="28"/>
      <c r="J31" s="28"/>
      <c r="K31" s="64"/>
      <c r="L31" s="64"/>
      <c r="M31" s="28"/>
      <c r="N31" s="28"/>
      <c r="O31" s="71"/>
      <c r="P31" s="71"/>
      <c r="Q31" s="71"/>
      <c r="R31" s="71"/>
      <c r="S31" s="71"/>
      <c r="T31" s="71"/>
      <c r="U31" s="71"/>
      <c r="V31" s="28"/>
      <c r="W31" s="64"/>
      <c r="X31" s="64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64"/>
      <c r="AJ31" s="64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65"/>
      <c r="AZ31" s="66"/>
      <c r="BA31" s="65"/>
      <c r="BB31" s="65"/>
      <c r="BC31" s="65"/>
      <c r="BD31" s="65"/>
      <c r="BE31" s="65"/>
      <c r="BF31" s="65"/>
      <c r="BG31" s="65"/>
      <c r="BH31" s="65"/>
      <c r="BI31" s="65"/>
      <c r="BJ31" s="65"/>
      <c r="BK31" s="65"/>
      <c r="BL31" s="65"/>
      <c r="BM31" s="66"/>
      <c r="BN31" s="65"/>
      <c r="BO31" s="65"/>
      <c r="BP31" s="65"/>
      <c r="BQ31" s="65"/>
      <c r="BR31" s="65"/>
      <c r="BS31" s="65"/>
      <c r="BT31" s="65"/>
      <c r="BU31" s="65"/>
      <c r="BV31" s="65"/>
      <c r="BW31" s="65"/>
      <c r="BX31" s="65"/>
      <c r="BY31" s="65"/>
      <c r="BZ31" s="66"/>
      <c r="CA31" s="65"/>
      <c r="CB31" s="65"/>
      <c r="CC31" s="65"/>
      <c r="CD31" s="65"/>
      <c r="CE31" s="65"/>
      <c r="CF31" s="65"/>
      <c r="CG31" s="65"/>
      <c r="CH31" s="65"/>
      <c r="CI31" s="65"/>
      <c r="CJ31" s="65"/>
      <c r="CK31" s="65"/>
      <c r="CL31" s="65"/>
      <c r="CM31" s="65"/>
      <c r="CN31" s="65"/>
      <c r="CO31" s="65"/>
      <c r="CP31" s="65"/>
      <c r="CQ31" s="65"/>
      <c r="CR31" s="65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64"/>
      <c r="DL31" s="28"/>
      <c r="DM31" s="28"/>
      <c r="DN31" s="64"/>
      <c r="DO31" s="64"/>
      <c r="DP31" s="28"/>
      <c r="DQ31" s="28"/>
      <c r="DR31" s="64"/>
      <c r="DS31" s="64"/>
      <c r="DT31" s="28"/>
      <c r="DU31" s="28"/>
      <c r="DV31" s="64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</row>
    <row r="32" spans="1:197" ht="15" customHeight="1" x14ac:dyDescent="0.25">
      <c r="A32" s="28"/>
      <c r="B32" s="228"/>
      <c r="C32" s="228"/>
      <c r="D32" s="228"/>
      <c r="E32" s="228"/>
      <c r="F32" s="228"/>
      <c r="G32" s="228"/>
      <c r="H32" s="28"/>
      <c r="I32" s="28"/>
      <c r="J32" s="28"/>
      <c r="K32" s="64"/>
      <c r="L32" s="64"/>
      <c r="M32" s="28"/>
      <c r="N32" s="28"/>
      <c r="O32" s="68"/>
      <c r="P32" s="68"/>
      <c r="Q32" s="68"/>
      <c r="R32" s="68"/>
      <c r="S32" s="68"/>
      <c r="T32" s="68"/>
      <c r="U32" s="68"/>
      <c r="V32" s="28"/>
      <c r="W32" s="64"/>
      <c r="X32" s="64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64"/>
      <c r="AJ32" s="64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65"/>
      <c r="AZ32" s="66"/>
      <c r="BA32" s="65"/>
      <c r="BB32" s="65"/>
      <c r="BC32" s="65"/>
      <c r="BD32" s="65"/>
      <c r="BE32" s="65"/>
      <c r="BF32" s="65"/>
      <c r="BG32" s="65"/>
      <c r="BH32" s="65"/>
      <c r="BI32" s="65"/>
      <c r="BJ32" s="65"/>
      <c r="BK32" s="65"/>
      <c r="BL32" s="65"/>
      <c r="BM32" s="66"/>
      <c r="BN32" s="65"/>
      <c r="BO32" s="65"/>
      <c r="BP32" s="65"/>
      <c r="BQ32" s="65"/>
      <c r="BR32" s="65"/>
      <c r="BS32" s="65"/>
      <c r="BT32" s="65"/>
      <c r="BU32" s="65"/>
      <c r="BV32" s="65"/>
      <c r="BW32" s="65"/>
      <c r="BX32" s="65"/>
      <c r="BY32" s="65"/>
      <c r="BZ32" s="66"/>
      <c r="CA32" s="65"/>
      <c r="CB32" s="65"/>
      <c r="CC32" s="65"/>
      <c r="CD32" s="65"/>
      <c r="CE32" s="65"/>
      <c r="CF32" s="65"/>
      <c r="CG32" s="65"/>
      <c r="CH32" s="65"/>
      <c r="CI32" s="65"/>
      <c r="CJ32" s="65"/>
      <c r="CK32" s="65"/>
      <c r="CL32" s="65"/>
      <c r="CM32" s="65"/>
      <c r="CN32" s="65"/>
      <c r="CO32" s="65"/>
      <c r="CP32" s="65"/>
      <c r="CQ32" s="65"/>
      <c r="CR32" s="65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64"/>
      <c r="DL32" s="28"/>
      <c r="DM32" s="28"/>
      <c r="DN32" s="64"/>
      <c r="DO32" s="64"/>
      <c r="DP32" s="28"/>
      <c r="DQ32" s="28"/>
      <c r="DR32" s="64"/>
      <c r="DS32" s="64"/>
      <c r="DT32" s="28"/>
      <c r="DU32" s="28"/>
      <c r="DV32" s="64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</row>
    <row r="33" spans="1:197" ht="15" customHeight="1" x14ac:dyDescent="0.25">
      <c r="A33" s="28"/>
      <c r="B33" s="228"/>
      <c r="C33" s="228"/>
      <c r="D33" s="228"/>
      <c r="E33" s="228"/>
      <c r="F33" s="228"/>
      <c r="G33" s="228"/>
      <c r="H33" s="28"/>
      <c r="I33" s="28"/>
      <c r="J33" s="28"/>
      <c r="K33" s="64"/>
      <c r="L33" s="64"/>
      <c r="M33" s="28"/>
      <c r="N33" s="28"/>
      <c r="O33" s="68"/>
      <c r="P33" s="68"/>
      <c r="Q33" s="68"/>
      <c r="R33" s="68"/>
      <c r="S33" s="68"/>
      <c r="T33" s="68"/>
      <c r="U33" s="68"/>
      <c r="V33" s="28"/>
      <c r="W33" s="64"/>
      <c r="X33" s="64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64"/>
      <c r="AJ33" s="64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65"/>
      <c r="AZ33" s="66"/>
      <c r="BA33" s="65"/>
      <c r="BB33" s="65"/>
      <c r="BC33" s="65"/>
      <c r="BD33" s="65"/>
      <c r="BE33" s="65"/>
      <c r="BF33" s="65"/>
      <c r="BG33" s="65"/>
      <c r="BH33" s="65"/>
      <c r="BI33" s="65"/>
      <c r="BJ33" s="65"/>
      <c r="BK33" s="65"/>
      <c r="BL33" s="65"/>
      <c r="BM33" s="66"/>
      <c r="BN33" s="65"/>
      <c r="BO33" s="65"/>
      <c r="BP33" s="65"/>
      <c r="BQ33" s="65"/>
      <c r="BR33" s="65"/>
      <c r="BS33" s="65"/>
      <c r="BT33" s="65"/>
      <c r="BU33" s="65"/>
      <c r="BV33" s="65"/>
      <c r="BW33" s="65"/>
      <c r="BX33" s="65"/>
      <c r="BY33" s="65"/>
      <c r="BZ33" s="66"/>
      <c r="CA33" s="65"/>
      <c r="CB33" s="65"/>
      <c r="CC33" s="65"/>
      <c r="CD33" s="65"/>
      <c r="CE33" s="65"/>
      <c r="CF33" s="65"/>
      <c r="CG33" s="65"/>
      <c r="CH33" s="65"/>
      <c r="CI33" s="65"/>
      <c r="CJ33" s="65"/>
      <c r="CK33" s="65"/>
      <c r="CL33" s="65"/>
      <c r="CM33" s="65"/>
      <c r="CN33" s="65"/>
      <c r="CO33" s="65"/>
      <c r="CP33" s="65"/>
      <c r="CQ33" s="65"/>
      <c r="CR33" s="65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64"/>
      <c r="DL33" s="28"/>
      <c r="DM33" s="28"/>
      <c r="DN33" s="64"/>
      <c r="DO33" s="64"/>
      <c r="DP33" s="28"/>
      <c r="DQ33" s="28"/>
      <c r="DR33" s="64"/>
      <c r="DS33" s="64"/>
      <c r="DT33" s="28"/>
      <c r="DU33" s="28"/>
      <c r="DV33" s="64"/>
      <c r="DW33" s="28"/>
      <c r="DX33" s="28"/>
      <c r="DY33" s="28"/>
      <c r="DZ33" s="28"/>
      <c r="EA33" s="28"/>
      <c r="EB33" s="28"/>
      <c r="EC33" s="28"/>
      <c r="ED33" s="28"/>
      <c r="EE33" s="28"/>
      <c r="EF33" s="28"/>
      <c r="EG33" s="28"/>
      <c r="EH33" s="28"/>
      <c r="EI33" s="28"/>
      <c r="EJ33" s="28"/>
      <c r="EK33" s="28"/>
      <c r="EL33" s="28"/>
      <c r="EM33" s="28"/>
      <c r="EN33" s="28"/>
      <c r="EO33" s="28"/>
      <c r="EP33" s="28"/>
      <c r="EQ33" s="28"/>
      <c r="ER33" s="28"/>
      <c r="ES33" s="28"/>
      <c r="ET33" s="28"/>
      <c r="EU33" s="28"/>
      <c r="EV33" s="28"/>
      <c r="EW33" s="28"/>
      <c r="EX33" s="28"/>
      <c r="EY33" s="28"/>
      <c r="EZ33" s="28"/>
      <c r="FA33" s="28"/>
      <c r="FB33" s="28"/>
      <c r="FC33" s="28"/>
      <c r="FD33" s="28"/>
      <c r="FE33" s="28"/>
      <c r="FF33" s="28"/>
      <c r="FG33" s="28"/>
      <c r="FH33" s="28"/>
      <c r="FI33" s="28"/>
      <c r="FJ33" s="28"/>
      <c r="FK33" s="28"/>
      <c r="FL33" s="28"/>
      <c r="FM33" s="28"/>
      <c r="FN33" s="28"/>
      <c r="FO33" s="28"/>
      <c r="FP33" s="28"/>
      <c r="FQ33" s="28"/>
      <c r="FR33" s="28"/>
      <c r="FS33" s="28"/>
      <c r="FT33" s="28"/>
      <c r="FU33" s="28"/>
      <c r="FV33" s="28"/>
      <c r="FW33" s="28"/>
      <c r="FX33" s="28"/>
      <c r="FY33" s="28"/>
      <c r="FZ33" s="28"/>
      <c r="GA33" s="28"/>
      <c r="GB33" s="28"/>
      <c r="GC33" s="28"/>
      <c r="GD33" s="28"/>
      <c r="GE33" s="28"/>
      <c r="GF33" s="28"/>
      <c r="GG33" s="28"/>
      <c r="GH33" s="28"/>
      <c r="GI33" s="28"/>
      <c r="GJ33" s="28"/>
      <c r="GK33" s="28"/>
      <c r="GL33" s="28"/>
      <c r="GM33" s="28"/>
      <c r="GN33" s="28"/>
      <c r="GO33" s="28"/>
    </row>
    <row r="34" spans="1:197" x14ac:dyDescent="0.25">
      <c r="A34" s="28"/>
      <c r="B34" s="228"/>
      <c r="C34" s="228"/>
      <c r="D34" s="228"/>
      <c r="E34" s="228"/>
      <c r="F34" s="228"/>
      <c r="G34" s="228"/>
      <c r="H34" s="28"/>
      <c r="I34" s="28"/>
      <c r="J34" s="28"/>
      <c r="K34" s="64"/>
      <c r="L34" s="64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64"/>
      <c r="X34" s="64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64"/>
      <c r="AJ34" s="64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65"/>
      <c r="AZ34" s="66"/>
      <c r="BA34" s="65"/>
      <c r="BB34" s="65"/>
      <c r="BC34" s="65"/>
      <c r="BD34" s="65"/>
      <c r="BE34" s="65"/>
      <c r="BF34" s="65"/>
      <c r="BG34" s="65"/>
      <c r="BH34" s="65"/>
      <c r="BI34" s="65"/>
      <c r="BJ34" s="65"/>
      <c r="BK34" s="65"/>
      <c r="BL34" s="65"/>
      <c r="BM34" s="66"/>
      <c r="BN34" s="65"/>
      <c r="BO34" s="65"/>
      <c r="BP34" s="65"/>
      <c r="BQ34" s="65"/>
      <c r="BR34" s="65"/>
      <c r="BS34" s="65"/>
      <c r="BT34" s="65"/>
      <c r="BU34" s="65"/>
      <c r="BV34" s="65"/>
      <c r="BW34" s="65"/>
      <c r="BX34" s="65"/>
      <c r="BY34" s="65"/>
      <c r="BZ34" s="66"/>
      <c r="CA34" s="65"/>
      <c r="CB34" s="65"/>
      <c r="CC34" s="65"/>
      <c r="CD34" s="65"/>
      <c r="CE34" s="65"/>
      <c r="CF34" s="65"/>
      <c r="CG34" s="65"/>
      <c r="CH34" s="65"/>
      <c r="CI34" s="65"/>
      <c r="CJ34" s="65"/>
      <c r="CK34" s="65"/>
      <c r="CL34" s="65"/>
      <c r="CM34" s="65"/>
      <c r="CN34" s="65"/>
      <c r="CO34" s="65"/>
      <c r="CP34" s="65"/>
      <c r="CQ34" s="65"/>
      <c r="CR34" s="65"/>
      <c r="CS34" s="28"/>
      <c r="CT34" s="28"/>
      <c r="CU34" s="28"/>
      <c r="CV34" s="28"/>
      <c r="CW34" s="28"/>
      <c r="CX34" s="28"/>
      <c r="CY34" s="28"/>
      <c r="CZ34" s="28"/>
      <c r="DA34" s="28"/>
      <c r="DB34" s="28"/>
      <c r="DC34" s="28"/>
      <c r="DD34" s="28"/>
      <c r="DE34" s="28"/>
      <c r="DF34" s="28"/>
      <c r="DG34" s="28"/>
      <c r="DH34" s="28"/>
      <c r="DI34" s="28"/>
      <c r="DJ34" s="28"/>
      <c r="DK34" s="64"/>
      <c r="DL34" s="28"/>
      <c r="DM34" s="28"/>
      <c r="DN34" s="64"/>
      <c r="DO34" s="64"/>
      <c r="DP34" s="28"/>
      <c r="DQ34" s="28"/>
      <c r="DR34" s="64"/>
      <c r="DS34" s="64"/>
      <c r="DT34" s="28"/>
      <c r="DU34" s="28"/>
      <c r="DV34" s="64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28"/>
      <c r="EV34" s="28"/>
      <c r="EW34" s="28"/>
      <c r="EX34" s="28"/>
      <c r="EY34" s="28"/>
      <c r="EZ34" s="28"/>
      <c r="FA34" s="28"/>
      <c r="FB34" s="28"/>
      <c r="FC34" s="28"/>
      <c r="FD34" s="28"/>
      <c r="FE34" s="28"/>
      <c r="FF34" s="28"/>
      <c r="FG34" s="28"/>
      <c r="FH34" s="28"/>
      <c r="FI34" s="28"/>
      <c r="FJ34" s="28"/>
      <c r="FK34" s="28"/>
      <c r="FL34" s="28"/>
      <c r="FM34" s="28"/>
      <c r="FN34" s="28"/>
      <c r="FO34" s="28"/>
      <c r="FP34" s="28"/>
      <c r="FQ34" s="28"/>
      <c r="FR34" s="28"/>
      <c r="FS34" s="28"/>
      <c r="FT34" s="28"/>
      <c r="FU34" s="28"/>
      <c r="FV34" s="28"/>
      <c r="FW34" s="28"/>
      <c r="FX34" s="28"/>
      <c r="FY34" s="28"/>
      <c r="FZ34" s="28"/>
      <c r="GA34" s="28"/>
      <c r="GB34" s="28"/>
      <c r="GC34" s="28"/>
      <c r="GD34" s="28"/>
      <c r="GE34" s="28"/>
      <c r="GF34" s="28"/>
      <c r="GG34" s="28"/>
      <c r="GH34" s="28"/>
      <c r="GI34" s="28"/>
      <c r="GJ34" s="28"/>
      <c r="GK34" s="28"/>
      <c r="GL34" s="28"/>
      <c r="GM34" s="28"/>
      <c r="GN34" s="28"/>
      <c r="GO34" s="28"/>
    </row>
    <row r="35" spans="1:197" x14ac:dyDescent="0.25">
      <c r="A35" s="28"/>
      <c r="B35" s="69"/>
      <c r="C35" s="28"/>
      <c r="D35" s="28"/>
      <c r="E35" s="64"/>
      <c r="F35" s="28"/>
      <c r="G35" s="28"/>
      <c r="H35" s="28"/>
      <c r="I35" s="28"/>
      <c r="J35" s="28"/>
      <c r="K35" s="64"/>
      <c r="L35" s="64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64"/>
      <c r="X35" s="64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64"/>
      <c r="AJ35" s="64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65"/>
      <c r="AZ35" s="66"/>
      <c r="BA35" s="65"/>
      <c r="BB35" s="65"/>
      <c r="BC35" s="65"/>
      <c r="BD35" s="65"/>
      <c r="BE35" s="65"/>
      <c r="BF35" s="65"/>
      <c r="BG35" s="65"/>
      <c r="BH35" s="65"/>
      <c r="BI35" s="65"/>
      <c r="BJ35" s="65"/>
      <c r="BK35" s="65"/>
      <c r="BL35" s="65"/>
      <c r="BM35" s="66"/>
      <c r="BN35" s="65"/>
      <c r="BO35" s="65"/>
      <c r="BP35" s="65"/>
      <c r="BQ35" s="65"/>
      <c r="BR35" s="65"/>
      <c r="BS35" s="65"/>
      <c r="BT35" s="65"/>
      <c r="BU35" s="65"/>
      <c r="BV35" s="65"/>
      <c r="BW35" s="65"/>
      <c r="BX35" s="65"/>
      <c r="BY35" s="65"/>
      <c r="BZ35" s="66"/>
      <c r="CA35" s="65"/>
      <c r="CB35" s="65"/>
      <c r="CC35" s="65"/>
      <c r="CD35" s="65"/>
      <c r="CE35" s="65"/>
      <c r="CF35" s="65"/>
      <c r="CG35" s="65"/>
      <c r="CH35" s="65"/>
      <c r="CI35" s="65"/>
      <c r="CJ35" s="65"/>
      <c r="CK35" s="65"/>
      <c r="CL35" s="65"/>
      <c r="CM35" s="65"/>
      <c r="CN35" s="65"/>
      <c r="CO35" s="65"/>
      <c r="CP35" s="65"/>
      <c r="CQ35" s="65"/>
      <c r="CR35" s="65"/>
      <c r="CS35" s="28"/>
      <c r="CT35" s="28"/>
      <c r="CU35" s="28"/>
      <c r="CV35" s="28"/>
      <c r="CW35" s="28"/>
      <c r="CX35" s="28"/>
      <c r="CY35" s="28"/>
      <c r="CZ35" s="28"/>
      <c r="DA35" s="28"/>
      <c r="DB35" s="28"/>
      <c r="DC35" s="28"/>
      <c r="DD35" s="28"/>
      <c r="DE35" s="28"/>
      <c r="DF35" s="28"/>
      <c r="DG35" s="28"/>
      <c r="DH35" s="28"/>
      <c r="DI35" s="28"/>
      <c r="DJ35" s="28"/>
      <c r="DK35" s="64"/>
      <c r="DL35" s="28"/>
      <c r="DM35" s="28"/>
      <c r="DN35" s="64"/>
      <c r="DO35" s="64"/>
      <c r="DP35" s="28"/>
      <c r="DQ35" s="28"/>
      <c r="DR35" s="64"/>
      <c r="DS35" s="64"/>
      <c r="DT35" s="28"/>
      <c r="DU35" s="28"/>
      <c r="DV35" s="64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28"/>
      <c r="EV35" s="28"/>
      <c r="EW35" s="28"/>
      <c r="EX35" s="28"/>
      <c r="EY35" s="28"/>
      <c r="EZ35" s="28"/>
      <c r="FA35" s="28"/>
      <c r="FB35" s="28"/>
      <c r="FC35" s="28"/>
      <c r="FD35" s="28"/>
      <c r="FE35" s="28"/>
      <c r="FF35" s="28"/>
      <c r="FG35" s="28"/>
      <c r="FH35" s="28"/>
      <c r="FI35" s="28"/>
      <c r="FJ35" s="28"/>
      <c r="FK35" s="28"/>
      <c r="FL35" s="28"/>
      <c r="FM35" s="28"/>
      <c r="FN35" s="28"/>
      <c r="FO35" s="28"/>
      <c r="FP35" s="28"/>
      <c r="FQ35" s="28"/>
      <c r="FR35" s="28"/>
      <c r="FS35" s="28"/>
      <c r="FT35" s="28"/>
      <c r="FU35" s="28"/>
      <c r="FV35" s="28"/>
      <c r="FW35" s="28"/>
      <c r="FX35" s="28"/>
      <c r="FY35" s="28"/>
      <c r="FZ35" s="28"/>
      <c r="GA35" s="28"/>
      <c r="GB35" s="28"/>
      <c r="GC35" s="28"/>
      <c r="GD35" s="28"/>
      <c r="GE35" s="28"/>
      <c r="GF35" s="28"/>
      <c r="GG35" s="28"/>
      <c r="GH35" s="28"/>
      <c r="GI35" s="28"/>
      <c r="GJ35" s="28"/>
      <c r="GK35" s="28"/>
      <c r="GL35" s="28"/>
      <c r="GM35" s="28"/>
      <c r="GN35" s="28"/>
      <c r="GO35" s="28"/>
    </row>
    <row r="36" spans="1:197" x14ac:dyDescent="0.25">
      <c r="A36" s="28"/>
      <c r="B36" s="69"/>
      <c r="C36" s="28"/>
      <c r="D36" s="28"/>
      <c r="E36" s="64"/>
      <c r="F36" s="28"/>
      <c r="G36" s="28"/>
      <c r="H36" s="28"/>
      <c r="I36" s="28"/>
      <c r="J36" s="28"/>
      <c r="K36" s="64"/>
      <c r="L36" s="64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64"/>
      <c r="X36" s="64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64"/>
      <c r="AJ36" s="64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65"/>
      <c r="AZ36" s="66"/>
      <c r="BA36" s="65"/>
      <c r="BB36" s="65"/>
      <c r="BC36" s="65"/>
      <c r="BD36" s="65"/>
      <c r="BE36" s="65"/>
      <c r="BF36" s="65"/>
      <c r="BG36" s="65"/>
      <c r="BH36" s="65"/>
      <c r="BI36" s="65"/>
      <c r="BJ36" s="65"/>
      <c r="BK36" s="65"/>
      <c r="BL36" s="65"/>
      <c r="BM36" s="66"/>
      <c r="BN36" s="65"/>
      <c r="BO36" s="65"/>
      <c r="BP36" s="65"/>
      <c r="BQ36" s="65"/>
      <c r="BR36" s="65"/>
      <c r="BS36" s="65"/>
      <c r="BT36" s="65"/>
      <c r="BU36" s="65"/>
      <c r="BV36" s="65"/>
      <c r="BW36" s="65"/>
      <c r="BX36" s="65"/>
      <c r="BY36" s="65"/>
      <c r="BZ36" s="66"/>
      <c r="CA36" s="65"/>
      <c r="CB36" s="65"/>
      <c r="CC36" s="65"/>
      <c r="CD36" s="65"/>
      <c r="CE36" s="65"/>
      <c r="CF36" s="65"/>
      <c r="CG36" s="65"/>
      <c r="CH36" s="65"/>
      <c r="CI36" s="65"/>
      <c r="CJ36" s="65"/>
      <c r="CK36" s="65"/>
      <c r="CL36" s="65"/>
      <c r="CM36" s="65"/>
      <c r="CN36" s="65"/>
      <c r="CO36" s="65"/>
      <c r="CP36" s="65"/>
      <c r="CQ36" s="65"/>
      <c r="CR36" s="65"/>
      <c r="CS36" s="28"/>
      <c r="CT36" s="28"/>
      <c r="CU36" s="28"/>
      <c r="CV36" s="28"/>
      <c r="CW36" s="28"/>
      <c r="CX36" s="28"/>
      <c r="CY36" s="28"/>
      <c r="CZ36" s="28"/>
      <c r="DA36" s="28"/>
      <c r="DB36" s="28"/>
      <c r="DC36" s="28"/>
      <c r="DD36" s="28"/>
      <c r="DE36" s="28"/>
      <c r="DF36" s="28"/>
      <c r="DG36" s="28"/>
      <c r="DH36" s="28"/>
      <c r="DI36" s="28"/>
      <c r="DJ36" s="28"/>
      <c r="DK36" s="64"/>
      <c r="DL36" s="28"/>
      <c r="DM36" s="28"/>
      <c r="DN36" s="64"/>
      <c r="DO36" s="64"/>
      <c r="DP36" s="28"/>
      <c r="DQ36" s="28"/>
      <c r="DR36" s="64"/>
      <c r="DS36" s="64"/>
      <c r="DT36" s="28"/>
      <c r="DU36" s="28"/>
      <c r="DV36" s="64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28"/>
      <c r="EV36" s="28"/>
      <c r="EW36" s="28"/>
      <c r="EX36" s="28"/>
      <c r="EY36" s="28"/>
      <c r="EZ36" s="28"/>
      <c r="FA36" s="28"/>
      <c r="FB36" s="28"/>
      <c r="FC36" s="28"/>
      <c r="FD36" s="28"/>
      <c r="FE36" s="28"/>
      <c r="FF36" s="28"/>
      <c r="FG36" s="28"/>
      <c r="FH36" s="28"/>
      <c r="FI36" s="28"/>
      <c r="FJ36" s="28"/>
      <c r="FK36" s="28"/>
      <c r="FL36" s="28"/>
      <c r="FM36" s="28"/>
      <c r="FN36" s="28"/>
      <c r="FO36" s="28"/>
      <c r="FP36" s="28"/>
      <c r="FQ36" s="28"/>
      <c r="FR36" s="28"/>
      <c r="FS36" s="28"/>
      <c r="FT36" s="28"/>
      <c r="FU36" s="28"/>
      <c r="FV36" s="28"/>
      <c r="FW36" s="28"/>
      <c r="FX36" s="28"/>
      <c r="FY36" s="28"/>
      <c r="FZ36" s="28"/>
      <c r="GA36" s="28"/>
      <c r="GB36" s="28"/>
      <c r="GC36" s="28"/>
      <c r="GD36" s="28"/>
      <c r="GE36" s="28"/>
      <c r="GF36" s="28"/>
      <c r="GG36" s="28"/>
      <c r="GH36" s="28"/>
      <c r="GI36" s="28"/>
      <c r="GJ36" s="28"/>
      <c r="GK36" s="28"/>
      <c r="GL36" s="28"/>
      <c r="GM36" s="28"/>
      <c r="GN36" s="28"/>
      <c r="GO36" s="28"/>
    </row>
    <row r="37" spans="1:197" x14ac:dyDescent="0.25">
      <c r="A37" s="28"/>
      <c r="B37" s="69"/>
      <c r="C37" s="28"/>
      <c r="D37" s="28"/>
      <c r="E37" s="64"/>
      <c r="F37" s="28"/>
      <c r="G37" s="28"/>
      <c r="H37" s="28"/>
      <c r="I37" s="28"/>
      <c r="J37" s="28"/>
      <c r="K37" s="64"/>
      <c r="L37" s="64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64"/>
      <c r="X37" s="64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64"/>
      <c r="AJ37" s="64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65"/>
      <c r="AZ37" s="66"/>
      <c r="BA37" s="65"/>
      <c r="BB37" s="65"/>
      <c r="BC37" s="65"/>
      <c r="BD37" s="65"/>
      <c r="BE37" s="65"/>
      <c r="BF37" s="65"/>
      <c r="BG37" s="65"/>
      <c r="BH37" s="65"/>
      <c r="BI37" s="65"/>
      <c r="BJ37" s="65"/>
      <c r="BK37" s="65"/>
      <c r="BL37" s="65"/>
      <c r="BM37" s="66"/>
      <c r="BN37" s="65"/>
      <c r="BO37" s="65"/>
      <c r="BP37" s="65"/>
      <c r="BQ37" s="65"/>
      <c r="BR37" s="65"/>
      <c r="BS37" s="65"/>
      <c r="BT37" s="65"/>
      <c r="BU37" s="65"/>
      <c r="BV37" s="65"/>
      <c r="BW37" s="65"/>
      <c r="BX37" s="65"/>
      <c r="BY37" s="65"/>
      <c r="BZ37" s="66"/>
      <c r="CA37" s="65"/>
      <c r="CB37" s="65"/>
      <c r="CC37" s="65"/>
      <c r="CD37" s="65"/>
      <c r="CE37" s="65"/>
      <c r="CF37" s="65"/>
      <c r="CG37" s="65"/>
      <c r="CH37" s="65"/>
      <c r="CI37" s="65"/>
      <c r="CJ37" s="65"/>
      <c r="CK37" s="65"/>
      <c r="CL37" s="65"/>
      <c r="CM37" s="65"/>
      <c r="CN37" s="65"/>
      <c r="CO37" s="65"/>
      <c r="CP37" s="65"/>
      <c r="CQ37" s="65"/>
      <c r="CR37" s="65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64"/>
      <c r="DL37" s="28"/>
      <c r="DM37" s="28"/>
      <c r="DN37" s="64"/>
      <c r="DO37" s="64"/>
      <c r="DP37" s="28"/>
      <c r="DQ37" s="28"/>
      <c r="DR37" s="64"/>
      <c r="DS37" s="64"/>
      <c r="DT37" s="28"/>
      <c r="DU37" s="28"/>
      <c r="DV37" s="64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8"/>
      <c r="FD37" s="28"/>
      <c r="FE37" s="28"/>
      <c r="FF37" s="28"/>
      <c r="FG37" s="28"/>
      <c r="FH37" s="28"/>
      <c r="FI37" s="28"/>
      <c r="FJ37" s="28"/>
      <c r="FK37" s="28"/>
      <c r="FL37" s="28"/>
      <c r="FM37" s="28"/>
      <c r="FN37" s="28"/>
      <c r="FO37" s="28"/>
      <c r="FP37" s="28"/>
      <c r="FQ37" s="28"/>
      <c r="FR37" s="28"/>
      <c r="FS37" s="28"/>
      <c r="FT37" s="28"/>
      <c r="FU37" s="28"/>
      <c r="FV37" s="28"/>
      <c r="FW37" s="28"/>
      <c r="FX37" s="28"/>
      <c r="FY37" s="28"/>
      <c r="FZ37" s="28"/>
      <c r="GA37" s="28"/>
      <c r="GB37" s="28"/>
      <c r="GC37" s="28"/>
      <c r="GD37" s="28"/>
      <c r="GE37" s="28"/>
      <c r="GF37" s="28"/>
      <c r="GG37" s="28"/>
      <c r="GH37" s="28"/>
      <c r="GI37" s="28"/>
      <c r="GJ37" s="28"/>
      <c r="GK37" s="28"/>
      <c r="GL37" s="28"/>
      <c r="GM37" s="28"/>
      <c r="GN37" s="28"/>
      <c r="GO37" s="28"/>
    </row>
    <row r="38" spans="1:197" x14ac:dyDescent="0.25">
      <c r="A38" s="28"/>
      <c r="B38" s="69"/>
      <c r="C38" s="28"/>
      <c r="D38" s="28"/>
      <c r="E38" s="64"/>
      <c r="F38" s="28"/>
      <c r="G38" s="28"/>
      <c r="H38" s="28"/>
      <c r="I38" s="28"/>
      <c r="J38" s="28"/>
      <c r="K38" s="64"/>
      <c r="L38" s="64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64"/>
      <c r="X38" s="64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64"/>
      <c r="AJ38" s="64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65"/>
      <c r="AZ38" s="66"/>
      <c r="BA38" s="65"/>
      <c r="BB38" s="65"/>
      <c r="BC38" s="65"/>
      <c r="BD38" s="65"/>
      <c r="BE38" s="65"/>
      <c r="BF38" s="65"/>
      <c r="BG38" s="65"/>
      <c r="BH38" s="65"/>
      <c r="BI38" s="65"/>
      <c r="BJ38" s="65"/>
      <c r="BK38" s="65"/>
      <c r="BL38" s="65"/>
      <c r="BM38" s="66"/>
      <c r="BN38" s="65"/>
      <c r="BO38" s="65"/>
      <c r="BP38" s="65"/>
      <c r="BQ38" s="65"/>
      <c r="BR38" s="65"/>
      <c r="BS38" s="65"/>
      <c r="BT38" s="65"/>
      <c r="BU38" s="65"/>
      <c r="BV38" s="65"/>
      <c r="BW38" s="65"/>
      <c r="BX38" s="65"/>
      <c r="BY38" s="65"/>
      <c r="BZ38" s="66"/>
      <c r="CA38" s="65"/>
      <c r="CB38" s="65"/>
      <c r="CC38" s="65"/>
      <c r="CD38" s="65"/>
      <c r="CE38" s="65"/>
      <c r="CF38" s="65"/>
      <c r="CG38" s="65"/>
      <c r="CH38" s="65"/>
      <c r="CI38" s="65"/>
      <c r="CJ38" s="65"/>
      <c r="CK38" s="65"/>
      <c r="CL38" s="65"/>
      <c r="CM38" s="65"/>
      <c r="CN38" s="65"/>
      <c r="CO38" s="65"/>
      <c r="CP38" s="65"/>
      <c r="CQ38" s="65"/>
      <c r="CR38" s="65"/>
      <c r="CS38" s="28"/>
      <c r="CT38" s="28"/>
      <c r="CU38" s="28"/>
      <c r="CV38" s="28"/>
      <c r="CW38" s="28"/>
      <c r="CX38" s="28"/>
      <c r="CY38" s="28"/>
      <c r="CZ38" s="28"/>
      <c r="DA38" s="28"/>
      <c r="DB38" s="28"/>
      <c r="DC38" s="28"/>
      <c r="DD38" s="28"/>
      <c r="DE38" s="28"/>
      <c r="DF38" s="28"/>
      <c r="DG38" s="28"/>
      <c r="DH38" s="28"/>
      <c r="DI38" s="28"/>
      <c r="DJ38" s="28"/>
      <c r="DK38" s="64"/>
      <c r="DL38" s="28"/>
      <c r="DM38" s="28"/>
      <c r="DN38" s="64"/>
      <c r="DO38" s="64"/>
      <c r="DP38" s="28"/>
      <c r="DQ38" s="28"/>
      <c r="DR38" s="64"/>
      <c r="DS38" s="64"/>
      <c r="DT38" s="28"/>
      <c r="DU38" s="28"/>
      <c r="DV38" s="64"/>
      <c r="DW38" s="28"/>
      <c r="DX38" s="28"/>
      <c r="DY38" s="28"/>
      <c r="DZ38" s="28"/>
      <c r="EA38" s="28"/>
      <c r="EB38" s="28"/>
      <c r="EC38" s="28"/>
      <c r="ED38" s="28"/>
      <c r="EE38" s="28"/>
      <c r="EF38" s="28"/>
      <c r="EG38" s="28"/>
      <c r="EH38" s="28"/>
      <c r="EI38" s="28"/>
      <c r="EJ38" s="28"/>
      <c r="EK38" s="28"/>
      <c r="EL38" s="28"/>
      <c r="EM38" s="28"/>
      <c r="EN38" s="28"/>
      <c r="EO38" s="28"/>
      <c r="EP38" s="28"/>
      <c r="EQ38" s="28"/>
      <c r="ER38" s="28"/>
      <c r="ES38" s="28"/>
      <c r="ET38" s="28"/>
      <c r="EU38" s="28"/>
      <c r="EV38" s="28"/>
      <c r="EW38" s="28"/>
      <c r="EX38" s="28"/>
      <c r="EY38" s="28"/>
      <c r="EZ38" s="28"/>
      <c r="FA38" s="28"/>
      <c r="FB38" s="28"/>
      <c r="FC38" s="28"/>
      <c r="FD38" s="28"/>
      <c r="FE38" s="28"/>
      <c r="FF38" s="28"/>
      <c r="FG38" s="28"/>
      <c r="FH38" s="28"/>
      <c r="FI38" s="28"/>
      <c r="FJ38" s="28"/>
      <c r="FK38" s="28"/>
      <c r="FL38" s="28"/>
      <c r="FM38" s="28"/>
      <c r="FN38" s="28"/>
      <c r="FO38" s="28"/>
      <c r="FP38" s="28"/>
      <c r="FQ38" s="28"/>
      <c r="FR38" s="28"/>
      <c r="FS38" s="28"/>
      <c r="FT38" s="28"/>
      <c r="FU38" s="28"/>
      <c r="FV38" s="28"/>
      <c r="FW38" s="28"/>
      <c r="FX38" s="28"/>
      <c r="FY38" s="28"/>
      <c r="FZ38" s="28"/>
      <c r="GA38" s="28"/>
      <c r="GB38" s="28"/>
      <c r="GC38" s="28"/>
      <c r="GD38" s="28"/>
      <c r="GE38" s="28"/>
      <c r="GF38" s="28"/>
      <c r="GG38" s="28"/>
      <c r="GH38" s="28"/>
      <c r="GI38" s="28"/>
      <c r="GJ38" s="28"/>
      <c r="GK38" s="28"/>
      <c r="GL38" s="28"/>
      <c r="GM38" s="28"/>
      <c r="GN38" s="28"/>
      <c r="GO38" s="28"/>
    </row>
    <row r="39" spans="1:197" x14ac:dyDescent="0.25">
      <c r="A39" s="28"/>
      <c r="B39" s="69"/>
      <c r="C39" s="28"/>
      <c r="D39" s="28"/>
      <c r="E39" s="64"/>
      <c r="F39" s="28"/>
      <c r="G39" s="28"/>
      <c r="H39" s="28"/>
      <c r="I39" s="28"/>
      <c r="J39" s="28"/>
      <c r="K39" s="64"/>
      <c r="L39" s="64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64"/>
      <c r="X39" s="64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64"/>
      <c r="AJ39" s="64"/>
      <c r="AK39" s="28"/>
      <c r="AL39" s="28"/>
      <c r="AM39" s="28"/>
      <c r="AN39" s="28"/>
      <c r="AO39" s="28"/>
      <c r="AP39" s="28"/>
      <c r="AQ39" s="28"/>
      <c r="AR39" s="28"/>
      <c r="AS39" s="28"/>
      <c r="AT39" s="28"/>
      <c r="AU39" s="28"/>
      <c r="AV39" s="28"/>
      <c r="AW39" s="28"/>
      <c r="AX39" s="28"/>
      <c r="AY39" s="65"/>
      <c r="AZ39" s="66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6"/>
      <c r="BN39" s="65"/>
      <c r="BO39" s="65"/>
      <c r="BP39" s="65"/>
      <c r="BQ39" s="65"/>
      <c r="BR39" s="65"/>
      <c r="BS39" s="65"/>
      <c r="BT39" s="65"/>
      <c r="BU39" s="65"/>
      <c r="BV39" s="65"/>
      <c r="BW39" s="65"/>
      <c r="BX39" s="65"/>
      <c r="BY39" s="65"/>
      <c r="BZ39" s="66"/>
      <c r="CA39" s="65"/>
      <c r="CB39" s="65"/>
      <c r="CC39" s="65"/>
      <c r="CD39" s="65"/>
      <c r="CE39" s="65"/>
      <c r="CF39" s="65"/>
      <c r="CG39" s="65"/>
      <c r="CH39" s="65"/>
      <c r="CI39" s="65"/>
      <c r="CJ39" s="65"/>
      <c r="CK39" s="65"/>
      <c r="CL39" s="65"/>
      <c r="CM39" s="65"/>
      <c r="CN39" s="65"/>
      <c r="CO39" s="65"/>
      <c r="CP39" s="65"/>
      <c r="CQ39" s="65"/>
      <c r="CR39" s="65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64"/>
      <c r="DL39" s="28"/>
      <c r="DM39" s="28"/>
      <c r="DN39" s="64"/>
      <c r="DO39" s="64"/>
      <c r="DP39" s="28"/>
      <c r="DQ39" s="28"/>
      <c r="DR39" s="64"/>
      <c r="DS39" s="64"/>
      <c r="DT39" s="28"/>
      <c r="DU39" s="28"/>
      <c r="DV39" s="64"/>
      <c r="DW39" s="28"/>
      <c r="DX39" s="28"/>
      <c r="DY39" s="28"/>
      <c r="DZ39" s="28"/>
      <c r="EA39" s="28"/>
      <c r="EB39" s="28"/>
      <c r="EC39" s="28"/>
      <c r="ED39" s="28"/>
      <c r="EE39" s="28"/>
      <c r="EF39" s="28"/>
      <c r="EG39" s="28"/>
      <c r="EH39" s="28"/>
      <c r="EI39" s="28"/>
      <c r="EJ39" s="28"/>
      <c r="EK39" s="28"/>
      <c r="EL39" s="28"/>
      <c r="EM39" s="28"/>
      <c r="EN39" s="28"/>
      <c r="EO39" s="28"/>
      <c r="EP39" s="28"/>
      <c r="EQ39" s="28"/>
      <c r="ER39" s="28"/>
      <c r="ES39" s="28"/>
      <c r="ET39" s="28"/>
      <c r="EU39" s="28"/>
      <c r="EV39" s="28"/>
      <c r="EW39" s="28"/>
      <c r="EX39" s="28"/>
      <c r="EY39" s="28"/>
      <c r="EZ39" s="28"/>
      <c r="FA39" s="28"/>
      <c r="FB39" s="28"/>
      <c r="FC39" s="28"/>
      <c r="FD39" s="28"/>
      <c r="FE39" s="28"/>
      <c r="FF39" s="28"/>
      <c r="FG39" s="28"/>
      <c r="FH39" s="28"/>
      <c r="FI39" s="28"/>
      <c r="FJ39" s="28"/>
      <c r="FK39" s="28"/>
      <c r="FL39" s="28"/>
      <c r="FM39" s="28"/>
      <c r="FN39" s="28"/>
      <c r="FO39" s="28"/>
      <c r="FP39" s="28"/>
      <c r="FQ39" s="28"/>
      <c r="FR39" s="28"/>
      <c r="FS39" s="28"/>
      <c r="FT39" s="28"/>
      <c r="FU39" s="28"/>
      <c r="FV39" s="28"/>
      <c r="FW39" s="28"/>
      <c r="FX39" s="28"/>
      <c r="FY39" s="28"/>
      <c r="FZ39" s="28"/>
      <c r="GA39" s="28"/>
      <c r="GB39" s="28"/>
      <c r="GC39" s="28"/>
      <c r="GD39" s="28"/>
      <c r="GE39" s="28"/>
      <c r="GF39" s="28"/>
      <c r="GG39" s="28"/>
      <c r="GH39" s="28"/>
      <c r="GI39" s="28"/>
      <c r="GJ39" s="28"/>
      <c r="GK39" s="28"/>
      <c r="GL39" s="28"/>
      <c r="GM39" s="28"/>
      <c r="GN39" s="28"/>
      <c r="GO39" s="28"/>
    </row>
    <row r="40" spans="1:197" x14ac:dyDescent="0.25">
      <c r="A40" s="28"/>
      <c r="B40" s="69"/>
      <c r="C40" s="28"/>
      <c r="D40" s="28"/>
      <c r="E40" s="64"/>
      <c r="F40" s="28"/>
      <c r="G40" s="28"/>
      <c r="H40" s="28"/>
      <c r="I40" s="28"/>
      <c r="J40" s="28"/>
      <c r="K40" s="64"/>
      <c r="L40" s="64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64"/>
      <c r="X40" s="64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64"/>
      <c r="AJ40" s="64"/>
      <c r="AK40" s="28"/>
      <c r="AL40" s="28"/>
      <c r="AM40" s="28"/>
      <c r="AN40" s="28"/>
      <c r="AO40" s="28"/>
      <c r="AP40" s="28"/>
      <c r="AQ40" s="28"/>
      <c r="AR40" s="28"/>
      <c r="AS40" s="28"/>
      <c r="AT40" s="28"/>
      <c r="AU40" s="28"/>
      <c r="AV40" s="28"/>
      <c r="AW40" s="28"/>
      <c r="AX40" s="28"/>
      <c r="AY40" s="65"/>
      <c r="AZ40" s="66"/>
      <c r="BA40" s="65"/>
      <c r="BB40" s="65"/>
      <c r="BC40" s="65"/>
      <c r="BD40" s="65"/>
      <c r="BE40" s="65"/>
      <c r="BF40" s="65"/>
      <c r="BG40" s="65"/>
      <c r="BH40" s="65"/>
      <c r="BI40" s="65"/>
      <c r="BJ40" s="65"/>
      <c r="BK40" s="65"/>
      <c r="BL40" s="65"/>
      <c r="BM40" s="66"/>
      <c r="BN40" s="65"/>
      <c r="BO40" s="65"/>
      <c r="BP40" s="65"/>
      <c r="BQ40" s="65"/>
      <c r="BR40" s="65"/>
      <c r="BS40" s="65"/>
      <c r="BT40" s="65"/>
      <c r="BU40" s="65"/>
      <c r="BV40" s="65"/>
      <c r="BW40" s="65"/>
      <c r="BX40" s="65"/>
      <c r="BY40" s="65"/>
      <c r="BZ40" s="66"/>
      <c r="CA40" s="65"/>
      <c r="CB40" s="65"/>
      <c r="CC40" s="65"/>
      <c r="CD40" s="65"/>
      <c r="CE40" s="65"/>
      <c r="CF40" s="65"/>
      <c r="CG40" s="65"/>
      <c r="CH40" s="65"/>
      <c r="CI40" s="65"/>
      <c r="CJ40" s="65"/>
      <c r="CK40" s="65"/>
      <c r="CL40" s="65"/>
      <c r="CM40" s="65"/>
      <c r="CN40" s="65"/>
      <c r="CO40" s="65"/>
      <c r="CP40" s="65"/>
      <c r="CQ40" s="65"/>
      <c r="CR40" s="65"/>
      <c r="CS40" s="28"/>
      <c r="CT40" s="28"/>
      <c r="CU40" s="28"/>
      <c r="CV40" s="28"/>
      <c r="CW40" s="28"/>
      <c r="CX40" s="28"/>
      <c r="CY40" s="28"/>
      <c r="CZ40" s="28"/>
      <c r="DA40" s="28"/>
      <c r="DB40" s="28"/>
      <c r="DC40" s="28"/>
      <c r="DD40" s="28"/>
      <c r="DE40" s="28"/>
      <c r="DF40" s="28"/>
      <c r="DG40" s="28"/>
      <c r="DH40" s="28"/>
      <c r="DI40" s="28"/>
      <c r="DJ40" s="28"/>
      <c r="DK40" s="64"/>
      <c r="DL40" s="28"/>
      <c r="DM40" s="28"/>
      <c r="DN40" s="64"/>
      <c r="DO40" s="64"/>
      <c r="DP40" s="28"/>
      <c r="DQ40" s="28"/>
      <c r="DR40" s="64"/>
      <c r="DS40" s="64"/>
      <c r="DT40" s="28"/>
      <c r="DU40" s="28"/>
      <c r="DV40" s="64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28"/>
      <c r="EV40" s="28"/>
      <c r="EW40" s="28"/>
      <c r="EX40" s="28"/>
      <c r="EY40" s="28"/>
      <c r="EZ40" s="28"/>
      <c r="FA40" s="28"/>
      <c r="FB40" s="28"/>
      <c r="FC40" s="28"/>
      <c r="FD40" s="28"/>
      <c r="FE40" s="28"/>
      <c r="FF40" s="28"/>
      <c r="FG40" s="28"/>
      <c r="FH40" s="28"/>
      <c r="FI40" s="28"/>
      <c r="FJ40" s="28"/>
      <c r="FK40" s="28"/>
      <c r="FL40" s="28"/>
      <c r="FM40" s="28"/>
      <c r="FN40" s="28"/>
      <c r="FO40" s="28"/>
      <c r="FP40" s="28"/>
      <c r="FQ40" s="28"/>
      <c r="FR40" s="28"/>
      <c r="FS40" s="28"/>
      <c r="FT40" s="28"/>
      <c r="FU40" s="28"/>
      <c r="FV40" s="28"/>
      <c r="FW40" s="28"/>
      <c r="FX40" s="28"/>
      <c r="FY40" s="28"/>
      <c r="FZ40" s="28"/>
      <c r="GA40" s="28"/>
      <c r="GB40" s="28"/>
      <c r="GC40" s="28"/>
      <c r="GD40" s="28"/>
      <c r="GE40" s="28"/>
      <c r="GF40" s="28"/>
      <c r="GG40" s="28"/>
      <c r="GH40" s="28"/>
      <c r="GI40" s="28"/>
      <c r="GJ40" s="28"/>
      <c r="GK40" s="28"/>
      <c r="GL40" s="28"/>
      <c r="GM40" s="28"/>
      <c r="GN40" s="28"/>
      <c r="GO40" s="28"/>
    </row>
    <row r="41" spans="1:197" x14ac:dyDescent="0.25">
      <c r="A41" s="28"/>
      <c r="B41" s="69"/>
      <c r="C41" s="28"/>
      <c r="D41" s="28"/>
      <c r="E41" s="64"/>
      <c r="F41" s="28"/>
      <c r="G41" s="28"/>
      <c r="H41" s="28"/>
      <c r="I41" s="28"/>
      <c r="J41" s="28"/>
      <c r="K41" s="64"/>
      <c r="L41" s="64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64"/>
      <c r="X41" s="64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64"/>
      <c r="AJ41" s="64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65"/>
      <c r="AZ41" s="66"/>
      <c r="BA41" s="65"/>
      <c r="BB41" s="65"/>
      <c r="BC41" s="65"/>
      <c r="BD41" s="65"/>
      <c r="BE41" s="65"/>
      <c r="BF41" s="65"/>
      <c r="BG41" s="65"/>
      <c r="BH41" s="65"/>
      <c r="BI41" s="65"/>
      <c r="BJ41" s="65"/>
      <c r="BK41" s="65"/>
      <c r="BL41" s="65"/>
      <c r="BM41" s="66"/>
      <c r="BN41" s="65"/>
      <c r="BO41" s="65"/>
      <c r="BP41" s="65"/>
      <c r="BQ41" s="65"/>
      <c r="BR41" s="65"/>
      <c r="BS41" s="65"/>
      <c r="BT41" s="65"/>
      <c r="BU41" s="65"/>
      <c r="BV41" s="65"/>
      <c r="BW41" s="65"/>
      <c r="BX41" s="65"/>
      <c r="BY41" s="65"/>
      <c r="BZ41" s="66"/>
      <c r="CA41" s="65"/>
      <c r="CB41" s="65"/>
      <c r="CC41" s="65"/>
      <c r="CD41" s="65"/>
      <c r="CE41" s="65"/>
      <c r="CF41" s="65"/>
      <c r="CG41" s="65"/>
      <c r="CH41" s="65"/>
      <c r="CI41" s="65"/>
      <c r="CJ41" s="65"/>
      <c r="CK41" s="65"/>
      <c r="CL41" s="65"/>
      <c r="CM41" s="65"/>
      <c r="CN41" s="65"/>
      <c r="CO41" s="65"/>
      <c r="CP41" s="65"/>
      <c r="CQ41" s="65"/>
      <c r="CR41" s="65"/>
      <c r="CS41" s="28"/>
      <c r="CT41" s="28"/>
      <c r="CU41" s="28"/>
      <c r="CV41" s="28"/>
      <c r="CW41" s="28"/>
      <c r="CX41" s="28"/>
      <c r="CY41" s="28"/>
      <c r="CZ41" s="28"/>
      <c r="DA41" s="28"/>
      <c r="DB41" s="28"/>
      <c r="DC41" s="28"/>
      <c r="DD41" s="28"/>
      <c r="DE41" s="28"/>
      <c r="DF41" s="28"/>
      <c r="DG41" s="28"/>
      <c r="DH41" s="28"/>
      <c r="DI41" s="28"/>
      <c r="DJ41" s="28"/>
      <c r="DK41" s="64"/>
      <c r="DL41" s="28"/>
      <c r="DM41" s="28"/>
      <c r="DN41" s="64"/>
      <c r="DO41" s="64"/>
      <c r="DP41" s="28"/>
      <c r="DQ41" s="28"/>
      <c r="DR41" s="64"/>
      <c r="DS41" s="64"/>
      <c r="DT41" s="28"/>
      <c r="DU41" s="28"/>
      <c r="DV41" s="64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28"/>
      <c r="EV41" s="28"/>
      <c r="EW41" s="28"/>
      <c r="EX41" s="28"/>
      <c r="EY41" s="28"/>
      <c r="EZ41" s="28"/>
      <c r="FA41" s="28"/>
      <c r="FB41" s="28"/>
      <c r="FC41" s="28"/>
      <c r="FD41" s="28"/>
      <c r="FE41" s="28"/>
      <c r="FF41" s="28"/>
      <c r="FG41" s="28"/>
      <c r="FH41" s="28"/>
      <c r="FI41" s="28"/>
      <c r="FJ41" s="28"/>
      <c r="FK41" s="28"/>
      <c r="FL41" s="28"/>
      <c r="FM41" s="28"/>
      <c r="FN41" s="28"/>
      <c r="FO41" s="28"/>
      <c r="FP41" s="28"/>
      <c r="FQ41" s="28"/>
      <c r="FR41" s="28"/>
      <c r="FS41" s="28"/>
      <c r="FT41" s="28"/>
      <c r="FU41" s="28"/>
      <c r="FV41" s="28"/>
      <c r="FW41" s="28"/>
      <c r="FX41" s="28"/>
      <c r="FY41" s="28"/>
      <c r="FZ41" s="28"/>
      <c r="GA41" s="28"/>
      <c r="GB41" s="28"/>
      <c r="GC41" s="28"/>
      <c r="GD41" s="28"/>
      <c r="GE41" s="28"/>
      <c r="GF41" s="28"/>
      <c r="GG41" s="28"/>
      <c r="GH41" s="28"/>
      <c r="GI41" s="28"/>
      <c r="GJ41" s="28"/>
      <c r="GK41" s="28"/>
      <c r="GL41" s="28"/>
      <c r="GM41" s="28"/>
      <c r="GN41" s="28"/>
      <c r="GO41" s="28"/>
    </row>
    <row r="42" spans="1:197" x14ac:dyDescent="0.25">
      <c r="A42" s="28"/>
      <c r="B42" s="69"/>
      <c r="C42" s="28"/>
      <c r="D42" s="28"/>
      <c r="E42" s="64"/>
      <c r="F42" s="28"/>
      <c r="G42" s="28"/>
      <c r="H42" s="28"/>
      <c r="I42" s="28"/>
      <c r="J42" s="28"/>
      <c r="K42" s="64"/>
      <c r="L42" s="64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64"/>
      <c r="X42" s="64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64"/>
      <c r="AJ42" s="64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65"/>
      <c r="AZ42" s="66"/>
      <c r="BA42" s="65"/>
      <c r="BB42" s="65"/>
      <c r="BC42" s="65"/>
      <c r="BD42" s="65"/>
      <c r="BE42" s="65"/>
      <c r="BF42" s="65"/>
      <c r="BG42" s="65"/>
      <c r="BH42" s="65"/>
      <c r="BI42" s="65"/>
      <c r="BJ42" s="65"/>
      <c r="BK42" s="65"/>
      <c r="BL42" s="65"/>
      <c r="BM42" s="66"/>
      <c r="BN42" s="65"/>
      <c r="BO42" s="65"/>
      <c r="BP42" s="65"/>
      <c r="BQ42" s="65"/>
      <c r="BR42" s="65"/>
      <c r="BS42" s="65"/>
      <c r="BT42" s="65"/>
      <c r="BU42" s="65"/>
      <c r="BV42" s="65"/>
      <c r="BW42" s="65"/>
      <c r="BX42" s="65"/>
      <c r="BY42" s="65"/>
      <c r="BZ42" s="66"/>
      <c r="CA42" s="65"/>
      <c r="CB42" s="65"/>
      <c r="CC42" s="65"/>
      <c r="CD42" s="65"/>
      <c r="CE42" s="65"/>
      <c r="CF42" s="65"/>
      <c r="CG42" s="65"/>
      <c r="CH42" s="65"/>
      <c r="CI42" s="65"/>
      <c r="CJ42" s="65"/>
      <c r="CK42" s="65"/>
      <c r="CL42" s="65"/>
      <c r="CM42" s="65"/>
      <c r="CN42" s="65"/>
      <c r="CO42" s="65"/>
      <c r="CP42" s="65"/>
      <c r="CQ42" s="65"/>
      <c r="CR42" s="65"/>
      <c r="CS42" s="28"/>
      <c r="CT42" s="28"/>
      <c r="CU42" s="28"/>
      <c r="CV42" s="28"/>
      <c r="CW42" s="28"/>
      <c r="CX42" s="28"/>
      <c r="CY42" s="28"/>
      <c r="CZ42" s="28"/>
      <c r="DA42" s="28"/>
      <c r="DB42" s="28"/>
      <c r="DC42" s="28"/>
      <c r="DD42" s="28"/>
      <c r="DE42" s="28"/>
      <c r="DF42" s="28"/>
      <c r="DG42" s="28"/>
      <c r="DH42" s="28"/>
      <c r="DI42" s="28"/>
      <c r="DJ42" s="28"/>
      <c r="DK42" s="64"/>
      <c r="DL42" s="28"/>
      <c r="DM42" s="28"/>
      <c r="DN42" s="64"/>
      <c r="DO42" s="64"/>
      <c r="DP42" s="28"/>
      <c r="DQ42" s="28"/>
      <c r="DR42" s="64"/>
      <c r="DS42" s="64"/>
      <c r="DT42" s="28"/>
      <c r="DU42" s="28"/>
      <c r="DV42" s="64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28"/>
      <c r="EW42" s="28"/>
      <c r="EX42" s="28"/>
      <c r="EY42" s="28"/>
      <c r="EZ42" s="28"/>
      <c r="FA42" s="28"/>
      <c r="FB42" s="28"/>
      <c r="FC42" s="28"/>
      <c r="FD42" s="28"/>
      <c r="FE42" s="28"/>
      <c r="FF42" s="28"/>
      <c r="FG42" s="28"/>
      <c r="FH42" s="28"/>
      <c r="FI42" s="28"/>
      <c r="FJ42" s="28"/>
      <c r="FK42" s="28"/>
      <c r="FL42" s="28"/>
      <c r="FM42" s="28"/>
      <c r="FN42" s="28"/>
      <c r="FO42" s="28"/>
      <c r="FP42" s="28"/>
      <c r="FQ42" s="28"/>
      <c r="FR42" s="28"/>
      <c r="FS42" s="28"/>
      <c r="FT42" s="28"/>
      <c r="FU42" s="28"/>
      <c r="FV42" s="28"/>
      <c r="FW42" s="28"/>
      <c r="FX42" s="28"/>
      <c r="FY42" s="28"/>
      <c r="FZ42" s="28"/>
      <c r="GA42" s="28"/>
      <c r="GB42" s="28"/>
      <c r="GC42" s="28"/>
      <c r="GD42" s="28"/>
      <c r="GE42" s="28"/>
      <c r="GF42" s="28"/>
      <c r="GG42" s="28"/>
      <c r="GH42" s="28"/>
      <c r="GI42" s="28"/>
      <c r="GJ42" s="28"/>
      <c r="GK42" s="28"/>
      <c r="GL42" s="28"/>
      <c r="GM42" s="28"/>
      <c r="GN42" s="28"/>
      <c r="GO42" s="28"/>
    </row>
    <row r="43" spans="1:197" x14ac:dyDescent="0.25">
      <c r="A43" s="28"/>
      <c r="B43" s="69"/>
      <c r="C43" s="28"/>
      <c r="D43" s="28"/>
      <c r="E43" s="64"/>
      <c r="F43" s="28"/>
      <c r="G43" s="28"/>
      <c r="H43" s="28"/>
      <c r="I43" s="28"/>
      <c r="J43" s="28"/>
      <c r="K43" s="64"/>
      <c r="L43" s="64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64"/>
      <c r="X43" s="64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64"/>
      <c r="AJ43" s="64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65"/>
      <c r="AZ43" s="66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6"/>
      <c r="BN43" s="65"/>
      <c r="BO43" s="65"/>
      <c r="BP43" s="65"/>
      <c r="BQ43" s="65"/>
      <c r="BR43" s="65"/>
      <c r="BS43" s="65"/>
      <c r="BT43" s="65"/>
      <c r="BU43" s="65"/>
      <c r="BV43" s="65"/>
      <c r="BW43" s="65"/>
      <c r="BX43" s="65"/>
      <c r="BY43" s="65"/>
      <c r="BZ43" s="66"/>
      <c r="CA43" s="65"/>
      <c r="CB43" s="65"/>
      <c r="CC43" s="65"/>
      <c r="CD43" s="65"/>
      <c r="CE43" s="65"/>
      <c r="CF43" s="65"/>
      <c r="CG43" s="65"/>
      <c r="CH43" s="65"/>
      <c r="CI43" s="65"/>
      <c r="CJ43" s="65"/>
      <c r="CK43" s="65"/>
      <c r="CL43" s="65"/>
      <c r="CM43" s="65"/>
      <c r="CN43" s="65"/>
      <c r="CO43" s="65"/>
      <c r="CP43" s="65"/>
      <c r="CQ43" s="65"/>
      <c r="CR43" s="65"/>
      <c r="CS43" s="28"/>
      <c r="CT43" s="28"/>
      <c r="CU43" s="28"/>
      <c r="CV43" s="28"/>
      <c r="CW43" s="28"/>
      <c r="CX43" s="28"/>
      <c r="CY43" s="28"/>
      <c r="CZ43" s="28"/>
      <c r="DA43" s="28"/>
      <c r="DB43" s="28"/>
      <c r="DC43" s="28"/>
      <c r="DD43" s="28"/>
      <c r="DE43" s="28"/>
      <c r="DF43" s="28"/>
      <c r="DG43" s="28"/>
      <c r="DH43" s="28"/>
      <c r="DI43" s="28"/>
      <c r="DJ43" s="28"/>
      <c r="DK43" s="64"/>
      <c r="DL43" s="28"/>
      <c r="DM43" s="28"/>
      <c r="DN43" s="64"/>
      <c r="DO43" s="64"/>
      <c r="DP43" s="28"/>
      <c r="DQ43" s="28"/>
      <c r="DR43" s="64"/>
      <c r="DS43" s="64"/>
      <c r="DT43" s="28"/>
      <c r="DU43" s="28"/>
      <c r="DV43" s="64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28"/>
      <c r="EW43" s="28"/>
      <c r="EX43" s="28"/>
      <c r="EY43" s="28"/>
      <c r="EZ43" s="28"/>
      <c r="FA43" s="28"/>
      <c r="FB43" s="28"/>
      <c r="FC43" s="28"/>
      <c r="FD43" s="28"/>
      <c r="FE43" s="28"/>
      <c r="FF43" s="28"/>
      <c r="FG43" s="28"/>
      <c r="FH43" s="28"/>
      <c r="FI43" s="28"/>
      <c r="FJ43" s="28"/>
      <c r="FK43" s="28"/>
      <c r="FL43" s="28"/>
      <c r="FM43" s="28"/>
      <c r="FN43" s="28"/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  <c r="GD43" s="28"/>
      <c r="GE43" s="28"/>
      <c r="GF43" s="28"/>
      <c r="GG43" s="28"/>
      <c r="GH43" s="28"/>
      <c r="GI43" s="28"/>
      <c r="GJ43" s="28"/>
      <c r="GK43" s="28"/>
      <c r="GL43" s="28"/>
      <c r="GM43" s="28"/>
      <c r="GN43" s="28"/>
      <c r="GO43" s="28"/>
    </row>
    <row r="44" spans="1:197" x14ac:dyDescent="0.25">
      <c r="A44" s="28"/>
      <c r="B44" s="69"/>
      <c r="C44" s="28"/>
      <c r="D44" s="28"/>
      <c r="E44" s="64"/>
      <c r="F44" s="28"/>
      <c r="G44" s="28"/>
      <c r="H44" s="28"/>
      <c r="I44" s="28"/>
      <c r="J44" s="28"/>
      <c r="K44" s="64"/>
      <c r="L44" s="64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64"/>
      <c r="X44" s="64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64"/>
      <c r="AJ44" s="64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/>
      <c r="AY44" s="65"/>
      <c r="AZ44" s="66"/>
      <c r="BA44" s="65"/>
      <c r="BB44" s="65"/>
      <c r="BC44" s="65"/>
      <c r="BD44" s="65"/>
      <c r="BE44" s="65"/>
      <c r="BF44" s="65"/>
      <c r="BG44" s="65"/>
      <c r="BH44" s="65"/>
      <c r="BI44" s="65"/>
      <c r="BJ44" s="65"/>
      <c r="BK44" s="65"/>
      <c r="BL44" s="65"/>
      <c r="BM44" s="66"/>
      <c r="BN44" s="65"/>
      <c r="BO44" s="65"/>
      <c r="BP44" s="65"/>
      <c r="BQ44" s="65"/>
      <c r="BR44" s="65"/>
      <c r="BS44" s="65"/>
      <c r="BT44" s="65"/>
      <c r="BU44" s="65"/>
      <c r="BV44" s="65"/>
      <c r="BW44" s="65"/>
      <c r="BX44" s="65"/>
      <c r="BY44" s="65"/>
      <c r="BZ44" s="66"/>
      <c r="CA44" s="65"/>
      <c r="CB44" s="65"/>
      <c r="CC44" s="65"/>
      <c r="CD44" s="65"/>
      <c r="CE44" s="65"/>
      <c r="CF44" s="65"/>
      <c r="CG44" s="65"/>
      <c r="CH44" s="65"/>
      <c r="CI44" s="65"/>
      <c r="CJ44" s="65"/>
      <c r="CK44" s="65"/>
      <c r="CL44" s="65"/>
      <c r="CM44" s="65"/>
      <c r="CN44" s="65"/>
      <c r="CO44" s="65"/>
      <c r="CP44" s="65"/>
      <c r="CQ44" s="65"/>
      <c r="CR44" s="65"/>
      <c r="CS44" s="28"/>
      <c r="CT44" s="28"/>
      <c r="CU44" s="28"/>
      <c r="CV44" s="28"/>
      <c r="CW44" s="28"/>
      <c r="CX44" s="28"/>
      <c r="CY44" s="28"/>
      <c r="CZ44" s="28"/>
      <c r="DA44" s="28"/>
      <c r="DB44" s="28"/>
      <c r="DC44" s="28"/>
      <c r="DD44" s="28"/>
      <c r="DE44" s="28"/>
      <c r="DF44" s="28"/>
      <c r="DG44" s="28"/>
      <c r="DH44" s="28"/>
      <c r="DI44" s="28"/>
      <c r="DJ44" s="28"/>
      <c r="DK44" s="64"/>
      <c r="DL44" s="28"/>
      <c r="DM44" s="28"/>
      <c r="DN44" s="64"/>
      <c r="DO44" s="64"/>
      <c r="DP44" s="28"/>
      <c r="DQ44" s="28"/>
      <c r="DR44" s="64"/>
      <c r="DS44" s="64"/>
      <c r="DT44" s="28"/>
      <c r="DU44" s="28"/>
      <c r="DV44" s="64"/>
      <c r="DW44" s="28"/>
      <c r="DX44" s="28"/>
      <c r="DY44" s="28"/>
      <c r="DZ44" s="28"/>
      <c r="EA44" s="28"/>
      <c r="EB44" s="28"/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28"/>
      <c r="EW44" s="28"/>
      <c r="EX44" s="28"/>
      <c r="EY44" s="28"/>
      <c r="EZ44" s="28"/>
      <c r="FA44" s="28"/>
      <c r="FB44" s="28"/>
      <c r="FC44" s="28"/>
      <c r="FD44" s="28"/>
      <c r="FE44" s="28"/>
      <c r="FF44" s="28"/>
      <c r="FG44" s="28"/>
      <c r="FH44" s="28"/>
      <c r="FI44" s="28"/>
      <c r="FJ44" s="28"/>
      <c r="FK44" s="28"/>
      <c r="FL44" s="28"/>
      <c r="FM44" s="28"/>
      <c r="FN44" s="28"/>
      <c r="FO44" s="28"/>
      <c r="FP44" s="28"/>
      <c r="FQ44" s="28"/>
      <c r="FR44" s="28"/>
      <c r="FS44" s="28"/>
      <c r="FT44" s="28"/>
      <c r="FU44" s="28"/>
      <c r="FV44" s="28"/>
      <c r="FW44" s="28"/>
      <c r="FX44" s="28"/>
      <c r="FY44" s="28"/>
      <c r="FZ44" s="28"/>
      <c r="GA44" s="28"/>
      <c r="GB44" s="28"/>
      <c r="GC44" s="28"/>
      <c r="GD44" s="28"/>
      <c r="GE44" s="28"/>
      <c r="GF44" s="28"/>
      <c r="GG44" s="28"/>
      <c r="GH44" s="28"/>
      <c r="GI44" s="28"/>
      <c r="GJ44" s="28"/>
      <c r="GK44" s="28"/>
      <c r="GL44" s="28"/>
      <c r="GM44" s="28"/>
      <c r="GN44" s="28"/>
      <c r="GO44" s="28"/>
    </row>
    <row r="45" spans="1:197" x14ac:dyDescent="0.25">
      <c r="A45" s="28"/>
      <c r="B45" s="69"/>
      <c r="C45" s="28"/>
      <c r="D45" s="28"/>
      <c r="E45" s="64"/>
      <c r="F45" s="28"/>
      <c r="G45" s="28"/>
      <c r="H45" s="28"/>
      <c r="I45" s="28"/>
      <c r="J45" s="28"/>
      <c r="K45" s="64"/>
      <c r="L45" s="64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64"/>
      <c r="X45" s="64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64"/>
      <c r="AJ45" s="64"/>
      <c r="AK45" s="28"/>
      <c r="AL45" s="28"/>
      <c r="AM45" s="28"/>
      <c r="AN45" s="28"/>
      <c r="AO45" s="28"/>
      <c r="AP45" s="28"/>
      <c r="AQ45" s="28"/>
      <c r="AR45" s="28"/>
      <c r="AS45" s="28"/>
      <c r="AT45" s="28"/>
      <c r="AU45" s="28"/>
      <c r="AV45" s="28"/>
      <c r="AW45" s="28"/>
      <c r="AX45" s="28"/>
      <c r="AY45" s="65"/>
      <c r="AZ45" s="66"/>
      <c r="BA45" s="65"/>
      <c r="BB45" s="65"/>
      <c r="BC45" s="65"/>
      <c r="BD45" s="65"/>
      <c r="BE45" s="65"/>
      <c r="BF45" s="65"/>
      <c r="BG45" s="65"/>
      <c r="BH45" s="65"/>
      <c r="BI45" s="65"/>
      <c r="BJ45" s="65"/>
      <c r="BK45" s="65"/>
      <c r="BL45" s="65"/>
      <c r="BM45" s="66"/>
      <c r="BN45" s="65"/>
      <c r="BO45" s="65"/>
      <c r="BP45" s="65"/>
      <c r="BQ45" s="65"/>
      <c r="BR45" s="65"/>
      <c r="BS45" s="65"/>
      <c r="BT45" s="65"/>
      <c r="BU45" s="65"/>
      <c r="BV45" s="65"/>
      <c r="BW45" s="65"/>
      <c r="BX45" s="65"/>
      <c r="BY45" s="65"/>
      <c r="BZ45" s="66"/>
      <c r="CA45" s="65"/>
      <c r="CB45" s="65"/>
      <c r="CC45" s="65"/>
      <c r="CD45" s="65"/>
      <c r="CE45" s="65"/>
      <c r="CF45" s="65"/>
      <c r="CG45" s="65"/>
      <c r="CH45" s="65"/>
      <c r="CI45" s="65"/>
      <c r="CJ45" s="65"/>
      <c r="CK45" s="65"/>
      <c r="CL45" s="65"/>
      <c r="CM45" s="65"/>
      <c r="CN45" s="65"/>
      <c r="CO45" s="65"/>
      <c r="CP45" s="65"/>
      <c r="CQ45" s="65"/>
      <c r="CR45" s="65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64"/>
      <c r="DL45" s="28"/>
      <c r="DM45" s="28"/>
      <c r="DN45" s="64"/>
      <c r="DO45" s="64"/>
      <c r="DP45" s="28"/>
      <c r="DQ45" s="28"/>
      <c r="DR45" s="64"/>
      <c r="DS45" s="64"/>
      <c r="DT45" s="28"/>
      <c r="DU45" s="28"/>
      <c r="DV45" s="64"/>
      <c r="DW45" s="28"/>
      <c r="DX45" s="28"/>
      <c r="DY45" s="28"/>
      <c r="DZ45" s="28"/>
      <c r="EA45" s="28"/>
      <c r="EB45" s="28"/>
      <c r="EC45" s="28"/>
      <c r="ED45" s="28"/>
      <c r="EE45" s="28"/>
      <c r="EF45" s="28"/>
      <c r="EG45" s="28"/>
      <c r="EH45" s="28"/>
      <c r="EI45" s="28"/>
      <c r="EJ45" s="28"/>
      <c r="EK45" s="28"/>
      <c r="EL45" s="28"/>
      <c r="EM45" s="28"/>
      <c r="EN45" s="28"/>
      <c r="EO45" s="28"/>
      <c r="EP45" s="28"/>
      <c r="EQ45" s="28"/>
      <c r="ER45" s="28"/>
      <c r="ES45" s="28"/>
      <c r="ET45" s="28"/>
      <c r="EU45" s="28"/>
      <c r="EV45" s="28"/>
      <c r="EW45" s="28"/>
      <c r="EX45" s="28"/>
      <c r="EY45" s="28"/>
      <c r="EZ45" s="28"/>
      <c r="FA45" s="28"/>
      <c r="FB45" s="28"/>
      <c r="FC45" s="28"/>
      <c r="FD45" s="28"/>
      <c r="FE45" s="28"/>
      <c r="FF45" s="28"/>
      <c r="FG45" s="28"/>
      <c r="FH45" s="28"/>
      <c r="FI45" s="28"/>
      <c r="FJ45" s="28"/>
      <c r="FK45" s="28"/>
      <c r="FL45" s="28"/>
      <c r="FM45" s="28"/>
      <c r="FN45" s="28"/>
      <c r="FO45" s="28"/>
      <c r="FP45" s="28"/>
      <c r="FQ45" s="28"/>
      <c r="FR45" s="28"/>
      <c r="FS45" s="28"/>
      <c r="FT45" s="28"/>
      <c r="FU45" s="28"/>
      <c r="FV45" s="28"/>
      <c r="FW45" s="28"/>
      <c r="FX45" s="28"/>
      <c r="FY45" s="28"/>
      <c r="FZ45" s="28"/>
      <c r="GA45" s="28"/>
      <c r="GB45" s="28"/>
      <c r="GC45" s="28"/>
      <c r="GD45" s="28"/>
      <c r="GE45" s="28"/>
      <c r="GF45" s="28"/>
      <c r="GG45" s="28"/>
      <c r="GH45" s="28"/>
      <c r="GI45" s="28"/>
      <c r="GJ45" s="28"/>
      <c r="GK45" s="28"/>
      <c r="GL45" s="28"/>
      <c r="GM45" s="28"/>
      <c r="GN45" s="28"/>
      <c r="GO45" s="28"/>
    </row>
    <row r="46" spans="1:197" x14ac:dyDescent="0.25">
      <c r="A46" s="28"/>
      <c r="B46" s="69"/>
      <c r="C46" s="28"/>
      <c r="D46" s="28"/>
      <c r="E46" s="64"/>
      <c r="F46" s="28"/>
      <c r="G46" s="28"/>
      <c r="H46" s="28"/>
      <c r="I46" s="28"/>
      <c r="J46" s="28"/>
      <c r="K46" s="64"/>
      <c r="L46" s="64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64"/>
      <c r="X46" s="64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64"/>
      <c r="AJ46" s="64"/>
      <c r="AK46" s="28"/>
      <c r="AL46" s="28"/>
      <c r="AM46" s="28"/>
      <c r="AN46" s="28"/>
      <c r="AO46" s="28"/>
      <c r="AP46" s="28"/>
      <c r="AQ46" s="28"/>
      <c r="AR46" s="28"/>
      <c r="AS46" s="28"/>
      <c r="AT46" s="28"/>
      <c r="AU46" s="28"/>
      <c r="AV46" s="28"/>
      <c r="AW46" s="28"/>
      <c r="AX46" s="28"/>
      <c r="AY46" s="65"/>
      <c r="AZ46" s="66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6"/>
      <c r="BN46" s="65"/>
      <c r="BO46" s="65"/>
      <c r="BP46" s="65"/>
      <c r="BQ46" s="65"/>
      <c r="BR46" s="65"/>
      <c r="BS46" s="65"/>
      <c r="BT46" s="65"/>
      <c r="BU46" s="65"/>
      <c r="BV46" s="65"/>
      <c r="BW46" s="65"/>
      <c r="BX46" s="65"/>
      <c r="BY46" s="65"/>
      <c r="BZ46" s="66"/>
      <c r="CA46" s="65"/>
      <c r="CB46" s="65"/>
      <c r="CC46" s="65"/>
      <c r="CD46" s="65"/>
      <c r="CE46" s="65"/>
      <c r="CF46" s="65"/>
      <c r="CG46" s="65"/>
      <c r="CH46" s="65"/>
      <c r="CI46" s="65"/>
      <c r="CJ46" s="65"/>
      <c r="CK46" s="65"/>
      <c r="CL46" s="65"/>
      <c r="CM46" s="65"/>
      <c r="CN46" s="65"/>
      <c r="CO46" s="65"/>
      <c r="CP46" s="65"/>
      <c r="CQ46" s="65"/>
      <c r="CR46" s="65"/>
      <c r="CS46" s="28"/>
      <c r="CT46" s="28"/>
      <c r="CU46" s="28"/>
      <c r="CV46" s="28"/>
      <c r="CW46" s="28"/>
      <c r="CX46" s="28"/>
      <c r="CY46" s="28"/>
      <c r="CZ46" s="28"/>
      <c r="DA46" s="28"/>
      <c r="DB46" s="28"/>
      <c r="DC46" s="28"/>
      <c r="DD46" s="28"/>
      <c r="DE46" s="28"/>
      <c r="DF46" s="28"/>
      <c r="DG46" s="28"/>
      <c r="DH46" s="28"/>
      <c r="DI46" s="28"/>
      <c r="DJ46" s="28"/>
      <c r="DK46" s="64"/>
      <c r="DL46" s="28"/>
      <c r="DM46" s="28"/>
      <c r="DN46" s="64"/>
      <c r="DO46" s="64"/>
      <c r="DP46" s="28"/>
      <c r="DQ46" s="28"/>
      <c r="DR46" s="64"/>
      <c r="DS46" s="64"/>
      <c r="DT46" s="28"/>
      <c r="DU46" s="28"/>
      <c r="DV46" s="64"/>
      <c r="DW46" s="28"/>
      <c r="DX46" s="28"/>
      <c r="DY46" s="28"/>
      <c r="DZ46" s="28"/>
      <c r="EA46" s="28"/>
      <c r="EB46" s="28"/>
      <c r="EC46" s="28"/>
      <c r="ED46" s="28"/>
      <c r="EE46" s="28"/>
      <c r="EF46" s="28"/>
      <c r="EG46" s="28"/>
      <c r="EH46" s="28"/>
      <c r="EI46" s="28"/>
      <c r="EJ46" s="28"/>
      <c r="EK46" s="28"/>
      <c r="EL46" s="28"/>
      <c r="EM46" s="28"/>
      <c r="EN46" s="28"/>
      <c r="EO46" s="28"/>
      <c r="EP46" s="28"/>
      <c r="EQ46" s="28"/>
      <c r="ER46" s="28"/>
      <c r="ES46" s="28"/>
      <c r="ET46" s="28"/>
      <c r="EU46" s="28"/>
      <c r="EV46" s="28"/>
      <c r="EW46" s="28"/>
      <c r="EX46" s="28"/>
      <c r="EY46" s="28"/>
      <c r="EZ46" s="28"/>
      <c r="FA46" s="28"/>
      <c r="FB46" s="28"/>
      <c r="FC46" s="28"/>
      <c r="FD46" s="28"/>
      <c r="FE46" s="28"/>
      <c r="FF46" s="28"/>
      <c r="FG46" s="28"/>
      <c r="FH46" s="28"/>
      <c r="FI46" s="28"/>
      <c r="FJ46" s="28"/>
      <c r="FK46" s="28"/>
      <c r="FL46" s="28"/>
      <c r="FM46" s="28"/>
      <c r="FN46" s="28"/>
      <c r="FO46" s="28"/>
      <c r="FP46" s="28"/>
      <c r="FQ46" s="28"/>
      <c r="FR46" s="28"/>
      <c r="FS46" s="28"/>
      <c r="FT46" s="28"/>
      <c r="FU46" s="28"/>
      <c r="FV46" s="28"/>
      <c r="FW46" s="28"/>
      <c r="FX46" s="28"/>
      <c r="FY46" s="28"/>
      <c r="FZ46" s="28"/>
      <c r="GA46" s="28"/>
      <c r="GB46" s="28"/>
      <c r="GC46" s="28"/>
      <c r="GD46" s="28"/>
      <c r="GE46" s="28"/>
      <c r="GF46" s="28"/>
      <c r="GG46" s="28"/>
      <c r="GH46" s="28"/>
      <c r="GI46" s="28"/>
      <c r="GJ46" s="28"/>
      <c r="GK46" s="28"/>
      <c r="GL46" s="28"/>
      <c r="GM46" s="28"/>
      <c r="GN46" s="28"/>
      <c r="GO46" s="28"/>
    </row>
    <row r="47" spans="1:197" x14ac:dyDescent="0.25">
      <c r="A47" s="28"/>
      <c r="B47" s="69"/>
      <c r="C47" s="28"/>
      <c r="D47" s="28"/>
      <c r="E47" s="64"/>
      <c r="F47" s="28"/>
      <c r="G47" s="28"/>
      <c r="H47" s="28"/>
      <c r="I47" s="28"/>
      <c r="J47" s="28"/>
      <c r="K47" s="64"/>
      <c r="L47" s="64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64"/>
      <c r="X47" s="64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64"/>
      <c r="AJ47" s="64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8"/>
      <c r="AV47" s="28"/>
      <c r="AW47" s="28"/>
      <c r="AX47" s="28"/>
      <c r="AY47" s="65"/>
      <c r="AZ47" s="66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6"/>
      <c r="BN47" s="65"/>
      <c r="BO47" s="65"/>
      <c r="BP47" s="65"/>
      <c r="BQ47" s="65"/>
      <c r="BR47" s="65"/>
      <c r="BS47" s="65"/>
      <c r="BT47" s="65"/>
      <c r="BU47" s="65"/>
      <c r="BV47" s="65"/>
      <c r="BW47" s="65"/>
      <c r="BX47" s="65"/>
      <c r="BY47" s="65"/>
      <c r="BZ47" s="66"/>
      <c r="CA47" s="65"/>
      <c r="CB47" s="65"/>
      <c r="CC47" s="65"/>
      <c r="CD47" s="65"/>
      <c r="CE47" s="65"/>
      <c r="CF47" s="65"/>
      <c r="CG47" s="65"/>
      <c r="CH47" s="65"/>
      <c r="CI47" s="65"/>
      <c r="CJ47" s="65"/>
      <c r="CK47" s="65"/>
      <c r="CL47" s="65"/>
      <c r="CM47" s="65"/>
      <c r="CN47" s="65"/>
      <c r="CO47" s="65"/>
      <c r="CP47" s="65"/>
      <c r="CQ47" s="65"/>
      <c r="CR47" s="65"/>
      <c r="CS47" s="28"/>
      <c r="CT47" s="28"/>
      <c r="CU47" s="28"/>
      <c r="CV47" s="28"/>
      <c r="CW47" s="28"/>
      <c r="CX47" s="28"/>
      <c r="CY47" s="28"/>
      <c r="CZ47" s="28"/>
      <c r="DA47" s="28"/>
      <c r="DB47" s="28"/>
      <c r="DC47" s="28"/>
      <c r="DD47" s="28"/>
      <c r="DE47" s="28"/>
      <c r="DF47" s="28"/>
      <c r="DG47" s="28"/>
      <c r="DH47" s="28"/>
      <c r="DI47" s="28"/>
      <c r="DJ47" s="28"/>
      <c r="DK47" s="64"/>
      <c r="DL47" s="28"/>
      <c r="DM47" s="28"/>
      <c r="DN47" s="64"/>
      <c r="DO47" s="64"/>
      <c r="DP47" s="28"/>
      <c r="DQ47" s="28"/>
      <c r="DR47" s="64"/>
      <c r="DS47" s="64"/>
      <c r="DT47" s="28"/>
      <c r="DU47" s="28"/>
      <c r="DV47" s="64"/>
      <c r="DW47" s="28"/>
      <c r="DX47" s="28"/>
      <c r="DY47" s="28"/>
      <c r="DZ47" s="28"/>
      <c r="EA47" s="28"/>
      <c r="EB47" s="28"/>
      <c r="EC47" s="28"/>
      <c r="ED47" s="28"/>
      <c r="EE47" s="28"/>
      <c r="EF47" s="28"/>
      <c r="EG47" s="28"/>
      <c r="EH47" s="28"/>
      <c r="EI47" s="28"/>
      <c r="EJ47" s="28"/>
      <c r="EK47" s="28"/>
      <c r="EL47" s="28"/>
      <c r="EM47" s="28"/>
      <c r="EN47" s="28"/>
      <c r="EO47" s="28"/>
      <c r="EP47" s="28"/>
      <c r="EQ47" s="28"/>
      <c r="ER47" s="28"/>
      <c r="ES47" s="28"/>
      <c r="ET47" s="28"/>
      <c r="EU47" s="28"/>
      <c r="EV47" s="28"/>
      <c r="EW47" s="28"/>
      <c r="EX47" s="28"/>
      <c r="EY47" s="28"/>
      <c r="EZ47" s="28"/>
      <c r="FA47" s="28"/>
      <c r="FB47" s="28"/>
      <c r="FC47" s="28"/>
      <c r="FD47" s="28"/>
      <c r="FE47" s="28"/>
      <c r="FF47" s="28"/>
      <c r="FG47" s="28"/>
      <c r="FH47" s="28"/>
      <c r="FI47" s="28"/>
      <c r="FJ47" s="28"/>
      <c r="FK47" s="28"/>
      <c r="FL47" s="28"/>
      <c r="FM47" s="28"/>
      <c r="FN47" s="28"/>
      <c r="FO47" s="28"/>
      <c r="FP47" s="28"/>
      <c r="FQ47" s="28"/>
      <c r="FR47" s="28"/>
      <c r="FS47" s="28"/>
      <c r="FT47" s="28"/>
      <c r="FU47" s="28"/>
      <c r="FV47" s="28"/>
      <c r="FW47" s="28"/>
      <c r="FX47" s="28"/>
      <c r="FY47" s="28"/>
      <c r="FZ47" s="28"/>
      <c r="GA47" s="28"/>
      <c r="GB47" s="28"/>
      <c r="GC47" s="28"/>
      <c r="GD47" s="28"/>
      <c r="GE47" s="28"/>
      <c r="GF47" s="28"/>
      <c r="GG47" s="28"/>
      <c r="GH47" s="28"/>
      <c r="GI47" s="28"/>
      <c r="GJ47" s="28"/>
      <c r="GK47" s="28"/>
      <c r="GL47" s="28"/>
      <c r="GM47" s="28"/>
      <c r="GN47" s="28"/>
      <c r="GO47" s="28"/>
    </row>
    <row r="48" spans="1:197" x14ac:dyDescent="0.25">
      <c r="A48" s="28"/>
      <c r="B48" s="69"/>
      <c r="C48" s="28"/>
      <c r="D48" s="28"/>
      <c r="E48" s="64"/>
      <c r="F48" s="28"/>
      <c r="G48" s="28"/>
      <c r="H48" s="28"/>
      <c r="I48" s="28"/>
      <c r="J48" s="28"/>
      <c r="K48" s="64"/>
      <c r="L48" s="64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64"/>
      <c r="X48" s="64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64"/>
      <c r="AJ48" s="64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65"/>
      <c r="AZ48" s="66"/>
      <c r="BA48" s="65"/>
      <c r="BB48" s="65"/>
      <c r="BC48" s="65"/>
      <c r="BD48" s="65"/>
      <c r="BE48" s="65"/>
      <c r="BF48" s="65"/>
      <c r="BG48" s="65"/>
      <c r="BH48" s="65"/>
      <c r="BI48" s="65"/>
      <c r="BJ48" s="65"/>
      <c r="BK48" s="65"/>
      <c r="BL48" s="65"/>
      <c r="BM48" s="66"/>
      <c r="BN48" s="65"/>
      <c r="BO48" s="65"/>
      <c r="BP48" s="65"/>
      <c r="BQ48" s="65"/>
      <c r="BR48" s="65"/>
      <c r="BS48" s="65"/>
      <c r="BT48" s="65"/>
      <c r="BU48" s="65"/>
      <c r="BV48" s="65"/>
      <c r="BW48" s="65"/>
      <c r="BX48" s="65"/>
      <c r="BY48" s="65"/>
      <c r="BZ48" s="66"/>
      <c r="CA48" s="65"/>
      <c r="CB48" s="65"/>
      <c r="CC48" s="65"/>
      <c r="CD48" s="65"/>
      <c r="CE48" s="65"/>
      <c r="CF48" s="65"/>
      <c r="CG48" s="65"/>
      <c r="CH48" s="65"/>
      <c r="CI48" s="65"/>
      <c r="CJ48" s="65"/>
      <c r="CK48" s="65"/>
      <c r="CL48" s="65"/>
      <c r="CM48" s="65"/>
      <c r="CN48" s="65"/>
      <c r="CO48" s="65"/>
      <c r="CP48" s="65"/>
      <c r="CQ48" s="65"/>
      <c r="CR48" s="65"/>
      <c r="CS48" s="28"/>
      <c r="CT48" s="28"/>
      <c r="CU48" s="28"/>
      <c r="CV48" s="28"/>
      <c r="CW48" s="28"/>
      <c r="CX48" s="28"/>
      <c r="CY48" s="28"/>
      <c r="CZ48" s="28"/>
      <c r="DA48" s="28"/>
      <c r="DB48" s="28"/>
      <c r="DC48" s="28"/>
      <c r="DD48" s="28"/>
      <c r="DE48" s="28"/>
      <c r="DF48" s="28"/>
      <c r="DG48" s="28"/>
      <c r="DH48" s="28"/>
      <c r="DI48" s="28"/>
      <c r="DJ48" s="28"/>
      <c r="DK48" s="64"/>
      <c r="DL48" s="28"/>
      <c r="DM48" s="28"/>
      <c r="DN48" s="64"/>
      <c r="DO48" s="64"/>
      <c r="DP48" s="28"/>
      <c r="DQ48" s="28"/>
      <c r="DR48" s="64"/>
      <c r="DS48" s="64"/>
      <c r="DT48" s="28"/>
      <c r="DU48" s="28"/>
      <c r="DV48" s="64"/>
      <c r="DW48" s="28"/>
      <c r="DX48" s="28"/>
      <c r="DY48" s="28"/>
      <c r="DZ48" s="28"/>
      <c r="EA48" s="28"/>
      <c r="EB48" s="28"/>
      <c r="EC48" s="28"/>
      <c r="ED48" s="28"/>
      <c r="EE48" s="28"/>
      <c r="EF48" s="28"/>
      <c r="EG48" s="28"/>
      <c r="EH48" s="28"/>
      <c r="EI48" s="28"/>
      <c r="EJ48" s="28"/>
      <c r="EK48" s="28"/>
      <c r="EL48" s="28"/>
      <c r="EM48" s="28"/>
      <c r="EN48" s="28"/>
      <c r="EO48" s="28"/>
      <c r="EP48" s="28"/>
      <c r="EQ48" s="28"/>
      <c r="ER48" s="28"/>
      <c r="ES48" s="28"/>
      <c r="ET48" s="28"/>
      <c r="EU48" s="28"/>
      <c r="EV48" s="28"/>
      <c r="EW48" s="28"/>
      <c r="EX48" s="28"/>
      <c r="EY48" s="28"/>
      <c r="EZ48" s="28"/>
      <c r="FA48" s="28"/>
      <c r="FB48" s="28"/>
      <c r="FC48" s="28"/>
      <c r="FD48" s="28"/>
      <c r="FE48" s="28"/>
      <c r="FF48" s="28"/>
      <c r="FG48" s="28"/>
      <c r="FH48" s="28"/>
      <c r="FI48" s="28"/>
      <c r="FJ48" s="28"/>
      <c r="FK48" s="28"/>
      <c r="FL48" s="28"/>
      <c r="FM48" s="28"/>
      <c r="FN48" s="28"/>
      <c r="FO48" s="28"/>
      <c r="FP48" s="28"/>
      <c r="FQ48" s="28"/>
      <c r="FR48" s="28"/>
      <c r="FS48" s="28"/>
      <c r="FT48" s="28"/>
      <c r="FU48" s="28"/>
      <c r="FV48" s="28"/>
      <c r="FW48" s="28"/>
      <c r="FX48" s="28"/>
      <c r="FY48" s="28"/>
      <c r="FZ48" s="28"/>
      <c r="GA48" s="28"/>
      <c r="GB48" s="28"/>
      <c r="GC48" s="28"/>
      <c r="GD48" s="28"/>
      <c r="GE48" s="28"/>
      <c r="GF48" s="28"/>
      <c r="GG48" s="28"/>
      <c r="GH48" s="28"/>
      <c r="GI48" s="28"/>
      <c r="GJ48" s="28"/>
      <c r="GK48" s="28"/>
      <c r="GL48" s="28"/>
      <c r="GM48" s="28"/>
      <c r="GN48" s="28"/>
      <c r="GO48" s="28"/>
    </row>
    <row r="49" spans="1:197" x14ac:dyDescent="0.25">
      <c r="A49" s="28"/>
      <c r="B49" s="69"/>
      <c r="C49" s="28"/>
      <c r="D49" s="28"/>
      <c r="E49" s="64"/>
      <c r="F49" s="28"/>
      <c r="G49" s="28"/>
      <c r="H49" s="28"/>
      <c r="I49" s="28"/>
      <c r="J49" s="28"/>
      <c r="K49" s="64"/>
      <c r="L49" s="64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64"/>
      <c r="X49" s="64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64"/>
      <c r="AJ49" s="64"/>
      <c r="AK49" s="28"/>
      <c r="AL49" s="28"/>
      <c r="AM49" s="28"/>
      <c r="AN49" s="28"/>
      <c r="AO49" s="28"/>
      <c r="AP49" s="28"/>
      <c r="AQ49" s="28"/>
      <c r="AR49" s="28"/>
      <c r="AS49" s="28"/>
      <c r="AT49" s="28"/>
      <c r="AU49" s="28"/>
      <c r="AV49" s="28"/>
      <c r="AW49" s="28"/>
      <c r="AX49" s="28"/>
      <c r="AY49" s="65"/>
      <c r="AZ49" s="66"/>
      <c r="BA49" s="65"/>
      <c r="BB49" s="65"/>
      <c r="BC49" s="65"/>
      <c r="BD49" s="65"/>
      <c r="BE49" s="65"/>
      <c r="BF49" s="65"/>
      <c r="BG49" s="65"/>
      <c r="BH49" s="65"/>
      <c r="BI49" s="65"/>
      <c r="BJ49" s="65"/>
      <c r="BK49" s="65"/>
      <c r="BL49" s="65"/>
      <c r="BM49" s="66"/>
      <c r="BN49" s="65"/>
      <c r="BO49" s="65"/>
      <c r="BP49" s="65"/>
      <c r="BQ49" s="65"/>
      <c r="BR49" s="65"/>
      <c r="BS49" s="65"/>
      <c r="BT49" s="65"/>
      <c r="BU49" s="65"/>
      <c r="BV49" s="65"/>
      <c r="BW49" s="65"/>
      <c r="BX49" s="65"/>
      <c r="BY49" s="65"/>
      <c r="BZ49" s="66"/>
      <c r="CA49" s="65"/>
      <c r="CB49" s="65"/>
      <c r="CC49" s="65"/>
      <c r="CD49" s="65"/>
      <c r="CE49" s="65"/>
      <c r="CF49" s="65"/>
      <c r="CG49" s="65"/>
      <c r="CH49" s="65"/>
      <c r="CI49" s="65"/>
      <c r="CJ49" s="65"/>
      <c r="CK49" s="65"/>
      <c r="CL49" s="65"/>
      <c r="CM49" s="65"/>
      <c r="CN49" s="65"/>
      <c r="CO49" s="65"/>
      <c r="CP49" s="65"/>
      <c r="CQ49" s="65"/>
      <c r="CR49" s="65"/>
      <c r="CS49" s="28"/>
      <c r="CT49" s="28"/>
      <c r="CU49" s="28"/>
      <c r="CV49" s="28"/>
      <c r="CW49" s="28"/>
      <c r="CX49" s="28"/>
      <c r="CY49" s="28"/>
      <c r="CZ49" s="28"/>
      <c r="DA49" s="28"/>
      <c r="DB49" s="28"/>
      <c r="DC49" s="28"/>
      <c r="DD49" s="28"/>
      <c r="DE49" s="28"/>
      <c r="DF49" s="28"/>
      <c r="DG49" s="28"/>
      <c r="DH49" s="28"/>
      <c r="DI49" s="28"/>
      <c r="DJ49" s="28"/>
      <c r="DK49" s="64"/>
      <c r="DL49" s="28"/>
      <c r="DM49" s="28"/>
      <c r="DN49" s="64"/>
      <c r="DO49" s="64"/>
      <c r="DP49" s="28"/>
      <c r="DQ49" s="28"/>
      <c r="DR49" s="64"/>
      <c r="DS49" s="64"/>
      <c r="DT49" s="28"/>
      <c r="DU49" s="28"/>
      <c r="DV49" s="64"/>
      <c r="DW49" s="28"/>
      <c r="DX49" s="28"/>
      <c r="DY49" s="28"/>
      <c r="DZ49" s="28"/>
      <c r="EA49" s="28"/>
      <c r="EB49" s="28"/>
      <c r="EC49" s="28"/>
      <c r="ED49" s="28"/>
      <c r="EE49" s="28"/>
      <c r="EF49" s="28"/>
      <c r="EG49" s="28"/>
      <c r="EH49" s="28"/>
      <c r="EI49" s="28"/>
      <c r="EJ49" s="28"/>
      <c r="EK49" s="28"/>
      <c r="EL49" s="28"/>
      <c r="EM49" s="28"/>
      <c r="EN49" s="28"/>
      <c r="EO49" s="28"/>
      <c r="EP49" s="28"/>
      <c r="EQ49" s="28"/>
      <c r="ER49" s="28"/>
      <c r="ES49" s="28"/>
      <c r="ET49" s="28"/>
      <c r="EU49" s="28"/>
      <c r="EV49" s="28"/>
      <c r="EW49" s="28"/>
      <c r="EX49" s="28"/>
      <c r="EY49" s="28"/>
      <c r="EZ49" s="28"/>
      <c r="FA49" s="28"/>
      <c r="FB49" s="28"/>
      <c r="FC49" s="28"/>
      <c r="FD49" s="28"/>
      <c r="FE49" s="28"/>
      <c r="FF49" s="28"/>
      <c r="FG49" s="28"/>
      <c r="FH49" s="28"/>
      <c r="FI49" s="28"/>
      <c r="FJ49" s="28"/>
      <c r="FK49" s="28"/>
      <c r="FL49" s="28"/>
      <c r="FM49" s="28"/>
      <c r="FN49" s="28"/>
      <c r="FO49" s="28"/>
      <c r="FP49" s="28"/>
      <c r="FQ49" s="28"/>
      <c r="FR49" s="28"/>
      <c r="FS49" s="28"/>
      <c r="FT49" s="28"/>
      <c r="FU49" s="28"/>
      <c r="FV49" s="28"/>
      <c r="FW49" s="28"/>
      <c r="FX49" s="28"/>
      <c r="FY49" s="28"/>
      <c r="FZ49" s="28"/>
      <c r="GA49" s="28"/>
      <c r="GB49" s="28"/>
      <c r="GC49" s="28"/>
      <c r="GD49" s="28"/>
      <c r="GE49" s="28"/>
      <c r="GF49" s="28"/>
      <c r="GG49" s="28"/>
      <c r="GH49" s="28"/>
      <c r="GI49" s="28"/>
      <c r="GJ49" s="28"/>
      <c r="GK49" s="28"/>
      <c r="GL49" s="28"/>
      <c r="GM49" s="28"/>
      <c r="GN49" s="28"/>
      <c r="GO49" s="28"/>
    </row>
    <row r="50" spans="1:197" x14ac:dyDescent="0.25">
      <c r="A50" s="28"/>
      <c r="B50" s="69"/>
      <c r="C50" s="28"/>
      <c r="D50" s="28"/>
      <c r="E50" s="64"/>
      <c r="F50" s="28"/>
      <c r="G50" s="28"/>
      <c r="H50" s="28"/>
      <c r="I50" s="28"/>
      <c r="J50" s="28"/>
      <c r="K50" s="64"/>
      <c r="L50" s="64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64"/>
      <c r="X50" s="64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64"/>
      <c r="AJ50" s="64"/>
      <c r="AK50" s="28"/>
      <c r="AL50" s="28"/>
      <c r="AM50" s="28"/>
      <c r="AN50" s="28"/>
      <c r="AO50" s="28"/>
      <c r="AP50" s="28"/>
      <c r="AQ50" s="28"/>
      <c r="AR50" s="28"/>
      <c r="AS50" s="28"/>
      <c r="AT50" s="28"/>
      <c r="AU50" s="28"/>
      <c r="AV50" s="28"/>
      <c r="AW50" s="28"/>
      <c r="AX50" s="28"/>
      <c r="AY50" s="65"/>
      <c r="AZ50" s="66"/>
      <c r="BA50" s="65"/>
      <c r="BB50" s="65"/>
      <c r="BC50" s="65"/>
      <c r="BD50" s="65"/>
      <c r="BE50" s="65"/>
      <c r="BF50" s="65"/>
      <c r="BG50" s="65"/>
      <c r="BH50" s="65"/>
      <c r="BI50" s="65"/>
      <c r="BJ50" s="65"/>
      <c r="BK50" s="65"/>
      <c r="BL50" s="65"/>
      <c r="BM50" s="66"/>
      <c r="BN50" s="65"/>
      <c r="BO50" s="65"/>
      <c r="BP50" s="65"/>
      <c r="BQ50" s="65"/>
      <c r="BR50" s="65"/>
      <c r="BS50" s="65"/>
      <c r="BT50" s="65"/>
      <c r="BU50" s="65"/>
      <c r="BV50" s="65"/>
      <c r="BW50" s="65"/>
      <c r="BX50" s="65"/>
      <c r="BY50" s="65"/>
      <c r="BZ50" s="66"/>
      <c r="CA50" s="65"/>
      <c r="CB50" s="65"/>
      <c r="CC50" s="65"/>
      <c r="CD50" s="65"/>
      <c r="CE50" s="65"/>
      <c r="CF50" s="65"/>
      <c r="CG50" s="65"/>
      <c r="CH50" s="65"/>
      <c r="CI50" s="65"/>
      <c r="CJ50" s="65"/>
      <c r="CK50" s="65"/>
      <c r="CL50" s="65"/>
      <c r="CM50" s="65"/>
      <c r="CN50" s="65"/>
      <c r="CO50" s="65"/>
      <c r="CP50" s="65"/>
      <c r="CQ50" s="65"/>
      <c r="CR50" s="65"/>
      <c r="CS50" s="28"/>
      <c r="CT50" s="28"/>
      <c r="CU50" s="28"/>
      <c r="CV50" s="28"/>
      <c r="CW50" s="28"/>
      <c r="CX50" s="28"/>
      <c r="CY50" s="28"/>
      <c r="CZ50" s="28"/>
      <c r="DA50" s="28"/>
      <c r="DB50" s="28"/>
      <c r="DC50" s="28"/>
      <c r="DD50" s="28"/>
      <c r="DE50" s="28"/>
      <c r="DF50" s="28"/>
      <c r="DG50" s="28"/>
      <c r="DH50" s="28"/>
      <c r="DI50" s="28"/>
      <c r="DJ50" s="28"/>
      <c r="DK50" s="64"/>
      <c r="DL50" s="28"/>
      <c r="DM50" s="28"/>
      <c r="DN50" s="64"/>
      <c r="DO50" s="64"/>
      <c r="DP50" s="28"/>
      <c r="DQ50" s="28"/>
      <c r="DR50" s="64"/>
      <c r="DS50" s="64"/>
      <c r="DT50" s="28"/>
      <c r="DU50" s="28"/>
      <c r="DV50" s="64"/>
      <c r="DW50" s="28"/>
      <c r="DX50" s="28"/>
      <c r="DY50" s="28"/>
      <c r="DZ50" s="28"/>
      <c r="EA50" s="28"/>
      <c r="EB50" s="28"/>
      <c r="EC50" s="28"/>
      <c r="ED50" s="28"/>
      <c r="EE50" s="28"/>
      <c r="EF50" s="28"/>
      <c r="EG50" s="28"/>
      <c r="EH50" s="28"/>
      <c r="EI50" s="28"/>
      <c r="EJ50" s="28"/>
      <c r="EK50" s="28"/>
      <c r="EL50" s="28"/>
      <c r="EM50" s="28"/>
      <c r="EN50" s="28"/>
      <c r="EO50" s="28"/>
      <c r="EP50" s="28"/>
      <c r="EQ50" s="28"/>
      <c r="ER50" s="28"/>
      <c r="ES50" s="28"/>
      <c r="ET50" s="28"/>
      <c r="EU50" s="28"/>
      <c r="EV50" s="28"/>
      <c r="EW50" s="28"/>
      <c r="EX50" s="28"/>
      <c r="EY50" s="28"/>
      <c r="EZ50" s="28"/>
      <c r="FA50" s="28"/>
      <c r="FB50" s="28"/>
      <c r="FC50" s="28"/>
      <c r="FD50" s="28"/>
      <c r="FE50" s="28"/>
      <c r="FF50" s="28"/>
      <c r="FG50" s="28"/>
      <c r="FH50" s="28"/>
      <c r="FI50" s="28"/>
      <c r="FJ50" s="28"/>
      <c r="FK50" s="28"/>
      <c r="FL50" s="28"/>
      <c r="FM50" s="28"/>
      <c r="FN50" s="28"/>
      <c r="FO50" s="28"/>
      <c r="FP50" s="28"/>
      <c r="FQ50" s="28"/>
      <c r="FR50" s="28"/>
      <c r="FS50" s="28"/>
      <c r="FT50" s="28"/>
      <c r="FU50" s="28"/>
      <c r="FV50" s="28"/>
      <c r="FW50" s="28"/>
      <c r="FX50" s="28"/>
      <c r="FY50" s="28"/>
      <c r="FZ50" s="28"/>
      <c r="GA50" s="28"/>
      <c r="GB50" s="28"/>
      <c r="GC50" s="28"/>
      <c r="GD50" s="28"/>
      <c r="GE50" s="28"/>
      <c r="GF50" s="28"/>
      <c r="GG50" s="28"/>
      <c r="GH50" s="28"/>
      <c r="GI50" s="28"/>
      <c r="GJ50" s="28"/>
      <c r="GK50" s="28"/>
      <c r="GL50" s="28"/>
      <c r="GM50" s="28"/>
      <c r="GN50" s="28"/>
      <c r="GO50" s="28"/>
    </row>
    <row r="51" spans="1:197" x14ac:dyDescent="0.25">
      <c r="A51" s="28"/>
      <c r="B51" s="69"/>
      <c r="C51" s="28"/>
      <c r="D51" s="28"/>
      <c r="E51" s="64"/>
      <c r="F51" s="28"/>
      <c r="G51" s="28"/>
      <c r="H51" s="28"/>
      <c r="I51" s="28"/>
      <c r="J51" s="28"/>
      <c r="K51" s="64"/>
      <c r="L51" s="64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64"/>
      <c r="X51" s="64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64"/>
      <c r="AJ51" s="64"/>
      <c r="AK51" s="28"/>
      <c r="AL51" s="28"/>
      <c r="AM51" s="28"/>
      <c r="AN51" s="28"/>
      <c r="AO51" s="28"/>
      <c r="AP51" s="28"/>
      <c r="AQ51" s="28"/>
      <c r="AR51" s="28"/>
      <c r="AS51" s="28"/>
      <c r="AT51" s="28"/>
      <c r="AU51" s="28"/>
      <c r="AV51" s="28"/>
      <c r="AW51" s="28"/>
      <c r="AX51" s="28"/>
      <c r="AY51" s="65"/>
      <c r="AZ51" s="66"/>
      <c r="BA51" s="65"/>
      <c r="BB51" s="65"/>
      <c r="BC51" s="65"/>
      <c r="BD51" s="65"/>
      <c r="BE51" s="65"/>
      <c r="BF51" s="65"/>
      <c r="BG51" s="65"/>
      <c r="BH51" s="65"/>
      <c r="BI51" s="65"/>
      <c r="BJ51" s="65"/>
      <c r="BK51" s="65"/>
      <c r="BL51" s="65"/>
      <c r="BM51" s="66"/>
      <c r="BN51" s="65"/>
      <c r="BO51" s="65"/>
      <c r="BP51" s="65"/>
      <c r="BQ51" s="65"/>
      <c r="BR51" s="65"/>
      <c r="BS51" s="65"/>
      <c r="BT51" s="65"/>
      <c r="BU51" s="65"/>
      <c r="BV51" s="65"/>
      <c r="BW51" s="65"/>
      <c r="BX51" s="65"/>
      <c r="BY51" s="65"/>
      <c r="BZ51" s="66"/>
      <c r="CA51" s="65"/>
      <c r="CB51" s="65"/>
      <c r="CC51" s="65"/>
      <c r="CD51" s="65"/>
      <c r="CE51" s="65"/>
      <c r="CF51" s="65"/>
      <c r="CG51" s="65"/>
      <c r="CH51" s="65"/>
      <c r="CI51" s="65"/>
      <c r="CJ51" s="65"/>
      <c r="CK51" s="65"/>
      <c r="CL51" s="65"/>
      <c r="CM51" s="65"/>
      <c r="CN51" s="65"/>
      <c r="CO51" s="65"/>
      <c r="CP51" s="65"/>
      <c r="CQ51" s="65"/>
      <c r="CR51" s="65"/>
      <c r="CS51" s="28"/>
      <c r="CT51" s="28"/>
      <c r="CU51" s="28"/>
      <c r="CV51" s="28"/>
      <c r="CW51" s="28"/>
      <c r="CX51" s="28"/>
      <c r="CY51" s="28"/>
      <c r="CZ51" s="28"/>
      <c r="DA51" s="28"/>
      <c r="DB51" s="28"/>
      <c r="DC51" s="28"/>
      <c r="DD51" s="28"/>
      <c r="DE51" s="28"/>
      <c r="DF51" s="28"/>
      <c r="DG51" s="28"/>
      <c r="DH51" s="28"/>
      <c r="DI51" s="28"/>
      <c r="DJ51" s="28"/>
      <c r="DK51" s="64"/>
      <c r="DL51" s="28"/>
      <c r="DM51" s="28"/>
      <c r="DN51" s="64"/>
      <c r="DO51" s="64"/>
      <c r="DP51" s="28"/>
      <c r="DQ51" s="28"/>
      <c r="DR51" s="64"/>
      <c r="DS51" s="64"/>
      <c r="DT51" s="28"/>
      <c r="DU51" s="28"/>
      <c r="DV51" s="64"/>
      <c r="DW51" s="28"/>
      <c r="DX51" s="28"/>
      <c r="DY51" s="28"/>
      <c r="DZ51" s="28"/>
      <c r="EA51" s="28"/>
      <c r="EB51" s="28"/>
      <c r="EC51" s="28"/>
      <c r="ED51" s="28"/>
      <c r="EE51" s="28"/>
      <c r="EF51" s="28"/>
      <c r="EG51" s="28"/>
      <c r="EH51" s="28"/>
      <c r="EI51" s="28"/>
      <c r="EJ51" s="28"/>
      <c r="EK51" s="28"/>
      <c r="EL51" s="28"/>
      <c r="EM51" s="28"/>
      <c r="EN51" s="28"/>
      <c r="EO51" s="28"/>
      <c r="EP51" s="28"/>
      <c r="EQ51" s="28"/>
      <c r="ER51" s="28"/>
      <c r="ES51" s="28"/>
      <c r="ET51" s="28"/>
      <c r="EU51" s="28"/>
      <c r="EV51" s="28"/>
      <c r="EW51" s="28"/>
      <c r="EX51" s="28"/>
      <c r="EY51" s="28"/>
      <c r="EZ51" s="28"/>
      <c r="FA51" s="28"/>
      <c r="FB51" s="28"/>
      <c r="FC51" s="28"/>
      <c r="FD51" s="28"/>
      <c r="FE51" s="28"/>
      <c r="FF51" s="28"/>
      <c r="FG51" s="28"/>
      <c r="FH51" s="28"/>
      <c r="FI51" s="28"/>
      <c r="FJ51" s="28"/>
      <c r="FK51" s="28"/>
      <c r="FL51" s="28"/>
      <c r="FM51" s="28"/>
      <c r="FN51" s="28"/>
      <c r="FO51" s="28"/>
      <c r="FP51" s="28"/>
      <c r="FQ51" s="28"/>
      <c r="FR51" s="28"/>
      <c r="FS51" s="28"/>
      <c r="FT51" s="28"/>
      <c r="FU51" s="28"/>
      <c r="FV51" s="28"/>
      <c r="FW51" s="28"/>
      <c r="FX51" s="28"/>
      <c r="FY51" s="28"/>
      <c r="FZ51" s="28"/>
      <c r="GA51" s="28"/>
      <c r="GB51" s="28"/>
      <c r="GC51" s="28"/>
      <c r="GD51" s="28"/>
      <c r="GE51" s="28"/>
      <c r="GF51" s="28"/>
      <c r="GG51" s="28"/>
      <c r="GH51" s="28"/>
      <c r="GI51" s="28"/>
      <c r="GJ51" s="28"/>
      <c r="GK51" s="28"/>
      <c r="GL51" s="28"/>
      <c r="GM51" s="28"/>
      <c r="GN51" s="28"/>
      <c r="GO51" s="28"/>
    </row>
    <row r="52" spans="1:197" x14ac:dyDescent="0.25">
      <c r="A52" s="28"/>
      <c r="B52" s="69"/>
      <c r="C52" s="28"/>
      <c r="D52" s="28"/>
      <c r="E52" s="64"/>
      <c r="F52" s="28"/>
      <c r="G52" s="28"/>
      <c r="H52" s="28"/>
      <c r="I52" s="28"/>
      <c r="J52" s="28"/>
      <c r="K52" s="64"/>
      <c r="L52" s="64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64"/>
      <c r="X52" s="64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64"/>
      <c r="AJ52" s="64"/>
      <c r="AK52" s="28"/>
      <c r="AL52" s="28"/>
      <c r="AM52" s="28"/>
      <c r="AN52" s="28"/>
      <c r="AO52" s="28"/>
      <c r="AP52" s="28"/>
      <c r="AQ52" s="28"/>
      <c r="AR52" s="28"/>
      <c r="AS52" s="28"/>
      <c r="AT52" s="28"/>
      <c r="AU52" s="28"/>
      <c r="AV52" s="28"/>
      <c r="AW52" s="28"/>
      <c r="AX52" s="28"/>
      <c r="AY52" s="65"/>
      <c r="AZ52" s="66"/>
      <c r="BA52" s="65"/>
      <c r="BB52" s="65"/>
      <c r="BC52" s="65"/>
      <c r="BD52" s="65"/>
      <c r="BE52" s="65"/>
      <c r="BF52" s="65"/>
      <c r="BG52" s="65"/>
      <c r="BH52" s="65"/>
      <c r="BI52" s="65"/>
      <c r="BJ52" s="65"/>
      <c r="BK52" s="65"/>
      <c r="BL52" s="65"/>
      <c r="BM52" s="66"/>
      <c r="BN52" s="65"/>
      <c r="BO52" s="65"/>
      <c r="BP52" s="65"/>
      <c r="BQ52" s="65"/>
      <c r="BR52" s="65"/>
      <c r="BS52" s="65"/>
      <c r="BT52" s="65"/>
      <c r="BU52" s="65"/>
      <c r="BV52" s="65"/>
      <c r="BW52" s="65"/>
      <c r="BX52" s="65"/>
      <c r="BY52" s="65"/>
      <c r="BZ52" s="66"/>
      <c r="CA52" s="65"/>
      <c r="CB52" s="65"/>
      <c r="CC52" s="65"/>
      <c r="CD52" s="65"/>
      <c r="CE52" s="65"/>
      <c r="CF52" s="65"/>
      <c r="CG52" s="65"/>
      <c r="CH52" s="65"/>
      <c r="CI52" s="65"/>
      <c r="CJ52" s="65"/>
      <c r="CK52" s="65"/>
      <c r="CL52" s="65"/>
      <c r="CM52" s="65"/>
      <c r="CN52" s="65"/>
      <c r="CO52" s="65"/>
      <c r="CP52" s="65"/>
      <c r="CQ52" s="65"/>
      <c r="CR52" s="65"/>
      <c r="CS52" s="28"/>
      <c r="CT52" s="28"/>
      <c r="CU52" s="28"/>
      <c r="CV52" s="28"/>
      <c r="CW52" s="28"/>
      <c r="CX52" s="28"/>
      <c r="CY52" s="28"/>
      <c r="CZ52" s="28"/>
      <c r="DA52" s="28"/>
      <c r="DB52" s="28"/>
      <c r="DC52" s="28"/>
      <c r="DD52" s="28"/>
      <c r="DE52" s="28"/>
      <c r="DF52" s="28"/>
      <c r="DG52" s="28"/>
      <c r="DH52" s="28"/>
      <c r="DI52" s="28"/>
      <c r="DJ52" s="28"/>
      <c r="DK52" s="64"/>
      <c r="DL52" s="28"/>
      <c r="DM52" s="28"/>
      <c r="DN52" s="64"/>
      <c r="DO52" s="64"/>
      <c r="DP52" s="28"/>
      <c r="DQ52" s="28"/>
      <c r="DR52" s="64"/>
      <c r="DS52" s="64"/>
      <c r="DT52" s="28"/>
      <c r="DU52" s="28"/>
      <c r="DV52" s="64"/>
      <c r="DW52" s="28"/>
      <c r="DX52" s="28"/>
      <c r="DY52" s="28"/>
      <c r="DZ52" s="28"/>
      <c r="EA52" s="28"/>
      <c r="EB52" s="28"/>
      <c r="EC52" s="28"/>
      <c r="ED52" s="28"/>
      <c r="EE52" s="28"/>
      <c r="EF52" s="28"/>
      <c r="EG52" s="28"/>
      <c r="EH52" s="28"/>
      <c r="EI52" s="28"/>
      <c r="EJ52" s="28"/>
      <c r="EK52" s="28"/>
      <c r="EL52" s="28"/>
      <c r="EM52" s="28"/>
      <c r="EN52" s="28"/>
      <c r="EO52" s="28"/>
      <c r="EP52" s="28"/>
      <c r="EQ52" s="28"/>
      <c r="ER52" s="28"/>
      <c r="ES52" s="28"/>
      <c r="ET52" s="28"/>
      <c r="EU52" s="28"/>
      <c r="EV52" s="28"/>
      <c r="EW52" s="28"/>
      <c r="EX52" s="28"/>
      <c r="EY52" s="28"/>
      <c r="EZ52" s="28"/>
      <c r="FA52" s="28"/>
      <c r="FB52" s="28"/>
      <c r="FC52" s="28"/>
      <c r="FD52" s="28"/>
      <c r="FE52" s="28"/>
      <c r="FF52" s="28"/>
      <c r="FG52" s="28"/>
      <c r="FH52" s="28"/>
      <c r="FI52" s="28"/>
      <c r="FJ52" s="28"/>
      <c r="FK52" s="28"/>
      <c r="FL52" s="28"/>
      <c r="FM52" s="28"/>
      <c r="FN52" s="28"/>
      <c r="FO52" s="28"/>
      <c r="FP52" s="28"/>
      <c r="FQ52" s="28"/>
      <c r="FR52" s="28"/>
      <c r="FS52" s="28"/>
      <c r="FT52" s="28"/>
      <c r="FU52" s="28"/>
      <c r="FV52" s="28"/>
      <c r="FW52" s="28"/>
      <c r="FX52" s="28"/>
      <c r="FY52" s="28"/>
      <c r="FZ52" s="28"/>
      <c r="GA52" s="28"/>
      <c r="GB52" s="28"/>
      <c r="GC52" s="28"/>
      <c r="GD52" s="28"/>
      <c r="GE52" s="28"/>
      <c r="GF52" s="28"/>
      <c r="GG52" s="28"/>
      <c r="GH52" s="28"/>
      <c r="GI52" s="28"/>
      <c r="GJ52" s="28"/>
      <c r="GK52" s="28"/>
      <c r="GL52" s="28"/>
      <c r="GM52" s="28"/>
      <c r="GN52" s="28"/>
      <c r="GO52" s="28"/>
    </row>
    <row r="53" spans="1:197" x14ac:dyDescent="0.25">
      <c r="A53" s="28"/>
      <c r="B53" s="69"/>
      <c r="C53" s="28"/>
      <c r="D53" s="28"/>
      <c r="E53" s="64"/>
      <c r="F53" s="28"/>
      <c r="G53" s="28"/>
      <c r="H53" s="28"/>
      <c r="I53" s="28"/>
      <c r="J53" s="28"/>
      <c r="K53" s="64"/>
      <c r="L53" s="64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64"/>
      <c r="X53" s="64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64"/>
      <c r="AJ53" s="64"/>
      <c r="AK53" s="28"/>
      <c r="AL53" s="28"/>
      <c r="AM53" s="28"/>
      <c r="AN53" s="28"/>
      <c r="AO53" s="28"/>
      <c r="AP53" s="28"/>
      <c r="AQ53" s="28"/>
      <c r="AR53" s="28"/>
      <c r="AS53" s="28"/>
      <c r="AT53" s="28"/>
      <c r="AU53" s="28"/>
      <c r="AV53" s="28"/>
      <c r="AW53" s="28"/>
      <c r="AX53" s="28"/>
      <c r="AY53" s="65"/>
      <c r="AZ53" s="66"/>
      <c r="BA53" s="65"/>
      <c r="BB53" s="65"/>
      <c r="BC53" s="65"/>
      <c r="BD53" s="65"/>
      <c r="BE53" s="65"/>
      <c r="BF53" s="65"/>
      <c r="BG53" s="65"/>
      <c r="BH53" s="65"/>
      <c r="BI53" s="65"/>
      <c r="BJ53" s="65"/>
      <c r="BK53" s="65"/>
      <c r="BL53" s="65"/>
      <c r="BM53" s="66"/>
      <c r="BN53" s="65"/>
      <c r="BO53" s="65"/>
      <c r="BP53" s="65"/>
      <c r="BQ53" s="65"/>
      <c r="BR53" s="65"/>
      <c r="BS53" s="65"/>
      <c r="BT53" s="65"/>
      <c r="BU53" s="65"/>
      <c r="BV53" s="65"/>
      <c r="BW53" s="65"/>
      <c r="BX53" s="65"/>
      <c r="BY53" s="65"/>
      <c r="BZ53" s="66"/>
      <c r="CA53" s="65"/>
      <c r="CB53" s="65"/>
      <c r="CC53" s="65"/>
      <c r="CD53" s="65"/>
      <c r="CE53" s="65"/>
      <c r="CF53" s="65"/>
      <c r="CG53" s="65"/>
      <c r="CH53" s="65"/>
      <c r="CI53" s="65"/>
      <c r="CJ53" s="65"/>
      <c r="CK53" s="65"/>
      <c r="CL53" s="65"/>
      <c r="CM53" s="65"/>
      <c r="CN53" s="65"/>
      <c r="CO53" s="65"/>
      <c r="CP53" s="65"/>
      <c r="CQ53" s="65"/>
      <c r="CR53" s="65"/>
      <c r="CS53" s="28"/>
      <c r="CT53" s="28"/>
      <c r="CU53" s="28"/>
      <c r="CV53" s="28"/>
      <c r="CW53" s="28"/>
      <c r="CX53" s="28"/>
      <c r="CY53" s="28"/>
      <c r="CZ53" s="28"/>
      <c r="DA53" s="28"/>
      <c r="DB53" s="28"/>
      <c r="DC53" s="28"/>
      <c r="DD53" s="28"/>
      <c r="DE53" s="28"/>
      <c r="DF53" s="28"/>
      <c r="DG53" s="28"/>
      <c r="DH53" s="28"/>
      <c r="DI53" s="28"/>
      <c r="DJ53" s="28"/>
      <c r="DK53" s="64"/>
      <c r="DL53" s="28"/>
      <c r="DM53" s="28"/>
      <c r="DN53" s="64"/>
      <c r="DO53" s="64"/>
      <c r="DP53" s="28"/>
      <c r="DQ53" s="28"/>
      <c r="DR53" s="64"/>
      <c r="DS53" s="64"/>
      <c r="DT53" s="28"/>
      <c r="DU53" s="28"/>
      <c r="DV53" s="64"/>
      <c r="DW53" s="28"/>
      <c r="DX53" s="28"/>
      <c r="DY53" s="28"/>
      <c r="DZ53" s="28"/>
      <c r="EA53" s="28"/>
      <c r="EB53" s="28"/>
      <c r="EC53" s="28"/>
      <c r="ED53" s="28"/>
      <c r="EE53" s="28"/>
      <c r="EF53" s="28"/>
      <c r="EG53" s="28"/>
      <c r="EH53" s="28"/>
      <c r="EI53" s="28"/>
      <c r="EJ53" s="28"/>
      <c r="EK53" s="28"/>
      <c r="EL53" s="28"/>
      <c r="EM53" s="28"/>
      <c r="EN53" s="28"/>
      <c r="EO53" s="28"/>
      <c r="EP53" s="28"/>
      <c r="EQ53" s="28"/>
      <c r="ER53" s="28"/>
      <c r="ES53" s="28"/>
      <c r="ET53" s="28"/>
      <c r="EU53" s="28"/>
      <c r="EV53" s="28"/>
      <c r="EW53" s="28"/>
      <c r="EX53" s="28"/>
      <c r="EY53" s="28"/>
      <c r="EZ53" s="28"/>
      <c r="FA53" s="28"/>
      <c r="FB53" s="28"/>
      <c r="FC53" s="28"/>
      <c r="FD53" s="28"/>
      <c r="FE53" s="28"/>
      <c r="FF53" s="28"/>
      <c r="FG53" s="28"/>
      <c r="FH53" s="28"/>
      <c r="FI53" s="28"/>
      <c r="FJ53" s="28"/>
      <c r="FK53" s="28"/>
      <c r="FL53" s="28"/>
      <c r="FM53" s="28"/>
      <c r="FN53" s="28"/>
      <c r="FO53" s="28"/>
      <c r="FP53" s="28"/>
      <c r="FQ53" s="28"/>
      <c r="FR53" s="28"/>
      <c r="FS53" s="28"/>
      <c r="FT53" s="28"/>
      <c r="FU53" s="28"/>
      <c r="FV53" s="28"/>
      <c r="FW53" s="28"/>
      <c r="FX53" s="28"/>
      <c r="FY53" s="28"/>
      <c r="FZ53" s="28"/>
      <c r="GA53" s="28"/>
      <c r="GB53" s="28"/>
      <c r="GC53" s="28"/>
      <c r="GD53" s="28"/>
      <c r="GE53" s="28"/>
      <c r="GF53" s="28"/>
      <c r="GG53" s="28"/>
      <c r="GH53" s="28"/>
      <c r="GI53" s="28"/>
      <c r="GJ53" s="28"/>
      <c r="GK53" s="28"/>
      <c r="GL53" s="28"/>
      <c r="GM53" s="28"/>
      <c r="GN53" s="28"/>
      <c r="GO53" s="28"/>
    </row>
    <row r="54" spans="1:197" x14ac:dyDescent="0.25">
      <c r="A54" s="28"/>
      <c r="B54" s="69"/>
      <c r="C54" s="28"/>
      <c r="D54" s="28"/>
      <c r="E54" s="64"/>
      <c r="F54" s="28"/>
      <c r="G54" s="28"/>
      <c r="H54" s="28"/>
      <c r="I54" s="28"/>
      <c r="J54" s="28"/>
      <c r="K54" s="64"/>
      <c r="L54" s="64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64"/>
      <c r="X54" s="64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64"/>
      <c r="AJ54" s="64"/>
      <c r="AK54" s="28"/>
      <c r="AL54" s="28"/>
      <c r="AM54" s="28"/>
      <c r="AN54" s="28"/>
      <c r="AO54" s="28"/>
      <c r="AP54" s="28"/>
      <c r="AQ54" s="28"/>
      <c r="AR54" s="28"/>
      <c r="AS54" s="28"/>
      <c r="AT54" s="28"/>
      <c r="AU54" s="28"/>
      <c r="AV54" s="28"/>
      <c r="AW54" s="28"/>
      <c r="AX54" s="28"/>
      <c r="AY54" s="65"/>
      <c r="AZ54" s="66"/>
      <c r="BA54" s="65"/>
      <c r="BB54" s="65"/>
      <c r="BC54" s="65"/>
      <c r="BD54" s="65"/>
      <c r="BE54" s="65"/>
      <c r="BF54" s="65"/>
      <c r="BG54" s="65"/>
      <c r="BH54" s="65"/>
      <c r="BI54" s="65"/>
      <c r="BJ54" s="65"/>
      <c r="BK54" s="65"/>
      <c r="BL54" s="65"/>
      <c r="BM54" s="66"/>
      <c r="BN54" s="65"/>
      <c r="BO54" s="65"/>
      <c r="BP54" s="65"/>
      <c r="BQ54" s="65"/>
      <c r="BR54" s="65"/>
      <c r="BS54" s="65"/>
      <c r="BT54" s="65"/>
      <c r="BU54" s="65"/>
      <c r="BV54" s="65"/>
      <c r="BW54" s="65"/>
      <c r="BX54" s="65"/>
      <c r="BY54" s="65"/>
      <c r="BZ54" s="66"/>
      <c r="CA54" s="65"/>
      <c r="CB54" s="65"/>
      <c r="CC54" s="65"/>
      <c r="CD54" s="65"/>
      <c r="CE54" s="65"/>
      <c r="CF54" s="65"/>
      <c r="CG54" s="65"/>
      <c r="CH54" s="65"/>
      <c r="CI54" s="65"/>
      <c r="CJ54" s="65"/>
      <c r="CK54" s="65"/>
      <c r="CL54" s="65"/>
      <c r="CM54" s="65"/>
      <c r="CN54" s="65"/>
      <c r="CO54" s="65"/>
      <c r="CP54" s="65"/>
      <c r="CQ54" s="65"/>
      <c r="CR54" s="65"/>
      <c r="CS54" s="28"/>
      <c r="CT54" s="28"/>
      <c r="CU54" s="28"/>
      <c r="CV54" s="28"/>
      <c r="CW54" s="28"/>
      <c r="CX54" s="28"/>
      <c r="CY54" s="28"/>
      <c r="CZ54" s="28"/>
      <c r="DA54" s="28"/>
      <c r="DB54" s="28"/>
      <c r="DC54" s="28"/>
      <c r="DD54" s="28"/>
      <c r="DE54" s="28"/>
      <c r="DF54" s="28"/>
      <c r="DG54" s="28"/>
      <c r="DH54" s="28"/>
      <c r="DI54" s="28"/>
      <c r="DJ54" s="28"/>
      <c r="DK54" s="64"/>
      <c r="DL54" s="28"/>
      <c r="DM54" s="28"/>
      <c r="DN54" s="64"/>
      <c r="DO54" s="64"/>
      <c r="DP54" s="28"/>
      <c r="DQ54" s="28"/>
      <c r="DR54" s="64"/>
      <c r="DS54" s="64"/>
      <c r="DT54" s="28"/>
      <c r="DU54" s="28"/>
      <c r="DV54" s="64"/>
      <c r="DW54" s="28"/>
      <c r="DX54" s="28"/>
      <c r="DY54" s="28"/>
      <c r="DZ54" s="28"/>
      <c r="EA54" s="28"/>
      <c r="EB54" s="28"/>
      <c r="EC54" s="28"/>
      <c r="ED54" s="28"/>
      <c r="EE54" s="28"/>
      <c r="EF54" s="28"/>
      <c r="EG54" s="28"/>
      <c r="EH54" s="28"/>
      <c r="EI54" s="28"/>
      <c r="EJ54" s="28"/>
      <c r="EK54" s="28"/>
      <c r="EL54" s="28"/>
      <c r="EM54" s="28"/>
      <c r="EN54" s="28"/>
      <c r="EO54" s="28"/>
      <c r="EP54" s="28"/>
      <c r="EQ54" s="28"/>
      <c r="ER54" s="28"/>
      <c r="ES54" s="28"/>
      <c r="ET54" s="28"/>
      <c r="EU54" s="28"/>
      <c r="EV54" s="28"/>
      <c r="EW54" s="28"/>
      <c r="EX54" s="28"/>
      <c r="EY54" s="28"/>
      <c r="EZ54" s="28"/>
      <c r="FA54" s="28"/>
      <c r="FB54" s="28"/>
      <c r="FC54" s="28"/>
      <c r="FD54" s="28"/>
      <c r="FE54" s="28"/>
      <c r="FF54" s="28"/>
      <c r="FG54" s="28"/>
      <c r="FH54" s="28"/>
      <c r="FI54" s="28"/>
      <c r="FJ54" s="28"/>
      <c r="FK54" s="28"/>
      <c r="FL54" s="28"/>
      <c r="FM54" s="28"/>
      <c r="FN54" s="28"/>
      <c r="FO54" s="28"/>
      <c r="FP54" s="28"/>
      <c r="FQ54" s="28"/>
      <c r="FR54" s="28"/>
      <c r="FS54" s="28"/>
      <c r="FT54" s="28"/>
      <c r="FU54" s="28"/>
      <c r="FV54" s="28"/>
      <c r="FW54" s="28"/>
      <c r="FX54" s="28"/>
      <c r="FY54" s="28"/>
      <c r="FZ54" s="28"/>
      <c r="GA54" s="28"/>
      <c r="GB54" s="28"/>
      <c r="GC54" s="28"/>
      <c r="GD54" s="28"/>
      <c r="GE54" s="28"/>
      <c r="GF54" s="28"/>
      <c r="GG54" s="28"/>
      <c r="GH54" s="28"/>
      <c r="GI54" s="28"/>
      <c r="GJ54" s="28"/>
      <c r="GK54" s="28"/>
      <c r="GL54" s="28"/>
      <c r="GM54" s="28"/>
      <c r="GN54" s="28"/>
      <c r="GO54" s="28"/>
    </row>
    <row r="55" spans="1:197" x14ac:dyDescent="0.25">
      <c r="A55" s="28"/>
      <c r="B55" s="69"/>
      <c r="C55" s="28"/>
      <c r="D55" s="28"/>
      <c r="E55" s="64"/>
      <c r="F55" s="28"/>
      <c r="G55" s="28"/>
      <c r="H55" s="28"/>
      <c r="I55" s="28"/>
      <c r="J55" s="28"/>
      <c r="K55" s="64"/>
      <c r="L55" s="64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64"/>
      <c r="X55" s="64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64"/>
      <c r="AJ55" s="64"/>
      <c r="AK55" s="28"/>
      <c r="AL55" s="28"/>
      <c r="AM55" s="28"/>
      <c r="AN55" s="28"/>
      <c r="AO55" s="28"/>
      <c r="AP55" s="28"/>
      <c r="AQ55" s="28"/>
      <c r="AR55" s="28"/>
      <c r="AS55" s="28"/>
      <c r="AT55" s="28"/>
      <c r="AU55" s="28"/>
      <c r="AV55" s="28"/>
      <c r="AW55" s="28"/>
      <c r="AX55" s="28"/>
      <c r="AY55" s="65"/>
      <c r="AZ55" s="66"/>
      <c r="BA55" s="65"/>
      <c r="BB55" s="65"/>
      <c r="BC55" s="65"/>
      <c r="BD55" s="65"/>
      <c r="BE55" s="65"/>
      <c r="BF55" s="65"/>
      <c r="BG55" s="65"/>
      <c r="BH55" s="65"/>
      <c r="BI55" s="65"/>
      <c r="BJ55" s="65"/>
      <c r="BK55" s="65"/>
      <c r="BL55" s="65"/>
      <c r="BM55" s="66"/>
      <c r="BN55" s="65"/>
      <c r="BO55" s="65"/>
      <c r="BP55" s="65"/>
      <c r="BQ55" s="65"/>
      <c r="BR55" s="65"/>
      <c r="BS55" s="65"/>
      <c r="BT55" s="65"/>
      <c r="BU55" s="65"/>
      <c r="BV55" s="65"/>
      <c r="BW55" s="65"/>
      <c r="BX55" s="65"/>
      <c r="BY55" s="65"/>
      <c r="BZ55" s="66"/>
      <c r="CA55" s="65"/>
      <c r="CB55" s="65"/>
      <c r="CC55" s="65"/>
      <c r="CD55" s="65"/>
      <c r="CE55" s="65"/>
      <c r="CF55" s="65"/>
      <c r="CG55" s="65"/>
      <c r="CH55" s="65"/>
      <c r="CI55" s="65"/>
      <c r="CJ55" s="65"/>
      <c r="CK55" s="65"/>
      <c r="CL55" s="65"/>
      <c r="CM55" s="65"/>
      <c r="CN55" s="65"/>
      <c r="CO55" s="65"/>
      <c r="CP55" s="65"/>
      <c r="CQ55" s="65"/>
      <c r="CR55" s="65"/>
      <c r="CS55" s="28"/>
      <c r="CT55" s="28"/>
      <c r="CU55" s="28"/>
      <c r="CV55" s="28"/>
      <c r="CW55" s="28"/>
      <c r="CX55" s="28"/>
      <c r="CY55" s="28"/>
      <c r="CZ55" s="28"/>
      <c r="DA55" s="28"/>
      <c r="DB55" s="28"/>
      <c r="DC55" s="28"/>
      <c r="DD55" s="28"/>
      <c r="DE55" s="28"/>
      <c r="DF55" s="28"/>
      <c r="DG55" s="28"/>
      <c r="DH55" s="28"/>
      <c r="DI55" s="28"/>
      <c r="DJ55" s="28"/>
      <c r="DK55" s="64"/>
      <c r="DL55" s="28"/>
      <c r="DM55" s="28"/>
      <c r="DN55" s="64"/>
      <c r="DO55" s="64"/>
      <c r="DP55" s="28"/>
      <c r="DQ55" s="28"/>
      <c r="DR55" s="64"/>
      <c r="DS55" s="64"/>
      <c r="DT55" s="28"/>
      <c r="DU55" s="28"/>
      <c r="DV55" s="64"/>
      <c r="DW55" s="28"/>
      <c r="DX55" s="28"/>
      <c r="DY55" s="28"/>
      <c r="DZ55" s="28"/>
      <c r="EA55" s="28"/>
      <c r="EB55" s="28"/>
      <c r="EC55" s="28"/>
      <c r="ED55" s="28"/>
      <c r="EE55" s="28"/>
      <c r="EF55" s="28"/>
      <c r="EG55" s="28"/>
      <c r="EH55" s="28"/>
      <c r="EI55" s="28"/>
      <c r="EJ55" s="28"/>
      <c r="EK55" s="28"/>
      <c r="EL55" s="28"/>
      <c r="EM55" s="28"/>
      <c r="EN55" s="28"/>
      <c r="EO55" s="28"/>
      <c r="EP55" s="28"/>
      <c r="EQ55" s="28"/>
      <c r="ER55" s="28"/>
      <c r="ES55" s="28"/>
      <c r="ET55" s="28"/>
      <c r="EU55" s="28"/>
      <c r="EV55" s="28"/>
      <c r="EW55" s="28"/>
      <c r="EX55" s="28"/>
      <c r="EY55" s="28"/>
      <c r="EZ55" s="28"/>
      <c r="FA55" s="28"/>
      <c r="FB55" s="28"/>
      <c r="FC55" s="28"/>
      <c r="FD55" s="28"/>
      <c r="FE55" s="28"/>
      <c r="FF55" s="28"/>
      <c r="FG55" s="28"/>
      <c r="FH55" s="28"/>
      <c r="FI55" s="28"/>
      <c r="FJ55" s="28"/>
      <c r="FK55" s="28"/>
      <c r="FL55" s="28"/>
      <c r="FM55" s="28"/>
      <c r="FN55" s="28"/>
      <c r="FO55" s="28"/>
      <c r="FP55" s="28"/>
      <c r="FQ55" s="28"/>
      <c r="FR55" s="28"/>
      <c r="FS55" s="28"/>
      <c r="FT55" s="28"/>
      <c r="FU55" s="28"/>
      <c r="FV55" s="28"/>
      <c r="FW55" s="28"/>
      <c r="FX55" s="28"/>
      <c r="FY55" s="28"/>
      <c r="FZ55" s="28"/>
      <c r="GA55" s="28"/>
      <c r="GB55" s="28"/>
      <c r="GC55" s="28"/>
      <c r="GD55" s="28"/>
      <c r="GE55" s="28"/>
      <c r="GF55" s="28"/>
      <c r="GG55" s="28"/>
      <c r="GH55" s="28"/>
      <c r="GI55" s="28"/>
      <c r="GJ55" s="28"/>
      <c r="GK55" s="28"/>
      <c r="GL55" s="28"/>
      <c r="GM55" s="28"/>
      <c r="GN55" s="28"/>
      <c r="GO55" s="28"/>
    </row>
    <row r="56" spans="1:197" x14ac:dyDescent="0.25">
      <c r="A56" s="28"/>
      <c r="B56" s="69"/>
      <c r="C56" s="28"/>
      <c r="D56" s="28"/>
      <c r="E56" s="64"/>
      <c r="F56" s="28"/>
      <c r="G56" s="28"/>
      <c r="H56" s="28"/>
      <c r="I56" s="28"/>
      <c r="J56" s="28"/>
      <c r="K56" s="64"/>
      <c r="L56" s="64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64"/>
      <c r="X56" s="64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64"/>
      <c r="AJ56" s="64"/>
      <c r="AK56" s="28"/>
      <c r="AL56" s="28"/>
      <c r="AM56" s="28"/>
      <c r="AN56" s="28"/>
      <c r="AO56" s="28"/>
      <c r="AP56" s="28"/>
      <c r="AQ56" s="28"/>
      <c r="AR56" s="28"/>
      <c r="AS56" s="28"/>
      <c r="AT56" s="28"/>
      <c r="AU56" s="28"/>
      <c r="AV56" s="28"/>
      <c r="AW56" s="28"/>
      <c r="AX56" s="28"/>
      <c r="AY56" s="65"/>
      <c r="AZ56" s="66"/>
      <c r="BA56" s="65"/>
      <c r="BB56" s="65"/>
      <c r="BC56" s="65"/>
      <c r="BD56" s="65"/>
      <c r="BE56" s="65"/>
      <c r="BF56" s="65"/>
      <c r="BG56" s="65"/>
      <c r="BH56" s="65"/>
      <c r="BI56" s="65"/>
      <c r="BJ56" s="65"/>
      <c r="BK56" s="65"/>
      <c r="BL56" s="65"/>
      <c r="BM56" s="66"/>
      <c r="BN56" s="65"/>
      <c r="BO56" s="65"/>
      <c r="BP56" s="65"/>
      <c r="BQ56" s="65"/>
      <c r="BR56" s="65"/>
      <c r="BS56" s="65"/>
      <c r="BT56" s="65"/>
      <c r="BU56" s="65"/>
      <c r="BV56" s="65"/>
      <c r="BW56" s="65"/>
      <c r="BX56" s="65"/>
      <c r="BY56" s="65"/>
      <c r="BZ56" s="66"/>
      <c r="CA56" s="65"/>
      <c r="CB56" s="65"/>
      <c r="CC56" s="65"/>
      <c r="CD56" s="65"/>
      <c r="CE56" s="65"/>
      <c r="CF56" s="65"/>
      <c r="CG56" s="65"/>
      <c r="CH56" s="65"/>
      <c r="CI56" s="65"/>
      <c r="CJ56" s="65"/>
      <c r="CK56" s="65"/>
      <c r="CL56" s="65"/>
      <c r="CM56" s="65"/>
      <c r="CN56" s="65"/>
      <c r="CO56" s="65"/>
      <c r="CP56" s="65"/>
      <c r="CQ56" s="65"/>
      <c r="CR56" s="65"/>
      <c r="CS56" s="28"/>
      <c r="CT56" s="28"/>
      <c r="CU56" s="28"/>
      <c r="CV56" s="28"/>
      <c r="CW56" s="28"/>
      <c r="CX56" s="28"/>
      <c r="CY56" s="28"/>
      <c r="CZ56" s="28"/>
      <c r="DA56" s="28"/>
      <c r="DB56" s="28"/>
      <c r="DC56" s="28"/>
      <c r="DD56" s="28"/>
      <c r="DE56" s="28"/>
      <c r="DF56" s="28"/>
      <c r="DG56" s="28"/>
      <c r="DH56" s="28"/>
      <c r="DI56" s="28"/>
      <c r="DJ56" s="28"/>
      <c r="DK56" s="64"/>
      <c r="DL56" s="28"/>
      <c r="DM56" s="28"/>
      <c r="DN56" s="64"/>
      <c r="DO56" s="64"/>
      <c r="DP56" s="28"/>
      <c r="DQ56" s="28"/>
      <c r="DR56" s="64"/>
      <c r="DS56" s="64"/>
      <c r="DT56" s="28"/>
      <c r="DU56" s="28"/>
      <c r="DV56" s="64"/>
      <c r="DW56" s="28"/>
      <c r="DX56" s="28"/>
      <c r="DY56" s="28"/>
      <c r="DZ56" s="28"/>
      <c r="EA56" s="28"/>
      <c r="EB56" s="28"/>
      <c r="EC56" s="28"/>
      <c r="ED56" s="28"/>
      <c r="EE56" s="28"/>
      <c r="EF56" s="28"/>
      <c r="EG56" s="28"/>
      <c r="EH56" s="28"/>
      <c r="EI56" s="28"/>
      <c r="EJ56" s="28"/>
      <c r="EK56" s="28"/>
      <c r="EL56" s="28"/>
      <c r="EM56" s="28"/>
      <c r="EN56" s="28"/>
      <c r="EO56" s="28"/>
      <c r="EP56" s="28"/>
      <c r="EQ56" s="28"/>
      <c r="ER56" s="28"/>
      <c r="ES56" s="28"/>
      <c r="ET56" s="28"/>
      <c r="EU56" s="28"/>
      <c r="EV56" s="28"/>
      <c r="EW56" s="28"/>
      <c r="EX56" s="28"/>
      <c r="EY56" s="28"/>
      <c r="EZ56" s="28"/>
      <c r="FA56" s="28"/>
      <c r="FB56" s="28"/>
      <c r="FC56" s="28"/>
      <c r="FD56" s="28"/>
      <c r="FE56" s="28"/>
      <c r="FF56" s="28"/>
      <c r="FG56" s="28"/>
      <c r="FH56" s="28"/>
      <c r="FI56" s="28"/>
      <c r="FJ56" s="28"/>
      <c r="FK56" s="28"/>
      <c r="FL56" s="28"/>
      <c r="FM56" s="28"/>
      <c r="FN56" s="28"/>
      <c r="FO56" s="28"/>
      <c r="FP56" s="28"/>
      <c r="FQ56" s="28"/>
      <c r="FR56" s="28"/>
      <c r="FS56" s="28"/>
      <c r="FT56" s="28"/>
      <c r="FU56" s="28"/>
      <c r="FV56" s="28"/>
      <c r="FW56" s="28"/>
      <c r="FX56" s="28"/>
      <c r="FY56" s="28"/>
      <c r="FZ56" s="28"/>
      <c r="GA56" s="28"/>
      <c r="GB56" s="28"/>
      <c r="GC56" s="28"/>
      <c r="GD56" s="28"/>
      <c r="GE56" s="28"/>
      <c r="GF56" s="28"/>
      <c r="GG56" s="28"/>
      <c r="GH56" s="28"/>
      <c r="GI56" s="28"/>
      <c r="GJ56" s="28"/>
      <c r="GK56" s="28"/>
      <c r="GL56" s="28"/>
      <c r="GM56" s="28"/>
      <c r="GN56" s="28"/>
      <c r="GO56" s="28"/>
    </row>
    <row r="57" spans="1:197" x14ac:dyDescent="0.25">
      <c r="A57" s="28"/>
      <c r="B57" s="69"/>
      <c r="C57" s="28"/>
      <c r="D57" s="28"/>
      <c r="E57" s="64"/>
      <c r="F57" s="28"/>
      <c r="G57" s="28"/>
      <c r="H57" s="28"/>
      <c r="I57" s="28"/>
      <c r="J57" s="28"/>
      <c r="K57" s="64"/>
      <c r="L57" s="64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64"/>
      <c r="X57" s="64"/>
      <c r="Y57" s="28"/>
      <c r="Z57" s="28"/>
      <c r="AA57" s="28"/>
      <c r="AB57" s="28"/>
      <c r="AC57" s="28"/>
      <c r="AD57" s="28"/>
      <c r="AE57" s="28"/>
      <c r="AF57" s="28"/>
      <c r="AG57" s="28"/>
      <c r="AH57" s="28"/>
      <c r="AI57" s="64"/>
      <c r="AJ57" s="64"/>
      <c r="AK57" s="28"/>
      <c r="AL57" s="28"/>
      <c r="AM57" s="28"/>
      <c r="AN57" s="28"/>
      <c r="AO57" s="28"/>
      <c r="AP57" s="28"/>
      <c r="AQ57" s="28"/>
      <c r="AR57" s="28"/>
      <c r="AS57" s="28"/>
      <c r="AT57" s="28"/>
      <c r="AU57" s="28"/>
      <c r="AV57" s="28"/>
      <c r="AW57" s="28"/>
      <c r="AX57" s="28"/>
      <c r="AY57" s="65"/>
      <c r="AZ57" s="66"/>
      <c r="BA57" s="65"/>
      <c r="BB57" s="65"/>
      <c r="BC57" s="65"/>
      <c r="BD57" s="65"/>
      <c r="BE57" s="65"/>
      <c r="BF57" s="65"/>
      <c r="BG57" s="65"/>
      <c r="BH57" s="65"/>
      <c r="BI57" s="65"/>
      <c r="BJ57" s="65"/>
      <c r="BK57" s="65"/>
      <c r="BL57" s="65"/>
      <c r="BM57" s="66"/>
      <c r="BN57" s="65"/>
      <c r="BO57" s="65"/>
      <c r="BP57" s="65"/>
      <c r="BQ57" s="65"/>
      <c r="BR57" s="65"/>
      <c r="BS57" s="65"/>
      <c r="BT57" s="65"/>
      <c r="BU57" s="65"/>
      <c r="BV57" s="65"/>
      <c r="BW57" s="65"/>
      <c r="BX57" s="65"/>
      <c r="BY57" s="65"/>
      <c r="BZ57" s="66"/>
      <c r="CA57" s="65"/>
      <c r="CB57" s="65"/>
      <c r="CC57" s="65"/>
      <c r="CD57" s="65"/>
      <c r="CE57" s="65"/>
      <c r="CF57" s="65"/>
      <c r="CG57" s="65"/>
      <c r="CH57" s="65"/>
      <c r="CI57" s="65"/>
      <c r="CJ57" s="65"/>
      <c r="CK57" s="65"/>
      <c r="CL57" s="65"/>
      <c r="CM57" s="65"/>
      <c r="CN57" s="65"/>
      <c r="CO57" s="65"/>
      <c r="CP57" s="65"/>
      <c r="CQ57" s="65"/>
      <c r="CR57" s="65"/>
      <c r="CS57" s="28"/>
      <c r="CT57" s="28"/>
      <c r="CU57" s="28"/>
      <c r="CV57" s="28"/>
      <c r="CW57" s="28"/>
      <c r="CX57" s="28"/>
      <c r="CY57" s="28"/>
      <c r="CZ57" s="28"/>
      <c r="DA57" s="28"/>
      <c r="DB57" s="28"/>
      <c r="DC57" s="28"/>
      <c r="DD57" s="28"/>
      <c r="DE57" s="28"/>
      <c r="DF57" s="28"/>
      <c r="DG57" s="28"/>
      <c r="DH57" s="28"/>
      <c r="DI57" s="28"/>
      <c r="DJ57" s="28"/>
      <c r="DK57" s="64"/>
      <c r="DL57" s="28"/>
      <c r="DM57" s="28"/>
      <c r="DN57" s="64"/>
      <c r="DO57" s="64"/>
      <c r="DP57" s="28"/>
      <c r="DQ57" s="28"/>
      <c r="DR57" s="64"/>
      <c r="DS57" s="64"/>
      <c r="DT57" s="28"/>
      <c r="DU57" s="28"/>
      <c r="DV57" s="64"/>
      <c r="DW57" s="28"/>
      <c r="DX57" s="28"/>
      <c r="DY57" s="28"/>
      <c r="DZ57" s="28"/>
      <c r="EA57" s="28"/>
      <c r="EB57" s="28"/>
      <c r="EC57" s="28"/>
      <c r="ED57" s="28"/>
      <c r="EE57" s="28"/>
      <c r="EF57" s="28"/>
      <c r="EG57" s="28"/>
      <c r="EH57" s="28"/>
      <c r="EI57" s="28"/>
      <c r="EJ57" s="28"/>
      <c r="EK57" s="28"/>
      <c r="EL57" s="28"/>
      <c r="EM57" s="28"/>
      <c r="EN57" s="28"/>
      <c r="EO57" s="28"/>
      <c r="EP57" s="28"/>
      <c r="EQ57" s="28"/>
      <c r="ER57" s="28"/>
      <c r="ES57" s="28"/>
      <c r="ET57" s="28"/>
      <c r="EU57" s="28"/>
      <c r="EV57" s="28"/>
      <c r="EW57" s="28"/>
      <c r="EX57" s="28"/>
      <c r="EY57" s="28"/>
      <c r="EZ57" s="28"/>
      <c r="FA57" s="28"/>
      <c r="FB57" s="28"/>
      <c r="FC57" s="28"/>
      <c r="FD57" s="28"/>
      <c r="FE57" s="28"/>
      <c r="FF57" s="28"/>
      <c r="FG57" s="28"/>
      <c r="FH57" s="28"/>
      <c r="FI57" s="28"/>
      <c r="FJ57" s="28"/>
      <c r="FK57" s="28"/>
      <c r="FL57" s="28"/>
      <c r="FM57" s="28"/>
      <c r="FN57" s="28"/>
      <c r="FO57" s="28"/>
      <c r="FP57" s="28"/>
      <c r="FQ57" s="28"/>
      <c r="FR57" s="28"/>
      <c r="FS57" s="28"/>
      <c r="FT57" s="28"/>
      <c r="FU57" s="28"/>
      <c r="FV57" s="28"/>
      <c r="FW57" s="28"/>
      <c r="FX57" s="28"/>
      <c r="FY57" s="28"/>
      <c r="FZ57" s="28"/>
      <c r="GA57" s="28"/>
      <c r="GB57" s="28"/>
      <c r="GC57" s="28"/>
      <c r="GD57" s="28"/>
      <c r="GE57" s="28"/>
      <c r="GF57" s="28"/>
      <c r="GG57" s="28"/>
      <c r="GH57" s="28"/>
      <c r="GI57" s="28"/>
      <c r="GJ57" s="28"/>
      <c r="GK57" s="28"/>
      <c r="GL57" s="28"/>
      <c r="GM57" s="28"/>
      <c r="GN57" s="28"/>
      <c r="GO57" s="28"/>
    </row>
    <row r="58" spans="1:197" x14ac:dyDescent="0.25">
      <c r="A58" s="28"/>
      <c r="B58" s="69"/>
      <c r="C58" s="28"/>
      <c r="D58" s="28"/>
      <c r="E58" s="64"/>
      <c r="F58" s="28"/>
      <c r="G58" s="28"/>
      <c r="H58" s="28"/>
      <c r="I58" s="28"/>
      <c r="J58" s="28"/>
      <c r="K58" s="64"/>
      <c r="L58" s="64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64"/>
      <c r="X58" s="64"/>
      <c r="Y58" s="28"/>
      <c r="Z58" s="28"/>
      <c r="AA58" s="28"/>
      <c r="AB58" s="28"/>
      <c r="AC58" s="28"/>
      <c r="AD58" s="28"/>
      <c r="AE58" s="28"/>
      <c r="AF58" s="28"/>
      <c r="AG58" s="28"/>
      <c r="AH58" s="28"/>
      <c r="AI58" s="64"/>
      <c r="AJ58" s="64"/>
      <c r="AK58" s="28"/>
      <c r="AL58" s="28"/>
      <c r="AM58" s="28"/>
      <c r="AN58" s="28"/>
      <c r="AO58" s="28"/>
      <c r="AP58" s="28"/>
      <c r="AQ58" s="28"/>
      <c r="AR58" s="28"/>
      <c r="AS58" s="28"/>
      <c r="AT58" s="28"/>
      <c r="AU58" s="28"/>
      <c r="AV58" s="28"/>
      <c r="AW58" s="28"/>
      <c r="AX58" s="28"/>
      <c r="AY58" s="65"/>
      <c r="AZ58" s="66"/>
      <c r="BA58" s="65"/>
      <c r="BB58" s="65"/>
      <c r="BC58" s="65"/>
      <c r="BD58" s="65"/>
      <c r="BE58" s="65"/>
      <c r="BF58" s="65"/>
      <c r="BG58" s="65"/>
      <c r="BH58" s="65"/>
      <c r="BI58" s="65"/>
      <c r="BJ58" s="65"/>
      <c r="BK58" s="65"/>
      <c r="BL58" s="65"/>
      <c r="BM58" s="66"/>
      <c r="BN58" s="65"/>
      <c r="BO58" s="65"/>
      <c r="BP58" s="65"/>
      <c r="BQ58" s="65"/>
      <c r="BR58" s="65"/>
      <c r="BS58" s="65"/>
      <c r="BT58" s="65"/>
      <c r="BU58" s="65"/>
      <c r="BV58" s="65"/>
      <c r="BW58" s="65"/>
      <c r="BX58" s="65"/>
      <c r="BY58" s="65"/>
      <c r="BZ58" s="66"/>
      <c r="CA58" s="65"/>
      <c r="CB58" s="65"/>
      <c r="CC58" s="65"/>
      <c r="CD58" s="65"/>
      <c r="CE58" s="65"/>
      <c r="CF58" s="65"/>
      <c r="CG58" s="65"/>
      <c r="CH58" s="65"/>
      <c r="CI58" s="65"/>
      <c r="CJ58" s="65"/>
      <c r="CK58" s="65"/>
      <c r="CL58" s="65"/>
      <c r="CM58" s="65"/>
      <c r="CN58" s="65"/>
      <c r="CO58" s="65"/>
      <c r="CP58" s="65"/>
      <c r="CQ58" s="65"/>
      <c r="CR58" s="65"/>
      <c r="CS58" s="28"/>
      <c r="CT58" s="28"/>
      <c r="CU58" s="28"/>
      <c r="CV58" s="28"/>
      <c r="CW58" s="28"/>
      <c r="CX58" s="28"/>
      <c r="CY58" s="28"/>
      <c r="CZ58" s="28"/>
      <c r="DA58" s="28"/>
      <c r="DB58" s="28"/>
      <c r="DC58" s="28"/>
      <c r="DD58" s="28"/>
      <c r="DE58" s="28"/>
      <c r="DF58" s="28"/>
      <c r="DG58" s="28"/>
      <c r="DH58" s="28"/>
      <c r="DI58" s="28"/>
      <c r="DJ58" s="28"/>
      <c r="DK58" s="64"/>
      <c r="DL58" s="28"/>
      <c r="DM58" s="28"/>
      <c r="DN58" s="64"/>
      <c r="DO58" s="64"/>
      <c r="DP58" s="28"/>
      <c r="DQ58" s="28"/>
      <c r="DR58" s="64"/>
      <c r="DS58" s="64"/>
      <c r="DT58" s="28"/>
      <c r="DU58" s="28"/>
      <c r="DV58" s="64"/>
      <c r="DW58" s="28"/>
      <c r="DX58" s="28"/>
      <c r="DY58" s="28"/>
      <c r="DZ58" s="28"/>
      <c r="EA58" s="28"/>
      <c r="EB58" s="28"/>
      <c r="EC58" s="28"/>
      <c r="ED58" s="28"/>
      <c r="EE58" s="28"/>
      <c r="EF58" s="28"/>
      <c r="EG58" s="28"/>
      <c r="EH58" s="28"/>
      <c r="EI58" s="28"/>
      <c r="EJ58" s="28"/>
      <c r="EK58" s="28"/>
      <c r="EL58" s="28"/>
      <c r="EM58" s="28"/>
      <c r="EN58" s="28"/>
      <c r="EO58" s="28"/>
      <c r="EP58" s="28"/>
      <c r="EQ58" s="28"/>
      <c r="ER58" s="28"/>
      <c r="ES58" s="28"/>
      <c r="ET58" s="28"/>
      <c r="EU58" s="28"/>
      <c r="EV58" s="28"/>
      <c r="EW58" s="28"/>
      <c r="EX58" s="28"/>
      <c r="EY58" s="28"/>
      <c r="EZ58" s="28"/>
      <c r="FA58" s="28"/>
      <c r="FB58" s="28"/>
      <c r="FC58" s="28"/>
      <c r="FD58" s="28"/>
      <c r="FE58" s="28"/>
      <c r="FF58" s="28"/>
      <c r="FG58" s="28"/>
      <c r="FH58" s="28"/>
      <c r="FI58" s="28"/>
      <c r="FJ58" s="28"/>
      <c r="FK58" s="28"/>
      <c r="FL58" s="28"/>
      <c r="FM58" s="28"/>
      <c r="FN58" s="28"/>
      <c r="FO58" s="28"/>
      <c r="FP58" s="28"/>
      <c r="FQ58" s="28"/>
      <c r="FR58" s="28"/>
      <c r="FS58" s="28"/>
      <c r="FT58" s="28"/>
      <c r="FU58" s="28"/>
      <c r="FV58" s="28"/>
      <c r="FW58" s="28"/>
      <c r="FX58" s="28"/>
      <c r="FY58" s="28"/>
      <c r="FZ58" s="28"/>
      <c r="GA58" s="28"/>
      <c r="GB58" s="28"/>
      <c r="GC58" s="28"/>
      <c r="GD58" s="28"/>
      <c r="GE58" s="28"/>
      <c r="GF58" s="28"/>
      <c r="GG58" s="28"/>
      <c r="GH58" s="28"/>
      <c r="GI58" s="28"/>
      <c r="GJ58" s="28"/>
      <c r="GK58" s="28"/>
      <c r="GL58" s="28"/>
      <c r="GM58" s="28"/>
      <c r="GN58" s="28"/>
      <c r="GO58" s="28"/>
    </row>
    <row r="59" spans="1:197" x14ac:dyDescent="0.25">
      <c r="A59" s="28"/>
      <c r="B59" s="69"/>
      <c r="C59" s="28"/>
      <c r="D59" s="28"/>
      <c r="E59" s="64"/>
      <c r="F59" s="28"/>
      <c r="G59" s="28"/>
      <c r="H59" s="28"/>
      <c r="I59" s="28"/>
      <c r="J59" s="28"/>
      <c r="K59" s="64"/>
      <c r="L59" s="64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64"/>
      <c r="X59" s="64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64"/>
      <c r="AJ59" s="64"/>
      <c r="AK59" s="28"/>
      <c r="AL59" s="28"/>
      <c r="AM59" s="28"/>
      <c r="AN59" s="28"/>
      <c r="AO59" s="28"/>
      <c r="AP59" s="28"/>
      <c r="AQ59" s="28"/>
      <c r="AR59" s="28"/>
      <c r="AS59" s="28"/>
      <c r="AT59" s="28"/>
      <c r="AU59" s="28"/>
      <c r="AV59" s="28"/>
      <c r="AW59" s="28"/>
      <c r="AX59" s="28"/>
      <c r="AY59" s="65"/>
      <c r="AZ59" s="66"/>
      <c r="BA59" s="65"/>
      <c r="BB59" s="65"/>
      <c r="BC59" s="65"/>
      <c r="BD59" s="65"/>
      <c r="BE59" s="65"/>
      <c r="BF59" s="65"/>
      <c r="BG59" s="65"/>
      <c r="BH59" s="65"/>
      <c r="BI59" s="65"/>
      <c r="BJ59" s="65"/>
      <c r="BK59" s="65"/>
      <c r="BL59" s="65"/>
      <c r="BM59" s="66"/>
      <c r="BN59" s="65"/>
      <c r="BO59" s="65"/>
      <c r="BP59" s="65"/>
      <c r="BQ59" s="65"/>
      <c r="BR59" s="65"/>
      <c r="BS59" s="65"/>
      <c r="BT59" s="65"/>
      <c r="BU59" s="65"/>
      <c r="BV59" s="65"/>
      <c r="BW59" s="65"/>
      <c r="BX59" s="65"/>
      <c r="BY59" s="65"/>
      <c r="BZ59" s="66"/>
      <c r="CA59" s="65"/>
      <c r="CB59" s="65"/>
      <c r="CC59" s="65"/>
      <c r="CD59" s="65"/>
      <c r="CE59" s="65"/>
      <c r="CF59" s="65"/>
      <c r="CG59" s="65"/>
      <c r="CH59" s="65"/>
      <c r="CI59" s="65"/>
      <c r="CJ59" s="65"/>
      <c r="CK59" s="65"/>
      <c r="CL59" s="65"/>
      <c r="CM59" s="65"/>
      <c r="CN59" s="65"/>
      <c r="CO59" s="65"/>
      <c r="CP59" s="65"/>
      <c r="CQ59" s="65"/>
      <c r="CR59" s="65"/>
      <c r="CS59" s="28"/>
      <c r="CT59" s="28"/>
      <c r="CU59" s="28"/>
      <c r="CV59" s="28"/>
      <c r="CW59" s="28"/>
      <c r="CX59" s="28"/>
      <c r="CY59" s="28"/>
      <c r="CZ59" s="28"/>
      <c r="DA59" s="28"/>
      <c r="DB59" s="28"/>
      <c r="DC59" s="28"/>
      <c r="DD59" s="28"/>
      <c r="DE59" s="28"/>
      <c r="DF59" s="28"/>
      <c r="DG59" s="28"/>
      <c r="DH59" s="28"/>
      <c r="DI59" s="28"/>
      <c r="DJ59" s="28"/>
      <c r="DK59" s="64"/>
      <c r="DL59" s="28"/>
      <c r="DM59" s="28"/>
      <c r="DN59" s="64"/>
      <c r="DO59" s="64"/>
      <c r="DP59" s="28"/>
      <c r="DQ59" s="28"/>
      <c r="DR59" s="64"/>
      <c r="DS59" s="64"/>
      <c r="DT59" s="28"/>
      <c r="DU59" s="28"/>
      <c r="DV59" s="64"/>
      <c r="DW59" s="28"/>
      <c r="DX59" s="28"/>
      <c r="DY59" s="28"/>
      <c r="DZ59" s="28"/>
      <c r="EA59" s="28"/>
      <c r="EB59" s="28"/>
      <c r="EC59" s="28"/>
      <c r="ED59" s="28"/>
      <c r="EE59" s="28"/>
      <c r="EF59" s="28"/>
      <c r="EG59" s="28"/>
      <c r="EH59" s="28"/>
      <c r="EI59" s="28"/>
      <c r="EJ59" s="28"/>
      <c r="EK59" s="28"/>
      <c r="EL59" s="28"/>
      <c r="EM59" s="28"/>
      <c r="EN59" s="28"/>
      <c r="EO59" s="28"/>
      <c r="EP59" s="28"/>
      <c r="EQ59" s="28"/>
      <c r="ER59" s="28"/>
      <c r="ES59" s="28"/>
      <c r="ET59" s="28"/>
      <c r="EU59" s="28"/>
      <c r="EV59" s="28"/>
      <c r="EW59" s="28"/>
      <c r="EX59" s="28"/>
      <c r="EY59" s="28"/>
      <c r="EZ59" s="28"/>
      <c r="FA59" s="28"/>
      <c r="FB59" s="28"/>
      <c r="FC59" s="28"/>
      <c r="FD59" s="28"/>
      <c r="FE59" s="28"/>
      <c r="FF59" s="28"/>
      <c r="FG59" s="28"/>
      <c r="FH59" s="28"/>
      <c r="FI59" s="28"/>
      <c r="FJ59" s="28"/>
      <c r="FK59" s="28"/>
      <c r="FL59" s="28"/>
      <c r="FM59" s="28"/>
      <c r="FN59" s="28"/>
      <c r="FO59" s="28"/>
      <c r="FP59" s="28"/>
      <c r="FQ59" s="28"/>
      <c r="FR59" s="28"/>
      <c r="FS59" s="28"/>
      <c r="FT59" s="28"/>
      <c r="FU59" s="28"/>
      <c r="FV59" s="28"/>
      <c r="FW59" s="28"/>
      <c r="FX59" s="28"/>
      <c r="FY59" s="28"/>
      <c r="FZ59" s="28"/>
      <c r="GA59" s="28"/>
      <c r="GB59" s="28"/>
      <c r="GC59" s="28"/>
      <c r="GD59" s="28"/>
      <c r="GE59" s="28"/>
      <c r="GF59" s="28"/>
      <c r="GG59" s="28"/>
      <c r="GH59" s="28"/>
      <c r="GI59" s="28"/>
      <c r="GJ59" s="28"/>
      <c r="GK59" s="28"/>
      <c r="GL59" s="28"/>
      <c r="GM59" s="28"/>
      <c r="GN59" s="28"/>
      <c r="GO59" s="28"/>
    </row>
    <row r="60" spans="1:197" x14ac:dyDescent="0.25">
      <c r="A60" s="28"/>
      <c r="B60" s="69"/>
      <c r="C60" s="28"/>
      <c r="D60" s="28"/>
      <c r="E60" s="64"/>
      <c r="F60" s="28"/>
      <c r="G60" s="28"/>
      <c r="H60" s="28"/>
      <c r="I60" s="28"/>
      <c r="J60" s="28"/>
      <c r="K60" s="64"/>
      <c r="L60" s="64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64"/>
      <c r="X60" s="64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64"/>
      <c r="AJ60" s="64"/>
      <c r="AK60" s="28"/>
      <c r="AL60" s="28"/>
      <c r="AM60" s="28"/>
      <c r="AN60" s="28"/>
      <c r="AO60" s="28"/>
      <c r="AP60" s="28"/>
      <c r="AQ60" s="28"/>
      <c r="AR60" s="28"/>
      <c r="AS60" s="28"/>
      <c r="AT60" s="28"/>
      <c r="AU60" s="28"/>
      <c r="AV60" s="28"/>
      <c r="AW60" s="28"/>
      <c r="AX60" s="28"/>
      <c r="AY60" s="65"/>
      <c r="AZ60" s="66"/>
      <c r="BA60" s="65"/>
      <c r="BB60" s="65"/>
      <c r="BC60" s="65"/>
      <c r="BD60" s="65"/>
      <c r="BE60" s="65"/>
      <c r="BF60" s="65"/>
      <c r="BG60" s="65"/>
      <c r="BH60" s="65"/>
      <c r="BI60" s="65"/>
      <c r="BJ60" s="65"/>
      <c r="BK60" s="65"/>
      <c r="BL60" s="65"/>
      <c r="BM60" s="66"/>
      <c r="BN60" s="65"/>
      <c r="BO60" s="65"/>
      <c r="BP60" s="65"/>
      <c r="BQ60" s="65"/>
      <c r="BR60" s="65"/>
      <c r="BS60" s="65"/>
      <c r="BT60" s="65"/>
      <c r="BU60" s="65"/>
      <c r="BV60" s="65"/>
      <c r="BW60" s="65"/>
      <c r="BX60" s="65"/>
      <c r="BY60" s="65"/>
      <c r="BZ60" s="66"/>
      <c r="CA60" s="65"/>
      <c r="CB60" s="65"/>
      <c r="CC60" s="65"/>
      <c r="CD60" s="65"/>
      <c r="CE60" s="65"/>
      <c r="CF60" s="65"/>
      <c r="CG60" s="65"/>
      <c r="CH60" s="65"/>
      <c r="CI60" s="65"/>
      <c r="CJ60" s="65"/>
      <c r="CK60" s="65"/>
      <c r="CL60" s="65"/>
      <c r="CM60" s="65"/>
      <c r="CN60" s="65"/>
      <c r="CO60" s="65"/>
      <c r="CP60" s="65"/>
      <c r="CQ60" s="65"/>
      <c r="CR60" s="65"/>
      <c r="CS60" s="28"/>
      <c r="CT60" s="28"/>
      <c r="CU60" s="28"/>
      <c r="CV60" s="28"/>
      <c r="CW60" s="28"/>
      <c r="CX60" s="28"/>
      <c r="CY60" s="28"/>
      <c r="CZ60" s="28"/>
      <c r="DA60" s="28"/>
      <c r="DB60" s="28"/>
      <c r="DC60" s="28"/>
      <c r="DD60" s="28"/>
      <c r="DE60" s="28"/>
      <c r="DF60" s="28"/>
      <c r="DG60" s="28"/>
      <c r="DH60" s="28"/>
      <c r="DI60" s="28"/>
      <c r="DJ60" s="28"/>
      <c r="DK60" s="64"/>
      <c r="DL60" s="28"/>
      <c r="DM60" s="28"/>
      <c r="DN60" s="64"/>
      <c r="DO60" s="64"/>
      <c r="DP60" s="28"/>
      <c r="DQ60" s="28"/>
      <c r="DR60" s="64"/>
      <c r="DS60" s="64"/>
      <c r="DT60" s="28"/>
      <c r="DU60" s="28"/>
      <c r="DV60" s="64"/>
      <c r="DW60" s="28"/>
      <c r="DX60" s="28"/>
      <c r="DY60" s="28"/>
      <c r="DZ60" s="28"/>
      <c r="EA60" s="28"/>
      <c r="EB60" s="28"/>
      <c r="EC60" s="28"/>
      <c r="ED60" s="28"/>
      <c r="EE60" s="28"/>
      <c r="EF60" s="28"/>
      <c r="EG60" s="28"/>
      <c r="EH60" s="28"/>
      <c r="EI60" s="28"/>
      <c r="EJ60" s="28"/>
      <c r="EK60" s="28"/>
      <c r="EL60" s="28"/>
      <c r="EM60" s="28"/>
      <c r="EN60" s="28"/>
      <c r="EO60" s="28"/>
      <c r="EP60" s="28"/>
      <c r="EQ60" s="28"/>
      <c r="ER60" s="28"/>
      <c r="ES60" s="28"/>
      <c r="ET60" s="28"/>
      <c r="EU60" s="28"/>
      <c r="EV60" s="28"/>
      <c r="EW60" s="28"/>
      <c r="EX60" s="28"/>
      <c r="EY60" s="28"/>
      <c r="EZ60" s="28"/>
      <c r="FA60" s="28"/>
      <c r="FB60" s="28"/>
      <c r="FC60" s="28"/>
      <c r="FD60" s="28"/>
      <c r="FE60" s="28"/>
      <c r="FF60" s="28"/>
      <c r="FG60" s="28"/>
      <c r="FH60" s="28"/>
      <c r="FI60" s="28"/>
      <c r="FJ60" s="28"/>
      <c r="FK60" s="28"/>
      <c r="FL60" s="28"/>
      <c r="FM60" s="28"/>
      <c r="FN60" s="28"/>
      <c r="FO60" s="28"/>
      <c r="FP60" s="28"/>
      <c r="FQ60" s="28"/>
      <c r="FR60" s="28"/>
      <c r="FS60" s="28"/>
      <c r="FT60" s="28"/>
      <c r="FU60" s="28"/>
      <c r="FV60" s="28"/>
      <c r="FW60" s="28"/>
      <c r="FX60" s="28"/>
      <c r="FY60" s="28"/>
      <c r="FZ60" s="28"/>
      <c r="GA60" s="28"/>
      <c r="GB60" s="28"/>
      <c r="GC60" s="28"/>
      <c r="GD60" s="28"/>
      <c r="GE60" s="28"/>
      <c r="GF60" s="28"/>
      <c r="GG60" s="28"/>
      <c r="GH60" s="28"/>
      <c r="GI60" s="28"/>
      <c r="GJ60" s="28"/>
      <c r="GK60" s="28"/>
      <c r="GL60" s="28"/>
      <c r="GM60" s="28"/>
      <c r="GN60" s="28"/>
      <c r="GO60" s="28"/>
    </row>
    <row r="61" spans="1:197" x14ac:dyDescent="0.25">
      <c r="A61" s="28"/>
      <c r="B61" s="69"/>
      <c r="C61" s="28"/>
      <c r="D61" s="28"/>
      <c r="E61" s="64"/>
      <c r="F61" s="28"/>
      <c r="G61" s="28"/>
      <c r="H61" s="28"/>
      <c r="I61" s="28"/>
      <c r="J61" s="28"/>
      <c r="K61" s="64"/>
      <c r="L61" s="64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64"/>
      <c r="X61" s="64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64"/>
      <c r="AJ61" s="64"/>
      <c r="AK61" s="28"/>
      <c r="AL61" s="28"/>
      <c r="AM61" s="28"/>
      <c r="AN61" s="28"/>
      <c r="AO61" s="28"/>
      <c r="AP61" s="28"/>
      <c r="AQ61" s="28"/>
      <c r="AR61" s="28"/>
      <c r="AS61" s="28"/>
      <c r="AT61" s="28"/>
      <c r="AU61" s="28"/>
      <c r="AV61" s="28"/>
      <c r="AW61" s="28"/>
      <c r="AX61" s="28"/>
      <c r="AY61" s="65"/>
      <c r="AZ61" s="66"/>
      <c r="BA61" s="65"/>
      <c r="BB61" s="65"/>
      <c r="BC61" s="65"/>
      <c r="BD61" s="65"/>
      <c r="BE61" s="65"/>
      <c r="BF61" s="65"/>
      <c r="BG61" s="65"/>
      <c r="BH61" s="65"/>
      <c r="BI61" s="65"/>
      <c r="BJ61" s="65"/>
      <c r="BK61" s="65"/>
      <c r="BL61" s="65"/>
      <c r="BM61" s="66"/>
      <c r="BN61" s="65"/>
      <c r="BO61" s="65"/>
      <c r="BP61" s="65"/>
      <c r="BQ61" s="65"/>
      <c r="BR61" s="65"/>
      <c r="BS61" s="65"/>
      <c r="BT61" s="65"/>
      <c r="BU61" s="65"/>
      <c r="BV61" s="65"/>
      <c r="BW61" s="65"/>
      <c r="BX61" s="65"/>
      <c r="BY61" s="65"/>
      <c r="BZ61" s="66"/>
      <c r="CA61" s="65"/>
      <c r="CB61" s="65"/>
      <c r="CC61" s="65"/>
      <c r="CD61" s="65"/>
      <c r="CE61" s="65"/>
      <c r="CF61" s="65"/>
      <c r="CG61" s="65"/>
      <c r="CH61" s="65"/>
      <c r="CI61" s="65"/>
      <c r="CJ61" s="65"/>
      <c r="CK61" s="65"/>
      <c r="CL61" s="65"/>
      <c r="CM61" s="65"/>
      <c r="CN61" s="65"/>
      <c r="CO61" s="65"/>
      <c r="CP61" s="65"/>
      <c r="CQ61" s="65"/>
      <c r="CR61" s="65"/>
      <c r="CS61" s="28"/>
      <c r="CT61" s="28"/>
      <c r="CU61" s="28"/>
      <c r="CV61" s="28"/>
      <c r="CW61" s="28"/>
      <c r="CX61" s="28"/>
      <c r="CY61" s="28"/>
      <c r="CZ61" s="28"/>
      <c r="DA61" s="28"/>
      <c r="DB61" s="28"/>
      <c r="DC61" s="28"/>
      <c r="DD61" s="28"/>
      <c r="DE61" s="28"/>
      <c r="DF61" s="28"/>
      <c r="DG61" s="28"/>
      <c r="DH61" s="28"/>
      <c r="DI61" s="28"/>
      <c r="DJ61" s="28"/>
      <c r="DK61" s="64"/>
      <c r="DL61" s="28"/>
      <c r="DM61" s="28"/>
      <c r="DN61" s="64"/>
      <c r="DO61" s="64"/>
      <c r="DP61" s="28"/>
      <c r="DQ61" s="28"/>
      <c r="DR61" s="64"/>
      <c r="DS61" s="64"/>
      <c r="DT61" s="28"/>
      <c r="DU61" s="28"/>
      <c r="DV61" s="64"/>
      <c r="DW61" s="28"/>
      <c r="DX61" s="28"/>
      <c r="DY61" s="28"/>
      <c r="DZ61" s="28"/>
      <c r="EA61" s="28"/>
      <c r="EB61" s="28"/>
      <c r="EC61" s="28"/>
      <c r="ED61" s="28"/>
      <c r="EE61" s="28"/>
      <c r="EF61" s="28"/>
      <c r="EG61" s="28"/>
      <c r="EH61" s="28"/>
      <c r="EI61" s="28"/>
      <c r="EJ61" s="28"/>
      <c r="EK61" s="28"/>
      <c r="EL61" s="28"/>
      <c r="EM61" s="28"/>
      <c r="EN61" s="28"/>
      <c r="EO61" s="28"/>
      <c r="EP61" s="28"/>
      <c r="EQ61" s="28"/>
      <c r="ER61" s="28"/>
      <c r="ES61" s="28"/>
      <c r="ET61" s="28"/>
      <c r="EU61" s="28"/>
      <c r="EV61" s="28"/>
      <c r="EW61" s="28"/>
      <c r="EX61" s="28"/>
      <c r="EY61" s="28"/>
      <c r="EZ61" s="28"/>
      <c r="FA61" s="28"/>
      <c r="FB61" s="28"/>
      <c r="FC61" s="28"/>
      <c r="FD61" s="28"/>
      <c r="FE61" s="28"/>
      <c r="FF61" s="28"/>
      <c r="FG61" s="28"/>
      <c r="FH61" s="28"/>
      <c r="FI61" s="28"/>
      <c r="FJ61" s="28"/>
      <c r="FK61" s="28"/>
      <c r="FL61" s="28"/>
      <c r="FM61" s="28"/>
      <c r="FN61" s="28"/>
      <c r="FO61" s="28"/>
      <c r="FP61" s="28"/>
      <c r="FQ61" s="28"/>
      <c r="FR61" s="28"/>
      <c r="FS61" s="28"/>
      <c r="FT61" s="28"/>
      <c r="FU61" s="28"/>
      <c r="FV61" s="28"/>
      <c r="FW61" s="28"/>
      <c r="FX61" s="28"/>
      <c r="FY61" s="28"/>
      <c r="FZ61" s="28"/>
      <c r="GA61" s="28"/>
      <c r="GB61" s="28"/>
      <c r="GC61" s="28"/>
      <c r="GD61" s="28"/>
      <c r="GE61" s="28"/>
      <c r="GF61" s="28"/>
      <c r="GG61" s="28"/>
      <c r="GH61" s="28"/>
      <c r="GI61" s="28"/>
      <c r="GJ61" s="28"/>
      <c r="GK61" s="28"/>
      <c r="GL61" s="28"/>
      <c r="GM61" s="28"/>
      <c r="GN61" s="28"/>
      <c r="GO61" s="28"/>
    </row>
    <row r="62" spans="1:197" x14ac:dyDescent="0.25">
      <c r="A62" s="28"/>
      <c r="B62" s="69"/>
      <c r="C62" s="28"/>
      <c r="D62" s="28"/>
      <c r="E62" s="64"/>
      <c r="F62" s="28"/>
      <c r="G62" s="28"/>
      <c r="H62" s="28"/>
      <c r="I62" s="28"/>
      <c r="J62" s="28"/>
      <c r="K62" s="64"/>
      <c r="L62" s="64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64"/>
      <c r="X62" s="64"/>
      <c r="Y62" s="28"/>
      <c r="Z62" s="28"/>
      <c r="AA62" s="28"/>
      <c r="AB62" s="28"/>
      <c r="AC62" s="28"/>
      <c r="AD62" s="28"/>
      <c r="AE62" s="28"/>
      <c r="AF62" s="28"/>
      <c r="AG62" s="28"/>
      <c r="AH62" s="28"/>
      <c r="AI62" s="64"/>
      <c r="AJ62" s="64"/>
      <c r="AK62" s="28"/>
      <c r="AL62" s="28"/>
      <c r="AM62" s="28"/>
      <c r="AN62" s="28"/>
      <c r="AO62" s="28"/>
      <c r="AP62" s="28"/>
      <c r="AQ62" s="28"/>
      <c r="AR62" s="28"/>
      <c r="AS62" s="28"/>
      <c r="AT62" s="28"/>
      <c r="AU62" s="28"/>
      <c r="AV62" s="28"/>
      <c r="AW62" s="28"/>
      <c r="AX62" s="28"/>
      <c r="AY62" s="65"/>
      <c r="AZ62" s="66"/>
      <c r="BA62" s="65"/>
      <c r="BB62" s="65"/>
      <c r="BC62" s="65"/>
      <c r="BD62" s="65"/>
      <c r="BE62" s="65"/>
      <c r="BF62" s="65"/>
      <c r="BG62" s="65"/>
      <c r="BH62" s="65"/>
      <c r="BI62" s="65"/>
      <c r="BJ62" s="65"/>
      <c r="BK62" s="65"/>
      <c r="BL62" s="65"/>
      <c r="BM62" s="66"/>
      <c r="BN62" s="65"/>
      <c r="BO62" s="65"/>
      <c r="BP62" s="65"/>
      <c r="BQ62" s="65"/>
      <c r="BR62" s="65"/>
      <c r="BS62" s="65"/>
      <c r="BT62" s="65"/>
      <c r="BU62" s="65"/>
      <c r="BV62" s="65"/>
      <c r="BW62" s="65"/>
      <c r="BX62" s="65"/>
      <c r="BY62" s="65"/>
      <c r="BZ62" s="66"/>
      <c r="CA62" s="65"/>
      <c r="CB62" s="65"/>
      <c r="CC62" s="65"/>
      <c r="CD62" s="65"/>
      <c r="CE62" s="65"/>
      <c r="CF62" s="65"/>
      <c r="CG62" s="65"/>
      <c r="CH62" s="65"/>
      <c r="CI62" s="65"/>
      <c r="CJ62" s="65"/>
      <c r="CK62" s="65"/>
      <c r="CL62" s="65"/>
      <c r="CM62" s="65"/>
      <c r="CN62" s="65"/>
      <c r="CO62" s="65"/>
      <c r="CP62" s="65"/>
      <c r="CQ62" s="65"/>
      <c r="CR62" s="65"/>
      <c r="CS62" s="28"/>
      <c r="CT62" s="28"/>
      <c r="CU62" s="28"/>
      <c r="CV62" s="28"/>
      <c r="CW62" s="28"/>
      <c r="CX62" s="28"/>
      <c r="CY62" s="28"/>
      <c r="CZ62" s="28"/>
      <c r="DA62" s="28"/>
      <c r="DB62" s="28"/>
      <c r="DC62" s="28"/>
      <c r="DD62" s="28"/>
      <c r="DE62" s="28"/>
      <c r="DF62" s="28"/>
      <c r="DG62" s="28"/>
      <c r="DH62" s="28"/>
      <c r="DI62" s="28"/>
      <c r="DJ62" s="28"/>
      <c r="DK62" s="64"/>
      <c r="DL62" s="28"/>
      <c r="DM62" s="28"/>
      <c r="DN62" s="64"/>
      <c r="DO62" s="64"/>
      <c r="DP62" s="28"/>
      <c r="DQ62" s="28"/>
      <c r="DR62" s="64"/>
      <c r="DS62" s="64"/>
      <c r="DT62" s="28"/>
      <c r="DU62" s="28"/>
      <c r="DV62" s="64"/>
      <c r="DW62" s="28"/>
      <c r="DX62" s="28"/>
      <c r="DY62" s="28"/>
      <c r="DZ62" s="28"/>
      <c r="EA62" s="28"/>
      <c r="EB62" s="28"/>
      <c r="EC62" s="28"/>
      <c r="ED62" s="28"/>
      <c r="EE62" s="28"/>
      <c r="EF62" s="28"/>
      <c r="EG62" s="28"/>
      <c r="EH62" s="28"/>
      <c r="EI62" s="28"/>
      <c r="EJ62" s="28"/>
      <c r="EK62" s="28"/>
      <c r="EL62" s="28"/>
      <c r="EM62" s="28"/>
      <c r="EN62" s="28"/>
      <c r="EO62" s="28"/>
      <c r="EP62" s="28"/>
      <c r="EQ62" s="28"/>
      <c r="ER62" s="28"/>
      <c r="ES62" s="28"/>
      <c r="ET62" s="28"/>
      <c r="EU62" s="28"/>
      <c r="EV62" s="28"/>
      <c r="EW62" s="28"/>
      <c r="EX62" s="28"/>
      <c r="EY62" s="28"/>
      <c r="EZ62" s="28"/>
      <c r="FA62" s="28"/>
      <c r="FB62" s="28"/>
      <c r="FC62" s="28"/>
      <c r="FD62" s="28"/>
      <c r="FE62" s="28"/>
      <c r="FF62" s="28"/>
      <c r="FG62" s="28"/>
      <c r="FH62" s="28"/>
      <c r="FI62" s="28"/>
      <c r="FJ62" s="28"/>
      <c r="FK62" s="28"/>
      <c r="FL62" s="28"/>
      <c r="FM62" s="28"/>
      <c r="FN62" s="28"/>
      <c r="FO62" s="28"/>
      <c r="FP62" s="28"/>
      <c r="FQ62" s="28"/>
      <c r="FR62" s="28"/>
      <c r="FS62" s="28"/>
      <c r="FT62" s="28"/>
      <c r="FU62" s="28"/>
      <c r="FV62" s="28"/>
      <c r="FW62" s="28"/>
      <c r="FX62" s="28"/>
      <c r="FY62" s="28"/>
      <c r="FZ62" s="28"/>
      <c r="GA62" s="28"/>
      <c r="GB62" s="28"/>
      <c r="GC62" s="28"/>
      <c r="GD62" s="28"/>
      <c r="GE62" s="28"/>
      <c r="GF62" s="28"/>
      <c r="GG62" s="28"/>
      <c r="GH62" s="28"/>
      <c r="GI62" s="28"/>
      <c r="GJ62" s="28"/>
      <c r="GK62" s="28"/>
      <c r="GL62" s="28"/>
      <c r="GM62" s="28"/>
      <c r="GN62" s="28"/>
      <c r="GO62" s="28"/>
    </row>
  </sheetData>
  <mergeCells count="50">
    <mergeCell ref="CO1:CP2"/>
    <mergeCell ref="A1:F2"/>
    <mergeCell ref="G1:G2"/>
    <mergeCell ref="H1:H2"/>
    <mergeCell ref="J1:U2"/>
    <mergeCell ref="V1:AG2"/>
    <mergeCell ref="AH1:AS2"/>
    <mergeCell ref="AT1:AY2"/>
    <mergeCell ref="AZ1:BL2"/>
    <mergeCell ref="BM1:BY2"/>
    <mergeCell ref="BZ1:CL2"/>
    <mergeCell ref="CM1:CN2"/>
    <mergeCell ref="DK1:DN2"/>
    <mergeCell ref="DO1:DR2"/>
    <mergeCell ref="DS1:DV2"/>
    <mergeCell ref="C3:D3"/>
    <mergeCell ref="M3:N3"/>
    <mergeCell ref="Y3:Z3"/>
    <mergeCell ref="AK3:AL3"/>
    <mergeCell ref="AT3:AU3"/>
    <mergeCell ref="AV3:AW3"/>
    <mergeCell ref="DD1:DD2"/>
    <mergeCell ref="DE1:DE2"/>
    <mergeCell ref="DF1:DF2"/>
    <mergeCell ref="DG1:DG2"/>
    <mergeCell ref="DH1:DH2"/>
    <mergeCell ref="DI1:DI2"/>
    <mergeCell ref="DC1:DC2"/>
    <mergeCell ref="O14:R15"/>
    <mergeCell ref="S14:U15"/>
    <mergeCell ref="O16:R17"/>
    <mergeCell ref="S16:U17"/>
    <mergeCell ref="DJ1:DJ2"/>
    <mergeCell ref="CQ1:CR2"/>
    <mergeCell ref="CS1:CS2"/>
    <mergeCell ref="CT1:CT2"/>
    <mergeCell ref="CU1:CU2"/>
    <mergeCell ref="CV1:CV2"/>
    <mergeCell ref="CW1:CW2"/>
    <mergeCell ref="CX1:CX2"/>
    <mergeCell ref="CY1:CY2"/>
    <mergeCell ref="CZ1:CZ2"/>
    <mergeCell ref="DA1:DA2"/>
    <mergeCell ref="DB1:DB2"/>
    <mergeCell ref="AX3:AY3"/>
    <mergeCell ref="BB3:BC3"/>
    <mergeCell ref="BO3:BP3"/>
    <mergeCell ref="CB3:CC3"/>
    <mergeCell ref="O12:R13"/>
    <mergeCell ref="S12:U13"/>
  </mergeCells>
  <conditionalFormatting sqref="K4:L27">
    <cfRule type="containsText" dxfId="327" priority="37" operator="containsText" text="Lille OSC">
      <formula>NOT(ISERROR(SEARCH("Lille OSC",K4)))</formula>
    </cfRule>
  </conditionalFormatting>
  <conditionalFormatting sqref="M4:M27">
    <cfRule type="cellIs" dxfId="326" priority="34" operator="lessThan">
      <formula>0</formula>
    </cfRule>
    <cfRule type="cellIs" dxfId="325" priority="35" operator="greaterThan">
      <formula>0</formula>
    </cfRule>
    <cfRule type="cellIs" dxfId="324" priority="36" operator="equal">
      <formula>0</formula>
    </cfRule>
  </conditionalFormatting>
  <conditionalFormatting sqref="W4:X27">
    <cfRule type="containsText" dxfId="323" priority="33" operator="containsText" text="Lille OSC">
      <formula>NOT(ISERROR(SEARCH("Lille OSC",W4)))</formula>
    </cfRule>
  </conditionalFormatting>
  <conditionalFormatting sqref="Y4:Y27">
    <cfRule type="cellIs" dxfId="322" priority="30" operator="lessThan">
      <formula>0</formula>
    </cfRule>
    <cfRule type="cellIs" dxfId="321" priority="31" operator="greaterThan">
      <formula>0</formula>
    </cfRule>
    <cfRule type="cellIs" dxfId="320" priority="32" operator="equal">
      <formula>0</formula>
    </cfRule>
  </conditionalFormatting>
  <conditionalFormatting sqref="Z4:Z27">
    <cfRule type="containsText" dxfId="319" priority="27" operator="containsText" text="p">
      <formula>NOT(ISERROR(SEARCH("p",Z4)))</formula>
    </cfRule>
    <cfRule type="containsText" dxfId="318" priority="28" operator="containsText" text="u">
      <formula>NOT(ISERROR(SEARCH("u",Z4)))</formula>
    </cfRule>
    <cfRule type="containsText" dxfId="317" priority="29" operator="containsText" text="q">
      <formula>NOT(ISERROR(SEARCH("q",Z4)))</formula>
    </cfRule>
  </conditionalFormatting>
  <conditionalFormatting sqref="AI4:AJ27">
    <cfRule type="containsText" dxfId="316" priority="26" operator="containsText" text="Lille OSC">
      <formula>NOT(ISERROR(SEARCH("Lille OSC",AI4)))</formula>
    </cfRule>
  </conditionalFormatting>
  <conditionalFormatting sqref="AK4:AK27">
    <cfRule type="cellIs" dxfId="315" priority="23" operator="lessThan">
      <formula>0</formula>
    </cfRule>
    <cfRule type="cellIs" dxfId="314" priority="24" operator="greaterThan">
      <formula>0</formula>
    </cfRule>
    <cfRule type="cellIs" dxfId="313" priority="25" operator="equal">
      <formula>0</formula>
    </cfRule>
  </conditionalFormatting>
  <conditionalFormatting sqref="AL4:AL27">
    <cfRule type="containsText" dxfId="312" priority="20" operator="containsText" text="p">
      <formula>NOT(ISERROR(SEARCH("p",AL4)))</formula>
    </cfRule>
    <cfRule type="containsText" dxfId="311" priority="21" operator="containsText" text="u">
      <formula>NOT(ISERROR(SEARCH("u",AL4)))</formula>
    </cfRule>
    <cfRule type="containsText" dxfId="310" priority="22" operator="containsText" text="q">
      <formula>NOT(ISERROR(SEARCH("q",AL4)))</formula>
    </cfRule>
  </conditionalFormatting>
  <conditionalFormatting sqref="N4:N27">
    <cfRule type="containsText" dxfId="309" priority="17" operator="containsText" text="p">
      <formula>NOT(ISERROR(SEARCH("p",N4)))</formula>
    </cfRule>
    <cfRule type="containsText" dxfId="308" priority="18" operator="containsText" text="u">
      <formula>NOT(ISERROR(SEARCH("u",N4)))</formula>
    </cfRule>
    <cfRule type="containsText" dxfId="307" priority="19" operator="containsText" text="q">
      <formula>NOT(ISERROR(SEARCH("q",N4)))</formula>
    </cfRule>
  </conditionalFormatting>
  <conditionalFormatting sqref="G14:G15">
    <cfRule type="containsText" dxfId="306" priority="6" operator="containsText" text="Remis">
      <formula>NOT(ISERROR(SEARCH("Remis",G14)))</formula>
    </cfRule>
    <cfRule type="containsText" dxfId="305" priority="7" operator="containsText" text="Arrêté">
      <formula>NOT(ISERROR(SEARCH("Arrêté",G14)))</formula>
    </cfRule>
    <cfRule type="containsText" dxfId="304" priority="8" operator="containsText" text="Annulé">
      <formula>NOT(ISERROR(SEARCH("Annulé",G14)))</formula>
    </cfRule>
  </conditionalFormatting>
  <conditionalFormatting sqref="B14:B15 E14:E15">
    <cfRule type="containsText" dxfId="303" priority="5" operator="containsText" text="Lille OSC">
      <formula>NOT(ISERROR(SEARCH("Lille OSC",B14)))</formula>
    </cfRule>
  </conditionalFormatting>
  <conditionalFormatting sqref="G4:G13">
    <cfRule type="containsText" dxfId="302" priority="2" operator="containsText" text="Remis">
      <formula>NOT(ISERROR(SEARCH("Remis",G4)))</formula>
    </cfRule>
    <cfRule type="containsText" dxfId="301" priority="3" operator="containsText" text="Arrêté">
      <formula>NOT(ISERROR(SEARCH("Arrêté",G4)))</formula>
    </cfRule>
    <cfRule type="containsText" dxfId="300" priority="4" operator="containsText" text="Annulé">
      <formula>NOT(ISERROR(SEARCH("Annulé",G4)))</formula>
    </cfRule>
  </conditionalFormatting>
  <conditionalFormatting sqref="B4:B13 E4:E13">
    <cfRule type="containsText" dxfId="299" priority="1" operator="containsText" text="Lille OSC">
      <formula>NOT(ISERROR(SEARCH("Lille OSC",B4)))</formula>
    </cfRule>
  </conditionalFormatting>
  <dataValidations count="2">
    <dataValidation type="list" allowBlank="1" showInputMessage="1" showErrorMessage="1" sqref="E4:E7 B4:B7" xr:uid="{40643622-BCA8-48BC-AB28-ECAC26D0BB95}">
      <formula1>Equipes</formula1>
    </dataValidation>
    <dataValidation type="list" allowBlank="1" showInputMessage="1" showErrorMessage="1" sqref="G4:G7" xr:uid="{725457CC-3F8C-4BC7-BBF4-CB3968C4A2AA}">
      <formula1>Etat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7AE387-2E5D-4B39-B242-B3A2A22FAF43}">
  <sheetPr>
    <tabColor rgb="FF0000FF"/>
  </sheetPr>
  <dimension ref="A1:MZ62"/>
  <sheetViews>
    <sheetView workbookViewId="0">
      <selection sqref="A1:F2"/>
    </sheetView>
  </sheetViews>
  <sheetFormatPr baseColWidth="10" defaultRowHeight="15" x14ac:dyDescent="0.25"/>
  <cols>
    <col min="1" max="1" width="5.7109375" style="2" customWidth="1"/>
    <col min="2" max="2" width="30.7109375" style="4" customWidth="1"/>
    <col min="3" max="4" width="5.7109375" style="2" customWidth="1"/>
    <col min="5" max="5" width="30.7109375" style="1" customWidth="1"/>
    <col min="6" max="6" width="5.7109375" style="2" customWidth="1"/>
    <col min="7" max="7" width="25.7109375" style="2" customWidth="1"/>
    <col min="8" max="9" width="10.7109375" style="2" customWidth="1"/>
    <col min="10" max="10" width="5.7109375" style="2" customWidth="1"/>
    <col min="11" max="11" width="30.7109375" style="1" customWidth="1"/>
    <col min="12" max="12" width="5.7109375" style="1" customWidth="1"/>
    <col min="13" max="22" width="5.7109375" style="2" customWidth="1"/>
    <col min="23" max="23" width="30.7109375" style="1" customWidth="1"/>
    <col min="24" max="24" width="5.7109375" style="1" customWidth="1"/>
    <col min="25" max="34" width="5.7109375" style="2" customWidth="1"/>
    <col min="35" max="35" width="30.7109375" style="1" customWidth="1"/>
    <col min="36" max="36" width="5.7109375" style="1" customWidth="1"/>
    <col min="37" max="45" width="5.7109375" style="2" customWidth="1"/>
    <col min="46" max="51" width="5.7109375" style="2" hidden="1" customWidth="1"/>
    <col min="52" max="52" width="30.7109375" style="1" hidden="1" customWidth="1"/>
    <col min="53" max="64" width="5.7109375" style="2" hidden="1" customWidth="1"/>
    <col min="65" max="65" width="30.7109375" style="1" hidden="1" customWidth="1"/>
    <col min="66" max="77" width="5.7109375" style="2" hidden="1" customWidth="1"/>
    <col min="78" max="78" width="30.7109375" style="1" hidden="1" customWidth="1"/>
    <col min="79" max="90" width="5.7109375" style="2" hidden="1" customWidth="1"/>
    <col min="91" max="96" width="15.7109375" style="2" hidden="1" customWidth="1"/>
    <col min="97" max="114" width="5.7109375" style="2" hidden="1" customWidth="1"/>
    <col min="115" max="115" width="30.7109375" style="1" hidden="1" customWidth="1"/>
    <col min="116" max="116" width="15.7109375" style="2" hidden="1" customWidth="1"/>
    <col min="117" max="117" width="5.7109375" style="2" hidden="1" customWidth="1"/>
    <col min="118" max="119" width="30.7109375" style="1" hidden="1" customWidth="1"/>
    <col min="120" max="120" width="15.7109375" style="2" hidden="1" customWidth="1"/>
    <col min="121" max="121" width="5.7109375" style="2" hidden="1" customWidth="1"/>
    <col min="122" max="123" width="30.7109375" style="1" hidden="1" customWidth="1"/>
    <col min="124" max="124" width="15.7109375" style="2" hidden="1" customWidth="1"/>
    <col min="125" max="125" width="5.7109375" style="2" hidden="1" customWidth="1"/>
    <col min="126" max="126" width="30.7109375" style="1" hidden="1" customWidth="1"/>
    <col min="127" max="364" width="5.7109375" style="2" customWidth="1"/>
  </cols>
  <sheetData>
    <row r="1" spans="1:197" ht="15.75" thickTop="1" x14ac:dyDescent="0.25">
      <c r="A1" s="268" t="str">
        <f>'J01'!$A$1:$F$2</f>
        <v>Nom du championnat</v>
      </c>
      <c r="B1" s="269"/>
      <c r="C1" s="269"/>
      <c r="D1" s="269"/>
      <c r="E1" s="269"/>
      <c r="F1" s="270"/>
      <c r="G1" s="266" t="str">
        <f>'J01'!$G$1:$G$2</f>
        <v>2018 - 2019</v>
      </c>
      <c r="H1" s="264" t="s">
        <v>53</v>
      </c>
      <c r="I1" s="28"/>
      <c r="J1" s="276" t="s">
        <v>26</v>
      </c>
      <c r="K1" s="277"/>
      <c r="L1" s="277"/>
      <c r="M1" s="277"/>
      <c r="N1" s="277"/>
      <c r="O1" s="277"/>
      <c r="P1" s="277"/>
      <c r="Q1" s="277"/>
      <c r="R1" s="277"/>
      <c r="S1" s="277"/>
      <c r="T1" s="277"/>
      <c r="U1" s="278"/>
      <c r="V1" s="233" t="s">
        <v>27</v>
      </c>
      <c r="W1" s="234"/>
      <c r="X1" s="234"/>
      <c r="Y1" s="234"/>
      <c r="Z1" s="234"/>
      <c r="AA1" s="234"/>
      <c r="AB1" s="234"/>
      <c r="AC1" s="234"/>
      <c r="AD1" s="234"/>
      <c r="AE1" s="234"/>
      <c r="AF1" s="234"/>
      <c r="AG1" s="235"/>
      <c r="AH1" s="241" t="s">
        <v>28</v>
      </c>
      <c r="AI1" s="242"/>
      <c r="AJ1" s="242"/>
      <c r="AK1" s="242"/>
      <c r="AL1" s="242"/>
      <c r="AM1" s="242"/>
      <c r="AN1" s="242"/>
      <c r="AO1" s="242"/>
      <c r="AP1" s="242"/>
      <c r="AQ1" s="242"/>
      <c r="AR1" s="242"/>
      <c r="AS1" s="243"/>
      <c r="AT1" s="232"/>
      <c r="AU1" s="232"/>
      <c r="AV1" s="232"/>
      <c r="AW1" s="232"/>
      <c r="AX1" s="232"/>
      <c r="AY1" s="232"/>
      <c r="AZ1" s="282" t="s">
        <v>26</v>
      </c>
      <c r="BA1" s="282"/>
      <c r="BB1" s="282"/>
      <c r="BC1" s="282"/>
      <c r="BD1" s="282"/>
      <c r="BE1" s="282"/>
      <c r="BF1" s="282"/>
      <c r="BG1" s="282"/>
      <c r="BH1" s="282"/>
      <c r="BI1" s="282"/>
      <c r="BJ1" s="282"/>
      <c r="BK1" s="282"/>
      <c r="BL1" s="282"/>
      <c r="BM1" s="282" t="s">
        <v>27</v>
      </c>
      <c r="BN1" s="282"/>
      <c r="BO1" s="282"/>
      <c r="BP1" s="282"/>
      <c r="BQ1" s="282"/>
      <c r="BR1" s="282"/>
      <c r="BS1" s="282"/>
      <c r="BT1" s="282"/>
      <c r="BU1" s="282"/>
      <c r="BV1" s="282"/>
      <c r="BW1" s="282"/>
      <c r="BX1" s="282"/>
      <c r="BY1" s="282"/>
      <c r="BZ1" s="282" t="s">
        <v>28</v>
      </c>
      <c r="CA1" s="282"/>
      <c r="CB1" s="282"/>
      <c r="CC1" s="282"/>
      <c r="CD1" s="282"/>
      <c r="CE1" s="282"/>
      <c r="CF1" s="282"/>
      <c r="CG1" s="282"/>
      <c r="CH1" s="282"/>
      <c r="CI1" s="282"/>
      <c r="CJ1" s="282"/>
      <c r="CK1" s="282"/>
      <c r="CL1" s="282"/>
      <c r="CM1" s="229" t="s">
        <v>40</v>
      </c>
      <c r="CN1" s="229"/>
      <c r="CO1" s="229" t="s">
        <v>46</v>
      </c>
      <c r="CP1" s="229"/>
      <c r="CQ1" s="229" t="s">
        <v>41</v>
      </c>
      <c r="CR1" s="229"/>
      <c r="CS1" s="283" t="s">
        <v>44</v>
      </c>
      <c r="CT1" s="283" t="s">
        <v>45</v>
      </c>
      <c r="CU1" s="283" t="s">
        <v>44</v>
      </c>
      <c r="CV1" s="283" t="s">
        <v>45</v>
      </c>
      <c r="CW1" s="283" t="s">
        <v>44</v>
      </c>
      <c r="CX1" s="283" t="s">
        <v>45</v>
      </c>
      <c r="CY1" s="283" t="s">
        <v>44</v>
      </c>
      <c r="CZ1" s="283" t="s">
        <v>45</v>
      </c>
      <c r="DA1" s="283" t="s">
        <v>44</v>
      </c>
      <c r="DB1" s="283" t="s">
        <v>45</v>
      </c>
      <c r="DC1" s="283" t="s">
        <v>44</v>
      </c>
      <c r="DD1" s="283" t="s">
        <v>45</v>
      </c>
      <c r="DE1" s="283" t="s">
        <v>44</v>
      </c>
      <c r="DF1" s="283" t="s">
        <v>45</v>
      </c>
      <c r="DG1" s="283" t="s">
        <v>44</v>
      </c>
      <c r="DH1" s="283" t="s">
        <v>45</v>
      </c>
      <c r="DI1" s="283" t="s">
        <v>44</v>
      </c>
      <c r="DJ1" s="284" t="s">
        <v>45</v>
      </c>
      <c r="DK1" s="282" t="s">
        <v>40</v>
      </c>
      <c r="DL1" s="282"/>
      <c r="DM1" s="282"/>
      <c r="DN1" s="282"/>
      <c r="DO1" s="282" t="s">
        <v>46</v>
      </c>
      <c r="DP1" s="282"/>
      <c r="DQ1" s="282"/>
      <c r="DR1" s="282"/>
      <c r="DS1" s="282" t="s">
        <v>41</v>
      </c>
      <c r="DT1" s="282"/>
      <c r="DU1" s="282"/>
      <c r="DV1" s="282"/>
      <c r="DW1" s="28"/>
      <c r="DX1" s="28"/>
      <c r="DY1" s="28"/>
      <c r="DZ1" s="28"/>
      <c r="EA1" s="28"/>
      <c r="EB1" s="28"/>
      <c r="EC1" s="28"/>
      <c r="ED1" s="28"/>
      <c r="EE1" s="28"/>
      <c r="EF1" s="28"/>
      <c r="EG1" s="28"/>
      <c r="EH1" s="28"/>
      <c r="EI1" s="28"/>
      <c r="EJ1" s="28"/>
      <c r="EK1" s="28"/>
      <c r="EL1" s="28"/>
      <c r="EM1" s="28"/>
      <c r="EN1" s="28"/>
      <c r="EO1" s="28"/>
      <c r="EP1" s="28"/>
      <c r="EQ1" s="28"/>
      <c r="ER1" s="28"/>
      <c r="ES1" s="28"/>
      <c r="ET1" s="28"/>
      <c r="EU1" s="28"/>
      <c r="EV1" s="28"/>
      <c r="EW1" s="28"/>
      <c r="EX1" s="28"/>
      <c r="EY1" s="28"/>
      <c r="EZ1" s="28"/>
      <c r="FA1" s="28"/>
      <c r="FB1" s="28"/>
      <c r="FC1" s="28"/>
      <c r="FD1" s="28"/>
      <c r="FE1" s="28"/>
      <c r="FF1" s="28"/>
      <c r="FG1" s="28"/>
      <c r="FH1" s="28"/>
      <c r="FI1" s="28"/>
      <c r="FJ1" s="28"/>
      <c r="FK1" s="28"/>
      <c r="FL1" s="28"/>
      <c r="FM1" s="28"/>
      <c r="FN1" s="28"/>
      <c r="FO1" s="28"/>
      <c r="FP1" s="28"/>
      <c r="FQ1" s="28"/>
      <c r="FR1" s="28"/>
      <c r="FS1" s="28"/>
      <c r="FT1" s="28"/>
      <c r="FU1" s="28"/>
      <c r="FV1" s="28"/>
      <c r="FW1" s="28"/>
      <c r="FX1" s="28"/>
      <c r="FY1" s="28"/>
      <c r="FZ1" s="28"/>
      <c r="GA1" s="28"/>
      <c r="GB1" s="28"/>
      <c r="GC1" s="28"/>
      <c r="GD1" s="28"/>
      <c r="GE1" s="28"/>
      <c r="GF1" s="28"/>
      <c r="GG1" s="28"/>
      <c r="GH1" s="28"/>
      <c r="GI1" s="28"/>
      <c r="GJ1" s="28"/>
      <c r="GK1" s="28"/>
      <c r="GL1" s="28"/>
      <c r="GM1" s="28"/>
      <c r="GN1" s="28"/>
      <c r="GO1" s="28"/>
    </row>
    <row r="2" spans="1:197" ht="15.75" thickBot="1" x14ac:dyDescent="0.3">
      <c r="A2" s="271"/>
      <c r="B2" s="272"/>
      <c r="C2" s="272"/>
      <c r="D2" s="272"/>
      <c r="E2" s="272"/>
      <c r="F2" s="273"/>
      <c r="G2" s="267"/>
      <c r="H2" s="265"/>
      <c r="I2" s="28"/>
      <c r="J2" s="279"/>
      <c r="K2" s="280"/>
      <c r="L2" s="280"/>
      <c r="M2" s="280"/>
      <c r="N2" s="280"/>
      <c r="O2" s="280"/>
      <c r="P2" s="280"/>
      <c r="Q2" s="280"/>
      <c r="R2" s="280"/>
      <c r="S2" s="280"/>
      <c r="T2" s="280"/>
      <c r="U2" s="281"/>
      <c r="V2" s="236"/>
      <c r="W2" s="237"/>
      <c r="X2" s="237"/>
      <c r="Y2" s="237"/>
      <c r="Z2" s="237"/>
      <c r="AA2" s="237"/>
      <c r="AB2" s="237"/>
      <c r="AC2" s="237"/>
      <c r="AD2" s="237"/>
      <c r="AE2" s="237"/>
      <c r="AF2" s="237"/>
      <c r="AG2" s="238"/>
      <c r="AH2" s="244"/>
      <c r="AI2" s="245"/>
      <c r="AJ2" s="245"/>
      <c r="AK2" s="245"/>
      <c r="AL2" s="245"/>
      <c r="AM2" s="245"/>
      <c r="AN2" s="245"/>
      <c r="AO2" s="245"/>
      <c r="AP2" s="245"/>
      <c r="AQ2" s="245"/>
      <c r="AR2" s="245"/>
      <c r="AS2" s="246"/>
      <c r="AT2" s="232"/>
      <c r="AU2" s="232"/>
      <c r="AV2" s="232"/>
      <c r="AW2" s="232"/>
      <c r="AX2" s="232"/>
      <c r="AY2" s="232"/>
      <c r="AZ2" s="282"/>
      <c r="BA2" s="282"/>
      <c r="BB2" s="282"/>
      <c r="BC2" s="282"/>
      <c r="BD2" s="282"/>
      <c r="BE2" s="282"/>
      <c r="BF2" s="282"/>
      <c r="BG2" s="282"/>
      <c r="BH2" s="282"/>
      <c r="BI2" s="282"/>
      <c r="BJ2" s="282"/>
      <c r="BK2" s="282"/>
      <c r="BL2" s="282"/>
      <c r="BM2" s="282"/>
      <c r="BN2" s="282"/>
      <c r="BO2" s="282"/>
      <c r="BP2" s="282"/>
      <c r="BQ2" s="282"/>
      <c r="BR2" s="282"/>
      <c r="BS2" s="282"/>
      <c r="BT2" s="282"/>
      <c r="BU2" s="282"/>
      <c r="BV2" s="282"/>
      <c r="BW2" s="282"/>
      <c r="BX2" s="282"/>
      <c r="BY2" s="282"/>
      <c r="BZ2" s="282"/>
      <c r="CA2" s="282"/>
      <c r="CB2" s="282"/>
      <c r="CC2" s="282"/>
      <c r="CD2" s="282"/>
      <c r="CE2" s="282"/>
      <c r="CF2" s="282"/>
      <c r="CG2" s="282"/>
      <c r="CH2" s="282"/>
      <c r="CI2" s="282"/>
      <c r="CJ2" s="282"/>
      <c r="CK2" s="282"/>
      <c r="CL2" s="282"/>
      <c r="CM2" s="229"/>
      <c r="CN2" s="229"/>
      <c r="CO2" s="229"/>
      <c r="CP2" s="229"/>
      <c r="CQ2" s="229"/>
      <c r="CR2" s="229"/>
      <c r="CS2" s="283"/>
      <c r="CT2" s="283"/>
      <c r="CU2" s="283"/>
      <c r="CV2" s="283"/>
      <c r="CW2" s="283"/>
      <c r="CX2" s="283"/>
      <c r="CY2" s="283"/>
      <c r="CZ2" s="283"/>
      <c r="DA2" s="283"/>
      <c r="DB2" s="283"/>
      <c r="DC2" s="283"/>
      <c r="DD2" s="283"/>
      <c r="DE2" s="283"/>
      <c r="DF2" s="283"/>
      <c r="DG2" s="283"/>
      <c r="DH2" s="283"/>
      <c r="DI2" s="283"/>
      <c r="DJ2" s="284"/>
      <c r="DK2" s="282"/>
      <c r="DL2" s="282"/>
      <c r="DM2" s="282"/>
      <c r="DN2" s="282"/>
      <c r="DO2" s="282"/>
      <c r="DP2" s="282"/>
      <c r="DQ2" s="282"/>
      <c r="DR2" s="282"/>
      <c r="DS2" s="282"/>
      <c r="DT2" s="282"/>
      <c r="DU2" s="282"/>
      <c r="DV2" s="282"/>
      <c r="DW2" s="28"/>
      <c r="DX2" s="28"/>
      <c r="DY2" s="28"/>
      <c r="DZ2" s="28"/>
      <c r="EA2" s="28"/>
      <c r="EB2" s="28"/>
      <c r="EC2" s="28"/>
      <c r="ED2" s="28"/>
      <c r="EE2" s="28"/>
      <c r="EF2" s="28"/>
      <c r="EG2" s="28"/>
      <c r="EH2" s="28"/>
      <c r="EI2" s="28"/>
      <c r="EJ2" s="28"/>
      <c r="EK2" s="28"/>
      <c r="EL2" s="28"/>
      <c r="EM2" s="28"/>
      <c r="EN2" s="28"/>
      <c r="EO2" s="28"/>
      <c r="EP2" s="28"/>
      <c r="EQ2" s="28"/>
      <c r="ER2" s="28"/>
      <c r="ES2" s="28"/>
      <c r="ET2" s="28"/>
      <c r="EU2" s="28"/>
      <c r="EV2" s="28"/>
      <c r="EW2" s="28"/>
      <c r="EX2" s="28"/>
      <c r="EY2" s="28"/>
      <c r="EZ2" s="28"/>
      <c r="FA2" s="28"/>
      <c r="FB2" s="28"/>
      <c r="FC2" s="28"/>
      <c r="FD2" s="28"/>
      <c r="FE2" s="28"/>
      <c r="FF2" s="28"/>
      <c r="FG2" s="28"/>
      <c r="FH2" s="28"/>
      <c r="FI2" s="28"/>
      <c r="FJ2" s="28"/>
      <c r="FK2" s="28"/>
      <c r="FL2" s="28"/>
      <c r="FM2" s="28"/>
      <c r="FN2" s="28"/>
      <c r="FO2" s="28"/>
      <c r="FP2" s="28"/>
      <c r="FQ2" s="28"/>
      <c r="FR2" s="28"/>
      <c r="FS2" s="28"/>
      <c r="FT2" s="28"/>
      <c r="FU2" s="28"/>
      <c r="FV2" s="28"/>
      <c r="FW2" s="28"/>
      <c r="FX2" s="28"/>
      <c r="FY2" s="28"/>
      <c r="FZ2" s="28"/>
      <c r="GA2" s="28"/>
      <c r="GB2" s="28"/>
      <c r="GC2" s="28"/>
      <c r="GD2" s="28"/>
      <c r="GE2" s="28"/>
      <c r="GF2" s="28"/>
      <c r="GG2" s="28"/>
      <c r="GH2" s="28"/>
      <c r="GI2" s="28"/>
      <c r="GJ2" s="28"/>
      <c r="GK2" s="28"/>
      <c r="GL2" s="28"/>
      <c r="GM2" s="28"/>
      <c r="GN2" s="28"/>
      <c r="GO2" s="28"/>
    </row>
    <row r="3" spans="1:197" ht="15" customHeight="1" thickTop="1" thickBot="1" x14ac:dyDescent="0.3">
      <c r="A3" s="16" t="s">
        <v>12</v>
      </c>
      <c r="B3" s="29" t="s">
        <v>0</v>
      </c>
      <c r="C3" s="263" t="s">
        <v>13</v>
      </c>
      <c r="D3" s="263"/>
      <c r="E3" s="29" t="s">
        <v>0</v>
      </c>
      <c r="F3" s="6" t="s">
        <v>12</v>
      </c>
      <c r="G3" s="13" t="s">
        <v>14</v>
      </c>
      <c r="H3" s="17" t="s">
        <v>15</v>
      </c>
      <c r="I3" s="28"/>
      <c r="J3" s="36" t="s">
        <v>17</v>
      </c>
      <c r="K3" s="40" t="s">
        <v>0</v>
      </c>
      <c r="L3" s="39" t="s">
        <v>18</v>
      </c>
      <c r="M3" s="274" t="s">
        <v>19</v>
      </c>
      <c r="N3" s="275"/>
      <c r="O3" s="41" t="s">
        <v>20</v>
      </c>
      <c r="P3" s="37" t="s">
        <v>21</v>
      </c>
      <c r="Q3" s="37" t="s">
        <v>22</v>
      </c>
      <c r="R3" s="37" t="s">
        <v>12</v>
      </c>
      <c r="S3" s="37" t="s">
        <v>23</v>
      </c>
      <c r="T3" s="37" t="s">
        <v>24</v>
      </c>
      <c r="U3" s="38" t="s">
        <v>25</v>
      </c>
      <c r="V3" s="43" t="s">
        <v>17</v>
      </c>
      <c r="W3" s="45" t="s">
        <v>0</v>
      </c>
      <c r="X3" s="44" t="s">
        <v>18</v>
      </c>
      <c r="Y3" s="239" t="s">
        <v>19</v>
      </c>
      <c r="Z3" s="240"/>
      <c r="AA3" s="46" t="s">
        <v>20</v>
      </c>
      <c r="AB3" s="47" t="s">
        <v>21</v>
      </c>
      <c r="AC3" s="47" t="s">
        <v>22</v>
      </c>
      <c r="AD3" s="47" t="s">
        <v>12</v>
      </c>
      <c r="AE3" s="47" t="s">
        <v>23</v>
      </c>
      <c r="AF3" s="47" t="s">
        <v>24</v>
      </c>
      <c r="AG3" s="48" t="s">
        <v>25</v>
      </c>
      <c r="AH3" s="53" t="s">
        <v>17</v>
      </c>
      <c r="AI3" s="55" t="s">
        <v>0</v>
      </c>
      <c r="AJ3" s="54" t="s">
        <v>18</v>
      </c>
      <c r="AK3" s="247" t="s">
        <v>19</v>
      </c>
      <c r="AL3" s="248"/>
      <c r="AM3" s="56" t="s">
        <v>20</v>
      </c>
      <c r="AN3" s="57" t="s">
        <v>21</v>
      </c>
      <c r="AO3" s="57" t="s">
        <v>22</v>
      </c>
      <c r="AP3" s="57" t="s">
        <v>12</v>
      </c>
      <c r="AQ3" s="57" t="s">
        <v>23</v>
      </c>
      <c r="AR3" s="57" t="s">
        <v>24</v>
      </c>
      <c r="AS3" s="58" t="s">
        <v>25</v>
      </c>
      <c r="AT3" s="231" t="s">
        <v>32</v>
      </c>
      <c r="AU3" s="229"/>
      <c r="AV3" s="229" t="s">
        <v>33</v>
      </c>
      <c r="AW3" s="229"/>
      <c r="AX3" s="229" t="s">
        <v>34</v>
      </c>
      <c r="AY3" s="230"/>
      <c r="AZ3" s="26" t="s">
        <v>0</v>
      </c>
      <c r="BA3" s="26" t="s">
        <v>35</v>
      </c>
      <c r="BB3" s="229" t="s">
        <v>19</v>
      </c>
      <c r="BC3" s="229"/>
      <c r="BD3" s="26" t="s">
        <v>17</v>
      </c>
      <c r="BE3" s="26" t="s">
        <v>36</v>
      </c>
      <c r="BF3" s="26" t="s">
        <v>20</v>
      </c>
      <c r="BG3" s="26" t="s">
        <v>21</v>
      </c>
      <c r="BH3" s="26" t="s">
        <v>22</v>
      </c>
      <c r="BI3" s="26" t="s">
        <v>12</v>
      </c>
      <c r="BJ3" s="26" t="s">
        <v>23</v>
      </c>
      <c r="BK3" s="26" t="s">
        <v>24</v>
      </c>
      <c r="BL3" s="26" t="s">
        <v>25</v>
      </c>
      <c r="BM3" s="26" t="s">
        <v>0</v>
      </c>
      <c r="BN3" s="26" t="s">
        <v>35</v>
      </c>
      <c r="BO3" s="229" t="s">
        <v>19</v>
      </c>
      <c r="BP3" s="229"/>
      <c r="BQ3" s="26" t="s">
        <v>17</v>
      </c>
      <c r="BR3" s="26" t="s">
        <v>36</v>
      </c>
      <c r="BS3" s="26" t="s">
        <v>20</v>
      </c>
      <c r="BT3" s="26" t="s">
        <v>21</v>
      </c>
      <c r="BU3" s="26" t="s">
        <v>22</v>
      </c>
      <c r="BV3" s="26" t="s">
        <v>12</v>
      </c>
      <c r="BW3" s="26" t="s">
        <v>23</v>
      </c>
      <c r="BX3" s="26" t="s">
        <v>24</v>
      </c>
      <c r="BY3" s="26" t="s">
        <v>25</v>
      </c>
      <c r="BZ3" s="26" t="s">
        <v>0</v>
      </c>
      <c r="CA3" s="26" t="s">
        <v>35</v>
      </c>
      <c r="CB3" s="229" t="s">
        <v>19</v>
      </c>
      <c r="CC3" s="229"/>
      <c r="CD3" s="26" t="s">
        <v>17</v>
      </c>
      <c r="CE3" s="26" t="s">
        <v>36</v>
      </c>
      <c r="CF3" s="26" t="s">
        <v>20</v>
      </c>
      <c r="CG3" s="26" t="s">
        <v>21</v>
      </c>
      <c r="CH3" s="26" t="s">
        <v>22</v>
      </c>
      <c r="CI3" s="26" t="s">
        <v>12</v>
      </c>
      <c r="CJ3" s="26" t="s">
        <v>23</v>
      </c>
      <c r="CK3" s="26" t="s">
        <v>24</v>
      </c>
      <c r="CL3" s="26" t="s">
        <v>25</v>
      </c>
      <c r="CM3" s="26" t="s">
        <v>42</v>
      </c>
      <c r="CN3" s="26" t="s">
        <v>42</v>
      </c>
      <c r="CO3" s="26" t="s">
        <v>42</v>
      </c>
      <c r="CP3" s="26" t="s">
        <v>42</v>
      </c>
      <c r="CQ3" s="26" t="s">
        <v>42</v>
      </c>
      <c r="CR3" s="26" t="s">
        <v>42</v>
      </c>
      <c r="CS3" s="26" t="s">
        <v>12</v>
      </c>
      <c r="CT3" s="26" t="s">
        <v>12</v>
      </c>
      <c r="CU3" s="26" t="s">
        <v>36</v>
      </c>
      <c r="CV3" s="26" t="s">
        <v>36</v>
      </c>
      <c r="CW3" s="26" t="s">
        <v>43</v>
      </c>
      <c r="CX3" s="26" t="s">
        <v>43</v>
      </c>
      <c r="CY3" s="26" t="s">
        <v>20</v>
      </c>
      <c r="CZ3" s="26" t="s">
        <v>20</v>
      </c>
      <c r="DA3" s="26" t="s">
        <v>21</v>
      </c>
      <c r="DB3" s="26" t="s">
        <v>21</v>
      </c>
      <c r="DC3" s="26" t="s">
        <v>22</v>
      </c>
      <c r="DD3" s="26" t="s">
        <v>22</v>
      </c>
      <c r="DE3" s="26" t="s">
        <v>12</v>
      </c>
      <c r="DF3" s="26" t="s">
        <v>12</v>
      </c>
      <c r="DG3" s="26" t="s">
        <v>23</v>
      </c>
      <c r="DH3" s="26" t="s">
        <v>23</v>
      </c>
      <c r="DI3" s="26" t="s">
        <v>24</v>
      </c>
      <c r="DJ3" s="30" t="s">
        <v>24</v>
      </c>
      <c r="DK3" s="26" t="s">
        <v>0</v>
      </c>
      <c r="DL3" s="26" t="s">
        <v>35</v>
      </c>
      <c r="DM3" s="26" t="s">
        <v>42</v>
      </c>
      <c r="DN3" s="26" t="s">
        <v>0</v>
      </c>
      <c r="DO3" s="26" t="s">
        <v>0</v>
      </c>
      <c r="DP3" s="26" t="s">
        <v>35</v>
      </c>
      <c r="DQ3" s="26" t="s">
        <v>42</v>
      </c>
      <c r="DR3" s="26" t="s">
        <v>0</v>
      </c>
      <c r="DS3" s="26" t="s">
        <v>0</v>
      </c>
      <c r="DT3" s="26" t="s">
        <v>35</v>
      </c>
      <c r="DU3" s="26" t="s">
        <v>42</v>
      </c>
      <c r="DV3" s="26" t="s">
        <v>0</v>
      </c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P3" s="28"/>
      <c r="EQ3" s="28"/>
      <c r="ER3" s="28"/>
      <c r="ES3" s="28"/>
      <c r="ET3" s="28"/>
      <c r="EU3" s="28"/>
      <c r="EV3" s="28"/>
      <c r="EW3" s="28"/>
      <c r="EX3" s="28"/>
      <c r="EY3" s="28"/>
      <c r="EZ3" s="28"/>
      <c r="FA3" s="28"/>
      <c r="FB3" s="28"/>
      <c r="FC3" s="28"/>
      <c r="FD3" s="28"/>
      <c r="FE3" s="28"/>
      <c r="FF3" s="28"/>
      <c r="FG3" s="28"/>
      <c r="FH3" s="28"/>
      <c r="FI3" s="28"/>
      <c r="FJ3" s="28"/>
      <c r="FK3" s="28"/>
      <c r="FL3" s="28"/>
      <c r="FM3" s="28"/>
      <c r="FN3" s="28"/>
      <c r="FO3" s="28"/>
      <c r="FP3" s="28"/>
      <c r="FQ3" s="28"/>
      <c r="FR3" s="28"/>
      <c r="FS3" s="28"/>
      <c r="FT3" s="28"/>
      <c r="FU3" s="28"/>
      <c r="FV3" s="28"/>
      <c r="FW3" s="28"/>
      <c r="FX3" s="28"/>
      <c r="FY3" s="28"/>
      <c r="FZ3" s="28"/>
      <c r="GA3" s="28"/>
      <c r="GB3" s="28"/>
      <c r="GC3" s="28"/>
      <c r="GD3" s="28"/>
      <c r="GE3" s="28"/>
      <c r="GF3" s="28"/>
      <c r="GG3" s="28"/>
      <c r="GH3" s="28"/>
      <c r="GI3" s="28"/>
      <c r="GJ3" s="28"/>
      <c r="GK3" s="28"/>
      <c r="GL3" s="28"/>
      <c r="GM3" s="28"/>
      <c r="GN3" s="28"/>
      <c r="GO3" s="28"/>
    </row>
    <row r="4" spans="1:197" ht="15" customHeight="1" thickTop="1" x14ac:dyDescent="0.25">
      <c r="A4" s="18"/>
      <c r="B4" s="212"/>
      <c r="C4" s="11"/>
      <c r="D4" s="9"/>
      <c r="E4" s="215"/>
      <c r="F4" s="7"/>
      <c r="G4" s="14"/>
      <c r="H4" s="19"/>
      <c r="I4" s="28"/>
      <c r="J4" s="35">
        <v>1</v>
      </c>
      <c r="K4" s="218" t="str">
        <f>VLOOKUP(AT4,$AU$4:$AZ$27,6,0)</f>
        <v>Equipe 01</v>
      </c>
      <c r="L4" s="184">
        <f t="shared" ref="L4:L11" si="0">VLOOKUP(K4,$AZ$4:$BL$27,6,0)</f>
        <v>0</v>
      </c>
      <c r="M4" s="139">
        <f t="shared" ref="M4:M11" si="1">VLOOKUP(K4,$AZ$4:$BL$27,3,0)</f>
        <v>0</v>
      </c>
      <c r="N4" s="63" t="str">
        <f t="shared" ref="N4:N11" si="2">VLOOKUP(K4,$AZ$4:$BL$27,4,0)</f>
        <v>u</v>
      </c>
      <c r="O4" s="142">
        <f t="shared" ref="O4:O11" si="3">VLOOKUP(K4,$AZ$4:$BL$27,7,0)</f>
        <v>0</v>
      </c>
      <c r="P4" s="143">
        <f t="shared" ref="P4:P11" si="4">VLOOKUP(K4,$AZ$4:$BL$27,8,0)</f>
        <v>0</v>
      </c>
      <c r="Q4" s="143">
        <f t="shared" ref="Q4:Q11" si="5">VLOOKUP(K4,$AZ$4:$BL$27,9,0)</f>
        <v>0</v>
      </c>
      <c r="R4" s="143">
        <f t="shared" ref="R4:R11" si="6">VLOOKUP(K4,$AZ$4:$BL$27,10,0)</f>
        <v>0</v>
      </c>
      <c r="S4" s="143">
        <f t="shared" ref="S4:S11" si="7">VLOOKUP(K4,$AZ$4:$BL$27,11,0)</f>
        <v>0</v>
      </c>
      <c r="T4" s="143">
        <f t="shared" ref="T4:T11" si="8">VLOOKUP(K4,$AZ$4:$BL$27,12,0)</f>
        <v>0</v>
      </c>
      <c r="U4" s="175">
        <f t="shared" ref="U4:U11" si="9">VLOOKUP(K4,$AZ$4:$BL$27,13,0)</f>
        <v>0</v>
      </c>
      <c r="V4" s="49">
        <v>1</v>
      </c>
      <c r="W4" s="221" t="str">
        <f>VLOOKUP(AV4,$AW$4:$BM$27,17,0)</f>
        <v>Equipe 01</v>
      </c>
      <c r="X4" s="187">
        <f t="shared" ref="X4:X11" si="10">VLOOKUP(W4,$BM$4:$BY$27,6,0)</f>
        <v>0</v>
      </c>
      <c r="Y4" s="148">
        <f t="shared" ref="Y4:Y11" si="11">VLOOKUP(W4,$BM$4:$BY$27,3,0)</f>
        <v>0</v>
      </c>
      <c r="Z4" s="50" t="str">
        <f t="shared" ref="Z4:Z11" si="12">VLOOKUP(W4,$BM$4:$BY$27,4,0)</f>
        <v>u</v>
      </c>
      <c r="AA4" s="151">
        <f t="shared" ref="AA4:AA11" si="13">VLOOKUP(W4,$BM$4:$BY$27,7,0)</f>
        <v>0</v>
      </c>
      <c r="AB4" s="152">
        <f t="shared" ref="AB4:AB11" si="14">VLOOKUP(W4,$BM$4:$BY$27,8,0)</f>
        <v>0</v>
      </c>
      <c r="AC4" s="152">
        <f t="shared" ref="AC4:AC11" si="15">VLOOKUP(W4,$BM$4:$BY$27,9,0)</f>
        <v>0</v>
      </c>
      <c r="AD4" s="152">
        <f t="shared" ref="AD4:AD11" si="16">VLOOKUP(W4,$BM$4:$BY$27,10,0)</f>
        <v>0</v>
      </c>
      <c r="AE4" s="152">
        <f t="shared" ref="AE4:AE11" si="17">VLOOKUP(W4,$BM$4:$BY$27,11,0)</f>
        <v>0</v>
      </c>
      <c r="AF4" s="152">
        <f t="shared" ref="AF4:AF11" si="18">VLOOKUP(W4,$BM$4:$BY$27,12,0)</f>
        <v>0</v>
      </c>
      <c r="AG4" s="178">
        <f t="shared" ref="AG4:AG11" si="19">VLOOKUP(W4,$BM$4:$BY$27,13,0)</f>
        <v>0</v>
      </c>
      <c r="AH4" s="59">
        <v>1</v>
      </c>
      <c r="AI4" s="224" t="str">
        <f>VLOOKUP(AX4,$AY$4:$BZ$27,28,0)</f>
        <v>Equipe 01</v>
      </c>
      <c r="AJ4" s="190">
        <f t="shared" ref="AJ4:AJ11" si="20">VLOOKUP(AI4,$BZ$4:$CL$27,6,0)</f>
        <v>0</v>
      </c>
      <c r="AK4" s="157">
        <f>VLOOKUP(AI4,$BZ$4:$CL$27,3,0)</f>
        <v>0</v>
      </c>
      <c r="AL4" s="60" t="str">
        <f>VLOOKUP(AI4,$BZ$4:$CL$27,4,0)</f>
        <v>u</v>
      </c>
      <c r="AM4" s="160">
        <f>VLOOKUP(AI4,$BZ$4:$CL$27,7,0)</f>
        <v>0</v>
      </c>
      <c r="AN4" s="161">
        <f>VLOOKUP(AI4,$BZ$4:$CL$27,8,0)</f>
        <v>0</v>
      </c>
      <c r="AO4" s="161">
        <f>VLOOKUP(AI4,$BZ$4:$CL$27,9,0)</f>
        <v>0</v>
      </c>
      <c r="AP4" s="161">
        <f>VLOOKUP(AI4,$BZ$4:$CL$27,10,0)</f>
        <v>0</v>
      </c>
      <c r="AQ4" s="161">
        <f>VLOOKUP(AI4,$BZ$4:$CL$27,11,0)</f>
        <v>0</v>
      </c>
      <c r="AR4" s="161">
        <f>VLOOKUP(AI4,$BZ$4:$CL$27,12,0)</f>
        <v>0</v>
      </c>
      <c r="AS4" s="181">
        <f>VLOOKUP(AI4,$BZ$4:$CL$27,13,0)</f>
        <v>0</v>
      </c>
      <c r="AT4" s="27">
        <v>1</v>
      </c>
      <c r="AU4" s="26">
        <f>BD4</f>
        <v>1</v>
      </c>
      <c r="AV4" s="26">
        <v>1</v>
      </c>
      <c r="AW4" s="26">
        <f>BQ4</f>
        <v>1</v>
      </c>
      <c r="AX4" s="26">
        <v>1</v>
      </c>
      <c r="AY4" s="30">
        <f>CD4</f>
        <v>1</v>
      </c>
      <c r="AZ4" s="31" t="str">
        <f>Equipes!A2</f>
        <v>Equipe 01</v>
      </c>
      <c r="BA4" s="26">
        <f>RANK(CM4,$CM$4:$CM$27)</f>
        <v>1</v>
      </c>
      <c r="BB4" s="26">
        <f>'J04'!BA4-BA4</f>
        <v>0</v>
      </c>
      <c r="BC4" s="32" t="str">
        <f>IF(BA4&gt;'J04'!BA4,'J04'!$BC$28,IF(BA4='J04'!BA4,'J04'!$BB$28,IF(BA4&lt;'J04'!BA4,'J04'!$BA$28)))</f>
        <v>u</v>
      </c>
      <c r="BD4" s="26">
        <f>RANK(CN4,$CN$4:$CN$27)</f>
        <v>1</v>
      </c>
      <c r="BE4" s="26">
        <f>SUMPRODUCT(($B$4:$B$15=AZ4)*($CW$4:$CW$15))+SUMPRODUCT(($E$4:$E$15=AZ4)*($CX$4:$CX$15))+'J04'!BE4</f>
        <v>0</v>
      </c>
      <c r="BF4" s="26">
        <f>SUMPRODUCT(($B$4:$B$15=AZ4)*($CY$4:$CY$15))+SUMPRODUCT(($E$4:$E$15=AZ4)*($CZ$4:$CZ$15))+'J04'!BF4</f>
        <v>0</v>
      </c>
      <c r="BG4" s="26">
        <f>SUMPRODUCT(($B$4:$B$15=AZ4)*($DA$4:$DA$15))+SUMPRODUCT(($E$4:$E$15=AZ4)*($DB$4:$DB$15))+'J04'!BG4</f>
        <v>0</v>
      </c>
      <c r="BH4" s="26">
        <f>SUMPRODUCT(($B$4:$B$15=AZ4)*($DC$4:$DC$15))+SUMPRODUCT(($E$4:$E$15=AZ4)*($DD$4:$DD$15))+'J04'!BH4</f>
        <v>0</v>
      </c>
      <c r="BI4" s="26">
        <f>SUMPRODUCT(($B$4:$B$15=AZ4)*($DE$4:$DE$15))+SUMPRODUCT(($E$4:$E$15=AZ4)*($DF$4:$DF$15))+'J04'!BI4</f>
        <v>0</v>
      </c>
      <c r="BJ4" s="26">
        <f>SUMPRODUCT(($B$4:$B$15=AZ4)*($DG$4:$DG$15))+SUMPRODUCT(($E$4:$E$15=AZ4)*($DH$4:$DH$15))+'J04'!BJ4</f>
        <v>0</v>
      </c>
      <c r="BK4" s="26">
        <f>SUMPRODUCT(($B$4:$B$15=AZ4)*($DI$4:$DI$15))+SUMPRODUCT(($E$4:$E$15=AZ4)*($DJ$4:$DJ$15))+'J04'!BK4</f>
        <v>0</v>
      </c>
      <c r="BL4" s="26">
        <f>BJ4-BK4</f>
        <v>0</v>
      </c>
      <c r="BM4" s="31" t="str">
        <f>Equipes!A2</f>
        <v>Equipe 01</v>
      </c>
      <c r="BN4" s="26">
        <f>RANK(CO4,$CO$4:$CO$27)</f>
        <v>1</v>
      </c>
      <c r="BO4" s="26">
        <f>'J04'!BN4-BN4</f>
        <v>0</v>
      </c>
      <c r="BP4" s="32" t="str">
        <f>IF(BN4&gt;'J04'!BN4,'J04'!$BP$28,IF(BN4='J04'!BN4,'J04'!$BO$28,IF(BN4&lt;'J04'!BN4,'J04'!$BN$28)))</f>
        <v>u</v>
      </c>
      <c r="BQ4" s="26">
        <f>RANK(CP4,$CP$4:$CP$27)</f>
        <v>1</v>
      </c>
      <c r="BR4" s="26">
        <f>SUMPRODUCT(($B$4:$B$15=BM4)*($CU$4:$CU$15))+'J04'!BR4</f>
        <v>0</v>
      </c>
      <c r="BS4" s="26">
        <f>SUMPRODUCT(($B$4:$B$15=BM4)*($CY$4:$CY$15))+'J04'!BS4</f>
        <v>0</v>
      </c>
      <c r="BT4" s="26">
        <f>SUMPRODUCT(($B$4:$B$15=BM4)*($DA$4:$DA$15))+'J04'!BT4</f>
        <v>0</v>
      </c>
      <c r="BU4" s="26">
        <f>SUMPRODUCT(($B$4:$B$15=BM4)*($DC$4:$DC$15))+'J04'!BU4</f>
        <v>0</v>
      </c>
      <c r="BV4" s="26">
        <f>SUMPRODUCT(($B$4:$B$15=BM4)*($DE$4:$DE$15))+'J04'!BV4</f>
        <v>0</v>
      </c>
      <c r="BW4" s="26">
        <f>SUMPRODUCT(($B$4:$B$15=BM4)*($DG$4:$DG$15))+'J04'!BW4</f>
        <v>0</v>
      </c>
      <c r="BX4" s="26">
        <f>SUMPRODUCT(($B$4:$B$15=BM4)*($DI$4:$DI$15))+'J04'!BX4</f>
        <v>0</v>
      </c>
      <c r="BY4" s="26">
        <f>BW4-BX4</f>
        <v>0</v>
      </c>
      <c r="BZ4" s="31" t="str">
        <f>Equipes!A2</f>
        <v>Equipe 01</v>
      </c>
      <c r="CA4" s="26">
        <f>RANK(CQ4,$CQ$4:$CQ$27)</f>
        <v>1</v>
      </c>
      <c r="CB4" s="26">
        <f>'J04'!CA4-CA4</f>
        <v>0</v>
      </c>
      <c r="CC4" s="32" t="str">
        <f>IF(CA4&gt;'J04'!CA4,'J04'!$CC$28,IF(CA4='J04'!CA4,'J04'!$CB$28,IF(CA4&lt;'J04'!CA4,'J04'!$CA$28)))</f>
        <v>u</v>
      </c>
      <c r="CD4" s="26">
        <f>RANK(CR4,$CR$4:$CR$27)</f>
        <v>1</v>
      </c>
      <c r="CE4" s="26">
        <f>SUMPRODUCT(($E$4:$E$15=BZ4)*($CV$4:$CV$15))+'J04'!CE4</f>
        <v>0</v>
      </c>
      <c r="CF4" s="26">
        <f>SUMPRODUCT(($E$4:$E$15=BZ4)*($CZ$4:$CZ$15))+'J04'!CF4</f>
        <v>0</v>
      </c>
      <c r="CG4" s="26">
        <f>SUMPRODUCT(($E$4:$E$15=BZ4)*($DB$4:$DB$15))+'J04'!CG4</f>
        <v>0</v>
      </c>
      <c r="CH4" s="26">
        <f>SUMPRODUCT(($E$4:$E$15=BZ4)*($DD$4:$DD$15))+'J04'!CH4</f>
        <v>0</v>
      </c>
      <c r="CI4" s="26">
        <f>SUMPRODUCT(($E$4:$E$15=BZ4)*($DF$4:$DF$15))+'J04'!CI4</f>
        <v>0</v>
      </c>
      <c r="CJ4" s="26">
        <f>SUMPRODUCT(($E$4:$E$15=BZ4)*($DH$4:$DH$15))+'J04'!CJ4</f>
        <v>0</v>
      </c>
      <c r="CK4" s="26">
        <f>SUMPRODUCT(($E$4:$E$15=BZ4)*($DJ$4:$DJ$15))+'J04'!CK4</f>
        <v>0</v>
      </c>
      <c r="CL4" s="26">
        <f>CJ4-CK4</f>
        <v>0</v>
      </c>
      <c r="CM4" s="33">
        <f>SUM(BE4*1000+(BL4)/100+(BJ4)/1000)</f>
        <v>0</v>
      </c>
      <c r="CN4" s="33">
        <f>CM4+0.0000008</f>
        <v>7.9999999999999996E-7</v>
      </c>
      <c r="CO4" s="33">
        <f>SUM(BR4*1000+(BY4)/100+(BW4)/1000)</f>
        <v>0</v>
      </c>
      <c r="CP4" s="33">
        <f>CO4+0.0000008</f>
        <v>7.9999999999999996E-7</v>
      </c>
      <c r="CQ4" s="33">
        <f>SUM(CE4*1000+(CL4)/100+(CJ4)/1000)</f>
        <v>0</v>
      </c>
      <c r="CR4" s="33">
        <f>CQ4+0.0000008</f>
        <v>7.9999999999999996E-7</v>
      </c>
      <c r="CS4" s="26">
        <f>A4</f>
        <v>0</v>
      </c>
      <c r="CT4" s="26">
        <f>F4</f>
        <v>0</v>
      </c>
      <c r="CU4" s="26">
        <f>IF(C4="",0,IF(C4&gt;D4,3,IF(C4=D4,1,IF(C4&lt;D4,0))))</f>
        <v>0</v>
      </c>
      <c r="CV4" s="26">
        <f>IF(D4="",0,IF(D4&gt;C4,3,IF(D4=C4,1,IF(D4&lt;C4,0))))</f>
        <v>0</v>
      </c>
      <c r="CW4" s="26">
        <f>CU4-CS4</f>
        <v>0</v>
      </c>
      <c r="CX4" s="26">
        <f>CV4-CT4</f>
        <v>0</v>
      </c>
      <c r="CY4" s="26">
        <f t="shared" ref="CY4:CZ7" si="21">IF(C4="",0,1)</f>
        <v>0</v>
      </c>
      <c r="CZ4" s="26">
        <f t="shared" si="21"/>
        <v>0</v>
      </c>
      <c r="DA4" s="26" t="b">
        <f>IF(C4&lt;&gt;"",IF(C4&gt;D4,1))</f>
        <v>0</v>
      </c>
      <c r="DB4" s="26" t="b">
        <f>IF(D4&lt;&gt;"",IF(D4&gt;C4,1))</f>
        <v>0</v>
      </c>
      <c r="DC4" s="26" t="b">
        <f>IF(C4&lt;&gt;"",IF(C4=D4,1))</f>
        <v>0</v>
      </c>
      <c r="DD4" s="26" t="b">
        <f>IF(D4&lt;&gt;"",IF(D4=C4,1))</f>
        <v>0</v>
      </c>
      <c r="DE4" s="26" t="b">
        <f>IF(C4&lt;&gt;"",IF(C4&lt;D4,1))</f>
        <v>0</v>
      </c>
      <c r="DF4" s="26" t="b">
        <f>IF(D4&lt;&gt;"",IF(D4&lt;C4,1))</f>
        <v>0</v>
      </c>
      <c r="DG4" s="26">
        <f t="shared" ref="DG4:DH7" si="22">C4</f>
        <v>0</v>
      </c>
      <c r="DH4" s="26">
        <f t="shared" si="22"/>
        <v>0</v>
      </c>
      <c r="DI4" s="26">
        <f>D4</f>
        <v>0</v>
      </c>
      <c r="DJ4" s="30">
        <f>C4</f>
        <v>0</v>
      </c>
      <c r="DK4" s="31" t="str">
        <f>VLOOKUP(AT4,$AU$4:$AZ$27,6,0)</f>
        <v>Equipe 01</v>
      </c>
      <c r="DL4" s="33">
        <f>VLOOKUP(DK4,$AZ$4:$CM$27,40,0)</f>
        <v>0</v>
      </c>
      <c r="DM4" s="26">
        <f>RANK(DL4,$DL$4:$DL$27)</f>
        <v>1</v>
      </c>
      <c r="DN4" s="31" t="str">
        <f>AZ4</f>
        <v>Equipe 01</v>
      </c>
      <c r="DO4" s="31" t="str">
        <f>VLOOKUP(AV4,$AW$4:$BM$27,17,0)</f>
        <v>Equipe 01</v>
      </c>
      <c r="DP4" s="33">
        <f>VLOOKUP(DO4,$BM$4:$CO$27,29,0)</f>
        <v>0</v>
      </c>
      <c r="DQ4" s="26">
        <f>RANK(DP4,$DP$4:$DP$27)</f>
        <v>1</v>
      </c>
      <c r="DR4" s="31" t="str">
        <f>BM4</f>
        <v>Equipe 01</v>
      </c>
      <c r="DS4" s="31" t="str">
        <f>VLOOKUP(AX4,$AY$4:$BZ$27,28,0)</f>
        <v>Equipe 01</v>
      </c>
      <c r="DT4" s="33">
        <f>VLOOKUP(DS4,$BZ$4:$CQ$27,18,0)</f>
        <v>0</v>
      </c>
      <c r="DU4" s="26">
        <f>RANK(DT4,$DT$4:$DT$27)</f>
        <v>1</v>
      </c>
      <c r="DV4" s="31" t="str">
        <f>BZ4</f>
        <v>Equipe 01</v>
      </c>
      <c r="DW4" s="28"/>
      <c r="DX4" s="28"/>
      <c r="DY4" s="28"/>
      <c r="DZ4" s="28"/>
      <c r="EA4" s="28"/>
      <c r="EB4" s="28"/>
      <c r="EC4" s="28"/>
      <c r="ED4" s="28"/>
      <c r="EE4" s="28"/>
      <c r="EF4" s="28"/>
      <c r="EG4" s="28"/>
      <c r="EH4" s="28"/>
      <c r="EI4" s="28"/>
      <c r="EJ4" s="28"/>
      <c r="EK4" s="28"/>
      <c r="EL4" s="28"/>
      <c r="EM4" s="28"/>
      <c r="EN4" s="28"/>
      <c r="EO4" s="28"/>
      <c r="EP4" s="28"/>
      <c r="EQ4" s="28"/>
      <c r="ER4" s="28"/>
      <c r="ES4" s="28"/>
      <c r="ET4" s="28"/>
      <c r="EU4" s="28"/>
      <c r="EV4" s="28"/>
      <c r="EW4" s="28"/>
      <c r="EX4" s="28"/>
      <c r="EY4" s="28"/>
      <c r="EZ4" s="28"/>
      <c r="FA4" s="28"/>
      <c r="FB4" s="28"/>
      <c r="FC4" s="28"/>
      <c r="FD4" s="28"/>
      <c r="FE4" s="28"/>
      <c r="FF4" s="28"/>
      <c r="FG4" s="28"/>
      <c r="FH4" s="28"/>
      <c r="FI4" s="28"/>
      <c r="FJ4" s="28"/>
      <c r="FK4" s="28"/>
      <c r="FL4" s="28"/>
      <c r="FM4" s="28"/>
      <c r="FN4" s="28"/>
      <c r="FO4" s="28"/>
      <c r="FP4" s="28"/>
      <c r="FQ4" s="28"/>
      <c r="FR4" s="28"/>
      <c r="FS4" s="28"/>
      <c r="FT4" s="28"/>
      <c r="FU4" s="28"/>
      <c r="FV4" s="28"/>
      <c r="FW4" s="28"/>
      <c r="FX4" s="28"/>
      <c r="FY4" s="28"/>
      <c r="FZ4" s="28"/>
      <c r="GA4" s="28"/>
      <c r="GB4" s="28"/>
      <c r="GC4" s="28"/>
      <c r="GD4" s="28"/>
      <c r="GE4" s="28"/>
      <c r="GF4" s="28"/>
      <c r="GG4" s="28"/>
      <c r="GH4" s="28"/>
      <c r="GI4" s="28"/>
      <c r="GJ4" s="28"/>
      <c r="GK4" s="28"/>
      <c r="GL4" s="28"/>
      <c r="GM4" s="28"/>
      <c r="GN4" s="28"/>
      <c r="GO4" s="28"/>
    </row>
    <row r="5" spans="1:197" ht="15" customHeight="1" x14ac:dyDescent="0.25">
      <c r="A5" s="20"/>
      <c r="B5" s="213"/>
      <c r="C5" s="12"/>
      <c r="D5" s="10"/>
      <c r="E5" s="216"/>
      <c r="F5" s="8"/>
      <c r="G5" s="15"/>
      <c r="H5" s="21"/>
      <c r="I5" s="28"/>
      <c r="J5" s="34">
        <f>IF(DL5=DL4,DM4,DM5)</f>
        <v>1</v>
      </c>
      <c r="K5" s="219" t="str">
        <f t="shared" ref="K5:K11" si="23">VLOOKUP(AT5,$AU$4:$AZ$27,6,0)</f>
        <v>Equipe 02</v>
      </c>
      <c r="L5" s="185">
        <f t="shared" si="0"/>
        <v>0</v>
      </c>
      <c r="M5" s="140">
        <f t="shared" si="1"/>
        <v>0</v>
      </c>
      <c r="N5" s="42" t="str">
        <f t="shared" si="2"/>
        <v>u</v>
      </c>
      <c r="O5" s="144">
        <f t="shared" si="3"/>
        <v>0</v>
      </c>
      <c r="P5" s="145">
        <f t="shared" si="4"/>
        <v>0</v>
      </c>
      <c r="Q5" s="145">
        <f t="shared" si="5"/>
        <v>0</v>
      </c>
      <c r="R5" s="145">
        <f t="shared" si="6"/>
        <v>0</v>
      </c>
      <c r="S5" s="145">
        <f t="shared" si="7"/>
        <v>0</v>
      </c>
      <c r="T5" s="145">
        <f t="shared" si="8"/>
        <v>0</v>
      </c>
      <c r="U5" s="176">
        <f t="shared" si="9"/>
        <v>0</v>
      </c>
      <c r="V5" s="51">
        <f>IF(DP5=DP4,DQ4,DQ5)</f>
        <v>1</v>
      </c>
      <c r="W5" s="222" t="str">
        <f t="shared" ref="W5:W11" si="24">VLOOKUP(AV5,$AW$4:$BM$27,17,0)</f>
        <v>Equipe 02</v>
      </c>
      <c r="X5" s="188">
        <f t="shared" si="10"/>
        <v>0</v>
      </c>
      <c r="Y5" s="149">
        <f t="shared" si="11"/>
        <v>0</v>
      </c>
      <c r="Z5" s="52" t="str">
        <f t="shared" si="12"/>
        <v>u</v>
      </c>
      <c r="AA5" s="153">
        <f t="shared" si="13"/>
        <v>0</v>
      </c>
      <c r="AB5" s="154">
        <f t="shared" si="14"/>
        <v>0</v>
      </c>
      <c r="AC5" s="154">
        <f t="shared" si="15"/>
        <v>0</v>
      </c>
      <c r="AD5" s="154">
        <f t="shared" si="16"/>
        <v>0</v>
      </c>
      <c r="AE5" s="154">
        <f t="shared" si="17"/>
        <v>0</v>
      </c>
      <c r="AF5" s="154">
        <f t="shared" si="18"/>
        <v>0</v>
      </c>
      <c r="AG5" s="179">
        <f t="shared" si="19"/>
        <v>0</v>
      </c>
      <c r="AH5" s="61">
        <f>IF(DT5=DT4,DU4,DU5)</f>
        <v>1</v>
      </c>
      <c r="AI5" s="225" t="str">
        <f t="shared" ref="AI5:AI11" si="25">VLOOKUP(AX5,$AY$4:$BZ$27,28,0)</f>
        <v>Equipe 02</v>
      </c>
      <c r="AJ5" s="191">
        <f t="shared" si="20"/>
        <v>0</v>
      </c>
      <c r="AK5" s="158">
        <f t="shared" ref="AK5:AK11" si="26">VLOOKUP(AI5,$BZ$4:$CL$27,3,0)</f>
        <v>0</v>
      </c>
      <c r="AL5" s="62" t="str">
        <f t="shared" ref="AL5:AL11" si="27">VLOOKUP(AI5,$BZ$4:$CL$27,4,0)</f>
        <v>u</v>
      </c>
      <c r="AM5" s="162">
        <f t="shared" ref="AM5:AM11" si="28">VLOOKUP(AI5,$BZ$4:$CL$27,7,0)</f>
        <v>0</v>
      </c>
      <c r="AN5" s="163">
        <f t="shared" ref="AN5:AN11" si="29">VLOOKUP(AI5,$BZ$4:$CL$27,8,0)</f>
        <v>0</v>
      </c>
      <c r="AO5" s="163">
        <f t="shared" ref="AO5:AO11" si="30">VLOOKUP(AI5,$BZ$4:$CL$27,9,0)</f>
        <v>0</v>
      </c>
      <c r="AP5" s="163">
        <f t="shared" ref="AP5:AP11" si="31">VLOOKUP(AI5,$BZ$4:$CL$27,10,0)</f>
        <v>0</v>
      </c>
      <c r="AQ5" s="163">
        <f t="shared" ref="AQ5:AQ11" si="32">VLOOKUP(AI5,$BZ$4:$CL$27,11,0)</f>
        <v>0</v>
      </c>
      <c r="AR5" s="163">
        <f t="shared" ref="AR5:AR11" si="33">VLOOKUP(AI5,$BZ$4:$CL$27,12,0)</f>
        <v>0</v>
      </c>
      <c r="AS5" s="182">
        <f t="shared" ref="AS5:AS11" si="34">VLOOKUP(AI5,$BZ$4:$CL$27,13,0)</f>
        <v>0</v>
      </c>
      <c r="AT5" s="27">
        <v>2</v>
      </c>
      <c r="AU5" s="26">
        <f t="shared" ref="AU5:AU11" si="35">BD5</f>
        <v>2</v>
      </c>
      <c r="AV5" s="26">
        <v>2</v>
      </c>
      <c r="AW5" s="26">
        <f t="shared" ref="AW5:AW11" si="36">BQ5</f>
        <v>2</v>
      </c>
      <c r="AX5" s="26">
        <v>2</v>
      </c>
      <c r="AY5" s="30">
        <f t="shared" ref="AY5:AY11" si="37">CD5</f>
        <v>2</v>
      </c>
      <c r="AZ5" s="31" t="str">
        <f>Equipes!A3</f>
        <v>Equipe 02</v>
      </c>
      <c r="BA5" s="26">
        <f t="shared" ref="BA5:BA11" si="38">RANK(CM5,$CM$4:$CM$27)</f>
        <v>1</v>
      </c>
      <c r="BB5" s="26">
        <f>'J04'!BA5-BA5</f>
        <v>0</v>
      </c>
      <c r="BC5" s="32" t="str">
        <f>IF(BA5&gt;'J04'!BA5,'J04'!$BC$28,IF(BA5='J04'!BA5,'J04'!$BB$28,IF(BA5&lt;'J04'!BA5,'J04'!$BA$28)))</f>
        <v>u</v>
      </c>
      <c r="BD5" s="26">
        <f t="shared" ref="BD5:BD11" si="39">RANK(CN5,$CN$4:$CN$27)</f>
        <v>2</v>
      </c>
      <c r="BE5" s="26">
        <f>SUMPRODUCT(($B$4:$B$15=AZ5)*($CW$4:$CW$15))+SUMPRODUCT(($E$4:$E$15=AZ5)*($CX$4:$CX$15))+'J04'!BE5</f>
        <v>0</v>
      </c>
      <c r="BF5" s="26">
        <f>SUMPRODUCT(($B$4:$B$15=AZ5)*($CY$4:$CY$15))+SUMPRODUCT(($E$4:$E$15=AZ5)*($CZ$4:$CZ$15))+'J04'!BF5</f>
        <v>0</v>
      </c>
      <c r="BG5" s="26">
        <f>SUMPRODUCT(($B$4:$B$15=AZ5)*($DA$4:$DA$15))+SUMPRODUCT(($E$4:$E$15=AZ5)*($DB$4:$DB$15))+'J04'!BG5</f>
        <v>0</v>
      </c>
      <c r="BH5" s="26">
        <f>SUMPRODUCT(($B$4:$B$15=AZ5)*($DC$4:$DC$15))+SUMPRODUCT(($E$4:$E$15=AZ5)*($DD$4:$DD$15))+'J04'!BH5</f>
        <v>0</v>
      </c>
      <c r="BI5" s="26">
        <f>SUMPRODUCT(($B$4:$B$15=AZ5)*($DE$4:$DE$15))+SUMPRODUCT(($E$4:$E$15=AZ5)*($DF$4:$DF$15))+'J04'!BI5</f>
        <v>0</v>
      </c>
      <c r="BJ5" s="26">
        <f>SUMPRODUCT(($B$4:$B$15=AZ5)*($DG$4:$DG$15))+SUMPRODUCT(($E$4:$E$15=AZ5)*($DH$4:$DH$15))+'J04'!BJ5</f>
        <v>0</v>
      </c>
      <c r="BK5" s="26">
        <f>SUMPRODUCT(($B$4:$B$15=AZ5)*($DI$4:$DI$15))+SUMPRODUCT(($E$4:$E$15=AZ5)*($DJ$4:$DJ$15))+'J04'!BK5</f>
        <v>0</v>
      </c>
      <c r="BL5" s="26">
        <f t="shared" ref="BL5:BL11" si="40">BJ5-BK5</f>
        <v>0</v>
      </c>
      <c r="BM5" s="31" t="str">
        <f>Equipes!A3</f>
        <v>Equipe 02</v>
      </c>
      <c r="BN5" s="26">
        <f t="shared" ref="BN5:BN11" si="41">RANK(CO5,$CO$4:$CO$27)</f>
        <v>1</v>
      </c>
      <c r="BO5" s="26">
        <f>'J04'!BN5-BN5</f>
        <v>0</v>
      </c>
      <c r="BP5" s="32" t="str">
        <f>IF(BN5&gt;'J04'!BN5,'J04'!$BP$28,IF(BN5='J04'!BN5,'J04'!$BO$28,IF(BN5&lt;'J04'!BN5,'J04'!$BN$28)))</f>
        <v>u</v>
      </c>
      <c r="BQ5" s="26">
        <f t="shared" ref="BQ5:BQ11" si="42">RANK(CP5,$CP$4:$CP$27)</f>
        <v>2</v>
      </c>
      <c r="BR5" s="26">
        <f>SUMPRODUCT(($B$4:$B$15=BM5)*($CU$4:$CU$15))+'J04'!BR5</f>
        <v>0</v>
      </c>
      <c r="BS5" s="26">
        <f>SUMPRODUCT(($B$4:$B$15=BM5)*($CY$4:$CY$15))+'J04'!BS5</f>
        <v>0</v>
      </c>
      <c r="BT5" s="26">
        <f>SUMPRODUCT(($B$4:$B$15=BM5)*($DA$4:$DA$15))+'J04'!BT5</f>
        <v>0</v>
      </c>
      <c r="BU5" s="26">
        <f>SUMPRODUCT(($B$4:$B$15=BM5)*($DC$4:$DC$15))+'J04'!BU5</f>
        <v>0</v>
      </c>
      <c r="BV5" s="26">
        <f>SUMPRODUCT(($B$4:$B$15=BM5)*($DE$4:$DE$15))+'J04'!BV5</f>
        <v>0</v>
      </c>
      <c r="BW5" s="26">
        <f>SUMPRODUCT(($B$4:$B$15=BM5)*($DG$4:$DG$15))+'J04'!BW5</f>
        <v>0</v>
      </c>
      <c r="BX5" s="26">
        <f>SUMPRODUCT(($B$4:$B$15=BM5)*($DI$4:$DI$15))+'J04'!BX5</f>
        <v>0</v>
      </c>
      <c r="BY5" s="26">
        <f t="shared" ref="BY5:BY11" si="43">BW5-BX5</f>
        <v>0</v>
      </c>
      <c r="BZ5" s="31" t="str">
        <f>Equipes!A3</f>
        <v>Equipe 02</v>
      </c>
      <c r="CA5" s="26">
        <f t="shared" ref="CA5:CA11" si="44">RANK(CQ5,$CQ$4:$CQ$27)</f>
        <v>1</v>
      </c>
      <c r="CB5" s="26">
        <f>'J04'!CA5-CA5</f>
        <v>0</v>
      </c>
      <c r="CC5" s="32" t="str">
        <f>IF(CA5&gt;'J04'!CA5,'J04'!$CC$28,IF(CA5='J04'!CA5,'J04'!$CB$28,IF(CA5&lt;'J04'!CA5,'J04'!$CA$28)))</f>
        <v>u</v>
      </c>
      <c r="CD5" s="26">
        <f t="shared" ref="CD5:CD11" si="45">RANK(CR5,$CR$4:$CR$27)</f>
        <v>2</v>
      </c>
      <c r="CE5" s="26">
        <f>SUMPRODUCT(($E$4:$E$15=BZ5)*($CV$4:$CV$15))+'J04'!CE5</f>
        <v>0</v>
      </c>
      <c r="CF5" s="26">
        <f>SUMPRODUCT(($E$4:$E$15=BZ5)*($CZ$4:$CZ$15))+'J04'!CF5</f>
        <v>0</v>
      </c>
      <c r="CG5" s="26">
        <f>SUMPRODUCT(($E$4:$E$15=BZ5)*($DB$4:$DB$15))+'J04'!CG5</f>
        <v>0</v>
      </c>
      <c r="CH5" s="26">
        <f>SUMPRODUCT(($E$4:$E$15=BZ5)*($DD$4:$DD$15))+'J04'!CH5</f>
        <v>0</v>
      </c>
      <c r="CI5" s="26">
        <f>SUMPRODUCT(($E$4:$E$15=BZ5)*($DF$4:$DF$15))+'J04'!CI5</f>
        <v>0</v>
      </c>
      <c r="CJ5" s="26">
        <f>SUMPRODUCT(($E$4:$E$15=BZ5)*($DH$4:$DH$15))+'J04'!CJ5</f>
        <v>0</v>
      </c>
      <c r="CK5" s="26">
        <f>SUMPRODUCT(($E$4:$E$15=BZ5)*($DJ$4:$DJ$15))+'J04'!CK5</f>
        <v>0</v>
      </c>
      <c r="CL5" s="26">
        <f t="shared" ref="CL5:CL11" si="46">CJ5-CK5</f>
        <v>0</v>
      </c>
      <c r="CM5" s="33">
        <f t="shared" ref="CM5:CM11" si="47">SUM(BE5*1000+(BL5)/100+(BJ5)/1000)</f>
        <v>0</v>
      </c>
      <c r="CN5" s="33">
        <f>CM5+0.0000007</f>
        <v>6.9999999999999997E-7</v>
      </c>
      <c r="CO5" s="33">
        <f t="shared" ref="CO5:CO11" si="48">SUM(BR5*1000+(BY5)/100+(BW5)/1000)</f>
        <v>0</v>
      </c>
      <c r="CP5" s="33">
        <f>CO5+0.0000007</f>
        <v>6.9999999999999997E-7</v>
      </c>
      <c r="CQ5" s="33">
        <f t="shared" ref="CQ5:CQ11" si="49">SUM(CE5*1000+(CL5)/100+(CJ5)/1000)</f>
        <v>0</v>
      </c>
      <c r="CR5" s="33">
        <f>CQ5+0.0000007</f>
        <v>6.9999999999999997E-7</v>
      </c>
      <c r="CS5" s="26">
        <f>A5</f>
        <v>0</v>
      </c>
      <c r="CT5" s="26">
        <f>F5</f>
        <v>0</v>
      </c>
      <c r="CU5" s="26">
        <f>IF(C5="",0,IF(C5&gt;D5,3,IF(C5=D5,1,IF(C5&lt;D5,0))))</f>
        <v>0</v>
      </c>
      <c r="CV5" s="26">
        <f>IF(D5="",0,IF(D5&gt;C5,3,IF(D5=C5,1,IF(D5&lt;C5,0))))</f>
        <v>0</v>
      </c>
      <c r="CW5" s="26">
        <f t="shared" ref="CW5:CX7" si="50">CU5-CS5</f>
        <v>0</v>
      </c>
      <c r="CX5" s="26">
        <f t="shared" si="50"/>
        <v>0</v>
      </c>
      <c r="CY5" s="26">
        <f t="shared" si="21"/>
        <v>0</v>
      </c>
      <c r="CZ5" s="26">
        <f t="shared" si="21"/>
        <v>0</v>
      </c>
      <c r="DA5" s="26" t="b">
        <f>IF(C5&lt;&gt;"",IF(C5&gt;D5,1))</f>
        <v>0</v>
      </c>
      <c r="DB5" s="26" t="b">
        <f>IF(D5&lt;&gt;"",IF(D5&gt;C5,1))</f>
        <v>0</v>
      </c>
      <c r="DC5" s="26" t="b">
        <f>IF(C5&lt;&gt;"",IF(C5=D5,1))</f>
        <v>0</v>
      </c>
      <c r="DD5" s="26" t="b">
        <f>IF(D5&lt;&gt;"",IF(D5=C5,1))</f>
        <v>0</v>
      </c>
      <c r="DE5" s="26" t="b">
        <f>IF(C5&lt;&gt;"",IF(C5&lt;D5,1))</f>
        <v>0</v>
      </c>
      <c r="DF5" s="26" t="b">
        <f>IF(D5&lt;&gt;"",IF(D5&lt;C5,1))</f>
        <v>0</v>
      </c>
      <c r="DG5" s="26">
        <f t="shared" si="22"/>
        <v>0</v>
      </c>
      <c r="DH5" s="26">
        <f t="shared" si="22"/>
        <v>0</v>
      </c>
      <c r="DI5" s="26">
        <f>D5</f>
        <v>0</v>
      </c>
      <c r="DJ5" s="30">
        <f>C5</f>
        <v>0</v>
      </c>
      <c r="DK5" s="31" t="str">
        <f t="shared" ref="DK5:DK11" si="51">VLOOKUP(AT5,$AU$4:$AZ$27,6,0)</f>
        <v>Equipe 02</v>
      </c>
      <c r="DL5" s="33">
        <f t="shared" ref="DL5:DL11" si="52">VLOOKUP(DK5,$AZ$4:$CM$27,40,0)</f>
        <v>0</v>
      </c>
      <c r="DM5" s="26">
        <f t="shared" ref="DM5:DM11" si="53">RANK(DL5,$DL$4:$DL$27)</f>
        <v>1</v>
      </c>
      <c r="DN5" s="31" t="str">
        <f t="shared" ref="DN5:DN11" si="54">AZ5</f>
        <v>Equipe 02</v>
      </c>
      <c r="DO5" s="31" t="str">
        <f t="shared" ref="DO5:DO11" si="55">VLOOKUP(AV5,$AW$4:$BM$27,17,0)</f>
        <v>Equipe 02</v>
      </c>
      <c r="DP5" s="33">
        <f t="shared" ref="DP5:DP11" si="56">VLOOKUP(DO5,$BM$4:$CO$27,29,0)</f>
        <v>0</v>
      </c>
      <c r="DQ5" s="26">
        <f t="shared" ref="DQ5:DQ11" si="57">RANK(DP5,$DP$4:$DP$27)</f>
        <v>1</v>
      </c>
      <c r="DR5" s="31" t="str">
        <f t="shared" ref="DR5:DR11" si="58">BM5</f>
        <v>Equipe 02</v>
      </c>
      <c r="DS5" s="31" t="str">
        <f t="shared" ref="DS5:DS11" si="59">VLOOKUP(AX5,$AY$4:$BZ$27,28,0)</f>
        <v>Equipe 02</v>
      </c>
      <c r="DT5" s="33">
        <f t="shared" ref="DT5:DT11" si="60">VLOOKUP(DS5,$BZ$4:$CQ$27,18,0)</f>
        <v>0</v>
      </c>
      <c r="DU5" s="26">
        <f t="shared" ref="DU5:DU11" si="61">RANK(DT5,$DT$4:$DT$27)</f>
        <v>1</v>
      </c>
      <c r="DV5" s="31" t="str">
        <f t="shared" ref="DV5:DV11" si="62">BZ5</f>
        <v>Equipe 02</v>
      </c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</row>
    <row r="6" spans="1:197" ht="15" customHeight="1" x14ac:dyDescent="0.25">
      <c r="A6" s="20"/>
      <c r="B6" s="213"/>
      <c r="C6" s="12"/>
      <c r="D6" s="10"/>
      <c r="E6" s="216"/>
      <c r="F6" s="8"/>
      <c r="G6" s="15"/>
      <c r="H6" s="21"/>
      <c r="I6" s="28"/>
      <c r="J6" s="34">
        <f t="shared" ref="J6:J11" si="63">IF(DL6=DL5,DM5,DM6)</f>
        <v>1</v>
      </c>
      <c r="K6" s="219" t="str">
        <f t="shared" si="23"/>
        <v>Equipe 03</v>
      </c>
      <c r="L6" s="185">
        <f t="shared" si="0"/>
        <v>0</v>
      </c>
      <c r="M6" s="140">
        <f t="shared" si="1"/>
        <v>0</v>
      </c>
      <c r="N6" s="42" t="str">
        <f t="shared" si="2"/>
        <v>u</v>
      </c>
      <c r="O6" s="144">
        <f t="shared" si="3"/>
        <v>0</v>
      </c>
      <c r="P6" s="145">
        <f t="shared" si="4"/>
        <v>0</v>
      </c>
      <c r="Q6" s="145">
        <f t="shared" si="5"/>
        <v>0</v>
      </c>
      <c r="R6" s="145">
        <f t="shared" si="6"/>
        <v>0</v>
      </c>
      <c r="S6" s="145">
        <f t="shared" si="7"/>
        <v>0</v>
      </c>
      <c r="T6" s="145">
        <f t="shared" si="8"/>
        <v>0</v>
      </c>
      <c r="U6" s="176">
        <f t="shared" si="9"/>
        <v>0</v>
      </c>
      <c r="V6" s="51">
        <f t="shared" ref="V6:V11" si="64">IF(DP6=DP5,DQ5,DQ6)</f>
        <v>1</v>
      </c>
      <c r="W6" s="222" t="str">
        <f t="shared" si="24"/>
        <v>Equipe 03</v>
      </c>
      <c r="X6" s="188">
        <f t="shared" si="10"/>
        <v>0</v>
      </c>
      <c r="Y6" s="149">
        <f t="shared" si="11"/>
        <v>0</v>
      </c>
      <c r="Z6" s="52" t="str">
        <f t="shared" si="12"/>
        <v>u</v>
      </c>
      <c r="AA6" s="153">
        <f t="shared" si="13"/>
        <v>0</v>
      </c>
      <c r="AB6" s="154">
        <f t="shared" si="14"/>
        <v>0</v>
      </c>
      <c r="AC6" s="154">
        <f t="shared" si="15"/>
        <v>0</v>
      </c>
      <c r="AD6" s="154">
        <f t="shared" si="16"/>
        <v>0</v>
      </c>
      <c r="AE6" s="154">
        <f t="shared" si="17"/>
        <v>0</v>
      </c>
      <c r="AF6" s="154">
        <f t="shared" si="18"/>
        <v>0</v>
      </c>
      <c r="AG6" s="179">
        <f t="shared" si="19"/>
        <v>0</v>
      </c>
      <c r="AH6" s="61">
        <f t="shared" ref="AH6:AH11" si="65">IF(DT6=DT5,DU5,DU6)</f>
        <v>1</v>
      </c>
      <c r="AI6" s="225" t="str">
        <f t="shared" si="25"/>
        <v>Equipe 03</v>
      </c>
      <c r="AJ6" s="191">
        <f t="shared" si="20"/>
        <v>0</v>
      </c>
      <c r="AK6" s="158">
        <f t="shared" si="26"/>
        <v>0</v>
      </c>
      <c r="AL6" s="62" t="str">
        <f t="shared" si="27"/>
        <v>u</v>
      </c>
      <c r="AM6" s="162">
        <f t="shared" si="28"/>
        <v>0</v>
      </c>
      <c r="AN6" s="163">
        <f t="shared" si="29"/>
        <v>0</v>
      </c>
      <c r="AO6" s="163">
        <f t="shared" si="30"/>
        <v>0</v>
      </c>
      <c r="AP6" s="163">
        <f t="shared" si="31"/>
        <v>0</v>
      </c>
      <c r="AQ6" s="163">
        <f t="shared" si="32"/>
        <v>0</v>
      </c>
      <c r="AR6" s="163">
        <f t="shared" si="33"/>
        <v>0</v>
      </c>
      <c r="AS6" s="182">
        <f t="shared" si="34"/>
        <v>0</v>
      </c>
      <c r="AT6" s="27">
        <v>3</v>
      </c>
      <c r="AU6" s="26">
        <f t="shared" si="35"/>
        <v>3</v>
      </c>
      <c r="AV6" s="26">
        <v>3</v>
      </c>
      <c r="AW6" s="26">
        <f t="shared" si="36"/>
        <v>3</v>
      </c>
      <c r="AX6" s="26">
        <v>3</v>
      </c>
      <c r="AY6" s="30">
        <f t="shared" si="37"/>
        <v>3</v>
      </c>
      <c r="AZ6" s="31" t="str">
        <f>Equipes!A4</f>
        <v>Equipe 03</v>
      </c>
      <c r="BA6" s="26">
        <f t="shared" si="38"/>
        <v>1</v>
      </c>
      <c r="BB6" s="26">
        <f>'J04'!BA6-BA6</f>
        <v>0</v>
      </c>
      <c r="BC6" s="32" t="str">
        <f>IF(BA6&gt;'J04'!BA6,'J04'!$BC$28,IF(BA6='J04'!BA6,'J04'!$BB$28,IF(BA6&lt;'J04'!BA6,'J04'!$BA$28)))</f>
        <v>u</v>
      </c>
      <c r="BD6" s="26">
        <f t="shared" si="39"/>
        <v>3</v>
      </c>
      <c r="BE6" s="26">
        <f>SUMPRODUCT(($B$4:$B$15=AZ6)*($CW$4:$CW$15))+SUMPRODUCT(($E$4:$E$15=AZ6)*($CX$4:$CX$15))+'J04'!BE6</f>
        <v>0</v>
      </c>
      <c r="BF6" s="26">
        <f>SUMPRODUCT(($B$4:$B$15=AZ6)*($CY$4:$CY$15))+SUMPRODUCT(($E$4:$E$15=AZ6)*($CZ$4:$CZ$15))+'J04'!BF6</f>
        <v>0</v>
      </c>
      <c r="BG6" s="26">
        <f>SUMPRODUCT(($B$4:$B$15=AZ6)*($DA$4:$DA$15))+SUMPRODUCT(($E$4:$E$15=AZ6)*($DB$4:$DB$15))+'J04'!BG6</f>
        <v>0</v>
      </c>
      <c r="BH6" s="26">
        <f>SUMPRODUCT(($B$4:$B$15=AZ6)*($DC$4:$DC$15))+SUMPRODUCT(($E$4:$E$15=AZ6)*($DD$4:$DD$15))+'J04'!BH6</f>
        <v>0</v>
      </c>
      <c r="BI6" s="26">
        <f>SUMPRODUCT(($B$4:$B$15=AZ6)*($DE$4:$DE$15))+SUMPRODUCT(($E$4:$E$15=AZ6)*($DF$4:$DF$15))+'J04'!BI6</f>
        <v>0</v>
      </c>
      <c r="BJ6" s="26">
        <f>SUMPRODUCT(($B$4:$B$15=AZ6)*($DG$4:$DG$15))+SUMPRODUCT(($E$4:$E$15=AZ6)*($DH$4:$DH$15))+'J04'!BJ6</f>
        <v>0</v>
      </c>
      <c r="BK6" s="26">
        <f>SUMPRODUCT(($B$4:$B$15=AZ6)*($DI$4:$DI$15))+SUMPRODUCT(($E$4:$E$15=AZ6)*($DJ$4:$DJ$15))+'J04'!BK6</f>
        <v>0</v>
      </c>
      <c r="BL6" s="26">
        <f t="shared" si="40"/>
        <v>0</v>
      </c>
      <c r="BM6" s="31" t="str">
        <f>Equipes!A4</f>
        <v>Equipe 03</v>
      </c>
      <c r="BN6" s="26">
        <f t="shared" si="41"/>
        <v>1</v>
      </c>
      <c r="BO6" s="26">
        <f>'J04'!BN6-BN6</f>
        <v>0</v>
      </c>
      <c r="BP6" s="32" t="str">
        <f>IF(BN6&gt;'J04'!BN6,'J04'!$BP$28,IF(BN6='J04'!BN6,'J04'!$BO$28,IF(BN6&lt;'J04'!BN6,'J04'!$BN$28)))</f>
        <v>u</v>
      </c>
      <c r="BQ6" s="26">
        <f t="shared" si="42"/>
        <v>3</v>
      </c>
      <c r="BR6" s="26">
        <f>SUMPRODUCT(($B$4:$B$15=BM6)*($CU$4:$CU$15))+'J04'!BR6</f>
        <v>0</v>
      </c>
      <c r="BS6" s="26">
        <f>SUMPRODUCT(($B$4:$B$15=BM6)*($CY$4:$CY$15))+'J04'!BS6</f>
        <v>0</v>
      </c>
      <c r="BT6" s="26">
        <f>SUMPRODUCT(($B$4:$B$15=BM6)*($DA$4:$DA$15))+'J04'!BT6</f>
        <v>0</v>
      </c>
      <c r="BU6" s="26">
        <f>SUMPRODUCT(($B$4:$B$15=BM6)*($DC$4:$DC$15))+'J04'!BU6</f>
        <v>0</v>
      </c>
      <c r="BV6" s="26">
        <f>SUMPRODUCT(($B$4:$B$15=BM6)*($DE$4:$DE$15))+'J04'!BV6</f>
        <v>0</v>
      </c>
      <c r="BW6" s="26">
        <f>SUMPRODUCT(($B$4:$B$15=BM6)*($DG$4:$DG$15))+'J04'!BW6</f>
        <v>0</v>
      </c>
      <c r="BX6" s="26">
        <f>SUMPRODUCT(($B$4:$B$15=BM6)*($DI$4:$DI$15))+'J04'!BX6</f>
        <v>0</v>
      </c>
      <c r="BY6" s="26">
        <f t="shared" si="43"/>
        <v>0</v>
      </c>
      <c r="BZ6" s="31" t="str">
        <f>Equipes!A4</f>
        <v>Equipe 03</v>
      </c>
      <c r="CA6" s="26">
        <f t="shared" si="44"/>
        <v>1</v>
      </c>
      <c r="CB6" s="26">
        <f>'J04'!CA6-CA6</f>
        <v>0</v>
      </c>
      <c r="CC6" s="32" t="str">
        <f>IF(CA6&gt;'J04'!CA6,'J04'!$CC$28,IF(CA6='J04'!CA6,'J04'!$CB$28,IF(CA6&lt;'J04'!CA6,'J04'!$CA$28)))</f>
        <v>u</v>
      </c>
      <c r="CD6" s="26">
        <f t="shared" si="45"/>
        <v>3</v>
      </c>
      <c r="CE6" s="26">
        <f>SUMPRODUCT(($E$4:$E$15=BZ6)*($CV$4:$CV$15))+'J04'!CE6</f>
        <v>0</v>
      </c>
      <c r="CF6" s="26">
        <f>SUMPRODUCT(($E$4:$E$15=BZ6)*($CZ$4:$CZ$15))+'J04'!CF6</f>
        <v>0</v>
      </c>
      <c r="CG6" s="26">
        <f>SUMPRODUCT(($E$4:$E$15=BZ6)*($DB$4:$DB$15))+'J04'!CG6</f>
        <v>0</v>
      </c>
      <c r="CH6" s="26">
        <f>SUMPRODUCT(($E$4:$E$15=BZ6)*($DD$4:$DD$15))+'J04'!CH6</f>
        <v>0</v>
      </c>
      <c r="CI6" s="26">
        <f>SUMPRODUCT(($E$4:$E$15=BZ6)*($DF$4:$DF$15))+'J04'!CI6</f>
        <v>0</v>
      </c>
      <c r="CJ6" s="26">
        <f>SUMPRODUCT(($E$4:$E$15=BZ6)*($DH$4:$DH$15))+'J04'!CJ6</f>
        <v>0</v>
      </c>
      <c r="CK6" s="26">
        <f>SUMPRODUCT(($E$4:$E$15=BZ6)*($DJ$4:$DJ$15))+'J04'!CK6</f>
        <v>0</v>
      </c>
      <c r="CL6" s="26">
        <f t="shared" si="46"/>
        <v>0</v>
      </c>
      <c r="CM6" s="33">
        <f t="shared" si="47"/>
        <v>0</v>
      </c>
      <c r="CN6" s="33">
        <f>CM6+0.0000006</f>
        <v>5.9999999999999997E-7</v>
      </c>
      <c r="CO6" s="33">
        <f t="shared" si="48"/>
        <v>0</v>
      </c>
      <c r="CP6" s="33">
        <f>CO6+0.0000006</f>
        <v>5.9999999999999997E-7</v>
      </c>
      <c r="CQ6" s="33">
        <f t="shared" si="49"/>
        <v>0</v>
      </c>
      <c r="CR6" s="33">
        <f>CQ6+0.0000006</f>
        <v>5.9999999999999997E-7</v>
      </c>
      <c r="CS6" s="26">
        <f>A6</f>
        <v>0</v>
      </c>
      <c r="CT6" s="26">
        <f>F6</f>
        <v>0</v>
      </c>
      <c r="CU6" s="26">
        <f>IF(C6="",0,IF(C6&gt;D6,3,IF(C6=D6,1,IF(C6&lt;D6,0))))</f>
        <v>0</v>
      </c>
      <c r="CV6" s="26">
        <f>IF(D6="",0,IF(D6&gt;C6,3,IF(D6=C6,1,IF(D6&lt;C6,0))))</f>
        <v>0</v>
      </c>
      <c r="CW6" s="26">
        <f t="shared" si="50"/>
        <v>0</v>
      </c>
      <c r="CX6" s="26">
        <f t="shared" si="50"/>
        <v>0</v>
      </c>
      <c r="CY6" s="26">
        <f t="shared" si="21"/>
        <v>0</v>
      </c>
      <c r="CZ6" s="26">
        <f t="shared" si="21"/>
        <v>0</v>
      </c>
      <c r="DA6" s="26" t="b">
        <f>IF(C6&lt;&gt;"",IF(C6&gt;D6,1))</f>
        <v>0</v>
      </c>
      <c r="DB6" s="26" t="b">
        <f>IF(D6&lt;&gt;"",IF(D6&gt;C6,1))</f>
        <v>0</v>
      </c>
      <c r="DC6" s="26" t="b">
        <f>IF(C6&lt;&gt;"",IF(C6=D6,1))</f>
        <v>0</v>
      </c>
      <c r="DD6" s="26" t="b">
        <f>IF(D6&lt;&gt;"",IF(D6=C6,1))</f>
        <v>0</v>
      </c>
      <c r="DE6" s="26" t="b">
        <f>IF(C6&lt;&gt;"",IF(C6&lt;D6,1))</f>
        <v>0</v>
      </c>
      <c r="DF6" s="26" t="b">
        <f>IF(D6&lt;&gt;"",IF(D6&lt;C6,1))</f>
        <v>0</v>
      </c>
      <c r="DG6" s="26">
        <f t="shared" si="22"/>
        <v>0</v>
      </c>
      <c r="DH6" s="26">
        <f t="shared" si="22"/>
        <v>0</v>
      </c>
      <c r="DI6" s="26">
        <f>D6</f>
        <v>0</v>
      </c>
      <c r="DJ6" s="30">
        <f>C6</f>
        <v>0</v>
      </c>
      <c r="DK6" s="31" t="str">
        <f t="shared" si="51"/>
        <v>Equipe 03</v>
      </c>
      <c r="DL6" s="33">
        <f t="shared" si="52"/>
        <v>0</v>
      </c>
      <c r="DM6" s="26">
        <f t="shared" si="53"/>
        <v>1</v>
      </c>
      <c r="DN6" s="31" t="str">
        <f t="shared" si="54"/>
        <v>Equipe 03</v>
      </c>
      <c r="DO6" s="31" t="str">
        <f t="shared" si="55"/>
        <v>Equipe 03</v>
      </c>
      <c r="DP6" s="33">
        <f t="shared" si="56"/>
        <v>0</v>
      </c>
      <c r="DQ6" s="26">
        <f t="shared" si="57"/>
        <v>1</v>
      </c>
      <c r="DR6" s="31" t="str">
        <f t="shared" si="58"/>
        <v>Equipe 03</v>
      </c>
      <c r="DS6" s="31" t="str">
        <f t="shared" si="59"/>
        <v>Equipe 03</v>
      </c>
      <c r="DT6" s="33">
        <f t="shared" si="60"/>
        <v>0</v>
      </c>
      <c r="DU6" s="26">
        <f t="shared" si="61"/>
        <v>1</v>
      </c>
      <c r="DV6" s="31" t="str">
        <f t="shared" si="62"/>
        <v>Equipe 03</v>
      </c>
      <c r="DW6" s="28"/>
      <c r="DX6" s="28"/>
      <c r="DY6" s="28"/>
      <c r="DZ6" s="28"/>
      <c r="EA6" s="28"/>
      <c r="EB6" s="28"/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8"/>
      <c r="ET6" s="28"/>
      <c r="EU6" s="28"/>
      <c r="EV6" s="28"/>
      <c r="EW6" s="28"/>
      <c r="EX6" s="28"/>
      <c r="EY6" s="28"/>
      <c r="EZ6" s="28"/>
      <c r="FA6" s="28"/>
      <c r="FB6" s="28"/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8"/>
    </row>
    <row r="7" spans="1:197" ht="15" customHeight="1" thickBot="1" x14ac:dyDescent="0.3">
      <c r="A7" s="73"/>
      <c r="B7" s="214"/>
      <c r="C7" s="74"/>
      <c r="D7" s="75"/>
      <c r="E7" s="217"/>
      <c r="F7" s="76"/>
      <c r="G7" s="77"/>
      <c r="H7" s="78"/>
      <c r="I7" s="28"/>
      <c r="J7" s="34">
        <f t="shared" si="63"/>
        <v>1</v>
      </c>
      <c r="K7" s="219" t="str">
        <f t="shared" si="23"/>
        <v>Equipe 04</v>
      </c>
      <c r="L7" s="185">
        <f t="shared" si="0"/>
        <v>0</v>
      </c>
      <c r="M7" s="140">
        <f t="shared" si="1"/>
        <v>0</v>
      </c>
      <c r="N7" s="42" t="str">
        <f t="shared" si="2"/>
        <v>u</v>
      </c>
      <c r="O7" s="144">
        <f t="shared" si="3"/>
        <v>0</v>
      </c>
      <c r="P7" s="145">
        <f t="shared" si="4"/>
        <v>0</v>
      </c>
      <c r="Q7" s="145">
        <f t="shared" si="5"/>
        <v>0</v>
      </c>
      <c r="R7" s="145">
        <f t="shared" si="6"/>
        <v>0</v>
      </c>
      <c r="S7" s="145">
        <f t="shared" si="7"/>
        <v>0</v>
      </c>
      <c r="T7" s="145">
        <f t="shared" si="8"/>
        <v>0</v>
      </c>
      <c r="U7" s="176">
        <f t="shared" si="9"/>
        <v>0</v>
      </c>
      <c r="V7" s="51">
        <f t="shared" si="64"/>
        <v>1</v>
      </c>
      <c r="W7" s="222" t="str">
        <f t="shared" si="24"/>
        <v>Equipe 04</v>
      </c>
      <c r="X7" s="188">
        <f t="shared" si="10"/>
        <v>0</v>
      </c>
      <c r="Y7" s="149">
        <f t="shared" si="11"/>
        <v>0</v>
      </c>
      <c r="Z7" s="52" t="str">
        <f t="shared" si="12"/>
        <v>u</v>
      </c>
      <c r="AA7" s="153">
        <f t="shared" si="13"/>
        <v>0</v>
      </c>
      <c r="AB7" s="154">
        <f t="shared" si="14"/>
        <v>0</v>
      </c>
      <c r="AC7" s="154">
        <f t="shared" si="15"/>
        <v>0</v>
      </c>
      <c r="AD7" s="154">
        <f t="shared" si="16"/>
        <v>0</v>
      </c>
      <c r="AE7" s="154">
        <f t="shared" si="17"/>
        <v>0</v>
      </c>
      <c r="AF7" s="154">
        <f t="shared" si="18"/>
        <v>0</v>
      </c>
      <c r="AG7" s="179">
        <f t="shared" si="19"/>
        <v>0</v>
      </c>
      <c r="AH7" s="61">
        <f t="shared" si="65"/>
        <v>1</v>
      </c>
      <c r="AI7" s="225" t="str">
        <f t="shared" si="25"/>
        <v>Equipe 04</v>
      </c>
      <c r="AJ7" s="191">
        <f t="shared" si="20"/>
        <v>0</v>
      </c>
      <c r="AK7" s="158">
        <f t="shared" si="26"/>
        <v>0</v>
      </c>
      <c r="AL7" s="62" t="str">
        <f t="shared" si="27"/>
        <v>u</v>
      </c>
      <c r="AM7" s="162">
        <f t="shared" si="28"/>
        <v>0</v>
      </c>
      <c r="AN7" s="163">
        <f t="shared" si="29"/>
        <v>0</v>
      </c>
      <c r="AO7" s="163">
        <f t="shared" si="30"/>
        <v>0</v>
      </c>
      <c r="AP7" s="163">
        <f t="shared" si="31"/>
        <v>0</v>
      </c>
      <c r="AQ7" s="163">
        <f t="shared" si="32"/>
        <v>0</v>
      </c>
      <c r="AR7" s="163">
        <f t="shared" si="33"/>
        <v>0</v>
      </c>
      <c r="AS7" s="182">
        <f t="shared" si="34"/>
        <v>0</v>
      </c>
      <c r="AT7" s="27">
        <v>4</v>
      </c>
      <c r="AU7" s="26">
        <f t="shared" si="35"/>
        <v>4</v>
      </c>
      <c r="AV7" s="26">
        <v>4</v>
      </c>
      <c r="AW7" s="26">
        <f t="shared" si="36"/>
        <v>4</v>
      </c>
      <c r="AX7" s="26">
        <v>4</v>
      </c>
      <c r="AY7" s="30">
        <f t="shared" si="37"/>
        <v>4</v>
      </c>
      <c r="AZ7" s="31" t="str">
        <f>Equipes!A5</f>
        <v>Equipe 04</v>
      </c>
      <c r="BA7" s="26">
        <f t="shared" si="38"/>
        <v>1</v>
      </c>
      <c r="BB7" s="26">
        <f>'J04'!BA7-BA7</f>
        <v>0</v>
      </c>
      <c r="BC7" s="32" t="str">
        <f>IF(BA7&gt;'J04'!BA7,'J04'!$BC$28,IF(BA7='J04'!BA7,'J04'!$BB$28,IF(BA7&lt;'J04'!BA7,'J04'!$BA$28)))</f>
        <v>u</v>
      </c>
      <c r="BD7" s="26">
        <f t="shared" si="39"/>
        <v>4</v>
      </c>
      <c r="BE7" s="26">
        <f>SUMPRODUCT(($B$4:$B$15=AZ7)*($CW$4:$CW$15))+SUMPRODUCT(($E$4:$E$15=AZ7)*($CX$4:$CX$15))+'J04'!BE7</f>
        <v>0</v>
      </c>
      <c r="BF7" s="26">
        <f>SUMPRODUCT(($B$4:$B$15=AZ7)*($CY$4:$CY$15))+SUMPRODUCT(($E$4:$E$15=AZ7)*($CZ$4:$CZ$15))+'J04'!BF7</f>
        <v>0</v>
      </c>
      <c r="BG7" s="26">
        <f>SUMPRODUCT(($B$4:$B$15=AZ7)*($DA$4:$DA$15))+SUMPRODUCT(($E$4:$E$15=AZ7)*($DB$4:$DB$15))+'J04'!BG7</f>
        <v>0</v>
      </c>
      <c r="BH7" s="26">
        <f>SUMPRODUCT(($B$4:$B$15=AZ7)*($DC$4:$DC$15))+SUMPRODUCT(($E$4:$E$15=AZ7)*($DD$4:$DD$15))+'J04'!BH7</f>
        <v>0</v>
      </c>
      <c r="BI7" s="26">
        <f>SUMPRODUCT(($B$4:$B$15=AZ7)*($DE$4:$DE$15))+SUMPRODUCT(($E$4:$E$15=AZ7)*($DF$4:$DF$15))+'J04'!BI7</f>
        <v>0</v>
      </c>
      <c r="BJ7" s="26">
        <f>SUMPRODUCT(($B$4:$B$15=AZ7)*($DG$4:$DG$15))+SUMPRODUCT(($E$4:$E$15=AZ7)*($DH$4:$DH$15))+'J04'!BJ7</f>
        <v>0</v>
      </c>
      <c r="BK7" s="26">
        <f>SUMPRODUCT(($B$4:$B$15=AZ7)*($DI$4:$DI$15))+SUMPRODUCT(($E$4:$E$15=AZ7)*($DJ$4:$DJ$15))+'J04'!BK7</f>
        <v>0</v>
      </c>
      <c r="BL7" s="26">
        <f t="shared" si="40"/>
        <v>0</v>
      </c>
      <c r="BM7" s="31" t="str">
        <f>Equipes!A5</f>
        <v>Equipe 04</v>
      </c>
      <c r="BN7" s="26">
        <f t="shared" si="41"/>
        <v>1</v>
      </c>
      <c r="BO7" s="26">
        <f>'J04'!BN7-BN7</f>
        <v>0</v>
      </c>
      <c r="BP7" s="32" t="str">
        <f>IF(BN7&gt;'J04'!BN7,'J04'!$BP$28,IF(BN7='J04'!BN7,'J04'!$BO$28,IF(BN7&lt;'J04'!BN7,'J04'!$BN$28)))</f>
        <v>u</v>
      </c>
      <c r="BQ7" s="26">
        <f t="shared" si="42"/>
        <v>4</v>
      </c>
      <c r="BR7" s="26">
        <f>SUMPRODUCT(($B$4:$B$15=BM7)*($CU$4:$CU$15))+'J04'!BR7</f>
        <v>0</v>
      </c>
      <c r="BS7" s="26">
        <f>SUMPRODUCT(($B$4:$B$15=BM7)*($CY$4:$CY$15))+'J04'!BS7</f>
        <v>0</v>
      </c>
      <c r="BT7" s="26">
        <f>SUMPRODUCT(($B$4:$B$15=BM7)*($DA$4:$DA$15))+'J04'!BT7</f>
        <v>0</v>
      </c>
      <c r="BU7" s="26">
        <f>SUMPRODUCT(($B$4:$B$15=BM7)*($DC$4:$DC$15))+'J04'!BU7</f>
        <v>0</v>
      </c>
      <c r="BV7" s="26">
        <f>SUMPRODUCT(($B$4:$B$15=BM7)*($DE$4:$DE$15))+'J04'!BV7</f>
        <v>0</v>
      </c>
      <c r="BW7" s="26">
        <f>SUMPRODUCT(($B$4:$B$15=BM7)*($DG$4:$DG$15))+'J04'!BW7</f>
        <v>0</v>
      </c>
      <c r="BX7" s="26">
        <f>SUMPRODUCT(($B$4:$B$15=BM7)*($DI$4:$DI$15))+'J04'!BX7</f>
        <v>0</v>
      </c>
      <c r="BY7" s="26">
        <f t="shared" si="43"/>
        <v>0</v>
      </c>
      <c r="BZ7" s="31" t="str">
        <f>Equipes!A5</f>
        <v>Equipe 04</v>
      </c>
      <c r="CA7" s="26">
        <f t="shared" si="44"/>
        <v>1</v>
      </c>
      <c r="CB7" s="26">
        <f>'J04'!CA7-CA7</f>
        <v>0</v>
      </c>
      <c r="CC7" s="32" t="str">
        <f>IF(CA7&gt;'J04'!CA7,'J04'!$CC$28,IF(CA7='J04'!CA7,'J04'!$CB$28,IF(CA7&lt;'J04'!CA7,'J04'!$CA$28)))</f>
        <v>u</v>
      </c>
      <c r="CD7" s="26">
        <f t="shared" si="45"/>
        <v>4</v>
      </c>
      <c r="CE7" s="26">
        <f>SUMPRODUCT(($E$4:$E$15=BZ7)*($CV$4:$CV$15))+'J04'!CE7</f>
        <v>0</v>
      </c>
      <c r="CF7" s="26">
        <f>SUMPRODUCT(($E$4:$E$15=BZ7)*($CZ$4:$CZ$15))+'J04'!CF7</f>
        <v>0</v>
      </c>
      <c r="CG7" s="26">
        <f>SUMPRODUCT(($E$4:$E$15=BZ7)*($DB$4:$DB$15))+'J04'!CG7</f>
        <v>0</v>
      </c>
      <c r="CH7" s="26">
        <f>SUMPRODUCT(($E$4:$E$15=BZ7)*($DD$4:$DD$15))+'J04'!CH7</f>
        <v>0</v>
      </c>
      <c r="CI7" s="26">
        <f>SUMPRODUCT(($E$4:$E$15=BZ7)*($DF$4:$DF$15))+'J04'!CI7</f>
        <v>0</v>
      </c>
      <c r="CJ7" s="26">
        <f>SUMPRODUCT(($E$4:$E$15=BZ7)*($DH$4:$DH$15))+'J04'!CJ7</f>
        <v>0</v>
      </c>
      <c r="CK7" s="26">
        <f>SUMPRODUCT(($E$4:$E$15=BZ7)*($DJ$4:$DJ$15))+'J04'!CK7</f>
        <v>0</v>
      </c>
      <c r="CL7" s="26">
        <f t="shared" si="46"/>
        <v>0</v>
      </c>
      <c r="CM7" s="33">
        <f t="shared" si="47"/>
        <v>0</v>
      </c>
      <c r="CN7" s="33">
        <f>CM7+0.0000005</f>
        <v>4.9999999999999998E-7</v>
      </c>
      <c r="CO7" s="33">
        <f t="shared" si="48"/>
        <v>0</v>
      </c>
      <c r="CP7" s="33">
        <f>CO7+0.0000005</f>
        <v>4.9999999999999998E-7</v>
      </c>
      <c r="CQ7" s="33">
        <f t="shared" si="49"/>
        <v>0</v>
      </c>
      <c r="CR7" s="33">
        <f>CQ7+0.0000005</f>
        <v>4.9999999999999998E-7</v>
      </c>
      <c r="CS7" s="26">
        <f>A7</f>
        <v>0</v>
      </c>
      <c r="CT7" s="26">
        <f>F7</f>
        <v>0</v>
      </c>
      <c r="CU7" s="26">
        <f>IF(C7="",0,IF(C7&gt;D7,3,IF(C7=D7,1,IF(C7&lt;D7,0))))</f>
        <v>0</v>
      </c>
      <c r="CV7" s="26">
        <f>IF(D7="",0,IF(D7&gt;C7,3,IF(D7=C7,1,IF(D7&lt;C7,0))))</f>
        <v>0</v>
      </c>
      <c r="CW7" s="26">
        <f t="shared" si="50"/>
        <v>0</v>
      </c>
      <c r="CX7" s="26">
        <f t="shared" si="50"/>
        <v>0</v>
      </c>
      <c r="CY7" s="26">
        <f t="shared" si="21"/>
        <v>0</v>
      </c>
      <c r="CZ7" s="26">
        <f t="shared" si="21"/>
        <v>0</v>
      </c>
      <c r="DA7" s="26" t="b">
        <f>IF(C7&lt;&gt;"",IF(C7&gt;D7,1))</f>
        <v>0</v>
      </c>
      <c r="DB7" s="26" t="b">
        <f>IF(D7&lt;&gt;"",IF(D7&gt;C7,1))</f>
        <v>0</v>
      </c>
      <c r="DC7" s="26" t="b">
        <f>IF(C7&lt;&gt;"",IF(C7=D7,1))</f>
        <v>0</v>
      </c>
      <c r="DD7" s="26" t="b">
        <f>IF(D7&lt;&gt;"",IF(D7=C7,1))</f>
        <v>0</v>
      </c>
      <c r="DE7" s="26" t="b">
        <f>IF(C7&lt;&gt;"",IF(C7&lt;D7,1))</f>
        <v>0</v>
      </c>
      <c r="DF7" s="26" t="b">
        <f>IF(D7&lt;&gt;"",IF(D7&lt;C7,1))</f>
        <v>0</v>
      </c>
      <c r="DG7" s="26">
        <f t="shared" si="22"/>
        <v>0</v>
      </c>
      <c r="DH7" s="26">
        <f t="shared" si="22"/>
        <v>0</v>
      </c>
      <c r="DI7" s="26">
        <f>D7</f>
        <v>0</v>
      </c>
      <c r="DJ7" s="30">
        <f>C7</f>
        <v>0</v>
      </c>
      <c r="DK7" s="31" t="str">
        <f t="shared" si="51"/>
        <v>Equipe 04</v>
      </c>
      <c r="DL7" s="33">
        <f t="shared" si="52"/>
        <v>0</v>
      </c>
      <c r="DM7" s="26">
        <f t="shared" si="53"/>
        <v>1</v>
      </c>
      <c r="DN7" s="31" t="str">
        <f t="shared" si="54"/>
        <v>Equipe 04</v>
      </c>
      <c r="DO7" s="31" t="str">
        <f t="shared" si="55"/>
        <v>Equipe 04</v>
      </c>
      <c r="DP7" s="33">
        <f t="shared" si="56"/>
        <v>0</v>
      </c>
      <c r="DQ7" s="26">
        <f t="shared" si="57"/>
        <v>1</v>
      </c>
      <c r="DR7" s="31" t="str">
        <f t="shared" si="58"/>
        <v>Equipe 04</v>
      </c>
      <c r="DS7" s="31" t="str">
        <f t="shared" si="59"/>
        <v>Equipe 04</v>
      </c>
      <c r="DT7" s="33">
        <f t="shared" si="60"/>
        <v>0</v>
      </c>
      <c r="DU7" s="26">
        <f t="shared" si="61"/>
        <v>1</v>
      </c>
      <c r="DV7" s="31" t="str">
        <f t="shared" si="62"/>
        <v>Equipe 04</v>
      </c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</row>
    <row r="8" spans="1:197" ht="15" customHeight="1" thickTop="1" x14ac:dyDescent="0.25">
      <c r="A8" s="79"/>
      <c r="B8" s="196"/>
      <c r="C8" s="80"/>
      <c r="D8" s="80"/>
      <c r="E8" s="197"/>
      <c r="F8" s="79"/>
      <c r="G8" s="81"/>
      <c r="H8" s="82"/>
      <c r="I8" s="28"/>
      <c r="J8" s="34">
        <f t="shared" si="63"/>
        <v>1</v>
      </c>
      <c r="K8" s="219" t="str">
        <f t="shared" si="23"/>
        <v>Equipe 05</v>
      </c>
      <c r="L8" s="185">
        <f t="shared" si="0"/>
        <v>0</v>
      </c>
      <c r="M8" s="140">
        <f t="shared" si="1"/>
        <v>0</v>
      </c>
      <c r="N8" s="42" t="str">
        <f t="shared" si="2"/>
        <v>u</v>
      </c>
      <c r="O8" s="144">
        <f t="shared" si="3"/>
        <v>0</v>
      </c>
      <c r="P8" s="145">
        <f t="shared" si="4"/>
        <v>0</v>
      </c>
      <c r="Q8" s="145">
        <f t="shared" si="5"/>
        <v>0</v>
      </c>
      <c r="R8" s="145">
        <f t="shared" si="6"/>
        <v>0</v>
      </c>
      <c r="S8" s="145">
        <f t="shared" si="7"/>
        <v>0</v>
      </c>
      <c r="T8" s="145">
        <f t="shared" si="8"/>
        <v>0</v>
      </c>
      <c r="U8" s="176">
        <f t="shared" si="9"/>
        <v>0</v>
      </c>
      <c r="V8" s="51">
        <f t="shared" si="64"/>
        <v>1</v>
      </c>
      <c r="W8" s="222" t="str">
        <f t="shared" si="24"/>
        <v>Equipe 05</v>
      </c>
      <c r="X8" s="188">
        <f t="shared" si="10"/>
        <v>0</v>
      </c>
      <c r="Y8" s="149">
        <f t="shared" si="11"/>
        <v>0</v>
      </c>
      <c r="Z8" s="52" t="str">
        <f t="shared" si="12"/>
        <v>u</v>
      </c>
      <c r="AA8" s="153">
        <f t="shared" si="13"/>
        <v>0</v>
      </c>
      <c r="AB8" s="154">
        <f t="shared" si="14"/>
        <v>0</v>
      </c>
      <c r="AC8" s="154">
        <f t="shared" si="15"/>
        <v>0</v>
      </c>
      <c r="AD8" s="154">
        <f t="shared" si="16"/>
        <v>0</v>
      </c>
      <c r="AE8" s="154">
        <f t="shared" si="17"/>
        <v>0</v>
      </c>
      <c r="AF8" s="154">
        <f t="shared" si="18"/>
        <v>0</v>
      </c>
      <c r="AG8" s="179">
        <f t="shared" si="19"/>
        <v>0</v>
      </c>
      <c r="AH8" s="61">
        <f t="shared" si="65"/>
        <v>1</v>
      </c>
      <c r="AI8" s="225" t="str">
        <f t="shared" si="25"/>
        <v>Equipe 05</v>
      </c>
      <c r="AJ8" s="191">
        <f t="shared" si="20"/>
        <v>0</v>
      </c>
      <c r="AK8" s="158">
        <f t="shared" si="26"/>
        <v>0</v>
      </c>
      <c r="AL8" s="62" t="str">
        <f t="shared" si="27"/>
        <v>u</v>
      </c>
      <c r="AM8" s="162">
        <f t="shared" si="28"/>
        <v>0</v>
      </c>
      <c r="AN8" s="163">
        <f t="shared" si="29"/>
        <v>0</v>
      </c>
      <c r="AO8" s="163">
        <f t="shared" si="30"/>
        <v>0</v>
      </c>
      <c r="AP8" s="163">
        <f t="shared" si="31"/>
        <v>0</v>
      </c>
      <c r="AQ8" s="163">
        <f t="shared" si="32"/>
        <v>0</v>
      </c>
      <c r="AR8" s="163">
        <f t="shared" si="33"/>
        <v>0</v>
      </c>
      <c r="AS8" s="182">
        <f t="shared" si="34"/>
        <v>0</v>
      </c>
      <c r="AT8" s="27">
        <v>5</v>
      </c>
      <c r="AU8" s="26">
        <f t="shared" si="35"/>
        <v>5</v>
      </c>
      <c r="AV8" s="26">
        <v>5</v>
      </c>
      <c r="AW8" s="26">
        <f t="shared" si="36"/>
        <v>5</v>
      </c>
      <c r="AX8" s="26">
        <v>5</v>
      </c>
      <c r="AY8" s="30">
        <f t="shared" si="37"/>
        <v>5</v>
      </c>
      <c r="AZ8" s="31" t="str">
        <f>Equipes!A6</f>
        <v>Equipe 05</v>
      </c>
      <c r="BA8" s="26">
        <f t="shared" si="38"/>
        <v>1</v>
      </c>
      <c r="BB8" s="26">
        <f>'J04'!BA8-BA8</f>
        <v>0</v>
      </c>
      <c r="BC8" s="32" t="str">
        <f>IF(BA8&gt;'J04'!BA8,'J04'!$BC$28,IF(BA8='J04'!BA8,'J04'!$BB$28,IF(BA8&lt;'J04'!BA8,'J04'!$BA$28)))</f>
        <v>u</v>
      </c>
      <c r="BD8" s="26">
        <f t="shared" si="39"/>
        <v>5</v>
      </c>
      <c r="BE8" s="26">
        <f>SUMPRODUCT(($B$4:$B$15=AZ8)*($CW$4:$CW$15))+SUMPRODUCT(($E$4:$E$15=AZ8)*($CX$4:$CX$15))+'J04'!BE8</f>
        <v>0</v>
      </c>
      <c r="BF8" s="26">
        <f>SUMPRODUCT(($B$4:$B$15=AZ8)*($CY$4:$CY$15))+SUMPRODUCT(($E$4:$E$15=AZ8)*($CZ$4:$CZ$15))+'J04'!BF8</f>
        <v>0</v>
      </c>
      <c r="BG8" s="26">
        <f>SUMPRODUCT(($B$4:$B$15=AZ8)*($DA$4:$DA$15))+SUMPRODUCT(($E$4:$E$15=AZ8)*($DB$4:$DB$15))+'J04'!BG8</f>
        <v>0</v>
      </c>
      <c r="BH8" s="26">
        <f>SUMPRODUCT(($B$4:$B$15=AZ8)*($DC$4:$DC$15))+SUMPRODUCT(($E$4:$E$15=AZ8)*($DD$4:$DD$15))+'J04'!BH8</f>
        <v>0</v>
      </c>
      <c r="BI8" s="26">
        <f>SUMPRODUCT(($B$4:$B$15=AZ8)*($DE$4:$DE$15))+SUMPRODUCT(($E$4:$E$15=AZ8)*($DF$4:$DF$15))+'J04'!BI8</f>
        <v>0</v>
      </c>
      <c r="BJ8" s="26">
        <f>SUMPRODUCT(($B$4:$B$15=AZ8)*($DG$4:$DG$15))+SUMPRODUCT(($E$4:$E$15=AZ8)*($DH$4:$DH$15))+'J04'!BJ8</f>
        <v>0</v>
      </c>
      <c r="BK8" s="26">
        <f>SUMPRODUCT(($B$4:$B$15=AZ8)*($DI$4:$DI$15))+SUMPRODUCT(($E$4:$E$15=AZ8)*($DJ$4:$DJ$15))+'J04'!BK8</f>
        <v>0</v>
      </c>
      <c r="BL8" s="26">
        <f t="shared" si="40"/>
        <v>0</v>
      </c>
      <c r="BM8" s="31" t="str">
        <f>Equipes!A6</f>
        <v>Equipe 05</v>
      </c>
      <c r="BN8" s="26">
        <f t="shared" si="41"/>
        <v>1</v>
      </c>
      <c r="BO8" s="26">
        <f>'J04'!BN8-BN8</f>
        <v>0</v>
      </c>
      <c r="BP8" s="32" t="str">
        <f>IF(BN8&gt;'J04'!BN8,'J04'!$BP$28,IF(BN8='J04'!BN8,'J04'!$BO$28,IF(BN8&lt;'J04'!BN8,'J04'!$BN$28)))</f>
        <v>u</v>
      </c>
      <c r="BQ8" s="26">
        <f t="shared" si="42"/>
        <v>5</v>
      </c>
      <c r="BR8" s="26">
        <f>SUMPRODUCT(($B$4:$B$15=BM8)*($CU$4:$CU$15))+'J04'!BR8</f>
        <v>0</v>
      </c>
      <c r="BS8" s="26">
        <f>SUMPRODUCT(($B$4:$B$15=BM8)*($CY$4:$CY$15))+'J04'!BS8</f>
        <v>0</v>
      </c>
      <c r="BT8" s="26">
        <f>SUMPRODUCT(($B$4:$B$15=BM8)*($DA$4:$DA$15))+'J04'!BT8</f>
        <v>0</v>
      </c>
      <c r="BU8" s="26">
        <f>SUMPRODUCT(($B$4:$B$15=BM8)*($DC$4:$DC$15))+'J04'!BU8</f>
        <v>0</v>
      </c>
      <c r="BV8" s="26">
        <f>SUMPRODUCT(($B$4:$B$15=BM8)*($DE$4:$DE$15))+'J04'!BV8</f>
        <v>0</v>
      </c>
      <c r="BW8" s="26">
        <f>SUMPRODUCT(($B$4:$B$15=BM8)*($DG$4:$DG$15))+'J04'!BW8</f>
        <v>0</v>
      </c>
      <c r="BX8" s="26">
        <f>SUMPRODUCT(($B$4:$B$15=BM8)*($DI$4:$DI$15))+'J04'!BX8</f>
        <v>0</v>
      </c>
      <c r="BY8" s="26">
        <f t="shared" si="43"/>
        <v>0</v>
      </c>
      <c r="BZ8" s="31" t="str">
        <f>Equipes!A6</f>
        <v>Equipe 05</v>
      </c>
      <c r="CA8" s="26">
        <f t="shared" si="44"/>
        <v>1</v>
      </c>
      <c r="CB8" s="26">
        <f>'J04'!CA8-CA8</f>
        <v>0</v>
      </c>
      <c r="CC8" s="32" t="str">
        <f>IF(CA8&gt;'J04'!CA8,'J04'!$CC$28,IF(CA8='J04'!CA8,'J04'!$CB$28,IF(CA8&lt;'J04'!CA8,'J04'!$CA$28)))</f>
        <v>u</v>
      </c>
      <c r="CD8" s="26">
        <f t="shared" si="45"/>
        <v>5</v>
      </c>
      <c r="CE8" s="26">
        <f>SUMPRODUCT(($E$4:$E$15=BZ8)*($CV$4:$CV$15))+'J04'!CE8</f>
        <v>0</v>
      </c>
      <c r="CF8" s="26">
        <f>SUMPRODUCT(($E$4:$E$15=BZ8)*($CZ$4:$CZ$15))+'J04'!CF8</f>
        <v>0</v>
      </c>
      <c r="CG8" s="26">
        <f>SUMPRODUCT(($E$4:$E$15=BZ8)*($DB$4:$DB$15))+'J04'!CG8</f>
        <v>0</v>
      </c>
      <c r="CH8" s="26">
        <f>SUMPRODUCT(($E$4:$E$15=BZ8)*($DD$4:$DD$15))+'J04'!CH8</f>
        <v>0</v>
      </c>
      <c r="CI8" s="26">
        <f>SUMPRODUCT(($E$4:$E$15=BZ8)*($DF$4:$DF$15))+'J04'!CI8</f>
        <v>0</v>
      </c>
      <c r="CJ8" s="26">
        <f>SUMPRODUCT(($E$4:$E$15=BZ8)*($DH$4:$DH$15))+'J04'!CJ8</f>
        <v>0</v>
      </c>
      <c r="CK8" s="26">
        <f>SUMPRODUCT(($E$4:$E$15=BZ8)*($DJ$4:$DJ$15))+'J04'!CK8</f>
        <v>0</v>
      </c>
      <c r="CL8" s="26">
        <f t="shared" si="46"/>
        <v>0</v>
      </c>
      <c r="CM8" s="33">
        <f t="shared" si="47"/>
        <v>0</v>
      </c>
      <c r="CN8" s="33">
        <f>CM8+0.0000004</f>
        <v>3.9999999999999998E-7</v>
      </c>
      <c r="CO8" s="33">
        <f t="shared" si="48"/>
        <v>0</v>
      </c>
      <c r="CP8" s="33">
        <f>CO8+0.0000004</f>
        <v>3.9999999999999998E-7</v>
      </c>
      <c r="CQ8" s="33">
        <f t="shared" si="49"/>
        <v>0</v>
      </c>
      <c r="CR8" s="33">
        <f>CQ8+0.0000004</f>
        <v>3.9999999999999998E-7</v>
      </c>
      <c r="CS8" s="103"/>
      <c r="CT8" s="97"/>
      <c r="CU8" s="97"/>
      <c r="CV8" s="97"/>
      <c r="CW8" s="97"/>
      <c r="CX8" s="97"/>
      <c r="CY8" s="97"/>
      <c r="CZ8" s="97"/>
      <c r="DA8" s="97"/>
      <c r="DB8" s="97"/>
      <c r="DC8" s="97"/>
      <c r="DD8" s="97"/>
      <c r="DE8" s="97"/>
      <c r="DF8" s="97"/>
      <c r="DG8" s="97"/>
      <c r="DH8" s="97"/>
      <c r="DI8" s="97"/>
      <c r="DJ8" s="104"/>
      <c r="DK8" s="31" t="str">
        <f t="shared" si="51"/>
        <v>Equipe 05</v>
      </c>
      <c r="DL8" s="33">
        <f t="shared" si="52"/>
        <v>0</v>
      </c>
      <c r="DM8" s="26">
        <f t="shared" si="53"/>
        <v>1</v>
      </c>
      <c r="DN8" s="31" t="str">
        <f t="shared" si="54"/>
        <v>Equipe 05</v>
      </c>
      <c r="DO8" s="31" t="str">
        <f t="shared" si="55"/>
        <v>Equipe 05</v>
      </c>
      <c r="DP8" s="33">
        <f t="shared" si="56"/>
        <v>0</v>
      </c>
      <c r="DQ8" s="26">
        <f t="shared" si="57"/>
        <v>1</v>
      </c>
      <c r="DR8" s="31" t="str">
        <f t="shared" si="58"/>
        <v>Equipe 05</v>
      </c>
      <c r="DS8" s="31" t="str">
        <f t="shared" si="59"/>
        <v>Equipe 05</v>
      </c>
      <c r="DT8" s="33">
        <f t="shared" si="60"/>
        <v>0</v>
      </c>
      <c r="DU8" s="26">
        <f t="shared" si="61"/>
        <v>1</v>
      </c>
      <c r="DV8" s="31" t="str">
        <f t="shared" si="62"/>
        <v>Equipe 05</v>
      </c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</row>
    <row r="9" spans="1:197" ht="15" customHeight="1" x14ac:dyDescent="0.25">
      <c r="A9" s="105"/>
      <c r="B9" s="106"/>
      <c r="C9" s="94"/>
      <c r="D9" s="94"/>
      <c r="E9" s="93"/>
      <c r="F9" s="105"/>
      <c r="G9" s="107"/>
      <c r="H9" s="108"/>
      <c r="I9" s="28"/>
      <c r="J9" s="34">
        <f t="shared" si="63"/>
        <v>1</v>
      </c>
      <c r="K9" s="219" t="str">
        <f t="shared" si="23"/>
        <v>Equipe 06</v>
      </c>
      <c r="L9" s="185">
        <f t="shared" si="0"/>
        <v>0</v>
      </c>
      <c r="M9" s="140">
        <f t="shared" si="1"/>
        <v>0</v>
      </c>
      <c r="N9" s="42" t="str">
        <f t="shared" si="2"/>
        <v>u</v>
      </c>
      <c r="O9" s="144">
        <f t="shared" si="3"/>
        <v>0</v>
      </c>
      <c r="P9" s="145">
        <f t="shared" si="4"/>
        <v>0</v>
      </c>
      <c r="Q9" s="145">
        <f t="shared" si="5"/>
        <v>0</v>
      </c>
      <c r="R9" s="145">
        <f t="shared" si="6"/>
        <v>0</v>
      </c>
      <c r="S9" s="145">
        <f t="shared" si="7"/>
        <v>0</v>
      </c>
      <c r="T9" s="145">
        <f t="shared" si="8"/>
        <v>0</v>
      </c>
      <c r="U9" s="176">
        <f t="shared" si="9"/>
        <v>0</v>
      </c>
      <c r="V9" s="51">
        <f t="shared" si="64"/>
        <v>1</v>
      </c>
      <c r="W9" s="222" t="str">
        <f t="shared" si="24"/>
        <v>Equipe 06</v>
      </c>
      <c r="X9" s="188">
        <f t="shared" si="10"/>
        <v>0</v>
      </c>
      <c r="Y9" s="149">
        <f t="shared" si="11"/>
        <v>0</v>
      </c>
      <c r="Z9" s="52" t="str">
        <f t="shared" si="12"/>
        <v>u</v>
      </c>
      <c r="AA9" s="153">
        <f t="shared" si="13"/>
        <v>0</v>
      </c>
      <c r="AB9" s="154">
        <f t="shared" si="14"/>
        <v>0</v>
      </c>
      <c r="AC9" s="154">
        <f t="shared" si="15"/>
        <v>0</v>
      </c>
      <c r="AD9" s="154">
        <f t="shared" si="16"/>
        <v>0</v>
      </c>
      <c r="AE9" s="154">
        <f t="shared" si="17"/>
        <v>0</v>
      </c>
      <c r="AF9" s="154">
        <f t="shared" si="18"/>
        <v>0</v>
      </c>
      <c r="AG9" s="179">
        <f t="shared" si="19"/>
        <v>0</v>
      </c>
      <c r="AH9" s="61">
        <f t="shared" si="65"/>
        <v>1</v>
      </c>
      <c r="AI9" s="225" t="str">
        <f t="shared" si="25"/>
        <v>Equipe 06</v>
      </c>
      <c r="AJ9" s="191">
        <f t="shared" si="20"/>
        <v>0</v>
      </c>
      <c r="AK9" s="158">
        <f t="shared" si="26"/>
        <v>0</v>
      </c>
      <c r="AL9" s="62" t="str">
        <f t="shared" si="27"/>
        <v>u</v>
      </c>
      <c r="AM9" s="162">
        <f t="shared" si="28"/>
        <v>0</v>
      </c>
      <c r="AN9" s="163">
        <f t="shared" si="29"/>
        <v>0</v>
      </c>
      <c r="AO9" s="163">
        <f t="shared" si="30"/>
        <v>0</v>
      </c>
      <c r="AP9" s="163">
        <f t="shared" si="31"/>
        <v>0</v>
      </c>
      <c r="AQ9" s="163">
        <f t="shared" si="32"/>
        <v>0</v>
      </c>
      <c r="AR9" s="163">
        <f t="shared" si="33"/>
        <v>0</v>
      </c>
      <c r="AS9" s="182">
        <f t="shared" si="34"/>
        <v>0</v>
      </c>
      <c r="AT9" s="27">
        <v>6</v>
      </c>
      <c r="AU9" s="26">
        <f t="shared" si="35"/>
        <v>6</v>
      </c>
      <c r="AV9" s="26">
        <v>6</v>
      </c>
      <c r="AW9" s="26">
        <f t="shared" si="36"/>
        <v>6</v>
      </c>
      <c r="AX9" s="26">
        <v>6</v>
      </c>
      <c r="AY9" s="30">
        <f t="shared" si="37"/>
        <v>6</v>
      </c>
      <c r="AZ9" s="31" t="str">
        <f>Equipes!A7</f>
        <v>Equipe 06</v>
      </c>
      <c r="BA9" s="26">
        <f t="shared" si="38"/>
        <v>1</v>
      </c>
      <c r="BB9" s="26">
        <f>'J04'!BA9-BA9</f>
        <v>0</v>
      </c>
      <c r="BC9" s="32" t="str">
        <f>IF(BA9&gt;'J04'!BA9,'J04'!$BC$28,IF(BA9='J04'!BA9,'J04'!$BB$28,IF(BA9&lt;'J04'!BA9,'J04'!$BA$28)))</f>
        <v>u</v>
      </c>
      <c r="BD9" s="26">
        <f t="shared" si="39"/>
        <v>6</v>
      </c>
      <c r="BE9" s="26">
        <f>SUMPRODUCT(($B$4:$B$15=AZ9)*($CW$4:$CW$15))+SUMPRODUCT(($E$4:$E$15=AZ9)*($CX$4:$CX$15))+'J04'!BE9</f>
        <v>0</v>
      </c>
      <c r="BF9" s="26">
        <f>SUMPRODUCT(($B$4:$B$15=AZ9)*($CY$4:$CY$15))+SUMPRODUCT(($E$4:$E$15=AZ9)*($CZ$4:$CZ$15))+'J04'!BF9</f>
        <v>0</v>
      </c>
      <c r="BG9" s="26">
        <f>SUMPRODUCT(($B$4:$B$15=AZ9)*($DA$4:$DA$15))+SUMPRODUCT(($E$4:$E$15=AZ9)*($DB$4:$DB$15))+'J04'!BG9</f>
        <v>0</v>
      </c>
      <c r="BH9" s="26">
        <f>SUMPRODUCT(($B$4:$B$15=AZ9)*($DC$4:$DC$15))+SUMPRODUCT(($E$4:$E$15=AZ9)*($DD$4:$DD$15))+'J04'!BH9</f>
        <v>0</v>
      </c>
      <c r="BI9" s="26">
        <f>SUMPRODUCT(($B$4:$B$15=AZ9)*($DE$4:$DE$15))+SUMPRODUCT(($E$4:$E$15=AZ9)*($DF$4:$DF$15))+'J04'!BI9</f>
        <v>0</v>
      </c>
      <c r="BJ9" s="26">
        <f>SUMPRODUCT(($B$4:$B$15=AZ9)*($DG$4:$DG$15))+SUMPRODUCT(($E$4:$E$15=AZ9)*($DH$4:$DH$15))+'J04'!BJ9</f>
        <v>0</v>
      </c>
      <c r="BK9" s="26">
        <f>SUMPRODUCT(($B$4:$B$15=AZ9)*($DI$4:$DI$15))+SUMPRODUCT(($E$4:$E$15=AZ9)*($DJ$4:$DJ$15))+'J04'!BK9</f>
        <v>0</v>
      </c>
      <c r="BL9" s="26">
        <f t="shared" si="40"/>
        <v>0</v>
      </c>
      <c r="BM9" s="31" t="str">
        <f>Equipes!A7</f>
        <v>Equipe 06</v>
      </c>
      <c r="BN9" s="26">
        <f t="shared" si="41"/>
        <v>1</v>
      </c>
      <c r="BO9" s="26">
        <f>'J04'!BN9-BN9</f>
        <v>0</v>
      </c>
      <c r="BP9" s="32" t="str">
        <f>IF(BN9&gt;'J04'!BN9,'J04'!$BP$28,IF(BN9='J04'!BN9,'J04'!$BO$28,IF(BN9&lt;'J04'!BN9,'J04'!$BN$28)))</f>
        <v>u</v>
      </c>
      <c r="BQ9" s="26">
        <f t="shared" si="42"/>
        <v>6</v>
      </c>
      <c r="BR9" s="26">
        <f>SUMPRODUCT(($B$4:$B$15=BM9)*($CU$4:$CU$15))+'J04'!BR9</f>
        <v>0</v>
      </c>
      <c r="BS9" s="26">
        <f>SUMPRODUCT(($B$4:$B$15=BM9)*($CY$4:$CY$15))+'J04'!BS9</f>
        <v>0</v>
      </c>
      <c r="BT9" s="26">
        <f>SUMPRODUCT(($B$4:$B$15=BM9)*($DA$4:$DA$15))+'J04'!BT9</f>
        <v>0</v>
      </c>
      <c r="BU9" s="26">
        <f>SUMPRODUCT(($B$4:$B$15=BM9)*($DC$4:$DC$15))+'J04'!BU9</f>
        <v>0</v>
      </c>
      <c r="BV9" s="26">
        <f>SUMPRODUCT(($B$4:$B$15=BM9)*($DE$4:$DE$15))+'J04'!BV9</f>
        <v>0</v>
      </c>
      <c r="BW9" s="26">
        <f>SUMPRODUCT(($B$4:$B$15=BM9)*($DG$4:$DG$15))+'J04'!BW9</f>
        <v>0</v>
      </c>
      <c r="BX9" s="26">
        <f>SUMPRODUCT(($B$4:$B$15=BM9)*($DI$4:$DI$15))+'J04'!BX9</f>
        <v>0</v>
      </c>
      <c r="BY9" s="26">
        <f t="shared" si="43"/>
        <v>0</v>
      </c>
      <c r="BZ9" s="31" t="str">
        <f>Equipes!A7</f>
        <v>Equipe 06</v>
      </c>
      <c r="CA9" s="26">
        <f t="shared" si="44"/>
        <v>1</v>
      </c>
      <c r="CB9" s="26">
        <f>'J04'!CA9-CA9</f>
        <v>0</v>
      </c>
      <c r="CC9" s="32" t="str">
        <f>IF(CA9&gt;'J04'!CA9,'J04'!$CC$28,IF(CA9='J04'!CA9,'J04'!$CB$28,IF(CA9&lt;'J04'!CA9,'J04'!$CA$28)))</f>
        <v>u</v>
      </c>
      <c r="CD9" s="26">
        <f t="shared" si="45"/>
        <v>6</v>
      </c>
      <c r="CE9" s="26">
        <f>SUMPRODUCT(($E$4:$E$15=BZ9)*($CV$4:$CV$15))+'J04'!CE9</f>
        <v>0</v>
      </c>
      <c r="CF9" s="26">
        <f>SUMPRODUCT(($E$4:$E$15=BZ9)*($CZ$4:$CZ$15))+'J04'!CF9</f>
        <v>0</v>
      </c>
      <c r="CG9" s="26">
        <f>SUMPRODUCT(($E$4:$E$15=BZ9)*($DB$4:$DB$15))+'J04'!CG9</f>
        <v>0</v>
      </c>
      <c r="CH9" s="26">
        <f>SUMPRODUCT(($E$4:$E$15=BZ9)*($DD$4:$DD$15))+'J04'!CH9</f>
        <v>0</v>
      </c>
      <c r="CI9" s="26">
        <f>SUMPRODUCT(($E$4:$E$15=BZ9)*($DF$4:$DF$15))+'J04'!CI9</f>
        <v>0</v>
      </c>
      <c r="CJ9" s="26">
        <f>SUMPRODUCT(($E$4:$E$15=BZ9)*($DH$4:$DH$15))+'J04'!CJ9</f>
        <v>0</v>
      </c>
      <c r="CK9" s="26">
        <f>SUMPRODUCT(($E$4:$E$15=BZ9)*($DJ$4:$DJ$15))+'J04'!CK9</f>
        <v>0</v>
      </c>
      <c r="CL9" s="26">
        <f t="shared" si="46"/>
        <v>0</v>
      </c>
      <c r="CM9" s="33">
        <f t="shared" si="47"/>
        <v>0</v>
      </c>
      <c r="CN9" s="33">
        <f>CM9+0.0000003</f>
        <v>2.9999999999999999E-7</v>
      </c>
      <c r="CO9" s="33">
        <f t="shared" si="48"/>
        <v>0</v>
      </c>
      <c r="CP9" s="33">
        <f>CO9+0.0000003</f>
        <v>2.9999999999999999E-7</v>
      </c>
      <c r="CQ9" s="33">
        <f t="shared" si="49"/>
        <v>0</v>
      </c>
      <c r="CR9" s="33">
        <f>CQ9+0.0000003</f>
        <v>2.9999999999999999E-7</v>
      </c>
      <c r="CS9" s="109"/>
      <c r="CT9" s="101"/>
      <c r="CU9" s="101"/>
      <c r="CV9" s="101"/>
      <c r="CW9" s="101"/>
      <c r="CX9" s="101"/>
      <c r="CY9" s="101"/>
      <c r="CZ9" s="101"/>
      <c r="DA9" s="101"/>
      <c r="DB9" s="101"/>
      <c r="DC9" s="101"/>
      <c r="DD9" s="101"/>
      <c r="DE9" s="101"/>
      <c r="DF9" s="101"/>
      <c r="DG9" s="101"/>
      <c r="DH9" s="101"/>
      <c r="DI9" s="101"/>
      <c r="DJ9" s="110"/>
      <c r="DK9" s="31" t="str">
        <f t="shared" si="51"/>
        <v>Equipe 06</v>
      </c>
      <c r="DL9" s="33">
        <f t="shared" si="52"/>
        <v>0</v>
      </c>
      <c r="DM9" s="26">
        <f t="shared" si="53"/>
        <v>1</v>
      </c>
      <c r="DN9" s="31" t="str">
        <f t="shared" si="54"/>
        <v>Equipe 06</v>
      </c>
      <c r="DO9" s="31" t="str">
        <f t="shared" si="55"/>
        <v>Equipe 06</v>
      </c>
      <c r="DP9" s="33">
        <f t="shared" si="56"/>
        <v>0</v>
      </c>
      <c r="DQ9" s="26">
        <f t="shared" si="57"/>
        <v>1</v>
      </c>
      <c r="DR9" s="31" t="str">
        <f t="shared" si="58"/>
        <v>Equipe 06</v>
      </c>
      <c r="DS9" s="31" t="str">
        <f t="shared" si="59"/>
        <v>Equipe 06</v>
      </c>
      <c r="DT9" s="33">
        <f t="shared" si="60"/>
        <v>0</v>
      </c>
      <c r="DU9" s="26">
        <f t="shared" si="61"/>
        <v>1</v>
      </c>
      <c r="DV9" s="31" t="str">
        <f t="shared" si="62"/>
        <v>Equipe 06</v>
      </c>
      <c r="DW9" s="28"/>
      <c r="DX9" s="28"/>
      <c r="DY9" s="28"/>
      <c r="DZ9" s="28"/>
      <c r="EA9" s="28"/>
      <c r="EB9" s="28"/>
      <c r="EC9" s="28"/>
      <c r="ED9" s="28"/>
      <c r="EE9" s="28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  <c r="GJ9" s="28"/>
      <c r="GK9" s="28"/>
      <c r="GL9" s="28"/>
      <c r="GM9" s="28"/>
      <c r="GN9" s="28"/>
      <c r="GO9" s="28"/>
    </row>
    <row r="10" spans="1:197" ht="15" customHeight="1" x14ac:dyDescent="0.25">
      <c r="A10" s="105"/>
      <c r="B10" s="106"/>
      <c r="C10" s="94"/>
      <c r="D10" s="94"/>
      <c r="E10" s="93"/>
      <c r="F10" s="105"/>
      <c r="G10" s="107"/>
      <c r="H10" s="108"/>
      <c r="I10" s="28"/>
      <c r="J10" s="34">
        <f t="shared" si="63"/>
        <v>1</v>
      </c>
      <c r="K10" s="219" t="str">
        <f t="shared" si="23"/>
        <v>Equipe 07</v>
      </c>
      <c r="L10" s="185">
        <f t="shared" si="0"/>
        <v>0</v>
      </c>
      <c r="M10" s="140">
        <f t="shared" si="1"/>
        <v>0</v>
      </c>
      <c r="N10" s="42" t="str">
        <f t="shared" si="2"/>
        <v>u</v>
      </c>
      <c r="O10" s="144">
        <f t="shared" si="3"/>
        <v>0</v>
      </c>
      <c r="P10" s="145">
        <f t="shared" si="4"/>
        <v>0</v>
      </c>
      <c r="Q10" s="145">
        <f t="shared" si="5"/>
        <v>0</v>
      </c>
      <c r="R10" s="145">
        <f t="shared" si="6"/>
        <v>0</v>
      </c>
      <c r="S10" s="145">
        <f t="shared" si="7"/>
        <v>0</v>
      </c>
      <c r="T10" s="145">
        <f t="shared" si="8"/>
        <v>0</v>
      </c>
      <c r="U10" s="176">
        <f t="shared" si="9"/>
        <v>0</v>
      </c>
      <c r="V10" s="51">
        <f t="shared" si="64"/>
        <v>1</v>
      </c>
      <c r="W10" s="222" t="str">
        <f t="shared" si="24"/>
        <v>Equipe 07</v>
      </c>
      <c r="X10" s="188">
        <f t="shared" si="10"/>
        <v>0</v>
      </c>
      <c r="Y10" s="149">
        <f t="shared" si="11"/>
        <v>0</v>
      </c>
      <c r="Z10" s="52" t="str">
        <f t="shared" si="12"/>
        <v>u</v>
      </c>
      <c r="AA10" s="153">
        <f t="shared" si="13"/>
        <v>0</v>
      </c>
      <c r="AB10" s="154">
        <f t="shared" si="14"/>
        <v>0</v>
      </c>
      <c r="AC10" s="154">
        <f t="shared" si="15"/>
        <v>0</v>
      </c>
      <c r="AD10" s="154">
        <f t="shared" si="16"/>
        <v>0</v>
      </c>
      <c r="AE10" s="154">
        <f t="shared" si="17"/>
        <v>0</v>
      </c>
      <c r="AF10" s="154">
        <f t="shared" si="18"/>
        <v>0</v>
      </c>
      <c r="AG10" s="179">
        <f t="shared" si="19"/>
        <v>0</v>
      </c>
      <c r="AH10" s="61">
        <f t="shared" si="65"/>
        <v>1</v>
      </c>
      <c r="AI10" s="225" t="str">
        <f t="shared" si="25"/>
        <v>Equipe 07</v>
      </c>
      <c r="AJ10" s="191">
        <f t="shared" si="20"/>
        <v>0</v>
      </c>
      <c r="AK10" s="158">
        <f t="shared" si="26"/>
        <v>0</v>
      </c>
      <c r="AL10" s="62" t="str">
        <f t="shared" si="27"/>
        <v>u</v>
      </c>
      <c r="AM10" s="162">
        <f t="shared" si="28"/>
        <v>0</v>
      </c>
      <c r="AN10" s="163">
        <f t="shared" si="29"/>
        <v>0</v>
      </c>
      <c r="AO10" s="163">
        <f t="shared" si="30"/>
        <v>0</v>
      </c>
      <c r="AP10" s="163">
        <f t="shared" si="31"/>
        <v>0</v>
      </c>
      <c r="AQ10" s="163">
        <f t="shared" si="32"/>
        <v>0</v>
      </c>
      <c r="AR10" s="163">
        <f t="shared" si="33"/>
        <v>0</v>
      </c>
      <c r="AS10" s="182">
        <f t="shared" si="34"/>
        <v>0</v>
      </c>
      <c r="AT10" s="27">
        <v>7</v>
      </c>
      <c r="AU10" s="26">
        <f t="shared" si="35"/>
        <v>7</v>
      </c>
      <c r="AV10" s="26">
        <v>7</v>
      </c>
      <c r="AW10" s="26">
        <f t="shared" si="36"/>
        <v>7</v>
      </c>
      <c r="AX10" s="26">
        <v>7</v>
      </c>
      <c r="AY10" s="30">
        <f t="shared" si="37"/>
        <v>7</v>
      </c>
      <c r="AZ10" s="31" t="str">
        <f>Equipes!A8</f>
        <v>Equipe 07</v>
      </c>
      <c r="BA10" s="26">
        <f t="shared" si="38"/>
        <v>1</v>
      </c>
      <c r="BB10" s="26">
        <f>'J04'!BA10-BA10</f>
        <v>0</v>
      </c>
      <c r="BC10" s="32" t="str">
        <f>IF(BA10&gt;'J04'!BA10,'J04'!$BC$28,IF(BA10='J04'!BA10,'J04'!$BB$28,IF(BA10&lt;'J04'!BA10,'J04'!$BA$28)))</f>
        <v>u</v>
      </c>
      <c r="BD10" s="26">
        <f t="shared" si="39"/>
        <v>7</v>
      </c>
      <c r="BE10" s="26">
        <f>SUMPRODUCT(($B$4:$B$15=AZ10)*($CW$4:$CW$15))+SUMPRODUCT(($E$4:$E$15=AZ10)*($CX$4:$CX$15))+'J04'!BE10</f>
        <v>0</v>
      </c>
      <c r="BF10" s="26">
        <f>SUMPRODUCT(($B$4:$B$15=AZ10)*($CY$4:$CY$15))+SUMPRODUCT(($E$4:$E$15=AZ10)*($CZ$4:$CZ$15))+'J04'!BF10</f>
        <v>0</v>
      </c>
      <c r="BG10" s="26">
        <f>SUMPRODUCT(($B$4:$B$15=AZ10)*($DA$4:$DA$15))+SUMPRODUCT(($E$4:$E$15=AZ10)*($DB$4:$DB$15))+'J04'!BG10</f>
        <v>0</v>
      </c>
      <c r="BH10" s="26">
        <f>SUMPRODUCT(($B$4:$B$15=AZ10)*($DC$4:$DC$15))+SUMPRODUCT(($E$4:$E$15=AZ10)*($DD$4:$DD$15))+'J04'!BH10</f>
        <v>0</v>
      </c>
      <c r="BI10" s="26">
        <f>SUMPRODUCT(($B$4:$B$15=AZ10)*($DE$4:$DE$15))+SUMPRODUCT(($E$4:$E$15=AZ10)*($DF$4:$DF$15))+'J04'!BI10</f>
        <v>0</v>
      </c>
      <c r="BJ10" s="26">
        <f>SUMPRODUCT(($B$4:$B$15=AZ10)*($DG$4:$DG$15))+SUMPRODUCT(($E$4:$E$15=AZ10)*($DH$4:$DH$15))+'J04'!BJ10</f>
        <v>0</v>
      </c>
      <c r="BK10" s="26">
        <f>SUMPRODUCT(($B$4:$B$15=AZ10)*($DI$4:$DI$15))+SUMPRODUCT(($E$4:$E$15=AZ10)*($DJ$4:$DJ$15))+'J04'!BK10</f>
        <v>0</v>
      </c>
      <c r="BL10" s="26">
        <f t="shared" si="40"/>
        <v>0</v>
      </c>
      <c r="BM10" s="31" t="str">
        <f>Equipes!A8</f>
        <v>Equipe 07</v>
      </c>
      <c r="BN10" s="26">
        <f t="shared" si="41"/>
        <v>1</v>
      </c>
      <c r="BO10" s="26">
        <f>'J04'!BN10-BN10</f>
        <v>0</v>
      </c>
      <c r="BP10" s="32" t="str">
        <f>IF(BN10&gt;'J04'!BN10,'J04'!$BP$28,IF(BN10='J04'!BN10,'J04'!$BO$28,IF(BN10&lt;'J04'!BN10,'J04'!$BN$28)))</f>
        <v>u</v>
      </c>
      <c r="BQ10" s="26">
        <f t="shared" si="42"/>
        <v>7</v>
      </c>
      <c r="BR10" s="26">
        <f>SUMPRODUCT(($B$4:$B$15=BM10)*($CU$4:$CU$15))+'J04'!BR10</f>
        <v>0</v>
      </c>
      <c r="BS10" s="26">
        <f>SUMPRODUCT(($B$4:$B$15=BM10)*($CY$4:$CY$15))+'J04'!BS10</f>
        <v>0</v>
      </c>
      <c r="BT10" s="26">
        <f>SUMPRODUCT(($B$4:$B$15=BM10)*($DA$4:$DA$15))+'J04'!BT10</f>
        <v>0</v>
      </c>
      <c r="BU10" s="26">
        <f>SUMPRODUCT(($B$4:$B$15=BM10)*($DC$4:$DC$15))+'J04'!BU10</f>
        <v>0</v>
      </c>
      <c r="BV10" s="26">
        <f>SUMPRODUCT(($B$4:$B$15=BM10)*($DE$4:$DE$15))+'J04'!BV10</f>
        <v>0</v>
      </c>
      <c r="BW10" s="26">
        <f>SUMPRODUCT(($B$4:$B$15=BM10)*($DG$4:$DG$15))+'J04'!BW10</f>
        <v>0</v>
      </c>
      <c r="BX10" s="26">
        <f>SUMPRODUCT(($B$4:$B$15=BM10)*($DI$4:$DI$15))+'J04'!BX10</f>
        <v>0</v>
      </c>
      <c r="BY10" s="26">
        <f t="shared" si="43"/>
        <v>0</v>
      </c>
      <c r="BZ10" s="31" t="str">
        <f>Equipes!A8</f>
        <v>Equipe 07</v>
      </c>
      <c r="CA10" s="26">
        <f t="shared" si="44"/>
        <v>1</v>
      </c>
      <c r="CB10" s="26">
        <f>'J04'!CA10-CA10</f>
        <v>0</v>
      </c>
      <c r="CC10" s="32" t="str">
        <f>IF(CA10&gt;'J04'!CA10,'J04'!$CC$28,IF(CA10='J04'!CA10,'J04'!$CB$28,IF(CA10&lt;'J04'!CA10,'J04'!$CA$28)))</f>
        <v>u</v>
      </c>
      <c r="CD10" s="26">
        <f t="shared" si="45"/>
        <v>7</v>
      </c>
      <c r="CE10" s="26">
        <f>SUMPRODUCT(($E$4:$E$15=BZ10)*($CV$4:$CV$15))+'J04'!CE10</f>
        <v>0</v>
      </c>
      <c r="CF10" s="26">
        <f>SUMPRODUCT(($E$4:$E$15=BZ10)*($CZ$4:$CZ$15))+'J04'!CF10</f>
        <v>0</v>
      </c>
      <c r="CG10" s="26">
        <f>SUMPRODUCT(($E$4:$E$15=BZ10)*($DB$4:$DB$15))+'J04'!CG10</f>
        <v>0</v>
      </c>
      <c r="CH10" s="26">
        <f>SUMPRODUCT(($E$4:$E$15=BZ10)*($DD$4:$DD$15))+'J04'!CH10</f>
        <v>0</v>
      </c>
      <c r="CI10" s="26">
        <f>SUMPRODUCT(($E$4:$E$15=BZ10)*($DF$4:$DF$15))+'J04'!CI10</f>
        <v>0</v>
      </c>
      <c r="CJ10" s="26">
        <f>SUMPRODUCT(($E$4:$E$15=BZ10)*($DH$4:$DH$15))+'J04'!CJ10</f>
        <v>0</v>
      </c>
      <c r="CK10" s="26">
        <f>SUMPRODUCT(($E$4:$E$15=BZ10)*($DJ$4:$DJ$15))+'J04'!CK10</f>
        <v>0</v>
      </c>
      <c r="CL10" s="26">
        <f t="shared" si="46"/>
        <v>0</v>
      </c>
      <c r="CM10" s="33">
        <f t="shared" si="47"/>
        <v>0</v>
      </c>
      <c r="CN10" s="33">
        <f>CM10+0.0000002</f>
        <v>1.9999999999999999E-7</v>
      </c>
      <c r="CO10" s="33">
        <f t="shared" si="48"/>
        <v>0</v>
      </c>
      <c r="CP10" s="33">
        <f>CO10+0.0000002</f>
        <v>1.9999999999999999E-7</v>
      </c>
      <c r="CQ10" s="33">
        <f t="shared" si="49"/>
        <v>0</v>
      </c>
      <c r="CR10" s="33">
        <f>CQ10+0.0000002</f>
        <v>1.9999999999999999E-7</v>
      </c>
      <c r="CS10" s="109"/>
      <c r="CT10" s="101"/>
      <c r="CU10" s="101"/>
      <c r="CV10" s="101"/>
      <c r="CW10" s="101"/>
      <c r="CX10" s="101"/>
      <c r="CY10" s="101"/>
      <c r="CZ10" s="101"/>
      <c r="DA10" s="101"/>
      <c r="DB10" s="101"/>
      <c r="DC10" s="101"/>
      <c r="DD10" s="101"/>
      <c r="DE10" s="101"/>
      <c r="DF10" s="101"/>
      <c r="DG10" s="101"/>
      <c r="DH10" s="101"/>
      <c r="DI10" s="101"/>
      <c r="DJ10" s="110"/>
      <c r="DK10" s="31" t="str">
        <f t="shared" si="51"/>
        <v>Equipe 07</v>
      </c>
      <c r="DL10" s="33">
        <f t="shared" si="52"/>
        <v>0</v>
      </c>
      <c r="DM10" s="26">
        <f t="shared" si="53"/>
        <v>1</v>
      </c>
      <c r="DN10" s="31" t="str">
        <f t="shared" si="54"/>
        <v>Equipe 07</v>
      </c>
      <c r="DO10" s="31" t="str">
        <f t="shared" si="55"/>
        <v>Equipe 07</v>
      </c>
      <c r="DP10" s="33">
        <f t="shared" si="56"/>
        <v>0</v>
      </c>
      <c r="DQ10" s="26">
        <f t="shared" si="57"/>
        <v>1</v>
      </c>
      <c r="DR10" s="31" t="str">
        <f t="shared" si="58"/>
        <v>Equipe 07</v>
      </c>
      <c r="DS10" s="31" t="str">
        <f t="shared" si="59"/>
        <v>Equipe 07</v>
      </c>
      <c r="DT10" s="33">
        <f t="shared" si="60"/>
        <v>0</v>
      </c>
      <c r="DU10" s="26">
        <f t="shared" si="61"/>
        <v>1</v>
      </c>
      <c r="DV10" s="31" t="str">
        <f t="shared" si="62"/>
        <v>Equipe 07</v>
      </c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28"/>
      <c r="EV10" s="28"/>
      <c r="EW10" s="28"/>
      <c r="EX10" s="28"/>
      <c r="EY10" s="28"/>
      <c r="EZ10" s="28"/>
      <c r="FA10" s="28"/>
      <c r="FB10" s="28"/>
      <c r="FC10" s="28"/>
      <c r="FD10" s="28"/>
      <c r="FE10" s="28"/>
      <c r="FF10" s="28"/>
      <c r="FG10" s="28"/>
      <c r="FH10" s="28"/>
      <c r="FI10" s="28"/>
      <c r="FJ10" s="28"/>
      <c r="FK10" s="28"/>
      <c r="FL10" s="28"/>
      <c r="FM10" s="28"/>
      <c r="FN10" s="28"/>
      <c r="FO10" s="28"/>
      <c r="FP10" s="28"/>
      <c r="FQ10" s="28"/>
      <c r="FR10" s="28"/>
      <c r="FS10" s="28"/>
      <c r="FT10" s="28"/>
      <c r="FU10" s="28"/>
      <c r="FV10" s="28"/>
      <c r="FW10" s="28"/>
      <c r="FX10" s="28"/>
      <c r="FY10" s="28"/>
      <c r="FZ10" s="28"/>
      <c r="GA10" s="28"/>
      <c r="GB10" s="28"/>
      <c r="GC10" s="28"/>
      <c r="GD10" s="28"/>
      <c r="GE10" s="28"/>
      <c r="GF10" s="28"/>
      <c r="GG10" s="28"/>
      <c r="GH10" s="28"/>
      <c r="GI10" s="28"/>
      <c r="GJ10" s="28"/>
      <c r="GK10" s="28"/>
      <c r="GL10" s="28"/>
      <c r="GM10" s="28"/>
      <c r="GN10" s="28"/>
      <c r="GO10" s="28"/>
    </row>
    <row r="11" spans="1:197" ht="15" customHeight="1" thickBot="1" x14ac:dyDescent="0.3">
      <c r="A11" s="105"/>
      <c r="B11" s="106"/>
      <c r="C11" s="94"/>
      <c r="D11" s="94"/>
      <c r="E11" s="93"/>
      <c r="F11" s="105"/>
      <c r="G11" s="107"/>
      <c r="H11" s="108"/>
      <c r="I11" s="28"/>
      <c r="J11" s="83">
        <f t="shared" si="63"/>
        <v>1</v>
      </c>
      <c r="K11" s="220" t="str">
        <f t="shared" si="23"/>
        <v>Equipe 08</v>
      </c>
      <c r="L11" s="186">
        <f t="shared" si="0"/>
        <v>0</v>
      </c>
      <c r="M11" s="141">
        <f t="shared" si="1"/>
        <v>0</v>
      </c>
      <c r="N11" s="84" t="str">
        <f t="shared" si="2"/>
        <v>u</v>
      </c>
      <c r="O11" s="146">
        <f t="shared" si="3"/>
        <v>0</v>
      </c>
      <c r="P11" s="147">
        <f t="shared" si="4"/>
        <v>0</v>
      </c>
      <c r="Q11" s="147">
        <f t="shared" si="5"/>
        <v>0</v>
      </c>
      <c r="R11" s="147">
        <f t="shared" si="6"/>
        <v>0</v>
      </c>
      <c r="S11" s="147">
        <f t="shared" si="7"/>
        <v>0</v>
      </c>
      <c r="T11" s="147">
        <f t="shared" si="8"/>
        <v>0</v>
      </c>
      <c r="U11" s="177">
        <f t="shared" si="9"/>
        <v>0</v>
      </c>
      <c r="V11" s="85">
        <f t="shared" si="64"/>
        <v>1</v>
      </c>
      <c r="W11" s="223" t="str">
        <f t="shared" si="24"/>
        <v>Equipe 08</v>
      </c>
      <c r="X11" s="189">
        <f t="shared" si="10"/>
        <v>0</v>
      </c>
      <c r="Y11" s="150">
        <f t="shared" si="11"/>
        <v>0</v>
      </c>
      <c r="Z11" s="86" t="str">
        <f t="shared" si="12"/>
        <v>u</v>
      </c>
      <c r="AA11" s="155">
        <f t="shared" si="13"/>
        <v>0</v>
      </c>
      <c r="AB11" s="156">
        <f t="shared" si="14"/>
        <v>0</v>
      </c>
      <c r="AC11" s="156">
        <f t="shared" si="15"/>
        <v>0</v>
      </c>
      <c r="AD11" s="156">
        <f t="shared" si="16"/>
        <v>0</v>
      </c>
      <c r="AE11" s="156">
        <f t="shared" si="17"/>
        <v>0</v>
      </c>
      <c r="AF11" s="156">
        <f t="shared" si="18"/>
        <v>0</v>
      </c>
      <c r="AG11" s="180">
        <f t="shared" si="19"/>
        <v>0</v>
      </c>
      <c r="AH11" s="87">
        <f t="shared" si="65"/>
        <v>1</v>
      </c>
      <c r="AI11" s="226" t="str">
        <f t="shared" si="25"/>
        <v>Equipe 08</v>
      </c>
      <c r="AJ11" s="192">
        <f t="shared" si="20"/>
        <v>0</v>
      </c>
      <c r="AK11" s="159">
        <f t="shared" si="26"/>
        <v>0</v>
      </c>
      <c r="AL11" s="88" t="str">
        <f t="shared" si="27"/>
        <v>u</v>
      </c>
      <c r="AM11" s="164">
        <f t="shared" si="28"/>
        <v>0</v>
      </c>
      <c r="AN11" s="165">
        <f t="shared" si="29"/>
        <v>0</v>
      </c>
      <c r="AO11" s="165">
        <f t="shared" si="30"/>
        <v>0</v>
      </c>
      <c r="AP11" s="165">
        <f t="shared" si="31"/>
        <v>0</v>
      </c>
      <c r="AQ11" s="165">
        <f t="shared" si="32"/>
        <v>0</v>
      </c>
      <c r="AR11" s="165">
        <f t="shared" si="33"/>
        <v>0</v>
      </c>
      <c r="AS11" s="183">
        <f t="shared" si="34"/>
        <v>0</v>
      </c>
      <c r="AT11" s="27">
        <v>8</v>
      </c>
      <c r="AU11" s="26">
        <f t="shared" si="35"/>
        <v>8</v>
      </c>
      <c r="AV11" s="26">
        <v>8</v>
      </c>
      <c r="AW11" s="26">
        <f t="shared" si="36"/>
        <v>8</v>
      </c>
      <c r="AX11" s="26">
        <v>8</v>
      </c>
      <c r="AY11" s="30">
        <f t="shared" si="37"/>
        <v>8</v>
      </c>
      <c r="AZ11" s="31" t="str">
        <f>Equipes!A9</f>
        <v>Equipe 08</v>
      </c>
      <c r="BA11" s="26">
        <f t="shared" si="38"/>
        <v>1</v>
      </c>
      <c r="BB11" s="26">
        <f>'J04'!BA11-BA11</f>
        <v>0</v>
      </c>
      <c r="BC11" s="32" t="str">
        <f>IF(BA11&gt;'J04'!BA11,'J04'!$BC$28,IF(BA11='J04'!BA11,'J04'!$BB$28,IF(BA11&lt;'J04'!BA11,'J04'!$BA$28)))</f>
        <v>u</v>
      </c>
      <c r="BD11" s="26">
        <f t="shared" si="39"/>
        <v>8</v>
      </c>
      <c r="BE11" s="26">
        <f>SUMPRODUCT(($B$4:$B$15=AZ11)*($CW$4:$CW$15))+SUMPRODUCT(($E$4:$E$15=AZ11)*($CX$4:$CX$15))+'J04'!BE11</f>
        <v>0</v>
      </c>
      <c r="BF11" s="26">
        <f>SUMPRODUCT(($B$4:$B$15=AZ11)*($CY$4:$CY$15))+SUMPRODUCT(($E$4:$E$15=AZ11)*($CZ$4:$CZ$15))+'J04'!BF11</f>
        <v>0</v>
      </c>
      <c r="BG11" s="26">
        <f>SUMPRODUCT(($B$4:$B$15=AZ11)*($DA$4:$DA$15))+SUMPRODUCT(($E$4:$E$15=AZ11)*($DB$4:$DB$15))+'J04'!BG11</f>
        <v>0</v>
      </c>
      <c r="BH11" s="26">
        <f>SUMPRODUCT(($B$4:$B$15=AZ11)*($DC$4:$DC$15))+SUMPRODUCT(($E$4:$E$15=AZ11)*($DD$4:$DD$15))+'J04'!BH11</f>
        <v>0</v>
      </c>
      <c r="BI11" s="26">
        <f>SUMPRODUCT(($B$4:$B$15=AZ11)*($DE$4:$DE$15))+SUMPRODUCT(($E$4:$E$15=AZ11)*($DF$4:$DF$15))+'J04'!BI11</f>
        <v>0</v>
      </c>
      <c r="BJ11" s="26">
        <f>SUMPRODUCT(($B$4:$B$15=AZ11)*($DG$4:$DG$15))+SUMPRODUCT(($E$4:$E$15=AZ11)*($DH$4:$DH$15))+'J04'!BJ11</f>
        <v>0</v>
      </c>
      <c r="BK11" s="26">
        <f>SUMPRODUCT(($B$4:$B$15=AZ11)*($DI$4:$DI$15))+SUMPRODUCT(($E$4:$E$15=AZ11)*($DJ$4:$DJ$15))+'J04'!BK11</f>
        <v>0</v>
      </c>
      <c r="BL11" s="26">
        <f t="shared" si="40"/>
        <v>0</v>
      </c>
      <c r="BM11" s="31" t="str">
        <f>Equipes!A9</f>
        <v>Equipe 08</v>
      </c>
      <c r="BN11" s="26">
        <f t="shared" si="41"/>
        <v>1</v>
      </c>
      <c r="BO11" s="26">
        <f>'J04'!BN11-BN11</f>
        <v>0</v>
      </c>
      <c r="BP11" s="32" t="str">
        <f>IF(BN11&gt;'J04'!BN11,'J04'!$BP$28,IF(BN11='J04'!BN11,'J04'!$BO$28,IF(BN11&lt;'J04'!BN11,'J04'!$BN$28)))</f>
        <v>u</v>
      </c>
      <c r="BQ11" s="26">
        <f t="shared" si="42"/>
        <v>8</v>
      </c>
      <c r="BR11" s="26">
        <f>SUMPRODUCT(($B$4:$B$15=BM11)*($CU$4:$CU$15))+'J04'!BR11</f>
        <v>0</v>
      </c>
      <c r="BS11" s="26">
        <f>SUMPRODUCT(($B$4:$B$15=BM11)*($CY$4:$CY$15))+'J04'!BS11</f>
        <v>0</v>
      </c>
      <c r="BT11" s="26">
        <f>SUMPRODUCT(($B$4:$B$15=BM11)*($DA$4:$DA$15))+'J04'!BT11</f>
        <v>0</v>
      </c>
      <c r="BU11" s="26">
        <f>SUMPRODUCT(($B$4:$B$15=BM11)*($DC$4:$DC$15))+'J04'!BU11</f>
        <v>0</v>
      </c>
      <c r="BV11" s="26">
        <f>SUMPRODUCT(($B$4:$B$15=BM11)*($DE$4:$DE$15))+'J04'!BV11</f>
        <v>0</v>
      </c>
      <c r="BW11" s="26">
        <f>SUMPRODUCT(($B$4:$B$15=BM11)*($DG$4:$DG$15))+'J04'!BW11</f>
        <v>0</v>
      </c>
      <c r="BX11" s="26">
        <f>SUMPRODUCT(($B$4:$B$15=BM11)*($DI$4:$DI$15))+'J04'!BX11</f>
        <v>0</v>
      </c>
      <c r="BY11" s="26">
        <f t="shared" si="43"/>
        <v>0</v>
      </c>
      <c r="BZ11" s="31" t="str">
        <f>Equipes!A9</f>
        <v>Equipe 08</v>
      </c>
      <c r="CA11" s="26">
        <f t="shared" si="44"/>
        <v>1</v>
      </c>
      <c r="CB11" s="26">
        <f>'J04'!CA11-CA11</f>
        <v>0</v>
      </c>
      <c r="CC11" s="32" t="str">
        <f>IF(CA11&gt;'J04'!CA11,'J04'!$CC$28,IF(CA11='J04'!CA11,'J04'!$CB$28,IF(CA11&lt;'J04'!CA11,'J04'!$CA$28)))</f>
        <v>u</v>
      </c>
      <c r="CD11" s="26">
        <f t="shared" si="45"/>
        <v>8</v>
      </c>
      <c r="CE11" s="26">
        <f>SUMPRODUCT(($E$4:$E$15=BZ11)*($CV$4:$CV$15))+'J04'!CE11</f>
        <v>0</v>
      </c>
      <c r="CF11" s="26">
        <f>SUMPRODUCT(($E$4:$E$15=BZ11)*($CZ$4:$CZ$15))+'J04'!CF11</f>
        <v>0</v>
      </c>
      <c r="CG11" s="26">
        <f>SUMPRODUCT(($E$4:$E$15=BZ11)*($DB$4:$DB$15))+'J04'!CG11</f>
        <v>0</v>
      </c>
      <c r="CH11" s="26">
        <f>SUMPRODUCT(($E$4:$E$15=BZ11)*($DD$4:$DD$15))+'J04'!CH11</f>
        <v>0</v>
      </c>
      <c r="CI11" s="26">
        <f>SUMPRODUCT(($E$4:$E$15=BZ11)*($DF$4:$DF$15))+'J04'!CI11</f>
        <v>0</v>
      </c>
      <c r="CJ11" s="26">
        <f>SUMPRODUCT(($E$4:$E$15=BZ11)*($DH$4:$DH$15))+'J04'!CJ11</f>
        <v>0</v>
      </c>
      <c r="CK11" s="26">
        <f>SUMPRODUCT(($E$4:$E$15=BZ11)*($DJ$4:$DJ$15))+'J04'!CK11</f>
        <v>0</v>
      </c>
      <c r="CL11" s="26">
        <f t="shared" si="46"/>
        <v>0</v>
      </c>
      <c r="CM11" s="33">
        <f t="shared" si="47"/>
        <v>0</v>
      </c>
      <c r="CN11" s="33">
        <f>CM11+0.0000001</f>
        <v>9.9999999999999995E-8</v>
      </c>
      <c r="CO11" s="33">
        <f t="shared" si="48"/>
        <v>0</v>
      </c>
      <c r="CP11" s="33">
        <f>CO11+0.0000001</f>
        <v>9.9999999999999995E-8</v>
      </c>
      <c r="CQ11" s="33">
        <f t="shared" si="49"/>
        <v>0</v>
      </c>
      <c r="CR11" s="33">
        <f>CQ11+0.0000001</f>
        <v>9.9999999999999995E-8</v>
      </c>
      <c r="CS11" s="109"/>
      <c r="CT11" s="101"/>
      <c r="CU11" s="101"/>
      <c r="CV11" s="101"/>
      <c r="CW11" s="101"/>
      <c r="CX11" s="101"/>
      <c r="CY11" s="101"/>
      <c r="CZ11" s="101"/>
      <c r="DA11" s="101"/>
      <c r="DB11" s="101"/>
      <c r="DC11" s="101"/>
      <c r="DD11" s="101"/>
      <c r="DE11" s="101"/>
      <c r="DF11" s="101"/>
      <c r="DG11" s="101"/>
      <c r="DH11" s="101"/>
      <c r="DI11" s="101"/>
      <c r="DJ11" s="110"/>
      <c r="DK11" s="31" t="str">
        <f t="shared" si="51"/>
        <v>Equipe 08</v>
      </c>
      <c r="DL11" s="33">
        <f t="shared" si="52"/>
        <v>0</v>
      </c>
      <c r="DM11" s="26">
        <f t="shared" si="53"/>
        <v>1</v>
      </c>
      <c r="DN11" s="31" t="str">
        <f t="shared" si="54"/>
        <v>Equipe 08</v>
      </c>
      <c r="DO11" s="31" t="str">
        <f t="shared" si="55"/>
        <v>Equipe 08</v>
      </c>
      <c r="DP11" s="33">
        <f t="shared" si="56"/>
        <v>0</v>
      </c>
      <c r="DQ11" s="26">
        <f t="shared" si="57"/>
        <v>1</v>
      </c>
      <c r="DR11" s="31" t="str">
        <f t="shared" si="58"/>
        <v>Equipe 08</v>
      </c>
      <c r="DS11" s="31" t="str">
        <f t="shared" si="59"/>
        <v>Equipe 08</v>
      </c>
      <c r="DT11" s="33">
        <f t="shared" si="60"/>
        <v>0</v>
      </c>
      <c r="DU11" s="26">
        <f t="shared" si="61"/>
        <v>1</v>
      </c>
      <c r="DV11" s="31" t="str">
        <f t="shared" si="62"/>
        <v>Equipe 08</v>
      </c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</row>
    <row r="12" spans="1:197" ht="15" customHeight="1" thickTop="1" x14ac:dyDescent="0.25">
      <c r="A12" s="105"/>
      <c r="B12" s="106"/>
      <c r="C12" s="94"/>
      <c r="D12" s="94"/>
      <c r="E12" s="93"/>
      <c r="F12" s="105"/>
      <c r="G12" s="107"/>
      <c r="H12" s="108"/>
      <c r="I12" s="28"/>
      <c r="J12" s="89"/>
      <c r="K12" s="197"/>
      <c r="L12" s="198"/>
      <c r="M12" s="205"/>
      <c r="N12" s="90"/>
      <c r="O12" s="253" t="s">
        <v>29</v>
      </c>
      <c r="P12" s="254"/>
      <c r="Q12" s="254"/>
      <c r="R12" s="254"/>
      <c r="S12" s="261">
        <f>SUM(C4:D7)</f>
        <v>0</v>
      </c>
      <c r="T12" s="261"/>
      <c r="U12" s="262"/>
      <c r="V12" s="89"/>
      <c r="W12" s="197"/>
      <c r="X12" s="198"/>
      <c r="Y12" s="205"/>
      <c r="Z12" s="91"/>
      <c r="AA12" s="205"/>
      <c r="AB12" s="205"/>
      <c r="AC12" s="205"/>
      <c r="AD12" s="205"/>
      <c r="AE12" s="205"/>
      <c r="AF12" s="205"/>
      <c r="AG12" s="206"/>
      <c r="AH12" s="89"/>
      <c r="AI12" s="197"/>
      <c r="AJ12" s="198"/>
      <c r="AK12" s="205"/>
      <c r="AL12" s="91"/>
      <c r="AM12" s="205"/>
      <c r="AN12" s="205"/>
      <c r="AO12" s="205"/>
      <c r="AP12" s="205"/>
      <c r="AQ12" s="205"/>
      <c r="AR12" s="205"/>
      <c r="AS12" s="206"/>
      <c r="AT12" s="97"/>
      <c r="AU12" s="97"/>
      <c r="AV12" s="97"/>
      <c r="AW12" s="97"/>
      <c r="AX12" s="97"/>
      <c r="AY12" s="97"/>
      <c r="AZ12" s="98"/>
      <c r="BA12" s="97"/>
      <c r="BB12" s="97"/>
      <c r="BC12" s="99"/>
      <c r="BD12" s="97"/>
      <c r="BE12" s="97"/>
      <c r="BF12" s="97"/>
      <c r="BG12" s="97"/>
      <c r="BH12" s="97"/>
      <c r="BI12" s="97"/>
      <c r="BJ12" s="97"/>
      <c r="BK12" s="97"/>
      <c r="BL12" s="97"/>
      <c r="BM12" s="98"/>
      <c r="BN12" s="97"/>
      <c r="BO12" s="97"/>
      <c r="BP12" s="99"/>
      <c r="BQ12" s="97"/>
      <c r="BR12" s="97"/>
      <c r="BS12" s="97"/>
      <c r="BT12" s="97"/>
      <c r="BU12" s="97"/>
      <c r="BV12" s="97"/>
      <c r="BW12" s="97"/>
      <c r="BX12" s="97"/>
      <c r="BY12" s="97"/>
      <c r="BZ12" s="98"/>
      <c r="CA12" s="97"/>
      <c r="CB12" s="97"/>
      <c r="CC12" s="99"/>
      <c r="CD12" s="97"/>
      <c r="CE12" s="97"/>
      <c r="CF12" s="97"/>
      <c r="CG12" s="97"/>
      <c r="CH12" s="97"/>
      <c r="CI12" s="97"/>
      <c r="CJ12" s="97"/>
      <c r="CK12" s="97"/>
      <c r="CL12" s="97"/>
      <c r="CM12" s="100"/>
      <c r="CN12" s="100"/>
      <c r="CO12" s="100"/>
      <c r="CP12" s="100"/>
      <c r="CQ12" s="100"/>
      <c r="CR12" s="100"/>
      <c r="CS12" s="101"/>
      <c r="CT12" s="101"/>
      <c r="CU12" s="101"/>
      <c r="CV12" s="101"/>
      <c r="CW12" s="101"/>
      <c r="CX12" s="101"/>
      <c r="CY12" s="101"/>
      <c r="CZ12" s="101"/>
      <c r="DA12" s="101"/>
      <c r="DB12" s="101"/>
      <c r="DC12" s="101"/>
      <c r="DD12" s="101"/>
      <c r="DE12" s="101"/>
      <c r="DF12" s="101"/>
      <c r="DG12" s="101"/>
      <c r="DH12" s="101"/>
      <c r="DI12" s="101"/>
      <c r="DJ12" s="101"/>
      <c r="DK12" s="98"/>
      <c r="DL12" s="100"/>
      <c r="DM12" s="97"/>
      <c r="DN12" s="98"/>
      <c r="DO12" s="98"/>
      <c r="DP12" s="100"/>
      <c r="DQ12" s="97"/>
      <c r="DR12" s="98"/>
      <c r="DS12" s="98"/>
      <c r="DT12" s="100"/>
      <c r="DU12" s="97"/>
      <c r="DV12" s="9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</row>
    <row r="13" spans="1:197" ht="15" customHeight="1" x14ac:dyDescent="0.25">
      <c r="A13" s="105"/>
      <c r="B13" s="106"/>
      <c r="C13" s="94"/>
      <c r="D13" s="94"/>
      <c r="E13" s="93"/>
      <c r="F13" s="105"/>
      <c r="G13" s="107"/>
      <c r="H13" s="108"/>
      <c r="I13" s="28"/>
      <c r="J13" s="92"/>
      <c r="K13" s="201"/>
      <c r="L13" s="202"/>
      <c r="M13" s="207"/>
      <c r="N13" s="95"/>
      <c r="O13" s="249"/>
      <c r="P13" s="250"/>
      <c r="Q13" s="250"/>
      <c r="R13" s="250"/>
      <c r="S13" s="259"/>
      <c r="T13" s="259"/>
      <c r="U13" s="260"/>
      <c r="V13" s="92"/>
      <c r="W13" s="201"/>
      <c r="X13" s="202"/>
      <c r="Y13" s="207"/>
      <c r="Z13" s="96"/>
      <c r="AA13" s="207"/>
      <c r="AB13" s="207"/>
      <c r="AC13" s="207"/>
      <c r="AD13" s="207"/>
      <c r="AE13" s="207"/>
      <c r="AF13" s="207"/>
      <c r="AG13" s="208"/>
      <c r="AH13" s="92"/>
      <c r="AI13" s="201"/>
      <c r="AJ13" s="202"/>
      <c r="AK13" s="207"/>
      <c r="AL13" s="96"/>
      <c r="AM13" s="207"/>
      <c r="AN13" s="207"/>
      <c r="AO13" s="207"/>
      <c r="AP13" s="207"/>
      <c r="AQ13" s="207"/>
      <c r="AR13" s="207"/>
      <c r="AS13" s="208"/>
      <c r="AT13" s="101"/>
      <c r="AU13" s="101"/>
      <c r="AV13" s="101"/>
      <c r="AW13" s="101"/>
      <c r="AX13" s="101"/>
      <c r="AY13" s="101"/>
      <c r="AZ13" s="72"/>
      <c r="BA13" s="101"/>
      <c r="BB13" s="101"/>
      <c r="BC13" s="95"/>
      <c r="BD13" s="101"/>
      <c r="BE13" s="101"/>
      <c r="BF13" s="101"/>
      <c r="BG13" s="101"/>
      <c r="BH13" s="101"/>
      <c r="BI13" s="101"/>
      <c r="BJ13" s="101"/>
      <c r="BK13" s="101"/>
      <c r="BL13" s="101"/>
      <c r="BM13" s="72"/>
      <c r="BN13" s="101"/>
      <c r="BO13" s="101"/>
      <c r="BP13" s="95"/>
      <c r="BQ13" s="101"/>
      <c r="BR13" s="101"/>
      <c r="BS13" s="101"/>
      <c r="BT13" s="101"/>
      <c r="BU13" s="101"/>
      <c r="BV13" s="101"/>
      <c r="BW13" s="101"/>
      <c r="BX13" s="101"/>
      <c r="BY13" s="101"/>
      <c r="BZ13" s="72"/>
      <c r="CA13" s="101"/>
      <c r="CB13" s="101"/>
      <c r="CC13" s="95"/>
      <c r="CD13" s="101"/>
      <c r="CE13" s="101"/>
      <c r="CF13" s="101"/>
      <c r="CG13" s="101"/>
      <c r="CH13" s="101"/>
      <c r="CI13" s="101"/>
      <c r="CJ13" s="101"/>
      <c r="CK13" s="101"/>
      <c r="CL13" s="101"/>
      <c r="CM13" s="102"/>
      <c r="CN13" s="102"/>
      <c r="CO13" s="102"/>
      <c r="CP13" s="102"/>
      <c r="CQ13" s="102"/>
      <c r="CR13" s="102"/>
      <c r="CS13" s="101"/>
      <c r="CT13" s="101"/>
      <c r="CU13" s="101"/>
      <c r="CV13" s="101"/>
      <c r="CW13" s="101"/>
      <c r="CX13" s="101"/>
      <c r="CY13" s="101"/>
      <c r="CZ13" s="101"/>
      <c r="DA13" s="101"/>
      <c r="DB13" s="101"/>
      <c r="DC13" s="101"/>
      <c r="DD13" s="101"/>
      <c r="DE13" s="101"/>
      <c r="DF13" s="101"/>
      <c r="DG13" s="101"/>
      <c r="DH13" s="101"/>
      <c r="DI13" s="101"/>
      <c r="DJ13" s="101"/>
      <c r="DK13" s="72"/>
      <c r="DL13" s="102"/>
      <c r="DM13" s="101"/>
      <c r="DN13" s="72"/>
      <c r="DO13" s="72"/>
      <c r="DP13" s="102"/>
      <c r="DQ13" s="101"/>
      <c r="DR13" s="72"/>
      <c r="DS13" s="72"/>
      <c r="DT13" s="102"/>
      <c r="DU13" s="101"/>
      <c r="DV13" s="72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</row>
    <row r="14" spans="1:197" ht="15" customHeight="1" x14ac:dyDescent="0.25">
      <c r="A14" s="105"/>
      <c r="B14" s="106"/>
      <c r="C14" s="94"/>
      <c r="D14" s="94"/>
      <c r="E14" s="93"/>
      <c r="F14" s="105"/>
      <c r="G14" s="107"/>
      <c r="H14" s="108"/>
      <c r="I14" s="28"/>
      <c r="J14" s="92"/>
      <c r="K14" s="93"/>
      <c r="L14" s="93"/>
      <c r="M14" s="94"/>
      <c r="N14" s="95"/>
      <c r="O14" s="249" t="s">
        <v>30</v>
      </c>
      <c r="P14" s="250"/>
      <c r="Q14" s="250"/>
      <c r="R14" s="250"/>
      <c r="S14" s="259">
        <f>S12+'J04'!S14:U15</f>
        <v>0</v>
      </c>
      <c r="T14" s="259"/>
      <c r="U14" s="260"/>
      <c r="V14" s="92"/>
      <c r="W14" s="93"/>
      <c r="X14" s="93"/>
      <c r="Y14" s="94"/>
      <c r="Z14" s="96"/>
      <c r="AA14" s="94"/>
      <c r="AB14" s="94"/>
      <c r="AC14" s="94"/>
      <c r="AD14" s="94"/>
      <c r="AE14" s="94"/>
      <c r="AF14" s="94"/>
      <c r="AG14" s="94"/>
      <c r="AH14" s="92"/>
      <c r="AI14" s="93"/>
      <c r="AJ14" s="93"/>
      <c r="AK14" s="94"/>
      <c r="AL14" s="96"/>
      <c r="AM14" s="94"/>
      <c r="AN14" s="94"/>
      <c r="AO14" s="94"/>
      <c r="AP14" s="94"/>
      <c r="AQ14" s="94"/>
      <c r="AR14" s="94"/>
      <c r="AS14" s="94"/>
      <c r="AT14" s="101"/>
      <c r="AU14" s="101"/>
      <c r="AV14" s="101"/>
      <c r="AW14" s="101"/>
      <c r="AX14" s="101"/>
      <c r="AY14" s="101"/>
      <c r="AZ14" s="72"/>
      <c r="BA14" s="101"/>
      <c r="BB14" s="101"/>
      <c r="BC14" s="95"/>
      <c r="BD14" s="101"/>
      <c r="BE14" s="101"/>
      <c r="BF14" s="101"/>
      <c r="BG14" s="101"/>
      <c r="BH14" s="101"/>
      <c r="BI14" s="101"/>
      <c r="BJ14" s="101"/>
      <c r="BK14" s="101"/>
      <c r="BL14" s="101"/>
      <c r="BM14" s="72"/>
      <c r="BN14" s="101"/>
      <c r="BO14" s="101"/>
      <c r="BP14" s="95"/>
      <c r="BQ14" s="101"/>
      <c r="BR14" s="101"/>
      <c r="BS14" s="101"/>
      <c r="BT14" s="101"/>
      <c r="BU14" s="101"/>
      <c r="BV14" s="101"/>
      <c r="BW14" s="101"/>
      <c r="BX14" s="101"/>
      <c r="BY14" s="101"/>
      <c r="BZ14" s="72"/>
      <c r="CA14" s="101"/>
      <c r="CB14" s="101"/>
      <c r="CC14" s="95"/>
      <c r="CD14" s="101"/>
      <c r="CE14" s="101"/>
      <c r="CF14" s="101"/>
      <c r="CG14" s="101"/>
      <c r="CH14" s="101"/>
      <c r="CI14" s="101"/>
      <c r="CJ14" s="101"/>
      <c r="CK14" s="101"/>
      <c r="CL14" s="101"/>
      <c r="CM14" s="102"/>
      <c r="CN14" s="102"/>
      <c r="CO14" s="102"/>
      <c r="CP14" s="102"/>
      <c r="CQ14" s="102"/>
      <c r="CR14" s="102"/>
      <c r="CS14" s="101"/>
      <c r="CT14" s="101"/>
      <c r="CU14" s="101"/>
      <c r="CV14" s="101"/>
      <c r="CW14" s="101"/>
      <c r="CX14" s="101"/>
      <c r="CY14" s="101"/>
      <c r="CZ14" s="101"/>
      <c r="DA14" s="101"/>
      <c r="DB14" s="101"/>
      <c r="DC14" s="101"/>
      <c r="DD14" s="101"/>
      <c r="DE14" s="101"/>
      <c r="DF14" s="101"/>
      <c r="DG14" s="101"/>
      <c r="DH14" s="101"/>
      <c r="DI14" s="101"/>
      <c r="DJ14" s="101"/>
      <c r="DK14" s="72"/>
      <c r="DL14" s="102"/>
      <c r="DM14" s="101"/>
      <c r="DN14" s="72"/>
      <c r="DO14" s="72"/>
      <c r="DP14" s="102"/>
      <c r="DQ14" s="101"/>
      <c r="DR14" s="72"/>
      <c r="DS14" s="72"/>
      <c r="DT14" s="102"/>
      <c r="DU14" s="101"/>
      <c r="DV14" s="72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</row>
    <row r="15" spans="1:197" ht="15" customHeight="1" x14ac:dyDescent="0.25">
      <c r="A15" s="105"/>
      <c r="B15" s="106"/>
      <c r="C15" s="94"/>
      <c r="D15" s="94"/>
      <c r="E15" s="93"/>
      <c r="F15" s="105"/>
      <c r="G15" s="107"/>
      <c r="H15" s="108"/>
      <c r="I15" s="28"/>
      <c r="J15" s="92"/>
      <c r="K15" s="93"/>
      <c r="L15" s="93"/>
      <c r="M15" s="94"/>
      <c r="N15" s="95"/>
      <c r="O15" s="249"/>
      <c r="P15" s="250"/>
      <c r="Q15" s="250"/>
      <c r="R15" s="250"/>
      <c r="S15" s="259"/>
      <c r="T15" s="259"/>
      <c r="U15" s="260"/>
      <c r="V15" s="92"/>
      <c r="W15" s="93"/>
      <c r="X15" s="93"/>
      <c r="Y15" s="94"/>
      <c r="Z15" s="96"/>
      <c r="AA15" s="94"/>
      <c r="AB15" s="94"/>
      <c r="AC15" s="94"/>
      <c r="AD15" s="94"/>
      <c r="AE15" s="94"/>
      <c r="AF15" s="94"/>
      <c r="AG15" s="94"/>
      <c r="AH15" s="92"/>
      <c r="AI15" s="93"/>
      <c r="AJ15" s="93"/>
      <c r="AK15" s="94"/>
      <c r="AL15" s="96"/>
      <c r="AM15" s="94"/>
      <c r="AN15" s="94"/>
      <c r="AO15" s="94"/>
      <c r="AP15" s="94"/>
      <c r="AQ15" s="94"/>
      <c r="AR15" s="94"/>
      <c r="AS15" s="94"/>
      <c r="AT15" s="101"/>
      <c r="AU15" s="101"/>
      <c r="AV15" s="101"/>
      <c r="AW15" s="101"/>
      <c r="AX15" s="101"/>
      <c r="AY15" s="101"/>
      <c r="AZ15" s="72"/>
      <c r="BA15" s="101"/>
      <c r="BB15" s="101"/>
      <c r="BC15" s="95"/>
      <c r="BD15" s="101"/>
      <c r="BE15" s="101"/>
      <c r="BF15" s="101"/>
      <c r="BG15" s="101"/>
      <c r="BH15" s="101"/>
      <c r="BI15" s="101"/>
      <c r="BJ15" s="101"/>
      <c r="BK15" s="101"/>
      <c r="BL15" s="101"/>
      <c r="BM15" s="72"/>
      <c r="BN15" s="101"/>
      <c r="BO15" s="101"/>
      <c r="BP15" s="95"/>
      <c r="BQ15" s="101"/>
      <c r="BR15" s="101"/>
      <c r="BS15" s="101"/>
      <c r="BT15" s="101"/>
      <c r="BU15" s="101"/>
      <c r="BV15" s="101"/>
      <c r="BW15" s="101"/>
      <c r="BX15" s="101"/>
      <c r="BY15" s="101"/>
      <c r="BZ15" s="72"/>
      <c r="CA15" s="101"/>
      <c r="CB15" s="101"/>
      <c r="CC15" s="95"/>
      <c r="CD15" s="101"/>
      <c r="CE15" s="101"/>
      <c r="CF15" s="101"/>
      <c r="CG15" s="101"/>
      <c r="CH15" s="101"/>
      <c r="CI15" s="101"/>
      <c r="CJ15" s="101"/>
      <c r="CK15" s="101"/>
      <c r="CL15" s="101"/>
      <c r="CM15" s="102"/>
      <c r="CN15" s="102"/>
      <c r="CO15" s="102"/>
      <c r="CP15" s="102"/>
      <c r="CQ15" s="102"/>
      <c r="CR15" s="102"/>
      <c r="CS15" s="101"/>
      <c r="CT15" s="101"/>
      <c r="CU15" s="101"/>
      <c r="CV15" s="101"/>
      <c r="CW15" s="101"/>
      <c r="CX15" s="101"/>
      <c r="CY15" s="101"/>
      <c r="CZ15" s="101"/>
      <c r="DA15" s="101"/>
      <c r="DB15" s="101"/>
      <c r="DC15" s="101"/>
      <c r="DD15" s="101"/>
      <c r="DE15" s="101"/>
      <c r="DF15" s="101"/>
      <c r="DG15" s="101"/>
      <c r="DH15" s="101"/>
      <c r="DI15" s="101"/>
      <c r="DJ15" s="101"/>
      <c r="DK15" s="72"/>
      <c r="DL15" s="102"/>
      <c r="DM15" s="101"/>
      <c r="DN15" s="72"/>
      <c r="DO15" s="72"/>
      <c r="DP15" s="102"/>
      <c r="DQ15" s="101"/>
      <c r="DR15" s="72"/>
      <c r="DS15" s="72"/>
      <c r="DT15" s="102"/>
      <c r="DU15" s="101"/>
      <c r="DV15" s="72"/>
      <c r="DW15" s="28"/>
      <c r="DX15" s="28"/>
      <c r="DY15" s="28"/>
      <c r="DZ15" s="28"/>
      <c r="EA15" s="28"/>
      <c r="EB15" s="28"/>
      <c r="EC15" s="28"/>
      <c r="ED15" s="28"/>
      <c r="EE15" s="28"/>
      <c r="EF15" s="28"/>
      <c r="EG15" s="28"/>
      <c r="EH15" s="28"/>
      <c r="EI15" s="28"/>
      <c r="EJ15" s="28"/>
      <c r="EK15" s="28"/>
      <c r="EL15" s="28"/>
      <c r="EM15" s="28"/>
      <c r="EN15" s="28"/>
      <c r="EO15" s="28"/>
      <c r="EP15" s="28"/>
      <c r="EQ15" s="28"/>
      <c r="ER15" s="28"/>
      <c r="ES15" s="28"/>
      <c r="ET15" s="28"/>
      <c r="EU15" s="28"/>
      <c r="EV15" s="28"/>
      <c r="EW15" s="28"/>
      <c r="EX15" s="28"/>
      <c r="EY15" s="28"/>
      <c r="EZ15" s="28"/>
      <c r="FA15" s="28"/>
      <c r="FB15" s="28"/>
      <c r="FC15" s="28"/>
      <c r="FD15" s="28"/>
      <c r="FE15" s="28"/>
      <c r="FF15" s="28"/>
      <c r="FG15" s="28"/>
      <c r="FH15" s="28"/>
      <c r="FI15" s="28"/>
      <c r="FJ15" s="28"/>
      <c r="FK15" s="28"/>
      <c r="FL15" s="28"/>
      <c r="FM15" s="28"/>
      <c r="FN15" s="28"/>
      <c r="FO15" s="28"/>
      <c r="FP15" s="28"/>
      <c r="FQ15" s="28"/>
      <c r="FR15" s="28"/>
      <c r="FS15" s="28"/>
      <c r="FT15" s="28"/>
      <c r="FU15" s="28"/>
      <c r="FV15" s="28"/>
      <c r="FW15" s="28"/>
      <c r="FX15" s="28"/>
      <c r="FY15" s="28"/>
      <c r="FZ15" s="28"/>
      <c r="GA15" s="28"/>
      <c r="GB15" s="28"/>
      <c r="GC15" s="28"/>
      <c r="GD15" s="28"/>
      <c r="GE15" s="28"/>
      <c r="GF15" s="28"/>
      <c r="GG15" s="28"/>
      <c r="GH15" s="28"/>
      <c r="GI15" s="28"/>
      <c r="GJ15" s="28"/>
      <c r="GK15" s="28"/>
      <c r="GL15" s="28"/>
      <c r="GM15" s="28"/>
      <c r="GN15" s="28"/>
      <c r="GO15" s="28"/>
    </row>
    <row r="16" spans="1:197" ht="15" customHeight="1" x14ac:dyDescent="0.25">
      <c r="A16" s="71"/>
      <c r="B16" s="69"/>
      <c r="C16" s="71"/>
      <c r="D16" s="71"/>
      <c r="E16" s="64"/>
      <c r="F16" s="71"/>
      <c r="G16" s="71"/>
      <c r="H16" s="71"/>
      <c r="I16" s="28"/>
      <c r="J16" s="92"/>
      <c r="K16" s="93"/>
      <c r="L16" s="93"/>
      <c r="M16" s="94"/>
      <c r="N16" s="95"/>
      <c r="O16" s="249" t="s">
        <v>31</v>
      </c>
      <c r="P16" s="250"/>
      <c r="Q16" s="250"/>
      <c r="R16" s="250"/>
      <c r="S16" s="255" t="str">
        <f>IF(O4=0,"",SUM(S4:S11)/SUM(O4:O11)*2)</f>
        <v/>
      </c>
      <c r="T16" s="255"/>
      <c r="U16" s="256"/>
      <c r="V16" s="92"/>
      <c r="W16" s="93"/>
      <c r="X16" s="93"/>
      <c r="Y16" s="94"/>
      <c r="Z16" s="96"/>
      <c r="AA16" s="94"/>
      <c r="AB16" s="94"/>
      <c r="AC16" s="94"/>
      <c r="AD16" s="94"/>
      <c r="AE16" s="94"/>
      <c r="AF16" s="94"/>
      <c r="AG16" s="94"/>
      <c r="AH16" s="92"/>
      <c r="AI16" s="93"/>
      <c r="AJ16" s="93"/>
      <c r="AK16" s="94"/>
      <c r="AL16" s="96"/>
      <c r="AM16" s="94"/>
      <c r="AN16" s="94"/>
      <c r="AO16" s="94"/>
      <c r="AP16" s="94"/>
      <c r="AQ16" s="94"/>
      <c r="AR16" s="94"/>
      <c r="AS16" s="94"/>
      <c r="AT16" s="101"/>
      <c r="AU16" s="101"/>
      <c r="AV16" s="101"/>
      <c r="AW16" s="101"/>
      <c r="AX16" s="101"/>
      <c r="AY16" s="101"/>
      <c r="AZ16" s="72"/>
      <c r="BA16" s="101"/>
      <c r="BB16" s="101"/>
      <c r="BC16" s="95"/>
      <c r="BD16" s="101"/>
      <c r="BE16" s="101"/>
      <c r="BF16" s="101"/>
      <c r="BG16" s="101"/>
      <c r="BH16" s="101"/>
      <c r="BI16" s="101"/>
      <c r="BJ16" s="101"/>
      <c r="BK16" s="101"/>
      <c r="BL16" s="101"/>
      <c r="BM16" s="72"/>
      <c r="BN16" s="101"/>
      <c r="BO16" s="101"/>
      <c r="BP16" s="95"/>
      <c r="BQ16" s="101"/>
      <c r="BR16" s="101"/>
      <c r="BS16" s="101"/>
      <c r="BT16" s="101"/>
      <c r="BU16" s="101"/>
      <c r="BV16" s="101"/>
      <c r="BW16" s="101"/>
      <c r="BX16" s="101"/>
      <c r="BY16" s="101"/>
      <c r="BZ16" s="72"/>
      <c r="CA16" s="101"/>
      <c r="CB16" s="101"/>
      <c r="CC16" s="95"/>
      <c r="CD16" s="101"/>
      <c r="CE16" s="101"/>
      <c r="CF16" s="101"/>
      <c r="CG16" s="101"/>
      <c r="CH16" s="101"/>
      <c r="CI16" s="101"/>
      <c r="CJ16" s="101"/>
      <c r="CK16" s="101"/>
      <c r="CL16" s="101"/>
      <c r="CM16" s="102"/>
      <c r="CN16" s="102"/>
      <c r="CO16" s="102"/>
      <c r="CP16" s="102"/>
      <c r="CQ16" s="102"/>
      <c r="CR16" s="102"/>
      <c r="CS16" s="28"/>
      <c r="CT16" s="28"/>
      <c r="CU16" s="28"/>
      <c r="CV16" s="28"/>
      <c r="CW16" s="28"/>
      <c r="CX16" s="28"/>
      <c r="CY16" s="28"/>
      <c r="CZ16" s="28"/>
      <c r="DA16" s="28"/>
      <c r="DB16" s="28"/>
      <c r="DC16" s="28"/>
      <c r="DD16" s="28"/>
      <c r="DE16" s="28"/>
      <c r="DF16" s="28"/>
      <c r="DG16" s="28"/>
      <c r="DH16" s="28"/>
      <c r="DI16" s="28"/>
      <c r="DJ16" s="28"/>
      <c r="DK16" s="72"/>
      <c r="DL16" s="102"/>
      <c r="DM16" s="101"/>
      <c r="DN16" s="72"/>
      <c r="DO16" s="72"/>
      <c r="DP16" s="102"/>
      <c r="DQ16" s="101"/>
      <c r="DR16" s="72"/>
      <c r="DS16" s="72"/>
      <c r="DT16" s="102"/>
      <c r="DU16" s="101"/>
      <c r="DV16" s="72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28"/>
      <c r="EV16" s="28"/>
      <c r="EW16" s="28"/>
      <c r="EX16" s="28"/>
      <c r="EY16" s="28"/>
      <c r="EZ16" s="28"/>
      <c r="FA16" s="28"/>
      <c r="FB16" s="28"/>
      <c r="FC16" s="28"/>
      <c r="FD16" s="28"/>
      <c r="FE16" s="28"/>
      <c r="FF16" s="28"/>
      <c r="FG16" s="28"/>
      <c r="FH16" s="28"/>
      <c r="FI16" s="28"/>
      <c r="FJ16" s="28"/>
      <c r="FK16" s="28"/>
      <c r="FL16" s="28"/>
      <c r="FM16" s="28"/>
      <c r="FN16" s="28"/>
      <c r="FO16" s="28"/>
      <c r="FP16" s="28"/>
      <c r="FQ16" s="28"/>
      <c r="FR16" s="28"/>
      <c r="FS16" s="28"/>
      <c r="FT16" s="28"/>
      <c r="FU16" s="28"/>
      <c r="FV16" s="28"/>
      <c r="FW16" s="28"/>
      <c r="FX16" s="28"/>
      <c r="FY16" s="28"/>
      <c r="FZ16" s="28"/>
      <c r="GA16" s="28"/>
      <c r="GB16" s="28"/>
      <c r="GC16" s="28"/>
      <c r="GD16" s="28"/>
      <c r="GE16" s="28"/>
      <c r="GF16" s="28"/>
      <c r="GG16" s="28"/>
      <c r="GH16" s="28"/>
      <c r="GI16" s="28"/>
      <c r="GJ16" s="28"/>
      <c r="GK16" s="28"/>
      <c r="GL16" s="28"/>
      <c r="GM16" s="28"/>
      <c r="GN16" s="28"/>
      <c r="GO16" s="28"/>
    </row>
    <row r="17" spans="1:197" ht="15" customHeight="1" thickBot="1" x14ac:dyDescent="0.3">
      <c r="A17" s="28"/>
      <c r="B17" s="228"/>
      <c r="C17" s="228"/>
      <c r="D17" s="228"/>
      <c r="E17" s="228"/>
      <c r="F17" s="228"/>
      <c r="G17" s="228"/>
      <c r="H17" s="28"/>
      <c r="I17" s="28"/>
      <c r="J17" s="92"/>
      <c r="K17" s="93"/>
      <c r="L17" s="93"/>
      <c r="M17" s="94"/>
      <c r="N17" s="95"/>
      <c r="O17" s="251"/>
      <c r="P17" s="252"/>
      <c r="Q17" s="252"/>
      <c r="R17" s="252"/>
      <c r="S17" s="257"/>
      <c r="T17" s="257"/>
      <c r="U17" s="258"/>
      <c r="V17" s="92"/>
      <c r="W17" s="93"/>
      <c r="X17" s="93"/>
      <c r="Y17" s="94"/>
      <c r="Z17" s="96"/>
      <c r="AA17" s="94"/>
      <c r="AB17" s="94"/>
      <c r="AC17" s="94"/>
      <c r="AD17" s="94"/>
      <c r="AE17" s="94"/>
      <c r="AF17" s="94"/>
      <c r="AG17" s="94"/>
      <c r="AH17" s="92"/>
      <c r="AI17" s="93"/>
      <c r="AJ17" s="93"/>
      <c r="AK17" s="94"/>
      <c r="AL17" s="96"/>
      <c r="AM17" s="94"/>
      <c r="AN17" s="94"/>
      <c r="AO17" s="94"/>
      <c r="AP17" s="94"/>
      <c r="AQ17" s="94"/>
      <c r="AR17" s="94"/>
      <c r="AS17" s="94"/>
      <c r="AT17" s="101"/>
      <c r="AU17" s="101"/>
      <c r="AV17" s="101"/>
      <c r="AW17" s="101"/>
      <c r="AX17" s="101"/>
      <c r="AY17" s="101"/>
      <c r="AZ17" s="72"/>
      <c r="BA17" s="101"/>
      <c r="BB17" s="101"/>
      <c r="BC17" s="95"/>
      <c r="BD17" s="101"/>
      <c r="BE17" s="101"/>
      <c r="BF17" s="101"/>
      <c r="BG17" s="101"/>
      <c r="BH17" s="101"/>
      <c r="BI17" s="101"/>
      <c r="BJ17" s="101"/>
      <c r="BK17" s="101"/>
      <c r="BL17" s="101"/>
      <c r="BM17" s="72"/>
      <c r="BN17" s="101"/>
      <c r="BO17" s="101"/>
      <c r="BP17" s="95"/>
      <c r="BQ17" s="101"/>
      <c r="BR17" s="101"/>
      <c r="BS17" s="101"/>
      <c r="BT17" s="101"/>
      <c r="BU17" s="101"/>
      <c r="BV17" s="101"/>
      <c r="BW17" s="101"/>
      <c r="BX17" s="101"/>
      <c r="BY17" s="101"/>
      <c r="BZ17" s="72"/>
      <c r="CA17" s="101"/>
      <c r="CB17" s="101"/>
      <c r="CC17" s="95"/>
      <c r="CD17" s="101"/>
      <c r="CE17" s="101"/>
      <c r="CF17" s="101"/>
      <c r="CG17" s="101"/>
      <c r="CH17" s="101"/>
      <c r="CI17" s="101"/>
      <c r="CJ17" s="101"/>
      <c r="CK17" s="101"/>
      <c r="CL17" s="101"/>
      <c r="CM17" s="102"/>
      <c r="CN17" s="102"/>
      <c r="CO17" s="102"/>
      <c r="CP17" s="102"/>
      <c r="CQ17" s="102"/>
      <c r="CR17" s="102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72"/>
      <c r="DL17" s="102"/>
      <c r="DM17" s="101"/>
      <c r="DN17" s="72"/>
      <c r="DO17" s="72"/>
      <c r="DP17" s="102"/>
      <c r="DQ17" s="101"/>
      <c r="DR17" s="72"/>
      <c r="DS17" s="72"/>
      <c r="DT17" s="102"/>
      <c r="DU17" s="101"/>
      <c r="DV17" s="72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</row>
    <row r="18" spans="1:197" ht="15" customHeight="1" thickTop="1" x14ac:dyDescent="0.25">
      <c r="A18" s="28"/>
      <c r="B18" s="228"/>
      <c r="C18" s="228"/>
      <c r="D18" s="228"/>
      <c r="E18" s="228"/>
      <c r="F18" s="228"/>
      <c r="G18" s="228"/>
      <c r="H18" s="28"/>
      <c r="I18" s="28"/>
      <c r="J18" s="92"/>
      <c r="K18" s="93"/>
      <c r="L18" s="93"/>
      <c r="M18" s="94"/>
      <c r="N18" s="95"/>
      <c r="O18" s="193"/>
      <c r="P18" s="193"/>
      <c r="Q18" s="193"/>
      <c r="R18" s="193"/>
      <c r="S18" s="193"/>
      <c r="T18" s="193"/>
      <c r="U18" s="193"/>
      <c r="V18" s="92"/>
      <c r="W18" s="93"/>
      <c r="X18" s="93"/>
      <c r="Y18" s="94"/>
      <c r="Z18" s="96"/>
      <c r="AA18" s="94"/>
      <c r="AB18" s="94"/>
      <c r="AC18" s="94"/>
      <c r="AD18" s="94"/>
      <c r="AE18" s="94"/>
      <c r="AF18" s="94"/>
      <c r="AG18" s="94"/>
      <c r="AH18" s="92"/>
      <c r="AI18" s="93"/>
      <c r="AJ18" s="93"/>
      <c r="AK18" s="94"/>
      <c r="AL18" s="96"/>
      <c r="AM18" s="94"/>
      <c r="AN18" s="94"/>
      <c r="AO18" s="94"/>
      <c r="AP18" s="94"/>
      <c r="AQ18" s="94"/>
      <c r="AR18" s="94"/>
      <c r="AS18" s="94"/>
      <c r="AT18" s="101"/>
      <c r="AU18" s="101"/>
      <c r="AV18" s="101"/>
      <c r="AW18" s="101"/>
      <c r="AX18" s="101"/>
      <c r="AY18" s="101"/>
      <c r="AZ18" s="72"/>
      <c r="BA18" s="101"/>
      <c r="BB18" s="101"/>
      <c r="BC18" s="95"/>
      <c r="BD18" s="101"/>
      <c r="BE18" s="101"/>
      <c r="BF18" s="101"/>
      <c r="BG18" s="101"/>
      <c r="BH18" s="101"/>
      <c r="BI18" s="101"/>
      <c r="BJ18" s="101"/>
      <c r="BK18" s="101"/>
      <c r="BL18" s="101"/>
      <c r="BM18" s="72"/>
      <c r="BN18" s="101"/>
      <c r="BO18" s="101"/>
      <c r="BP18" s="95"/>
      <c r="BQ18" s="101"/>
      <c r="BR18" s="101"/>
      <c r="BS18" s="101"/>
      <c r="BT18" s="101"/>
      <c r="BU18" s="101"/>
      <c r="BV18" s="101"/>
      <c r="BW18" s="101"/>
      <c r="BX18" s="101"/>
      <c r="BY18" s="101"/>
      <c r="BZ18" s="72"/>
      <c r="CA18" s="101"/>
      <c r="CB18" s="101"/>
      <c r="CC18" s="95"/>
      <c r="CD18" s="101"/>
      <c r="CE18" s="101"/>
      <c r="CF18" s="101"/>
      <c r="CG18" s="101"/>
      <c r="CH18" s="101"/>
      <c r="CI18" s="101"/>
      <c r="CJ18" s="101"/>
      <c r="CK18" s="101"/>
      <c r="CL18" s="101"/>
      <c r="CM18" s="102"/>
      <c r="CN18" s="102"/>
      <c r="CO18" s="102"/>
      <c r="CP18" s="102"/>
      <c r="CQ18" s="102"/>
      <c r="CR18" s="102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72"/>
      <c r="DL18" s="102"/>
      <c r="DM18" s="101"/>
      <c r="DN18" s="72"/>
      <c r="DO18" s="72"/>
      <c r="DP18" s="102"/>
      <c r="DQ18" s="101"/>
      <c r="DR18" s="72"/>
      <c r="DS18" s="72"/>
      <c r="DT18" s="102"/>
      <c r="DU18" s="101"/>
      <c r="DV18" s="72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</row>
    <row r="19" spans="1:197" ht="15" customHeight="1" x14ac:dyDescent="0.25">
      <c r="A19" s="28"/>
      <c r="B19" s="228"/>
      <c r="C19" s="228"/>
      <c r="D19" s="228"/>
      <c r="E19" s="228"/>
      <c r="F19" s="228"/>
      <c r="G19" s="228"/>
      <c r="H19" s="28"/>
      <c r="I19" s="28"/>
      <c r="J19" s="92"/>
      <c r="K19" s="93"/>
      <c r="L19" s="93"/>
      <c r="M19" s="94"/>
      <c r="N19" s="95"/>
      <c r="O19" s="193"/>
      <c r="P19" s="193"/>
      <c r="Q19" s="193"/>
      <c r="R19" s="193"/>
      <c r="S19" s="193"/>
      <c r="T19" s="193"/>
      <c r="U19" s="193"/>
      <c r="V19" s="92"/>
      <c r="W19" s="93"/>
      <c r="X19" s="93"/>
      <c r="Y19" s="94"/>
      <c r="Z19" s="96"/>
      <c r="AA19" s="94"/>
      <c r="AB19" s="94"/>
      <c r="AC19" s="94"/>
      <c r="AD19" s="94"/>
      <c r="AE19" s="94"/>
      <c r="AF19" s="94"/>
      <c r="AG19" s="94"/>
      <c r="AH19" s="92"/>
      <c r="AI19" s="93"/>
      <c r="AJ19" s="93"/>
      <c r="AK19" s="94"/>
      <c r="AL19" s="96"/>
      <c r="AM19" s="94"/>
      <c r="AN19" s="94"/>
      <c r="AO19" s="94"/>
      <c r="AP19" s="94"/>
      <c r="AQ19" s="94"/>
      <c r="AR19" s="94"/>
      <c r="AS19" s="94"/>
      <c r="AT19" s="101"/>
      <c r="AU19" s="101"/>
      <c r="AV19" s="101"/>
      <c r="AW19" s="101"/>
      <c r="AX19" s="101"/>
      <c r="AY19" s="101"/>
      <c r="AZ19" s="72"/>
      <c r="BA19" s="101"/>
      <c r="BB19" s="101"/>
      <c r="BC19" s="95"/>
      <c r="BD19" s="101"/>
      <c r="BE19" s="101"/>
      <c r="BF19" s="101"/>
      <c r="BG19" s="101"/>
      <c r="BH19" s="101"/>
      <c r="BI19" s="101"/>
      <c r="BJ19" s="101"/>
      <c r="BK19" s="101"/>
      <c r="BL19" s="101"/>
      <c r="BM19" s="72"/>
      <c r="BN19" s="101"/>
      <c r="BO19" s="101"/>
      <c r="BP19" s="95"/>
      <c r="BQ19" s="101"/>
      <c r="BR19" s="101"/>
      <c r="BS19" s="101"/>
      <c r="BT19" s="101"/>
      <c r="BU19" s="101"/>
      <c r="BV19" s="101"/>
      <c r="BW19" s="101"/>
      <c r="BX19" s="101"/>
      <c r="BY19" s="101"/>
      <c r="BZ19" s="72"/>
      <c r="CA19" s="101"/>
      <c r="CB19" s="101"/>
      <c r="CC19" s="95"/>
      <c r="CD19" s="101"/>
      <c r="CE19" s="101"/>
      <c r="CF19" s="101"/>
      <c r="CG19" s="101"/>
      <c r="CH19" s="101"/>
      <c r="CI19" s="101"/>
      <c r="CJ19" s="101"/>
      <c r="CK19" s="101"/>
      <c r="CL19" s="101"/>
      <c r="CM19" s="102"/>
      <c r="CN19" s="102"/>
      <c r="CO19" s="102"/>
      <c r="CP19" s="102"/>
      <c r="CQ19" s="102"/>
      <c r="CR19" s="102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72"/>
      <c r="DL19" s="102"/>
      <c r="DM19" s="101"/>
      <c r="DN19" s="72"/>
      <c r="DO19" s="72"/>
      <c r="DP19" s="102"/>
      <c r="DQ19" s="101"/>
      <c r="DR19" s="72"/>
      <c r="DS19" s="72"/>
      <c r="DT19" s="102"/>
      <c r="DU19" s="101"/>
      <c r="DV19" s="72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</row>
    <row r="20" spans="1:197" ht="15" customHeight="1" x14ac:dyDescent="0.25">
      <c r="A20" s="28"/>
      <c r="B20" s="228"/>
      <c r="C20" s="228"/>
      <c r="D20" s="228"/>
      <c r="E20" s="228"/>
      <c r="F20" s="228"/>
      <c r="G20" s="228"/>
      <c r="H20" s="28"/>
      <c r="I20" s="28"/>
      <c r="J20" s="92"/>
      <c r="K20" s="93"/>
      <c r="L20" s="93"/>
      <c r="M20" s="94"/>
      <c r="N20" s="95"/>
      <c r="O20" s="94"/>
      <c r="P20" s="94"/>
      <c r="Q20" s="94"/>
      <c r="R20" s="94"/>
      <c r="S20" s="94"/>
      <c r="T20" s="94"/>
      <c r="U20" s="94"/>
      <c r="V20" s="92"/>
      <c r="W20" s="93"/>
      <c r="X20" s="93"/>
      <c r="Y20" s="94"/>
      <c r="Z20" s="96"/>
      <c r="AA20" s="94"/>
      <c r="AB20" s="94"/>
      <c r="AC20" s="94"/>
      <c r="AD20" s="94"/>
      <c r="AE20" s="94"/>
      <c r="AF20" s="94"/>
      <c r="AG20" s="94"/>
      <c r="AH20" s="92"/>
      <c r="AI20" s="93"/>
      <c r="AJ20" s="93"/>
      <c r="AK20" s="94"/>
      <c r="AL20" s="96"/>
      <c r="AM20" s="94"/>
      <c r="AN20" s="94"/>
      <c r="AO20" s="94"/>
      <c r="AP20" s="94"/>
      <c r="AQ20" s="94"/>
      <c r="AR20" s="94"/>
      <c r="AS20" s="94"/>
      <c r="AT20" s="101"/>
      <c r="AU20" s="101"/>
      <c r="AV20" s="101"/>
      <c r="AW20" s="101"/>
      <c r="AX20" s="101"/>
      <c r="AY20" s="101"/>
      <c r="AZ20" s="72"/>
      <c r="BA20" s="101"/>
      <c r="BB20" s="101"/>
      <c r="BC20" s="95"/>
      <c r="BD20" s="101"/>
      <c r="BE20" s="101"/>
      <c r="BF20" s="101"/>
      <c r="BG20" s="101"/>
      <c r="BH20" s="101"/>
      <c r="BI20" s="101"/>
      <c r="BJ20" s="101"/>
      <c r="BK20" s="101"/>
      <c r="BL20" s="101"/>
      <c r="BM20" s="72"/>
      <c r="BN20" s="101"/>
      <c r="BO20" s="101"/>
      <c r="BP20" s="95"/>
      <c r="BQ20" s="101"/>
      <c r="BR20" s="101"/>
      <c r="BS20" s="101"/>
      <c r="BT20" s="101"/>
      <c r="BU20" s="101"/>
      <c r="BV20" s="101"/>
      <c r="BW20" s="101"/>
      <c r="BX20" s="101"/>
      <c r="BY20" s="101"/>
      <c r="BZ20" s="72"/>
      <c r="CA20" s="101"/>
      <c r="CB20" s="101"/>
      <c r="CC20" s="95"/>
      <c r="CD20" s="101"/>
      <c r="CE20" s="101"/>
      <c r="CF20" s="101"/>
      <c r="CG20" s="101"/>
      <c r="CH20" s="101"/>
      <c r="CI20" s="101"/>
      <c r="CJ20" s="101"/>
      <c r="CK20" s="101"/>
      <c r="CL20" s="101"/>
      <c r="CM20" s="102"/>
      <c r="CN20" s="102"/>
      <c r="CO20" s="102"/>
      <c r="CP20" s="102"/>
      <c r="CQ20" s="102"/>
      <c r="CR20" s="102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72"/>
      <c r="DL20" s="102"/>
      <c r="DM20" s="101"/>
      <c r="DN20" s="72"/>
      <c r="DO20" s="72"/>
      <c r="DP20" s="102"/>
      <c r="DQ20" s="101"/>
      <c r="DR20" s="72"/>
      <c r="DS20" s="72"/>
      <c r="DT20" s="102"/>
      <c r="DU20" s="101"/>
      <c r="DV20" s="72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</row>
    <row r="21" spans="1:197" ht="15" customHeight="1" x14ac:dyDescent="0.25">
      <c r="A21" s="28"/>
      <c r="B21" s="228"/>
      <c r="C21" s="228"/>
      <c r="D21" s="228"/>
      <c r="E21" s="228"/>
      <c r="F21" s="228"/>
      <c r="G21" s="228"/>
      <c r="H21" s="28"/>
      <c r="I21" s="28"/>
      <c r="J21" s="92"/>
      <c r="K21" s="93"/>
      <c r="L21" s="93"/>
      <c r="M21" s="94"/>
      <c r="N21" s="95"/>
      <c r="O21" s="94"/>
      <c r="P21" s="94"/>
      <c r="Q21" s="94"/>
      <c r="R21" s="94"/>
      <c r="S21" s="94"/>
      <c r="T21" s="94"/>
      <c r="U21" s="94"/>
      <c r="V21" s="92"/>
      <c r="W21" s="93"/>
      <c r="X21" s="93"/>
      <c r="Y21" s="94"/>
      <c r="Z21" s="96"/>
      <c r="AA21" s="94"/>
      <c r="AB21" s="94"/>
      <c r="AC21" s="94"/>
      <c r="AD21" s="94"/>
      <c r="AE21" s="94"/>
      <c r="AF21" s="94"/>
      <c r="AG21" s="94"/>
      <c r="AH21" s="92"/>
      <c r="AI21" s="93"/>
      <c r="AJ21" s="93"/>
      <c r="AK21" s="94"/>
      <c r="AL21" s="96"/>
      <c r="AM21" s="94"/>
      <c r="AN21" s="94"/>
      <c r="AO21" s="94"/>
      <c r="AP21" s="94"/>
      <c r="AQ21" s="94"/>
      <c r="AR21" s="94"/>
      <c r="AS21" s="94"/>
      <c r="AT21" s="101"/>
      <c r="AU21" s="101"/>
      <c r="AV21" s="101"/>
      <c r="AW21" s="101"/>
      <c r="AX21" s="101"/>
      <c r="AY21" s="101"/>
      <c r="AZ21" s="72"/>
      <c r="BA21" s="101"/>
      <c r="BB21" s="101"/>
      <c r="BC21" s="95"/>
      <c r="BD21" s="101"/>
      <c r="BE21" s="101"/>
      <c r="BF21" s="101"/>
      <c r="BG21" s="101"/>
      <c r="BH21" s="101"/>
      <c r="BI21" s="101"/>
      <c r="BJ21" s="101"/>
      <c r="BK21" s="101"/>
      <c r="BL21" s="101"/>
      <c r="BM21" s="72"/>
      <c r="BN21" s="101"/>
      <c r="BO21" s="101"/>
      <c r="BP21" s="95"/>
      <c r="BQ21" s="101"/>
      <c r="BR21" s="101"/>
      <c r="BS21" s="101"/>
      <c r="BT21" s="101"/>
      <c r="BU21" s="101"/>
      <c r="BV21" s="101"/>
      <c r="BW21" s="101"/>
      <c r="BX21" s="101"/>
      <c r="BY21" s="101"/>
      <c r="BZ21" s="72"/>
      <c r="CA21" s="101"/>
      <c r="CB21" s="101"/>
      <c r="CC21" s="95"/>
      <c r="CD21" s="101"/>
      <c r="CE21" s="101"/>
      <c r="CF21" s="101"/>
      <c r="CG21" s="101"/>
      <c r="CH21" s="101"/>
      <c r="CI21" s="101"/>
      <c r="CJ21" s="101"/>
      <c r="CK21" s="101"/>
      <c r="CL21" s="101"/>
      <c r="CM21" s="102"/>
      <c r="CN21" s="102"/>
      <c r="CO21" s="102"/>
      <c r="CP21" s="102"/>
      <c r="CQ21" s="102"/>
      <c r="CR21" s="102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72"/>
      <c r="DL21" s="102"/>
      <c r="DM21" s="101"/>
      <c r="DN21" s="72"/>
      <c r="DO21" s="72"/>
      <c r="DP21" s="102"/>
      <c r="DQ21" s="101"/>
      <c r="DR21" s="72"/>
      <c r="DS21" s="72"/>
      <c r="DT21" s="102"/>
      <c r="DU21" s="101"/>
      <c r="DV21" s="72"/>
      <c r="DW21" s="28"/>
      <c r="DX21" s="28"/>
      <c r="DY21" s="28"/>
      <c r="DZ21" s="28"/>
      <c r="EA21" s="28"/>
      <c r="EB21" s="28"/>
      <c r="EC21" s="28"/>
      <c r="ED21" s="28"/>
      <c r="EE21" s="28"/>
      <c r="EF21" s="28"/>
      <c r="EG21" s="28"/>
      <c r="EH21" s="28"/>
      <c r="EI21" s="28"/>
      <c r="EJ21" s="28"/>
      <c r="EK21" s="28"/>
      <c r="EL21" s="28"/>
      <c r="EM21" s="28"/>
      <c r="EN21" s="28"/>
      <c r="EO21" s="28"/>
      <c r="EP21" s="28"/>
      <c r="EQ21" s="28"/>
      <c r="ER21" s="28"/>
      <c r="ES21" s="28"/>
      <c r="ET21" s="28"/>
      <c r="EU21" s="28"/>
      <c r="EV21" s="28"/>
      <c r="EW21" s="28"/>
      <c r="EX21" s="28"/>
      <c r="EY21" s="28"/>
      <c r="EZ21" s="28"/>
      <c r="FA21" s="28"/>
      <c r="FB21" s="28"/>
      <c r="FC21" s="28"/>
      <c r="FD21" s="28"/>
      <c r="FE21" s="28"/>
      <c r="FF21" s="28"/>
      <c r="FG21" s="28"/>
      <c r="FH21" s="28"/>
      <c r="FI21" s="28"/>
      <c r="FJ21" s="28"/>
      <c r="FK21" s="28"/>
      <c r="FL21" s="28"/>
      <c r="FM21" s="28"/>
      <c r="FN21" s="28"/>
      <c r="FO21" s="28"/>
      <c r="FP21" s="28"/>
      <c r="FQ21" s="28"/>
      <c r="FR21" s="28"/>
      <c r="FS21" s="28"/>
      <c r="FT21" s="28"/>
      <c r="FU21" s="28"/>
      <c r="FV21" s="28"/>
      <c r="FW21" s="28"/>
      <c r="FX21" s="28"/>
      <c r="FY21" s="28"/>
      <c r="FZ21" s="28"/>
      <c r="GA21" s="28"/>
      <c r="GB21" s="28"/>
      <c r="GC21" s="28"/>
      <c r="GD21" s="28"/>
      <c r="GE21" s="28"/>
      <c r="GF21" s="28"/>
      <c r="GG21" s="28"/>
      <c r="GH21" s="28"/>
      <c r="GI21" s="28"/>
      <c r="GJ21" s="28"/>
      <c r="GK21" s="28"/>
      <c r="GL21" s="28"/>
      <c r="GM21" s="28"/>
      <c r="GN21" s="28"/>
      <c r="GO21" s="28"/>
    </row>
    <row r="22" spans="1:197" ht="15" customHeight="1" x14ac:dyDescent="0.25">
      <c r="A22" s="28"/>
      <c r="B22" s="228"/>
      <c r="C22" s="228"/>
      <c r="D22" s="228"/>
      <c r="E22" s="228"/>
      <c r="F22" s="228"/>
      <c r="G22" s="228"/>
      <c r="H22" s="28"/>
      <c r="I22" s="28"/>
      <c r="J22" s="92"/>
      <c r="K22" s="93"/>
      <c r="L22" s="93"/>
      <c r="M22" s="94"/>
      <c r="N22" s="95"/>
      <c r="O22" s="94"/>
      <c r="P22" s="94"/>
      <c r="Q22" s="94"/>
      <c r="R22" s="94"/>
      <c r="S22" s="94"/>
      <c r="T22" s="94"/>
      <c r="U22" s="94"/>
      <c r="V22" s="92"/>
      <c r="W22" s="93"/>
      <c r="X22" s="93"/>
      <c r="Y22" s="94"/>
      <c r="Z22" s="96"/>
      <c r="AA22" s="94"/>
      <c r="AB22" s="94"/>
      <c r="AC22" s="94"/>
      <c r="AD22" s="94"/>
      <c r="AE22" s="94"/>
      <c r="AF22" s="94"/>
      <c r="AG22" s="94"/>
      <c r="AH22" s="92"/>
      <c r="AI22" s="93"/>
      <c r="AJ22" s="93"/>
      <c r="AK22" s="94"/>
      <c r="AL22" s="96"/>
      <c r="AM22" s="94"/>
      <c r="AN22" s="94"/>
      <c r="AO22" s="94"/>
      <c r="AP22" s="94"/>
      <c r="AQ22" s="94"/>
      <c r="AR22" s="94"/>
      <c r="AS22" s="94"/>
      <c r="AT22" s="101"/>
      <c r="AU22" s="101"/>
      <c r="AV22" s="101"/>
      <c r="AW22" s="101"/>
      <c r="AX22" s="101"/>
      <c r="AY22" s="101"/>
      <c r="AZ22" s="72"/>
      <c r="BA22" s="101"/>
      <c r="BB22" s="101"/>
      <c r="BC22" s="95"/>
      <c r="BD22" s="101"/>
      <c r="BE22" s="101"/>
      <c r="BF22" s="101"/>
      <c r="BG22" s="101"/>
      <c r="BH22" s="101"/>
      <c r="BI22" s="101"/>
      <c r="BJ22" s="101"/>
      <c r="BK22" s="101"/>
      <c r="BL22" s="101"/>
      <c r="BM22" s="72"/>
      <c r="BN22" s="101"/>
      <c r="BO22" s="101"/>
      <c r="BP22" s="95"/>
      <c r="BQ22" s="101"/>
      <c r="BR22" s="101"/>
      <c r="BS22" s="101"/>
      <c r="BT22" s="101"/>
      <c r="BU22" s="101"/>
      <c r="BV22" s="101"/>
      <c r="BW22" s="101"/>
      <c r="BX22" s="101"/>
      <c r="BY22" s="101"/>
      <c r="BZ22" s="72"/>
      <c r="CA22" s="101"/>
      <c r="CB22" s="101"/>
      <c r="CC22" s="95"/>
      <c r="CD22" s="101"/>
      <c r="CE22" s="101"/>
      <c r="CF22" s="101"/>
      <c r="CG22" s="101"/>
      <c r="CH22" s="101"/>
      <c r="CI22" s="101"/>
      <c r="CJ22" s="101"/>
      <c r="CK22" s="101"/>
      <c r="CL22" s="101"/>
      <c r="CM22" s="102"/>
      <c r="CN22" s="102"/>
      <c r="CO22" s="102"/>
      <c r="CP22" s="102"/>
      <c r="CQ22" s="102"/>
      <c r="CR22" s="102"/>
      <c r="CS22" s="28"/>
      <c r="CT22" s="28"/>
      <c r="CU22" s="28"/>
      <c r="CV22" s="28"/>
      <c r="CW22" s="28"/>
      <c r="CX22" s="28"/>
      <c r="CY22" s="28"/>
      <c r="CZ22" s="28"/>
      <c r="DA22" s="28"/>
      <c r="DB22" s="28"/>
      <c r="DC22" s="28"/>
      <c r="DD22" s="28"/>
      <c r="DE22" s="28"/>
      <c r="DF22" s="28"/>
      <c r="DG22" s="28"/>
      <c r="DH22" s="28"/>
      <c r="DI22" s="28"/>
      <c r="DJ22" s="28"/>
      <c r="DK22" s="72"/>
      <c r="DL22" s="102"/>
      <c r="DM22" s="101"/>
      <c r="DN22" s="72"/>
      <c r="DO22" s="72"/>
      <c r="DP22" s="102"/>
      <c r="DQ22" s="101"/>
      <c r="DR22" s="72"/>
      <c r="DS22" s="72"/>
      <c r="DT22" s="102"/>
      <c r="DU22" s="101"/>
      <c r="DV22" s="72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28"/>
      <c r="EV22" s="28"/>
      <c r="EW22" s="28"/>
      <c r="EX22" s="28"/>
      <c r="EY22" s="28"/>
      <c r="EZ22" s="28"/>
      <c r="FA22" s="28"/>
      <c r="FB22" s="28"/>
      <c r="FC22" s="28"/>
      <c r="FD22" s="28"/>
      <c r="FE22" s="28"/>
      <c r="FF22" s="28"/>
      <c r="FG22" s="28"/>
      <c r="FH22" s="28"/>
      <c r="FI22" s="28"/>
      <c r="FJ22" s="28"/>
      <c r="FK22" s="28"/>
      <c r="FL22" s="28"/>
      <c r="FM22" s="28"/>
      <c r="FN22" s="28"/>
      <c r="FO22" s="28"/>
      <c r="FP22" s="28"/>
      <c r="FQ22" s="28"/>
      <c r="FR22" s="28"/>
      <c r="FS22" s="28"/>
      <c r="FT22" s="28"/>
      <c r="FU22" s="28"/>
      <c r="FV22" s="28"/>
      <c r="FW22" s="28"/>
      <c r="FX22" s="28"/>
      <c r="FY22" s="28"/>
      <c r="FZ22" s="28"/>
      <c r="GA22" s="28"/>
      <c r="GB22" s="28"/>
      <c r="GC22" s="28"/>
      <c r="GD22" s="28"/>
      <c r="GE22" s="28"/>
      <c r="GF22" s="28"/>
      <c r="GG22" s="28"/>
      <c r="GH22" s="28"/>
      <c r="GI22" s="28"/>
      <c r="GJ22" s="28"/>
      <c r="GK22" s="28"/>
      <c r="GL22" s="28"/>
      <c r="GM22" s="28"/>
      <c r="GN22" s="28"/>
      <c r="GO22" s="28"/>
    </row>
    <row r="23" spans="1:197" ht="15" customHeight="1" x14ac:dyDescent="0.25">
      <c r="A23" s="28"/>
      <c r="B23" s="228"/>
      <c r="C23" s="228"/>
      <c r="D23" s="228"/>
      <c r="E23" s="228"/>
      <c r="F23" s="228"/>
      <c r="G23" s="228"/>
      <c r="H23" s="28"/>
      <c r="I23" s="28"/>
      <c r="J23" s="92"/>
      <c r="K23" s="93"/>
      <c r="L23" s="93"/>
      <c r="M23" s="94"/>
      <c r="N23" s="95"/>
      <c r="O23" s="94"/>
      <c r="P23" s="94"/>
      <c r="Q23" s="94"/>
      <c r="R23" s="94"/>
      <c r="S23" s="94"/>
      <c r="T23" s="94"/>
      <c r="U23" s="94"/>
      <c r="V23" s="92"/>
      <c r="W23" s="93"/>
      <c r="X23" s="93"/>
      <c r="Y23" s="94"/>
      <c r="Z23" s="96"/>
      <c r="AA23" s="94"/>
      <c r="AB23" s="94"/>
      <c r="AC23" s="94"/>
      <c r="AD23" s="94"/>
      <c r="AE23" s="94"/>
      <c r="AF23" s="94"/>
      <c r="AG23" s="94"/>
      <c r="AH23" s="92"/>
      <c r="AI23" s="93"/>
      <c r="AJ23" s="93"/>
      <c r="AK23" s="94"/>
      <c r="AL23" s="96"/>
      <c r="AM23" s="94"/>
      <c r="AN23" s="94"/>
      <c r="AO23" s="94"/>
      <c r="AP23" s="94"/>
      <c r="AQ23" s="94"/>
      <c r="AR23" s="94"/>
      <c r="AS23" s="94"/>
      <c r="AT23" s="101"/>
      <c r="AU23" s="101"/>
      <c r="AV23" s="101"/>
      <c r="AW23" s="101"/>
      <c r="AX23" s="101"/>
      <c r="AY23" s="101"/>
      <c r="AZ23" s="72"/>
      <c r="BA23" s="101"/>
      <c r="BB23" s="101"/>
      <c r="BC23" s="95"/>
      <c r="BD23" s="101"/>
      <c r="BE23" s="101"/>
      <c r="BF23" s="101"/>
      <c r="BG23" s="101"/>
      <c r="BH23" s="101"/>
      <c r="BI23" s="101"/>
      <c r="BJ23" s="101"/>
      <c r="BK23" s="101"/>
      <c r="BL23" s="101"/>
      <c r="BM23" s="72"/>
      <c r="BN23" s="101"/>
      <c r="BO23" s="101"/>
      <c r="BP23" s="95"/>
      <c r="BQ23" s="101"/>
      <c r="BR23" s="101"/>
      <c r="BS23" s="101"/>
      <c r="BT23" s="101"/>
      <c r="BU23" s="101"/>
      <c r="BV23" s="101"/>
      <c r="BW23" s="101"/>
      <c r="BX23" s="101"/>
      <c r="BY23" s="101"/>
      <c r="BZ23" s="72"/>
      <c r="CA23" s="101"/>
      <c r="CB23" s="101"/>
      <c r="CC23" s="95"/>
      <c r="CD23" s="101"/>
      <c r="CE23" s="101"/>
      <c r="CF23" s="101"/>
      <c r="CG23" s="101"/>
      <c r="CH23" s="101"/>
      <c r="CI23" s="101"/>
      <c r="CJ23" s="101"/>
      <c r="CK23" s="101"/>
      <c r="CL23" s="101"/>
      <c r="CM23" s="102"/>
      <c r="CN23" s="102"/>
      <c r="CO23" s="102"/>
      <c r="CP23" s="102"/>
      <c r="CQ23" s="102"/>
      <c r="CR23" s="102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72"/>
      <c r="DL23" s="102"/>
      <c r="DM23" s="101"/>
      <c r="DN23" s="72"/>
      <c r="DO23" s="72"/>
      <c r="DP23" s="102"/>
      <c r="DQ23" s="101"/>
      <c r="DR23" s="72"/>
      <c r="DS23" s="72"/>
      <c r="DT23" s="102"/>
      <c r="DU23" s="101"/>
      <c r="DV23" s="72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</row>
    <row r="24" spans="1:197" ht="15" customHeight="1" x14ac:dyDescent="0.25">
      <c r="A24" s="28"/>
      <c r="B24" s="228"/>
      <c r="C24" s="228"/>
      <c r="D24" s="228"/>
      <c r="E24" s="228"/>
      <c r="F24" s="228"/>
      <c r="G24" s="228"/>
      <c r="H24" s="28"/>
      <c r="I24" s="28"/>
      <c r="J24" s="92"/>
      <c r="K24" s="93"/>
      <c r="L24" s="93"/>
      <c r="M24" s="94"/>
      <c r="N24" s="95"/>
      <c r="O24" s="111"/>
      <c r="P24" s="111"/>
      <c r="Q24" s="111"/>
      <c r="R24" s="111"/>
      <c r="S24" s="111"/>
      <c r="T24" s="111"/>
      <c r="U24" s="111"/>
      <c r="V24" s="92"/>
      <c r="W24" s="93"/>
      <c r="X24" s="93"/>
      <c r="Y24" s="94"/>
      <c r="Z24" s="96"/>
      <c r="AA24" s="94"/>
      <c r="AB24" s="94"/>
      <c r="AC24" s="94"/>
      <c r="AD24" s="94"/>
      <c r="AE24" s="94"/>
      <c r="AF24" s="94"/>
      <c r="AG24" s="94"/>
      <c r="AH24" s="92"/>
      <c r="AI24" s="93"/>
      <c r="AJ24" s="93"/>
      <c r="AK24" s="94"/>
      <c r="AL24" s="96"/>
      <c r="AM24" s="94"/>
      <c r="AN24" s="94"/>
      <c r="AO24" s="94"/>
      <c r="AP24" s="94"/>
      <c r="AQ24" s="94"/>
      <c r="AR24" s="94"/>
      <c r="AS24" s="94"/>
      <c r="AT24" s="101"/>
      <c r="AU24" s="101"/>
      <c r="AV24" s="101"/>
      <c r="AW24" s="101"/>
      <c r="AX24" s="101"/>
      <c r="AY24" s="101"/>
      <c r="AZ24" s="72"/>
      <c r="BA24" s="101"/>
      <c r="BB24" s="101"/>
      <c r="BC24" s="95"/>
      <c r="BD24" s="101"/>
      <c r="BE24" s="101"/>
      <c r="BF24" s="101"/>
      <c r="BG24" s="101"/>
      <c r="BH24" s="101"/>
      <c r="BI24" s="101"/>
      <c r="BJ24" s="101"/>
      <c r="BK24" s="101"/>
      <c r="BL24" s="101"/>
      <c r="BM24" s="72"/>
      <c r="BN24" s="101"/>
      <c r="BO24" s="101"/>
      <c r="BP24" s="95"/>
      <c r="BQ24" s="101"/>
      <c r="BR24" s="101"/>
      <c r="BS24" s="101"/>
      <c r="BT24" s="101"/>
      <c r="BU24" s="101"/>
      <c r="BV24" s="101"/>
      <c r="BW24" s="101"/>
      <c r="BX24" s="101"/>
      <c r="BY24" s="101"/>
      <c r="BZ24" s="72"/>
      <c r="CA24" s="101"/>
      <c r="CB24" s="101"/>
      <c r="CC24" s="95"/>
      <c r="CD24" s="101"/>
      <c r="CE24" s="101"/>
      <c r="CF24" s="101"/>
      <c r="CG24" s="101"/>
      <c r="CH24" s="101"/>
      <c r="CI24" s="101"/>
      <c r="CJ24" s="101"/>
      <c r="CK24" s="101"/>
      <c r="CL24" s="101"/>
      <c r="CM24" s="102"/>
      <c r="CN24" s="102"/>
      <c r="CO24" s="102"/>
      <c r="CP24" s="102"/>
      <c r="CQ24" s="102"/>
      <c r="CR24" s="102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72"/>
      <c r="DL24" s="102"/>
      <c r="DM24" s="101"/>
      <c r="DN24" s="72"/>
      <c r="DO24" s="72"/>
      <c r="DP24" s="102"/>
      <c r="DQ24" s="101"/>
      <c r="DR24" s="72"/>
      <c r="DS24" s="72"/>
      <c r="DT24" s="102"/>
      <c r="DU24" s="101"/>
      <c r="DV24" s="72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</row>
    <row r="25" spans="1:197" ht="15" customHeight="1" x14ac:dyDescent="0.25">
      <c r="A25" s="28"/>
      <c r="B25" s="228"/>
      <c r="C25" s="228"/>
      <c r="D25" s="228"/>
      <c r="E25" s="228"/>
      <c r="F25" s="228"/>
      <c r="G25" s="228"/>
      <c r="H25" s="28"/>
      <c r="I25" s="28"/>
      <c r="J25" s="92"/>
      <c r="K25" s="93"/>
      <c r="L25" s="93"/>
      <c r="M25" s="94"/>
      <c r="N25" s="95"/>
      <c r="O25" s="111"/>
      <c r="P25" s="111"/>
      <c r="Q25" s="111"/>
      <c r="R25" s="111"/>
      <c r="S25" s="111"/>
      <c r="T25" s="111"/>
      <c r="U25" s="111"/>
      <c r="V25" s="92"/>
      <c r="W25" s="93"/>
      <c r="X25" s="93"/>
      <c r="Y25" s="94"/>
      <c r="Z25" s="96"/>
      <c r="AA25" s="94"/>
      <c r="AB25" s="94"/>
      <c r="AC25" s="94"/>
      <c r="AD25" s="94"/>
      <c r="AE25" s="94"/>
      <c r="AF25" s="94"/>
      <c r="AG25" s="94"/>
      <c r="AH25" s="92"/>
      <c r="AI25" s="93"/>
      <c r="AJ25" s="93"/>
      <c r="AK25" s="94"/>
      <c r="AL25" s="96"/>
      <c r="AM25" s="94"/>
      <c r="AN25" s="94"/>
      <c r="AO25" s="94"/>
      <c r="AP25" s="94"/>
      <c r="AQ25" s="94"/>
      <c r="AR25" s="94"/>
      <c r="AS25" s="94"/>
      <c r="AT25" s="101"/>
      <c r="AU25" s="101"/>
      <c r="AV25" s="101"/>
      <c r="AW25" s="101"/>
      <c r="AX25" s="101"/>
      <c r="AY25" s="101"/>
      <c r="AZ25" s="72"/>
      <c r="BA25" s="101"/>
      <c r="BB25" s="101"/>
      <c r="BC25" s="95"/>
      <c r="BD25" s="101"/>
      <c r="BE25" s="101"/>
      <c r="BF25" s="101"/>
      <c r="BG25" s="101"/>
      <c r="BH25" s="101"/>
      <c r="BI25" s="101"/>
      <c r="BJ25" s="101"/>
      <c r="BK25" s="101"/>
      <c r="BL25" s="101"/>
      <c r="BM25" s="72"/>
      <c r="BN25" s="101"/>
      <c r="BO25" s="101"/>
      <c r="BP25" s="95"/>
      <c r="BQ25" s="101"/>
      <c r="BR25" s="101"/>
      <c r="BS25" s="101"/>
      <c r="BT25" s="101"/>
      <c r="BU25" s="101"/>
      <c r="BV25" s="101"/>
      <c r="BW25" s="101"/>
      <c r="BX25" s="101"/>
      <c r="BY25" s="101"/>
      <c r="BZ25" s="72"/>
      <c r="CA25" s="101"/>
      <c r="CB25" s="101"/>
      <c r="CC25" s="95"/>
      <c r="CD25" s="101"/>
      <c r="CE25" s="101"/>
      <c r="CF25" s="101"/>
      <c r="CG25" s="101"/>
      <c r="CH25" s="101"/>
      <c r="CI25" s="101"/>
      <c r="CJ25" s="101"/>
      <c r="CK25" s="101"/>
      <c r="CL25" s="101"/>
      <c r="CM25" s="102"/>
      <c r="CN25" s="102"/>
      <c r="CO25" s="102"/>
      <c r="CP25" s="102"/>
      <c r="CQ25" s="102"/>
      <c r="CR25" s="102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72"/>
      <c r="DL25" s="102"/>
      <c r="DM25" s="101"/>
      <c r="DN25" s="72"/>
      <c r="DO25" s="72"/>
      <c r="DP25" s="102"/>
      <c r="DQ25" s="101"/>
      <c r="DR25" s="72"/>
      <c r="DS25" s="72"/>
      <c r="DT25" s="102"/>
      <c r="DU25" s="101"/>
      <c r="DV25" s="72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</row>
    <row r="26" spans="1:197" ht="15" customHeight="1" x14ac:dyDescent="0.25">
      <c r="A26" s="28"/>
      <c r="B26" s="228"/>
      <c r="C26" s="228"/>
      <c r="D26" s="228"/>
      <c r="E26" s="228"/>
      <c r="F26" s="228"/>
      <c r="G26" s="228"/>
      <c r="H26" s="28"/>
      <c r="I26" s="28"/>
      <c r="J26" s="92"/>
      <c r="K26" s="93"/>
      <c r="L26" s="93"/>
      <c r="M26" s="94"/>
      <c r="N26" s="95"/>
      <c r="O26" s="111"/>
      <c r="P26" s="111"/>
      <c r="Q26" s="111"/>
      <c r="R26" s="111"/>
      <c r="S26" s="111"/>
      <c r="T26" s="111"/>
      <c r="U26" s="111"/>
      <c r="V26" s="92"/>
      <c r="W26" s="93"/>
      <c r="X26" s="93"/>
      <c r="Y26" s="94"/>
      <c r="Z26" s="96"/>
      <c r="AA26" s="94"/>
      <c r="AB26" s="94"/>
      <c r="AC26" s="94"/>
      <c r="AD26" s="94"/>
      <c r="AE26" s="94"/>
      <c r="AF26" s="94"/>
      <c r="AG26" s="94"/>
      <c r="AH26" s="92"/>
      <c r="AI26" s="93"/>
      <c r="AJ26" s="93"/>
      <c r="AK26" s="94"/>
      <c r="AL26" s="96"/>
      <c r="AM26" s="94"/>
      <c r="AN26" s="94"/>
      <c r="AO26" s="94"/>
      <c r="AP26" s="94"/>
      <c r="AQ26" s="94"/>
      <c r="AR26" s="94"/>
      <c r="AS26" s="94"/>
      <c r="AT26" s="101"/>
      <c r="AU26" s="101"/>
      <c r="AV26" s="101"/>
      <c r="AW26" s="101"/>
      <c r="AX26" s="101"/>
      <c r="AY26" s="101"/>
      <c r="AZ26" s="72"/>
      <c r="BA26" s="101"/>
      <c r="BB26" s="101"/>
      <c r="BC26" s="95"/>
      <c r="BD26" s="101"/>
      <c r="BE26" s="101"/>
      <c r="BF26" s="101"/>
      <c r="BG26" s="101"/>
      <c r="BH26" s="101"/>
      <c r="BI26" s="101"/>
      <c r="BJ26" s="101"/>
      <c r="BK26" s="101"/>
      <c r="BL26" s="101"/>
      <c r="BM26" s="72"/>
      <c r="BN26" s="101"/>
      <c r="BO26" s="101"/>
      <c r="BP26" s="95"/>
      <c r="BQ26" s="101"/>
      <c r="BR26" s="101"/>
      <c r="BS26" s="101"/>
      <c r="BT26" s="101"/>
      <c r="BU26" s="101"/>
      <c r="BV26" s="101"/>
      <c r="BW26" s="101"/>
      <c r="BX26" s="101"/>
      <c r="BY26" s="101"/>
      <c r="BZ26" s="72"/>
      <c r="CA26" s="101"/>
      <c r="CB26" s="101"/>
      <c r="CC26" s="95"/>
      <c r="CD26" s="101"/>
      <c r="CE26" s="101"/>
      <c r="CF26" s="101"/>
      <c r="CG26" s="101"/>
      <c r="CH26" s="101"/>
      <c r="CI26" s="101"/>
      <c r="CJ26" s="101"/>
      <c r="CK26" s="101"/>
      <c r="CL26" s="101"/>
      <c r="CM26" s="102"/>
      <c r="CN26" s="102"/>
      <c r="CO26" s="102"/>
      <c r="CP26" s="102"/>
      <c r="CQ26" s="102"/>
      <c r="CR26" s="102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72"/>
      <c r="DL26" s="102"/>
      <c r="DM26" s="101"/>
      <c r="DN26" s="72"/>
      <c r="DO26" s="72"/>
      <c r="DP26" s="102"/>
      <c r="DQ26" s="101"/>
      <c r="DR26" s="72"/>
      <c r="DS26" s="72"/>
      <c r="DT26" s="102"/>
      <c r="DU26" s="101"/>
      <c r="DV26" s="72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</row>
    <row r="27" spans="1:197" ht="15" customHeight="1" x14ac:dyDescent="0.25">
      <c r="A27" s="28"/>
      <c r="B27" s="228"/>
      <c r="C27" s="228"/>
      <c r="D27" s="228"/>
      <c r="E27" s="228"/>
      <c r="F27" s="228"/>
      <c r="G27" s="228"/>
      <c r="H27" s="28"/>
      <c r="I27" s="28"/>
      <c r="J27" s="92"/>
      <c r="K27" s="93"/>
      <c r="L27" s="93"/>
      <c r="M27" s="94"/>
      <c r="N27" s="95"/>
      <c r="O27" s="111"/>
      <c r="P27" s="111"/>
      <c r="Q27" s="111"/>
      <c r="R27" s="111"/>
      <c r="S27" s="111"/>
      <c r="T27" s="111"/>
      <c r="U27" s="111"/>
      <c r="V27" s="92"/>
      <c r="W27" s="93"/>
      <c r="X27" s="93"/>
      <c r="Y27" s="94"/>
      <c r="Z27" s="96"/>
      <c r="AA27" s="94"/>
      <c r="AB27" s="94"/>
      <c r="AC27" s="94"/>
      <c r="AD27" s="94"/>
      <c r="AE27" s="94"/>
      <c r="AF27" s="94"/>
      <c r="AG27" s="94"/>
      <c r="AH27" s="92"/>
      <c r="AI27" s="93"/>
      <c r="AJ27" s="93"/>
      <c r="AK27" s="94"/>
      <c r="AL27" s="96"/>
      <c r="AM27" s="94"/>
      <c r="AN27" s="94"/>
      <c r="AO27" s="94"/>
      <c r="AP27" s="94"/>
      <c r="AQ27" s="94"/>
      <c r="AR27" s="94"/>
      <c r="AS27" s="94"/>
      <c r="AT27" s="101"/>
      <c r="AU27" s="101"/>
      <c r="AV27" s="101"/>
      <c r="AW27" s="101"/>
      <c r="AX27" s="101"/>
      <c r="AY27" s="101"/>
      <c r="AZ27" s="72"/>
      <c r="BA27" s="101"/>
      <c r="BB27" s="101"/>
      <c r="BC27" s="95"/>
      <c r="BD27" s="101"/>
      <c r="BE27" s="101"/>
      <c r="BF27" s="101"/>
      <c r="BG27" s="101"/>
      <c r="BH27" s="101"/>
      <c r="BI27" s="101"/>
      <c r="BJ27" s="101"/>
      <c r="BK27" s="101"/>
      <c r="BL27" s="101"/>
      <c r="BM27" s="72"/>
      <c r="BN27" s="101"/>
      <c r="BO27" s="101"/>
      <c r="BP27" s="95"/>
      <c r="BQ27" s="101"/>
      <c r="BR27" s="101"/>
      <c r="BS27" s="101"/>
      <c r="BT27" s="101"/>
      <c r="BU27" s="101"/>
      <c r="BV27" s="101"/>
      <c r="BW27" s="101"/>
      <c r="BX27" s="101"/>
      <c r="BY27" s="101"/>
      <c r="BZ27" s="72"/>
      <c r="CA27" s="101"/>
      <c r="CB27" s="101"/>
      <c r="CC27" s="95"/>
      <c r="CD27" s="101"/>
      <c r="CE27" s="101"/>
      <c r="CF27" s="101"/>
      <c r="CG27" s="101"/>
      <c r="CH27" s="101"/>
      <c r="CI27" s="101"/>
      <c r="CJ27" s="101"/>
      <c r="CK27" s="101"/>
      <c r="CL27" s="101"/>
      <c r="CM27" s="102"/>
      <c r="CN27" s="102"/>
      <c r="CO27" s="102"/>
      <c r="CP27" s="102"/>
      <c r="CQ27" s="102"/>
      <c r="CR27" s="102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72"/>
      <c r="DL27" s="102"/>
      <c r="DM27" s="101"/>
      <c r="DN27" s="72"/>
      <c r="DO27" s="72"/>
      <c r="DP27" s="102"/>
      <c r="DQ27" s="101"/>
      <c r="DR27" s="72"/>
      <c r="DS27" s="72"/>
      <c r="DT27" s="102"/>
      <c r="DU27" s="101"/>
      <c r="DV27" s="72"/>
      <c r="DW27" s="28"/>
      <c r="DX27" s="28"/>
      <c r="DY27" s="28"/>
      <c r="DZ27" s="28"/>
      <c r="EA27" s="28"/>
      <c r="EB27" s="28"/>
      <c r="EC27" s="28"/>
      <c r="ED27" s="28"/>
      <c r="EE27" s="28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  <c r="FK27" s="28"/>
      <c r="FL27" s="28"/>
      <c r="FM27" s="28"/>
      <c r="FN27" s="28"/>
      <c r="FO27" s="28"/>
      <c r="FP27" s="28"/>
      <c r="FQ27" s="28"/>
      <c r="FR27" s="28"/>
      <c r="FS27" s="28"/>
      <c r="FT27" s="28"/>
      <c r="FU27" s="28"/>
      <c r="FV27" s="28"/>
      <c r="FW27" s="28"/>
      <c r="FX27" s="28"/>
      <c r="FY27" s="28"/>
      <c r="FZ27" s="28"/>
      <c r="GA27" s="28"/>
      <c r="GB27" s="28"/>
      <c r="GC27" s="28"/>
      <c r="GD27" s="28"/>
      <c r="GE27" s="28"/>
      <c r="GF27" s="28"/>
      <c r="GG27" s="28"/>
      <c r="GH27" s="28"/>
      <c r="GI27" s="28"/>
      <c r="GJ27" s="28"/>
      <c r="GK27" s="28"/>
      <c r="GL27" s="28"/>
      <c r="GM27" s="28"/>
      <c r="GN27" s="28"/>
      <c r="GO27" s="28"/>
    </row>
    <row r="28" spans="1:197" ht="15" customHeight="1" x14ac:dyDescent="0.25">
      <c r="A28" s="28"/>
      <c r="B28" s="228"/>
      <c r="C28" s="228"/>
      <c r="D28" s="228"/>
      <c r="E28" s="228"/>
      <c r="F28" s="228"/>
      <c r="G28" s="228"/>
      <c r="H28" s="28"/>
      <c r="I28" s="28"/>
      <c r="J28" s="28"/>
      <c r="K28" s="64"/>
      <c r="L28" s="64"/>
      <c r="M28" s="28"/>
      <c r="N28" s="28"/>
      <c r="O28" s="111"/>
      <c r="P28" s="111"/>
      <c r="Q28" s="111"/>
      <c r="R28" s="111"/>
      <c r="S28" s="111"/>
      <c r="T28" s="111"/>
      <c r="U28" s="111"/>
      <c r="V28" s="28"/>
      <c r="W28" s="64"/>
      <c r="X28" s="64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64"/>
      <c r="AJ28" s="64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65"/>
      <c r="AZ28" s="66"/>
      <c r="BA28" s="67" t="s">
        <v>38</v>
      </c>
      <c r="BB28" s="67" t="s">
        <v>37</v>
      </c>
      <c r="BC28" s="67" t="s">
        <v>39</v>
      </c>
      <c r="BD28" s="65"/>
      <c r="BE28" s="65"/>
      <c r="BF28" s="65"/>
      <c r="BG28" s="65"/>
      <c r="BH28" s="65"/>
      <c r="BI28" s="65"/>
      <c r="BJ28" s="65"/>
      <c r="BK28" s="65"/>
      <c r="BL28" s="65"/>
      <c r="BM28" s="66"/>
      <c r="BN28" s="67" t="s">
        <v>38</v>
      </c>
      <c r="BO28" s="67" t="s">
        <v>37</v>
      </c>
      <c r="BP28" s="67" t="s">
        <v>39</v>
      </c>
      <c r="BQ28" s="65"/>
      <c r="BR28" s="65"/>
      <c r="BS28" s="65"/>
      <c r="BT28" s="65"/>
      <c r="BU28" s="65"/>
      <c r="BV28" s="65"/>
      <c r="BW28" s="65"/>
      <c r="BX28" s="65"/>
      <c r="BY28" s="65"/>
      <c r="BZ28" s="66"/>
      <c r="CA28" s="67" t="s">
        <v>38</v>
      </c>
      <c r="CB28" s="67" t="s">
        <v>37</v>
      </c>
      <c r="CC28" s="67" t="s">
        <v>39</v>
      </c>
      <c r="CD28" s="65"/>
      <c r="CE28" s="65"/>
      <c r="CF28" s="65"/>
      <c r="CG28" s="65"/>
      <c r="CH28" s="65"/>
      <c r="CI28" s="65"/>
      <c r="CJ28" s="65"/>
      <c r="CK28" s="65"/>
      <c r="CL28" s="65"/>
      <c r="CM28" s="65"/>
      <c r="CN28" s="65"/>
      <c r="CO28" s="65"/>
      <c r="CP28" s="65"/>
      <c r="CQ28" s="65"/>
      <c r="CR28" s="65"/>
      <c r="CS28" s="28"/>
      <c r="CT28" s="28"/>
      <c r="CU28" s="28"/>
      <c r="CV28" s="28"/>
      <c r="CW28" s="28"/>
      <c r="CX28" s="28"/>
      <c r="CY28" s="28"/>
      <c r="CZ28" s="28"/>
      <c r="DA28" s="28"/>
      <c r="DB28" s="28"/>
      <c r="DC28" s="28"/>
      <c r="DD28" s="28"/>
      <c r="DE28" s="28"/>
      <c r="DF28" s="28"/>
      <c r="DG28" s="28"/>
      <c r="DH28" s="28"/>
      <c r="DI28" s="28"/>
      <c r="DJ28" s="28"/>
      <c r="DK28" s="64"/>
      <c r="DL28" s="28"/>
      <c r="DM28" s="28"/>
      <c r="DN28" s="64"/>
      <c r="DO28" s="64"/>
      <c r="DP28" s="28"/>
      <c r="DQ28" s="28"/>
      <c r="DR28" s="64"/>
      <c r="DS28" s="64"/>
      <c r="DT28" s="28"/>
      <c r="DU28" s="28"/>
      <c r="DV28" s="64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28"/>
      <c r="EV28" s="28"/>
      <c r="EW28" s="28"/>
      <c r="EX28" s="28"/>
      <c r="EY28" s="28"/>
      <c r="EZ28" s="28"/>
      <c r="FA28" s="28"/>
      <c r="FB28" s="28"/>
      <c r="FC28" s="28"/>
      <c r="FD28" s="28"/>
      <c r="FE28" s="28"/>
      <c r="FF28" s="28"/>
      <c r="FG28" s="28"/>
      <c r="FH28" s="28"/>
      <c r="FI28" s="28"/>
      <c r="FJ28" s="28"/>
      <c r="FK28" s="28"/>
      <c r="FL28" s="28"/>
      <c r="FM28" s="28"/>
      <c r="FN28" s="28"/>
      <c r="FO28" s="28"/>
      <c r="FP28" s="28"/>
      <c r="FQ28" s="28"/>
      <c r="FR28" s="28"/>
      <c r="FS28" s="28"/>
      <c r="FT28" s="28"/>
      <c r="FU28" s="28"/>
      <c r="FV28" s="28"/>
      <c r="FW28" s="28"/>
      <c r="FX28" s="28"/>
      <c r="FY28" s="28"/>
      <c r="FZ28" s="28"/>
      <c r="GA28" s="28"/>
      <c r="GB28" s="28"/>
      <c r="GC28" s="28"/>
      <c r="GD28" s="28"/>
      <c r="GE28" s="28"/>
      <c r="GF28" s="28"/>
      <c r="GG28" s="28"/>
      <c r="GH28" s="28"/>
      <c r="GI28" s="28"/>
      <c r="GJ28" s="28"/>
      <c r="GK28" s="28"/>
      <c r="GL28" s="28"/>
      <c r="GM28" s="28"/>
      <c r="GN28" s="28"/>
      <c r="GO28" s="28"/>
    </row>
    <row r="29" spans="1:197" ht="15" customHeight="1" x14ac:dyDescent="0.25">
      <c r="A29" s="28"/>
      <c r="B29" s="228"/>
      <c r="C29" s="228"/>
      <c r="D29" s="228"/>
      <c r="E29" s="228"/>
      <c r="F29" s="228"/>
      <c r="G29" s="228"/>
      <c r="H29" s="28"/>
      <c r="I29" s="28"/>
      <c r="J29" s="28"/>
      <c r="K29" s="64"/>
      <c r="L29" s="64"/>
      <c r="M29" s="28"/>
      <c r="N29" s="28"/>
      <c r="O29" s="111"/>
      <c r="P29" s="111"/>
      <c r="Q29" s="111"/>
      <c r="R29" s="111"/>
      <c r="S29" s="111"/>
      <c r="T29" s="111"/>
      <c r="U29" s="111"/>
      <c r="V29" s="28"/>
      <c r="W29" s="64"/>
      <c r="X29" s="64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64"/>
      <c r="AJ29" s="64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65"/>
      <c r="AZ29" s="66"/>
      <c r="BA29" s="65" t="s">
        <v>38</v>
      </c>
      <c r="BB29" s="65" t="s">
        <v>37</v>
      </c>
      <c r="BC29" s="65" t="s">
        <v>39</v>
      </c>
      <c r="BD29" s="65"/>
      <c r="BE29" s="65"/>
      <c r="BF29" s="65"/>
      <c r="BG29" s="65"/>
      <c r="BH29" s="65"/>
      <c r="BI29" s="65"/>
      <c r="BJ29" s="65"/>
      <c r="BK29" s="65"/>
      <c r="BL29" s="65"/>
      <c r="BM29" s="66"/>
      <c r="BN29" s="65" t="s">
        <v>38</v>
      </c>
      <c r="BO29" s="65" t="s">
        <v>37</v>
      </c>
      <c r="BP29" s="65" t="s">
        <v>39</v>
      </c>
      <c r="BQ29" s="65"/>
      <c r="BR29" s="65"/>
      <c r="BS29" s="65"/>
      <c r="BT29" s="65"/>
      <c r="BU29" s="65"/>
      <c r="BV29" s="65"/>
      <c r="BW29" s="65"/>
      <c r="BX29" s="65"/>
      <c r="BY29" s="65"/>
      <c r="BZ29" s="66"/>
      <c r="CA29" s="65" t="s">
        <v>38</v>
      </c>
      <c r="CB29" s="65" t="s">
        <v>37</v>
      </c>
      <c r="CC29" s="65" t="s">
        <v>39</v>
      </c>
      <c r="CD29" s="65"/>
      <c r="CE29" s="65"/>
      <c r="CF29" s="65"/>
      <c r="CG29" s="65"/>
      <c r="CH29" s="65"/>
      <c r="CI29" s="65"/>
      <c r="CJ29" s="65"/>
      <c r="CK29" s="65"/>
      <c r="CL29" s="65"/>
      <c r="CM29" s="65"/>
      <c r="CN29" s="65"/>
      <c r="CO29" s="65"/>
      <c r="CP29" s="65"/>
      <c r="CQ29" s="65"/>
      <c r="CR29" s="65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64"/>
      <c r="DL29" s="28"/>
      <c r="DM29" s="28"/>
      <c r="DN29" s="64"/>
      <c r="DO29" s="64"/>
      <c r="DP29" s="28"/>
      <c r="DQ29" s="28"/>
      <c r="DR29" s="64"/>
      <c r="DS29" s="64"/>
      <c r="DT29" s="28"/>
      <c r="DU29" s="28"/>
      <c r="DV29" s="64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</row>
    <row r="30" spans="1:197" ht="15" customHeight="1" x14ac:dyDescent="0.25">
      <c r="A30" s="28"/>
      <c r="B30" s="228"/>
      <c r="C30" s="228"/>
      <c r="D30" s="228"/>
      <c r="E30" s="228"/>
      <c r="F30" s="228"/>
      <c r="G30" s="228"/>
      <c r="H30" s="28"/>
      <c r="I30" s="28"/>
      <c r="J30" s="28"/>
      <c r="K30" s="64"/>
      <c r="L30" s="64"/>
      <c r="M30" s="28"/>
      <c r="N30" s="28"/>
      <c r="O30" s="71"/>
      <c r="P30" s="71"/>
      <c r="Q30" s="71"/>
      <c r="R30" s="71"/>
      <c r="S30" s="71"/>
      <c r="T30" s="71"/>
      <c r="U30" s="71"/>
      <c r="V30" s="28"/>
      <c r="W30" s="64"/>
      <c r="X30" s="64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64"/>
      <c r="AJ30" s="64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65"/>
      <c r="AZ30" s="66"/>
      <c r="BA30" s="65"/>
      <c r="BB30" s="65"/>
      <c r="BC30" s="65"/>
      <c r="BD30" s="65"/>
      <c r="BE30" s="65"/>
      <c r="BF30" s="65"/>
      <c r="BG30" s="65"/>
      <c r="BH30" s="65"/>
      <c r="BI30" s="65"/>
      <c r="BJ30" s="65"/>
      <c r="BK30" s="65"/>
      <c r="BL30" s="65"/>
      <c r="BM30" s="66"/>
      <c r="BN30" s="65"/>
      <c r="BO30" s="65"/>
      <c r="BP30" s="65"/>
      <c r="BQ30" s="65"/>
      <c r="BR30" s="65"/>
      <c r="BS30" s="65"/>
      <c r="BT30" s="65"/>
      <c r="BU30" s="65"/>
      <c r="BV30" s="65"/>
      <c r="BW30" s="65"/>
      <c r="BX30" s="65"/>
      <c r="BY30" s="65"/>
      <c r="BZ30" s="66"/>
      <c r="CA30" s="65"/>
      <c r="CB30" s="65"/>
      <c r="CC30" s="65"/>
      <c r="CD30" s="65"/>
      <c r="CE30" s="65"/>
      <c r="CF30" s="65"/>
      <c r="CG30" s="65"/>
      <c r="CH30" s="65"/>
      <c r="CI30" s="65"/>
      <c r="CJ30" s="65"/>
      <c r="CK30" s="65"/>
      <c r="CL30" s="65"/>
      <c r="CM30" s="65"/>
      <c r="CN30" s="65"/>
      <c r="CO30" s="65"/>
      <c r="CP30" s="65"/>
      <c r="CQ30" s="65"/>
      <c r="CR30" s="65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64"/>
      <c r="DL30" s="28"/>
      <c r="DM30" s="28"/>
      <c r="DN30" s="64"/>
      <c r="DO30" s="64"/>
      <c r="DP30" s="28"/>
      <c r="DQ30" s="28"/>
      <c r="DR30" s="64"/>
      <c r="DS30" s="64"/>
      <c r="DT30" s="28"/>
      <c r="DU30" s="28"/>
      <c r="DV30" s="64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</row>
    <row r="31" spans="1:197" ht="15" customHeight="1" x14ac:dyDescent="0.25">
      <c r="A31" s="28"/>
      <c r="B31" s="228"/>
      <c r="C31" s="228"/>
      <c r="D31" s="228"/>
      <c r="E31" s="228"/>
      <c r="F31" s="228"/>
      <c r="G31" s="228"/>
      <c r="H31" s="28"/>
      <c r="I31" s="28"/>
      <c r="J31" s="28"/>
      <c r="K31" s="64"/>
      <c r="L31" s="64"/>
      <c r="M31" s="28"/>
      <c r="N31" s="28"/>
      <c r="O31" s="71"/>
      <c r="P31" s="71"/>
      <c r="Q31" s="71"/>
      <c r="R31" s="71"/>
      <c r="S31" s="71"/>
      <c r="T31" s="71"/>
      <c r="U31" s="71"/>
      <c r="V31" s="28"/>
      <c r="W31" s="64"/>
      <c r="X31" s="64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64"/>
      <c r="AJ31" s="64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65"/>
      <c r="AZ31" s="66"/>
      <c r="BA31" s="65"/>
      <c r="BB31" s="65"/>
      <c r="BC31" s="65"/>
      <c r="BD31" s="65"/>
      <c r="BE31" s="65"/>
      <c r="BF31" s="65"/>
      <c r="BG31" s="65"/>
      <c r="BH31" s="65"/>
      <c r="BI31" s="65"/>
      <c r="BJ31" s="65"/>
      <c r="BK31" s="65"/>
      <c r="BL31" s="65"/>
      <c r="BM31" s="66"/>
      <c r="BN31" s="65"/>
      <c r="BO31" s="65"/>
      <c r="BP31" s="65"/>
      <c r="BQ31" s="65"/>
      <c r="BR31" s="65"/>
      <c r="BS31" s="65"/>
      <c r="BT31" s="65"/>
      <c r="BU31" s="65"/>
      <c r="BV31" s="65"/>
      <c r="BW31" s="65"/>
      <c r="BX31" s="65"/>
      <c r="BY31" s="65"/>
      <c r="BZ31" s="66"/>
      <c r="CA31" s="65"/>
      <c r="CB31" s="65"/>
      <c r="CC31" s="65"/>
      <c r="CD31" s="65"/>
      <c r="CE31" s="65"/>
      <c r="CF31" s="65"/>
      <c r="CG31" s="65"/>
      <c r="CH31" s="65"/>
      <c r="CI31" s="65"/>
      <c r="CJ31" s="65"/>
      <c r="CK31" s="65"/>
      <c r="CL31" s="65"/>
      <c r="CM31" s="65"/>
      <c r="CN31" s="65"/>
      <c r="CO31" s="65"/>
      <c r="CP31" s="65"/>
      <c r="CQ31" s="65"/>
      <c r="CR31" s="65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64"/>
      <c r="DL31" s="28"/>
      <c r="DM31" s="28"/>
      <c r="DN31" s="64"/>
      <c r="DO31" s="64"/>
      <c r="DP31" s="28"/>
      <c r="DQ31" s="28"/>
      <c r="DR31" s="64"/>
      <c r="DS31" s="64"/>
      <c r="DT31" s="28"/>
      <c r="DU31" s="28"/>
      <c r="DV31" s="64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</row>
    <row r="32" spans="1:197" ht="15" customHeight="1" x14ac:dyDescent="0.25">
      <c r="A32" s="28"/>
      <c r="B32" s="228"/>
      <c r="C32" s="228"/>
      <c r="D32" s="228"/>
      <c r="E32" s="228"/>
      <c r="F32" s="228"/>
      <c r="G32" s="228"/>
      <c r="H32" s="28"/>
      <c r="I32" s="28"/>
      <c r="J32" s="28"/>
      <c r="K32" s="64"/>
      <c r="L32" s="64"/>
      <c r="M32" s="28"/>
      <c r="N32" s="28"/>
      <c r="O32" s="68"/>
      <c r="P32" s="68"/>
      <c r="Q32" s="68"/>
      <c r="R32" s="68"/>
      <c r="S32" s="68"/>
      <c r="T32" s="68"/>
      <c r="U32" s="68"/>
      <c r="V32" s="28"/>
      <c r="W32" s="64"/>
      <c r="X32" s="64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64"/>
      <c r="AJ32" s="64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65"/>
      <c r="AZ32" s="66"/>
      <c r="BA32" s="65"/>
      <c r="BB32" s="65"/>
      <c r="BC32" s="65"/>
      <c r="BD32" s="65"/>
      <c r="BE32" s="65"/>
      <c r="BF32" s="65"/>
      <c r="BG32" s="65"/>
      <c r="BH32" s="65"/>
      <c r="BI32" s="65"/>
      <c r="BJ32" s="65"/>
      <c r="BK32" s="65"/>
      <c r="BL32" s="65"/>
      <c r="BM32" s="66"/>
      <c r="BN32" s="65"/>
      <c r="BO32" s="65"/>
      <c r="BP32" s="65"/>
      <c r="BQ32" s="65"/>
      <c r="BR32" s="65"/>
      <c r="BS32" s="65"/>
      <c r="BT32" s="65"/>
      <c r="BU32" s="65"/>
      <c r="BV32" s="65"/>
      <c r="BW32" s="65"/>
      <c r="BX32" s="65"/>
      <c r="BY32" s="65"/>
      <c r="BZ32" s="66"/>
      <c r="CA32" s="65"/>
      <c r="CB32" s="65"/>
      <c r="CC32" s="65"/>
      <c r="CD32" s="65"/>
      <c r="CE32" s="65"/>
      <c r="CF32" s="65"/>
      <c r="CG32" s="65"/>
      <c r="CH32" s="65"/>
      <c r="CI32" s="65"/>
      <c r="CJ32" s="65"/>
      <c r="CK32" s="65"/>
      <c r="CL32" s="65"/>
      <c r="CM32" s="65"/>
      <c r="CN32" s="65"/>
      <c r="CO32" s="65"/>
      <c r="CP32" s="65"/>
      <c r="CQ32" s="65"/>
      <c r="CR32" s="65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64"/>
      <c r="DL32" s="28"/>
      <c r="DM32" s="28"/>
      <c r="DN32" s="64"/>
      <c r="DO32" s="64"/>
      <c r="DP32" s="28"/>
      <c r="DQ32" s="28"/>
      <c r="DR32" s="64"/>
      <c r="DS32" s="64"/>
      <c r="DT32" s="28"/>
      <c r="DU32" s="28"/>
      <c r="DV32" s="64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</row>
    <row r="33" spans="1:197" ht="15" customHeight="1" x14ac:dyDescent="0.25">
      <c r="A33" s="28"/>
      <c r="B33" s="228"/>
      <c r="C33" s="228"/>
      <c r="D33" s="228"/>
      <c r="E33" s="228"/>
      <c r="F33" s="228"/>
      <c r="G33" s="228"/>
      <c r="H33" s="28"/>
      <c r="I33" s="28"/>
      <c r="J33" s="28"/>
      <c r="K33" s="64"/>
      <c r="L33" s="64"/>
      <c r="M33" s="28"/>
      <c r="N33" s="28"/>
      <c r="O33" s="68"/>
      <c r="P33" s="68"/>
      <c r="Q33" s="68"/>
      <c r="R33" s="68"/>
      <c r="S33" s="68"/>
      <c r="T33" s="68"/>
      <c r="U33" s="68"/>
      <c r="V33" s="28"/>
      <c r="W33" s="64"/>
      <c r="X33" s="64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64"/>
      <c r="AJ33" s="64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65"/>
      <c r="AZ33" s="66"/>
      <c r="BA33" s="65"/>
      <c r="BB33" s="65"/>
      <c r="BC33" s="65"/>
      <c r="BD33" s="65"/>
      <c r="BE33" s="65"/>
      <c r="BF33" s="65"/>
      <c r="BG33" s="65"/>
      <c r="BH33" s="65"/>
      <c r="BI33" s="65"/>
      <c r="BJ33" s="65"/>
      <c r="BK33" s="65"/>
      <c r="BL33" s="65"/>
      <c r="BM33" s="66"/>
      <c r="BN33" s="65"/>
      <c r="BO33" s="65"/>
      <c r="BP33" s="65"/>
      <c r="BQ33" s="65"/>
      <c r="BR33" s="65"/>
      <c r="BS33" s="65"/>
      <c r="BT33" s="65"/>
      <c r="BU33" s="65"/>
      <c r="BV33" s="65"/>
      <c r="BW33" s="65"/>
      <c r="BX33" s="65"/>
      <c r="BY33" s="65"/>
      <c r="BZ33" s="66"/>
      <c r="CA33" s="65"/>
      <c r="CB33" s="65"/>
      <c r="CC33" s="65"/>
      <c r="CD33" s="65"/>
      <c r="CE33" s="65"/>
      <c r="CF33" s="65"/>
      <c r="CG33" s="65"/>
      <c r="CH33" s="65"/>
      <c r="CI33" s="65"/>
      <c r="CJ33" s="65"/>
      <c r="CK33" s="65"/>
      <c r="CL33" s="65"/>
      <c r="CM33" s="65"/>
      <c r="CN33" s="65"/>
      <c r="CO33" s="65"/>
      <c r="CP33" s="65"/>
      <c r="CQ33" s="65"/>
      <c r="CR33" s="65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64"/>
      <c r="DL33" s="28"/>
      <c r="DM33" s="28"/>
      <c r="DN33" s="64"/>
      <c r="DO33" s="64"/>
      <c r="DP33" s="28"/>
      <c r="DQ33" s="28"/>
      <c r="DR33" s="64"/>
      <c r="DS33" s="64"/>
      <c r="DT33" s="28"/>
      <c r="DU33" s="28"/>
      <c r="DV33" s="64"/>
      <c r="DW33" s="28"/>
      <c r="DX33" s="28"/>
      <c r="DY33" s="28"/>
      <c r="DZ33" s="28"/>
      <c r="EA33" s="28"/>
      <c r="EB33" s="28"/>
      <c r="EC33" s="28"/>
      <c r="ED33" s="28"/>
      <c r="EE33" s="28"/>
      <c r="EF33" s="28"/>
      <c r="EG33" s="28"/>
      <c r="EH33" s="28"/>
      <c r="EI33" s="28"/>
      <c r="EJ33" s="28"/>
      <c r="EK33" s="28"/>
      <c r="EL33" s="28"/>
      <c r="EM33" s="28"/>
      <c r="EN33" s="28"/>
      <c r="EO33" s="28"/>
      <c r="EP33" s="28"/>
      <c r="EQ33" s="28"/>
      <c r="ER33" s="28"/>
      <c r="ES33" s="28"/>
      <c r="ET33" s="28"/>
      <c r="EU33" s="28"/>
      <c r="EV33" s="28"/>
      <c r="EW33" s="28"/>
      <c r="EX33" s="28"/>
      <c r="EY33" s="28"/>
      <c r="EZ33" s="28"/>
      <c r="FA33" s="28"/>
      <c r="FB33" s="28"/>
      <c r="FC33" s="28"/>
      <c r="FD33" s="28"/>
      <c r="FE33" s="28"/>
      <c r="FF33" s="28"/>
      <c r="FG33" s="28"/>
      <c r="FH33" s="28"/>
      <c r="FI33" s="28"/>
      <c r="FJ33" s="28"/>
      <c r="FK33" s="28"/>
      <c r="FL33" s="28"/>
      <c r="FM33" s="28"/>
      <c r="FN33" s="28"/>
      <c r="FO33" s="28"/>
      <c r="FP33" s="28"/>
      <c r="FQ33" s="28"/>
      <c r="FR33" s="28"/>
      <c r="FS33" s="28"/>
      <c r="FT33" s="28"/>
      <c r="FU33" s="28"/>
      <c r="FV33" s="28"/>
      <c r="FW33" s="28"/>
      <c r="FX33" s="28"/>
      <c r="FY33" s="28"/>
      <c r="FZ33" s="28"/>
      <c r="GA33" s="28"/>
      <c r="GB33" s="28"/>
      <c r="GC33" s="28"/>
      <c r="GD33" s="28"/>
      <c r="GE33" s="28"/>
      <c r="GF33" s="28"/>
      <c r="GG33" s="28"/>
      <c r="GH33" s="28"/>
      <c r="GI33" s="28"/>
      <c r="GJ33" s="28"/>
      <c r="GK33" s="28"/>
      <c r="GL33" s="28"/>
      <c r="GM33" s="28"/>
      <c r="GN33" s="28"/>
      <c r="GO33" s="28"/>
    </row>
    <row r="34" spans="1:197" x14ac:dyDescent="0.25">
      <c r="A34" s="28"/>
      <c r="B34" s="228"/>
      <c r="C34" s="228"/>
      <c r="D34" s="228"/>
      <c r="E34" s="228"/>
      <c r="F34" s="228"/>
      <c r="G34" s="228"/>
      <c r="H34" s="28"/>
      <c r="I34" s="28"/>
      <c r="J34" s="28"/>
      <c r="K34" s="64"/>
      <c r="L34" s="64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64"/>
      <c r="X34" s="64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64"/>
      <c r="AJ34" s="64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65"/>
      <c r="AZ34" s="66"/>
      <c r="BA34" s="65"/>
      <c r="BB34" s="65"/>
      <c r="BC34" s="65"/>
      <c r="BD34" s="65"/>
      <c r="BE34" s="65"/>
      <c r="BF34" s="65"/>
      <c r="BG34" s="65"/>
      <c r="BH34" s="65"/>
      <c r="BI34" s="65"/>
      <c r="BJ34" s="65"/>
      <c r="BK34" s="65"/>
      <c r="BL34" s="65"/>
      <c r="BM34" s="66"/>
      <c r="BN34" s="65"/>
      <c r="BO34" s="65"/>
      <c r="BP34" s="65"/>
      <c r="BQ34" s="65"/>
      <c r="BR34" s="65"/>
      <c r="BS34" s="65"/>
      <c r="BT34" s="65"/>
      <c r="BU34" s="65"/>
      <c r="BV34" s="65"/>
      <c r="BW34" s="65"/>
      <c r="BX34" s="65"/>
      <c r="BY34" s="65"/>
      <c r="BZ34" s="66"/>
      <c r="CA34" s="65"/>
      <c r="CB34" s="65"/>
      <c r="CC34" s="65"/>
      <c r="CD34" s="65"/>
      <c r="CE34" s="65"/>
      <c r="CF34" s="65"/>
      <c r="CG34" s="65"/>
      <c r="CH34" s="65"/>
      <c r="CI34" s="65"/>
      <c r="CJ34" s="65"/>
      <c r="CK34" s="65"/>
      <c r="CL34" s="65"/>
      <c r="CM34" s="65"/>
      <c r="CN34" s="65"/>
      <c r="CO34" s="65"/>
      <c r="CP34" s="65"/>
      <c r="CQ34" s="65"/>
      <c r="CR34" s="65"/>
      <c r="CS34" s="28"/>
      <c r="CT34" s="28"/>
      <c r="CU34" s="28"/>
      <c r="CV34" s="28"/>
      <c r="CW34" s="28"/>
      <c r="CX34" s="28"/>
      <c r="CY34" s="28"/>
      <c r="CZ34" s="28"/>
      <c r="DA34" s="28"/>
      <c r="DB34" s="28"/>
      <c r="DC34" s="28"/>
      <c r="DD34" s="28"/>
      <c r="DE34" s="28"/>
      <c r="DF34" s="28"/>
      <c r="DG34" s="28"/>
      <c r="DH34" s="28"/>
      <c r="DI34" s="28"/>
      <c r="DJ34" s="28"/>
      <c r="DK34" s="64"/>
      <c r="DL34" s="28"/>
      <c r="DM34" s="28"/>
      <c r="DN34" s="64"/>
      <c r="DO34" s="64"/>
      <c r="DP34" s="28"/>
      <c r="DQ34" s="28"/>
      <c r="DR34" s="64"/>
      <c r="DS34" s="64"/>
      <c r="DT34" s="28"/>
      <c r="DU34" s="28"/>
      <c r="DV34" s="64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28"/>
      <c r="EV34" s="28"/>
      <c r="EW34" s="28"/>
      <c r="EX34" s="28"/>
      <c r="EY34" s="28"/>
      <c r="EZ34" s="28"/>
      <c r="FA34" s="28"/>
      <c r="FB34" s="28"/>
      <c r="FC34" s="28"/>
      <c r="FD34" s="28"/>
      <c r="FE34" s="28"/>
      <c r="FF34" s="28"/>
      <c r="FG34" s="28"/>
      <c r="FH34" s="28"/>
      <c r="FI34" s="28"/>
      <c r="FJ34" s="28"/>
      <c r="FK34" s="28"/>
      <c r="FL34" s="28"/>
      <c r="FM34" s="28"/>
      <c r="FN34" s="28"/>
      <c r="FO34" s="28"/>
      <c r="FP34" s="28"/>
      <c r="FQ34" s="28"/>
      <c r="FR34" s="28"/>
      <c r="FS34" s="28"/>
      <c r="FT34" s="28"/>
      <c r="FU34" s="28"/>
      <c r="FV34" s="28"/>
      <c r="FW34" s="28"/>
      <c r="FX34" s="28"/>
      <c r="FY34" s="28"/>
      <c r="FZ34" s="28"/>
      <c r="GA34" s="28"/>
      <c r="GB34" s="28"/>
      <c r="GC34" s="28"/>
      <c r="GD34" s="28"/>
      <c r="GE34" s="28"/>
      <c r="GF34" s="28"/>
      <c r="GG34" s="28"/>
      <c r="GH34" s="28"/>
      <c r="GI34" s="28"/>
      <c r="GJ34" s="28"/>
      <c r="GK34" s="28"/>
      <c r="GL34" s="28"/>
      <c r="GM34" s="28"/>
      <c r="GN34" s="28"/>
      <c r="GO34" s="28"/>
    </row>
    <row r="35" spans="1:197" x14ac:dyDescent="0.25">
      <c r="A35" s="28"/>
      <c r="B35" s="69"/>
      <c r="C35" s="28"/>
      <c r="D35" s="28"/>
      <c r="E35" s="64"/>
      <c r="F35" s="28"/>
      <c r="G35" s="28"/>
      <c r="H35" s="28"/>
      <c r="I35" s="28"/>
      <c r="J35" s="28"/>
      <c r="K35" s="64"/>
      <c r="L35" s="64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64"/>
      <c r="X35" s="64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64"/>
      <c r="AJ35" s="64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65"/>
      <c r="AZ35" s="66"/>
      <c r="BA35" s="65"/>
      <c r="BB35" s="65"/>
      <c r="BC35" s="65"/>
      <c r="BD35" s="65"/>
      <c r="BE35" s="65"/>
      <c r="BF35" s="65"/>
      <c r="BG35" s="65"/>
      <c r="BH35" s="65"/>
      <c r="BI35" s="65"/>
      <c r="BJ35" s="65"/>
      <c r="BK35" s="65"/>
      <c r="BL35" s="65"/>
      <c r="BM35" s="66"/>
      <c r="BN35" s="65"/>
      <c r="BO35" s="65"/>
      <c r="BP35" s="65"/>
      <c r="BQ35" s="65"/>
      <c r="BR35" s="65"/>
      <c r="BS35" s="65"/>
      <c r="BT35" s="65"/>
      <c r="BU35" s="65"/>
      <c r="BV35" s="65"/>
      <c r="BW35" s="65"/>
      <c r="BX35" s="65"/>
      <c r="BY35" s="65"/>
      <c r="BZ35" s="66"/>
      <c r="CA35" s="65"/>
      <c r="CB35" s="65"/>
      <c r="CC35" s="65"/>
      <c r="CD35" s="65"/>
      <c r="CE35" s="65"/>
      <c r="CF35" s="65"/>
      <c r="CG35" s="65"/>
      <c r="CH35" s="65"/>
      <c r="CI35" s="65"/>
      <c r="CJ35" s="65"/>
      <c r="CK35" s="65"/>
      <c r="CL35" s="65"/>
      <c r="CM35" s="65"/>
      <c r="CN35" s="65"/>
      <c r="CO35" s="65"/>
      <c r="CP35" s="65"/>
      <c r="CQ35" s="65"/>
      <c r="CR35" s="65"/>
      <c r="CS35" s="28"/>
      <c r="CT35" s="28"/>
      <c r="CU35" s="28"/>
      <c r="CV35" s="28"/>
      <c r="CW35" s="28"/>
      <c r="CX35" s="28"/>
      <c r="CY35" s="28"/>
      <c r="CZ35" s="28"/>
      <c r="DA35" s="28"/>
      <c r="DB35" s="28"/>
      <c r="DC35" s="28"/>
      <c r="DD35" s="28"/>
      <c r="DE35" s="28"/>
      <c r="DF35" s="28"/>
      <c r="DG35" s="28"/>
      <c r="DH35" s="28"/>
      <c r="DI35" s="28"/>
      <c r="DJ35" s="28"/>
      <c r="DK35" s="64"/>
      <c r="DL35" s="28"/>
      <c r="DM35" s="28"/>
      <c r="DN35" s="64"/>
      <c r="DO35" s="64"/>
      <c r="DP35" s="28"/>
      <c r="DQ35" s="28"/>
      <c r="DR35" s="64"/>
      <c r="DS35" s="64"/>
      <c r="DT35" s="28"/>
      <c r="DU35" s="28"/>
      <c r="DV35" s="64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28"/>
      <c r="EV35" s="28"/>
      <c r="EW35" s="28"/>
      <c r="EX35" s="28"/>
      <c r="EY35" s="28"/>
      <c r="EZ35" s="28"/>
      <c r="FA35" s="28"/>
      <c r="FB35" s="28"/>
      <c r="FC35" s="28"/>
      <c r="FD35" s="28"/>
      <c r="FE35" s="28"/>
      <c r="FF35" s="28"/>
      <c r="FG35" s="28"/>
      <c r="FH35" s="28"/>
      <c r="FI35" s="28"/>
      <c r="FJ35" s="28"/>
      <c r="FK35" s="28"/>
      <c r="FL35" s="28"/>
      <c r="FM35" s="28"/>
      <c r="FN35" s="28"/>
      <c r="FO35" s="28"/>
      <c r="FP35" s="28"/>
      <c r="FQ35" s="28"/>
      <c r="FR35" s="28"/>
      <c r="FS35" s="28"/>
      <c r="FT35" s="28"/>
      <c r="FU35" s="28"/>
      <c r="FV35" s="28"/>
      <c r="FW35" s="28"/>
      <c r="FX35" s="28"/>
      <c r="FY35" s="28"/>
      <c r="FZ35" s="28"/>
      <c r="GA35" s="28"/>
      <c r="GB35" s="28"/>
      <c r="GC35" s="28"/>
      <c r="GD35" s="28"/>
      <c r="GE35" s="28"/>
      <c r="GF35" s="28"/>
      <c r="GG35" s="28"/>
      <c r="GH35" s="28"/>
      <c r="GI35" s="28"/>
      <c r="GJ35" s="28"/>
      <c r="GK35" s="28"/>
      <c r="GL35" s="28"/>
      <c r="GM35" s="28"/>
      <c r="GN35" s="28"/>
      <c r="GO35" s="28"/>
    </row>
    <row r="36" spans="1:197" x14ac:dyDescent="0.25">
      <c r="A36" s="28"/>
      <c r="B36" s="69"/>
      <c r="C36" s="28"/>
      <c r="D36" s="28"/>
      <c r="E36" s="64"/>
      <c r="F36" s="28"/>
      <c r="G36" s="28"/>
      <c r="H36" s="28"/>
      <c r="I36" s="28"/>
      <c r="J36" s="28"/>
      <c r="K36" s="64"/>
      <c r="L36" s="64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64"/>
      <c r="X36" s="64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64"/>
      <c r="AJ36" s="64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65"/>
      <c r="AZ36" s="66"/>
      <c r="BA36" s="65"/>
      <c r="BB36" s="65"/>
      <c r="BC36" s="65"/>
      <c r="BD36" s="65"/>
      <c r="BE36" s="65"/>
      <c r="BF36" s="65"/>
      <c r="BG36" s="65"/>
      <c r="BH36" s="65"/>
      <c r="BI36" s="65"/>
      <c r="BJ36" s="65"/>
      <c r="BK36" s="65"/>
      <c r="BL36" s="65"/>
      <c r="BM36" s="66"/>
      <c r="BN36" s="65"/>
      <c r="BO36" s="65"/>
      <c r="BP36" s="65"/>
      <c r="BQ36" s="65"/>
      <c r="BR36" s="65"/>
      <c r="BS36" s="65"/>
      <c r="BT36" s="65"/>
      <c r="BU36" s="65"/>
      <c r="BV36" s="65"/>
      <c r="BW36" s="65"/>
      <c r="BX36" s="65"/>
      <c r="BY36" s="65"/>
      <c r="BZ36" s="66"/>
      <c r="CA36" s="65"/>
      <c r="CB36" s="65"/>
      <c r="CC36" s="65"/>
      <c r="CD36" s="65"/>
      <c r="CE36" s="65"/>
      <c r="CF36" s="65"/>
      <c r="CG36" s="65"/>
      <c r="CH36" s="65"/>
      <c r="CI36" s="65"/>
      <c r="CJ36" s="65"/>
      <c r="CK36" s="65"/>
      <c r="CL36" s="65"/>
      <c r="CM36" s="65"/>
      <c r="CN36" s="65"/>
      <c r="CO36" s="65"/>
      <c r="CP36" s="65"/>
      <c r="CQ36" s="65"/>
      <c r="CR36" s="65"/>
      <c r="CS36" s="28"/>
      <c r="CT36" s="28"/>
      <c r="CU36" s="28"/>
      <c r="CV36" s="28"/>
      <c r="CW36" s="28"/>
      <c r="CX36" s="28"/>
      <c r="CY36" s="28"/>
      <c r="CZ36" s="28"/>
      <c r="DA36" s="28"/>
      <c r="DB36" s="28"/>
      <c r="DC36" s="28"/>
      <c r="DD36" s="28"/>
      <c r="DE36" s="28"/>
      <c r="DF36" s="28"/>
      <c r="DG36" s="28"/>
      <c r="DH36" s="28"/>
      <c r="DI36" s="28"/>
      <c r="DJ36" s="28"/>
      <c r="DK36" s="64"/>
      <c r="DL36" s="28"/>
      <c r="DM36" s="28"/>
      <c r="DN36" s="64"/>
      <c r="DO36" s="64"/>
      <c r="DP36" s="28"/>
      <c r="DQ36" s="28"/>
      <c r="DR36" s="64"/>
      <c r="DS36" s="64"/>
      <c r="DT36" s="28"/>
      <c r="DU36" s="28"/>
      <c r="DV36" s="64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28"/>
      <c r="EV36" s="28"/>
      <c r="EW36" s="28"/>
      <c r="EX36" s="28"/>
      <c r="EY36" s="28"/>
      <c r="EZ36" s="28"/>
      <c r="FA36" s="28"/>
      <c r="FB36" s="28"/>
      <c r="FC36" s="28"/>
      <c r="FD36" s="28"/>
      <c r="FE36" s="28"/>
      <c r="FF36" s="28"/>
      <c r="FG36" s="28"/>
      <c r="FH36" s="28"/>
      <c r="FI36" s="28"/>
      <c r="FJ36" s="28"/>
      <c r="FK36" s="28"/>
      <c r="FL36" s="28"/>
      <c r="FM36" s="28"/>
      <c r="FN36" s="28"/>
      <c r="FO36" s="28"/>
      <c r="FP36" s="28"/>
      <c r="FQ36" s="28"/>
      <c r="FR36" s="28"/>
      <c r="FS36" s="28"/>
      <c r="FT36" s="28"/>
      <c r="FU36" s="28"/>
      <c r="FV36" s="28"/>
      <c r="FW36" s="28"/>
      <c r="FX36" s="28"/>
      <c r="FY36" s="28"/>
      <c r="FZ36" s="28"/>
      <c r="GA36" s="28"/>
      <c r="GB36" s="28"/>
      <c r="GC36" s="28"/>
      <c r="GD36" s="28"/>
      <c r="GE36" s="28"/>
      <c r="GF36" s="28"/>
      <c r="GG36" s="28"/>
      <c r="GH36" s="28"/>
      <c r="GI36" s="28"/>
      <c r="GJ36" s="28"/>
      <c r="GK36" s="28"/>
      <c r="GL36" s="28"/>
      <c r="GM36" s="28"/>
      <c r="GN36" s="28"/>
      <c r="GO36" s="28"/>
    </row>
    <row r="37" spans="1:197" x14ac:dyDescent="0.25">
      <c r="A37" s="28"/>
      <c r="B37" s="69"/>
      <c r="C37" s="28"/>
      <c r="D37" s="28"/>
      <c r="E37" s="64"/>
      <c r="F37" s="28"/>
      <c r="G37" s="28"/>
      <c r="H37" s="28"/>
      <c r="I37" s="28"/>
      <c r="J37" s="28"/>
      <c r="K37" s="64"/>
      <c r="L37" s="64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64"/>
      <c r="X37" s="64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64"/>
      <c r="AJ37" s="64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65"/>
      <c r="AZ37" s="66"/>
      <c r="BA37" s="65"/>
      <c r="BB37" s="65"/>
      <c r="BC37" s="65"/>
      <c r="BD37" s="65"/>
      <c r="BE37" s="65"/>
      <c r="BF37" s="65"/>
      <c r="BG37" s="65"/>
      <c r="BH37" s="65"/>
      <c r="BI37" s="65"/>
      <c r="BJ37" s="65"/>
      <c r="BK37" s="65"/>
      <c r="BL37" s="65"/>
      <c r="BM37" s="66"/>
      <c r="BN37" s="65"/>
      <c r="BO37" s="65"/>
      <c r="BP37" s="65"/>
      <c r="BQ37" s="65"/>
      <c r="BR37" s="65"/>
      <c r="BS37" s="65"/>
      <c r="BT37" s="65"/>
      <c r="BU37" s="65"/>
      <c r="BV37" s="65"/>
      <c r="BW37" s="65"/>
      <c r="BX37" s="65"/>
      <c r="BY37" s="65"/>
      <c r="BZ37" s="66"/>
      <c r="CA37" s="65"/>
      <c r="CB37" s="65"/>
      <c r="CC37" s="65"/>
      <c r="CD37" s="65"/>
      <c r="CE37" s="65"/>
      <c r="CF37" s="65"/>
      <c r="CG37" s="65"/>
      <c r="CH37" s="65"/>
      <c r="CI37" s="65"/>
      <c r="CJ37" s="65"/>
      <c r="CK37" s="65"/>
      <c r="CL37" s="65"/>
      <c r="CM37" s="65"/>
      <c r="CN37" s="65"/>
      <c r="CO37" s="65"/>
      <c r="CP37" s="65"/>
      <c r="CQ37" s="65"/>
      <c r="CR37" s="65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64"/>
      <c r="DL37" s="28"/>
      <c r="DM37" s="28"/>
      <c r="DN37" s="64"/>
      <c r="DO37" s="64"/>
      <c r="DP37" s="28"/>
      <c r="DQ37" s="28"/>
      <c r="DR37" s="64"/>
      <c r="DS37" s="64"/>
      <c r="DT37" s="28"/>
      <c r="DU37" s="28"/>
      <c r="DV37" s="64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8"/>
      <c r="FD37" s="28"/>
      <c r="FE37" s="28"/>
      <c r="FF37" s="28"/>
      <c r="FG37" s="28"/>
      <c r="FH37" s="28"/>
      <c r="FI37" s="28"/>
      <c r="FJ37" s="28"/>
      <c r="FK37" s="28"/>
      <c r="FL37" s="28"/>
      <c r="FM37" s="28"/>
      <c r="FN37" s="28"/>
      <c r="FO37" s="28"/>
      <c r="FP37" s="28"/>
      <c r="FQ37" s="28"/>
      <c r="FR37" s="28"/>
      <c r="FS37" s="28"/>
      <c r="FT37" s="28"/>
      <c r="FU37" s="28"/>
      <c r="FV37" s="28"/>
      <c r="FW37" s="28"/>
      <c r="FX37" s="28"/>
      <c r="FY37" s="28"/>
      <c r="FZ37" s="28"/>
      <c r="GA37" s="28"/>
      <c r="GB37" s="28"/>
      <c r="GC37" s="28"/>
      <c r="GD37" s="28"/>
      <c r="GE37" s="28"/>
      <c r="GF37" s="28"/>
      <c r="GG37" s="28"/>
      <c r="GH37" s="28"/>
      <c r="GI37" s="28"/>
      <c r="GJ37" s="28"/>
      <c r="GK37" s="28"/>
      <c r="GL37" s="28"/>
      <c r="GM37" s="28"/>
      <c r="GN37" s="28"/>
      <c r="GO37" s="28"/>
    </row>
    <row r="38" spans="1:197" x14ac:dyDescent="0.25">
      <c r="A38" s="28"/>
      <c r="B38" s="69"/>
      <c r="C38" s="28"/>
      <c r="D38" s="28"/>
      <c r="E38" s="64"/>
      <c r="F38" s="28"/>
      <c r="G38" s="28"/>
      <c r="H38" s="28"/>
      <c r="I38" s="28"/>
      <c r="J38" s="28"/>
      <c r="K38" s="64"/>
      <c r="L38" s="64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64"/>
      <c r="X38" s="64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64"/>
      <c r="AJ38" s="64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65"/>
      <c r="AZ38" s="66"/>
      <c r="BA38" s="65"/>
      <c r="BB38" s="65"/>
      <c r="BC38" s="65"/>
      <c r="BD38" s="65"/>
      <c r="BE38" s="65"/>
      <c r="BF38" s="65"/>
      <c r="BG38" s="65"/>
      <c r="BH38" s="65"/>
      <c r="BI38" s="65"/>
      <c r="BJ38" s="65"/>
      <c r="BK38" s="65"/>
      <c r="BL38" s="65"/>
      <c r="BM38" s="66"/>
      <c r="BN38" s="65"/>
      <c r="BO38" s="65"/>
      <c r="BP38" s="65"/>
      <c r="BQ38" s="65"/>
      <c r="BR38" s="65"/>
      <c r="BS38" s="65"/>
      <c r="BT38" s="65"/>
      <c r="BU38" s="65"/>
      <c r="BV38" s="65"/>
      <c r="BW38" s="65"/>
      <c r="BX38" s="65"/>
      <c r="BY38" s="65"/>
      <c r="BZ38" s="66"/>
      <c r="CA38" s="65"/>
      <c r="CB38" s="65"/>
      <c r="CC38" s="65"/>
      <c r="CD38" s="65"/>
      <c r="CE38" s="65"/>
      <c r="CF38" s="65"/>
      <c r="CG38" s="65"/>
      <c r="CH38" s="65"/>
      <c r="CI38" s="65"/>
      <c r="CJ38" s="65"/>
      <c r="CK38" s="65"/>
      <c r="CL38" s="65"/>
      <c r="CM38" s="65"/>
      <c r="CN38" s="65"/>
      <c r="CO38" s="65"/>
      <c r="CP38" s="65"/>
      <c r="CQ38" s="65"/>
      <c r="CR38" s="65"/>
      <c r="CS38" s="28"/>
      <c r="CT38" s="28"/>
      <c r="CU38" s="28"/>
      <c r="CV38" s="28"/>
      <c r="CW38" s="28"/>
      <c r="CX38" s="28"/>
      <c r="CY38" s="28"/>
      <c r="CZ38" s="28"/>
      <c r="DA38" s="28"/>
      <c r="DB38" s="28"/>
      <c r="DC38" s="28"/>
      <c r="DD38" s="28"/>
      <c r="DE38" s="28"/>
      <c r="DF38" s="28"/>
      <c r="DG38" s="28"/>
      <c r="DH38" s="28"/>
      <c r="DI38" s="28"/>
      <c r="DJ38" s="28"/>
      <c r="DK38" s="64"/>
      <c r="DL38" s="28"/>
      <c r="DM38" s="28"/>
      <c r="DN38" s="64"/>
      <c r="DO38" s="64"/>
      <c r="DP38" s="28"/>
      <c r="DQ38" s="28"/>
      <c r="DR38" s="64"/>
      <c r="DS38" s="64"/>
      <c r="DT38" s="28"/>
      <c r="DU38" s="28"/>
      <c r="DV38" s="64"/>
      <c r="DW38" s="28"/>
      <c r="DX38" s="28"/>
      <c r="DY38" s="28"/>
      <c r="DZ38" s="28"/>
      <c r="EA38" s="28"/>
      <c r="EB38" s="28"/>
      <c r="EC38" s="28"/>
      <c r="ED38" s="28"/>
      <c r="EE38" s="28"/>
      <c r="EF38" s="28"/>
      <c r="EG38" s="28"/>
      <c r="EH38" s="28"/>
      <c r="EI38" s="28"/>
      <c r="EJ38" s="28"/>
      <c r="EK38" s="28"/>
      <c r="EL38" s="28"/>
      <c r="EM38" s="28"/>
      <c r="EN38" s="28"/>
      <c r="EO38" s="28"/>
      <c r="EP38" s="28"/>
      <c r="EQ38" s="28"/>
      <c r="ER38" s="28"/>
      <c r="ES38" s="28"/>
      <c r="ET38" s="28"/>
      <c r="EU38" s="28"/>
      <c r="EV38" s="28"/>
      <c r="EW38" s="28"/>
      <c r="EX38" s="28"/>
      <c r="EY38" s="28"/>
      <c r="EZ38" s="28"/>
      <c r="FA38" s="28"/>
      <c r="FB38" s="28"/>
      <c r="FC38" s="28"/>
      <c r="FD38" s="28"/>
      <c r="FE38" s="28"/>
      <c r="FF38" s="28"/>
      <c r="FG38" s="28"/>
      <c r="FH38" s="28"/>
      <c r="FI38" s="28"/>
      <c r="FJ38" s="28"/>
      <c r="FK38" s="28"/>
      <c r="FL38" s="28"/>
      <c r="FM38" s="28"/>
      <c r="FN38" s="28"/>
      <c r="FO38" s="28"/>
      <c r="FP38" s="28"/>
      <c r="FQ38" s="28"/>
      <c r="FR38" s="28"/>
      <c r="FS38" s="28"/>
      <c r="FT38" s="28"/>
      <c r="FU38" s="28"/>
      <c r="FV38" s="28"/>
      <c r="FW38" s="28"/>
      <c r="FX38" s="28"/>
      <c r="FY38" s="28"/>
      <c r="FZ38" s="28"/>
      <c r="GA38" s="28"/>
      <c r="GB38" s="28"/>
      <c r="GC38" s="28"/>
      <c r="GD38" s="28"/>
      <c r="GE38" s="28"/>
      <c r="GF38" s="28"/>
      <c r="GG38" s="28"/>
      <c r="GH38" s="28"/>
      <c r="GI38" s="28"/>
      <c r="GJ38" s="28"/>
      <c r="GK38" s="28"/>
      <c r="GL38" s="28"/>
      <c r="GM38" s="28"/>
      <c r="GN38" s="28"/>
      <c r="GO38" s="28"/>
    </row>
    <row r="39" spans="1:197" x14ac:dyDescent="0.25">
      <c r="A39" s="28"/>
      <c r="B39" s="69"/>
      <c r="C39" s="28"/>
      <c r="D39" s="28"/>
      <c r="E39" s="64"/>
      <c r="F39" s="28"/>
      <c r="G39" s="28"/>
      <c r="H39" s="28"/>
      <c r="I39" s="28"/>
      <c r="J39" s="28"/>
      <c r="K39" s="64"/>
      <c r="L39" s="64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64"/>
      <c r="X39" s="64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64"/>
      <c r="AJ39" s="64"/>
      <c r="AK39" s="28"/>
      <c r="AL39" s="28"/>
      <c r="AM39" s="28"/>
      <c r="AN39" s="28"/>
      <c r="AO39" s="28"/>
      <c r="AP39" s="28"/>
      <c r="AQ39" s="28"/>
      <c r="AR39" s="28"/>
      <c r="AS39" s="28"/>
      <c r="AT39" s="28"/>
      <c r="AU39" s="28"/>
      <c r="AV39" s="28"/>
      <c r="AW39" s="28"/>
      <c r="AX39" s="28"/>
      <c r="AY39" s="65"/>
      <c r="AZ39" s="66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6"/>
      <c r="BN39" s="65"/>
      <c r="BO39" s="65"/>
      <c r="BP39" s="65"/>
      <c r="BQ39" s="65"/>
      <c r="BR39" s="65"/>
      <c r="BS39" s="65"/>
      <c r="BT39" s="65"/>
      <c r="BU39" s="65"/>
      <c r="BV39" s="65"/>
      <c r="BW39" s="65"/>
      <c r="BX39" s="65"/>
      <c r="BY39" s="65"/>
      <c r="BZ39" s="66"/>
      <c r="CA39" s="65"/>
      <c r="CB39" s="65"/>
      <c r="CC39" s="65"/>
      <c r="CD39" s="65"/>
      <c r="CE39" s="65"/>
      <c r="CF39" s="65"/>
      <c r="CG39" s="65"/>
      <c r="CH39" s="65"/>
      <c r="CI39" s="65"/>
      <c r="CJ39" s="65"/>
      <c r="CK39" s="65"/>
      <c r="CL39" s="65"/>
      <c r="CM39" s="65"/>
      <c r="CN39" s="65"/>
      <c r="CO39" s="65"/>
      <c r="CP39" s="65"/>
      <c r="CQ39" s="65"/>
      <c r="CR39" s="65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64"/>
      <c r="DL39" s="28"/>
      <c r="DM39" s="28"/>
      <c r="DN39" s="64"/>
      <c r="DO39" s="64"/>
      <c r="DP39" s="28"/>
      <c r="DQ39" s="28"/>
      <c r="DR39" s="64"/>
      <c r="DS39" s="64"/>
      <c r="DT39" s="28"/>
      <c r="DU39" s="28"/>
      <c r="DV39" s="64"/>
      <c r="DW39" s="28"/>
      <c r="DX39" s="28"/>
      <c r="DY39" s="28"/>
      <c r="DZ39" s="28"/>
      <c r="EA39" s="28"/>
      <c r="EB39" s="28"/>
      <c r="EC39" s="28"/>
      <c r="ED39" s="28"/>
      <c r="EE39" s="28"/>
      <c r="EF39" s="28"/>
      <c r="EG39" s="28"/>
      <c r="EH39" s="28"/>
      <c r="EI39" s="28"/>
      <c r="EJ39" s="28"/>
      <c r="EK39" s="28"/>
      <c r="EL39" s="28"/>
      <c r="EM39" s="28"/>
      <c r="EN39" s="28"/>
      <c r="EO39" s="28"/>
      <c r="EP39" s="28"/>
      <c r="EQ39" s="28"/>
      <c r="ER39" s="28"/>
      <c r="ES39" s="28"/>
      <c r="ET39" s="28"/>
      <c r="EU39" s="28"/>
      <c r="EV39" s="28"/>
      <c r="EW39" s="28"/>
      <c r="EX39" s="28"/>
      <c r="EY39" s="28"/>
      <c r="EZ39" s="28"/>
      <c r="FA39" s="28"/>
      <c r="FB39" s="28"/>
      <c r="FC39" s="28"/>
      <c r="FD39" s="28"/>
      <c r="FE39" s="28"/>
      <c r="FF39" s="28"/>
      <c r="FG39" s="28"/>
      <c r="FH39" s="28"/>
      <c r="FI39" s="28"/>
      <c r="FJ39" s="28"/>
      <c r="FK39" s="28"/>
      <c r="FL39" s="28"/>
      <c r="FM39" s="28"/>
      <c r="FN39" s="28"/>
      <c r="FO39" s="28"/>
      <c r="FP39" s="28"/>
      <c r="FQ39" s="28"/>
      <c r="FR39" s="28"/>
      <c r="FS39" s="28"/>
      <c r="FT39" s="28"/>
      <c r="FU39" s="28"/>
      <c r="FV39" s="28"/>
      <c r="FW39" s="28"/>
      <c r="FX39" s="28"/>
      <c r="FY39" s="28"/>
      <c r="FZ39" s="28"/>
      <c r="GA39" s="28"/>
      <c r="GB39" s="28"/>
      <c r="GC39" s="28"/>
      <c r="GD39" s="28"/>
      <c r="GE39" s="28"/>
      <c r="GF39" s="28"/>
      <c r="GG39" s="28"/>
      <c r="GH39" s="28"/>
      <c r="GI39" s="28"/>
      <c r="GJ39" s="28"/>
      <c r="GK39" s="28"/>
      <c r="GL39" s="28"/>
      <c r="GM39" s="28"/>
      <c r="GN39" s="28"/>
      <c r="GO39" s="28"/>
    </row>
    <row r="40" spans="1:197" x14ac:dyDescent="0.25">
      <c r="A40" s="28"/>
      <c r="B40" s="69"/>
      <c r="C40" s="28"/>
      <c r="D40" s="28"/>
      <c r="E40" s="64"/>
      <c r="F40" s="28"/>
      <c r="G40" s="28"/>
      <c r="H40" s="28"/>
      <c r="I40" s="28"/>
      <c r="J40" s="28"/>
      <c r="K40" s="64"/>
      <c r="L40" s="64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64"/>
      <c r="X40" s="64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64"/>
      <c r="AJ40" s="64"/>
      <c r="AK40" s="28"/>
      <c r="AL40" s="28"/>
      <c r="AM40" s="28"/>
      <c r="AN40" s="28"/>
      <c r="AO40" s="28"/>
      <c r="AP40" s="28"/>
      <c r="AQ40" s="28"/>
      <c r="AR40" s="28"/>
      <c r="AS40" s="28"/>
      <c r="AT40" s="28"/>
      <c r="AU40" s="28"/>
      <c r="AV40" s="28"/>
      <c r="AW40" s="28"/>
      <c r="AX40" s="28"/>
      <c r="AY40" s="65"/>
      <c r="AZ40" s="66"/>
      <c r="BA40" s="65"/>
      <c r="BB40" s="65"/>
      <c r="BC40" s="65"/>
      <c r="BD40" s="65"/>
      <c r="BE40" s="65"/>
      <c r="BF40" s="65"/>
      <c r="BG40" s="65"/>
      <c r="BH40" s="65"/>
      <c r="BI40" s="65"/>
      <c r="BJ40" s="65"/>
      <c r="BK40" s="65"/>
      <c r="BL40" s="65"/>
      <c r="BM40" s="66"/>
      <c r="BN40" s="65"/>
      <c r="BO40" s="65"/>
      <c r="BP40" s="65"/>
      <c r="BQ40" s="65"/>
      <c r="BR40" s="65"/>
      <c r="BS40" s="65"/>
      <c r="BT40" s="65"/>
      <c r="BU40" s="65"/>
      <c r="BV40" s="65"/>
      <c r="BW40" s="65"/>
      <c r="BX40" s="65"/>
      <c r="BY40" s="65"/>
      <c r="BZ40" s="66"/>
      <c r="CA40" s="65"/>
      <c r="CB40" s="65"/>
      <c r="CC40" s="65"/>
      <c r="CD40" s="65"/>
      <c r="CE40" s="65"/>
      <c r="CF40" s="65"/>
      <c r="CG40" s="65"/>
      <c r="CH40" s="65"/>
      <c r="CI40" s="65"/>
      <c r="CJ40" s="65"/>
      <c r="CK40" s="65"/>
      <c r="CL40" s="65"/>
      <c r="CM40" s="65"/>
      <c r="CN40" s="65"/>
      <c r="CO40" s="65"/>
      <c r="CP40" s="65"/>
      <c r="CQ40" s="65"/>
      <c r="CR40" s="65"/>
      <c r="CS40" s="28"/>
      <c r="CT40" s="28"/>
      <c r="CU40" s="28"/>
      <c r="CV40" s="28"/>
      <c r="CW40" s="28"/>
      <c r="CX40" s="28"/>
      <c r="CY40" s="28"/>
      <c r="CZ40" s="28"/>
      <c r="DA40" s="28"/>
      <c r="DB40" s="28"/>
      <c r="DC40" s="28"/>
      <c r="DD40" s="28"/>
      <c r="DE40" s="28"/>
      <c r="DF40" s="28"/>
      <c r="DG40" s="28"/>
      <c r="DH40" s="28"/>
      <c r="DI40" s="28"/>
      <c r="DJ40" s="28"/>
      <c r="DK40" s="64"/>
      <c r="DL40" s="28"/>
      <c r="DM40" s="28"/>
      <c r="DN40" s="64"/>
      <c r="DO40" s="64"/>
      <c r="DP40" s="28"/>
      <c r="DQ40" s="28"/>
      <c r="DR40" s="64"/>
      <c r="DS40" s="64"/>
      <c r="DT40" s="28"/>
      <c r="DU40" s="28"/>
      <c r="DV40" s="64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28"/>
      <c r="EV40" s="28"/>
      <c r="EW40" s="28"/>
      <c r="EX40" s="28"/>
      <c r="EY40" s="28"/>
      <c r="EZ40" s="28"/>
      <c r="FA40" s="28"/>
      <c r="FB40" s="28"/>
      <c r="FC40" s="28"/>
      <c r="FD40" s="28"/>
      <c r="FE40" s="28"/>
      <c r="FF40" s="28"/>
      <c r="FG40" s="28"/>
      <c r="FH40" s="28"/>
      <c r="FI40" s="28"/>
      <c r="FJ40" s="28"/>
      <c r="FK40" s="28"/>
      <c r="FL40" s="28"/>
      <c r="FM40" s="28"/>
      <c r="FN40" s="28"/>
      <c r="FO40" s="28"/>
      <c r="FP40" s="28"/>
      <c r="FQ40" s="28"/>
      <c r="FR40" s="28"/>
      <c r="FS40" s="28"/>
      <c r="FT40" s="28"/>
      <c r="FU40" s="28"/>
      <c r="FV40" s="28"/>
      <c r="FW40" s="28"/>
      <c r="FX40" s="28"/>
      <c r="FY40" s="28"/>
      <c r="FZ40" s="28"/>
      <c r="GA40" s="28"/>
      <c r="GB40" s="28"/>
      <c r="GC40" s="28"/>
      <c r="GD40" s="28"/>
      <c r="GE40" s="28"/>
      <c r="GF40" s="28"/>
      <c r="GG40" s="28"/>
      <c r="GH40" s="28"/>
      <c r="GI40" s="28"/>
      <c r="GJ40" s="28"/>
      <c r="GK40" s="28"/>
      <c r="GL40" s="28"/>
      <c r="GM40" s="28"/>
      <c r="GN40" s="28"/>
      <c r="GO40" s="28"/>
    </row>
    <row r="41" spans="1:197" x14ac:dyDescent="0.25">
      <c r="A41" s="28"/>
      <c r="B41" s="69"/>
      <c r="C41" s="28"/>
      <c r="D41" s="28"/>
      <c r="E41" s="64"/>
      <c r="F41" s="28"/>
      <c r="G41" s="28"/>
      <c r="H41" s="28"/>
      <c r="I41" s="28"/>
      <c r="J41" s="28"/>
      <c r="K41" s="64"/>
      <c r="L41" s="64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64"/>
      <c r="X41" s="64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64"/>
      <c r="AJ41" s="64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65"/>
      <c r="AZ41" s="66"/>
      <c r="BA41" s="65"/>
      <c r="BB41" s="65"/>
      <c r="BC41" s="65"/>
      <c r="BD41" s="65"/>
      <c r="BE41" s="65"/>
      <c r="BF41" s="65"/>
      <c r="BG41" s="65"/>
      <c r="BH41" s="65"/>
      <c r="BI41" s="65"/>
      <c r="BJ41" s="65"/>
      <c r="BK41" s="65"/>
      <c r="BL41" s="65"/>
      <c r="BM41" s="66"/>
      <c r="BN41" s="65"/>
      <c r="BO41" s="65"/>
      <c r="BP41" s="65"/>
      <c r="BQ41" s="65"/>
      <c r="BR41" s="65"/>
      <c r="BS41" s="65"/>
      <c r="BT41" s="65"/>
      <c r="BU41" s="65"/>
      <c r="BV41" s="65"/>
      <c r="BW41" s="65"/>
      <c r="BX41" s="65"/>
      <c r="BY41" s="65"/>
      <c r="BZ41" s="66"/>
      <c r="CA41" s="65"/>
      <c r="CB41" s="65"/>
      <c r="CC41" s="65"/>
      <c r="CD41" s="65"/>
      <c r="CE41" s="65"/>
      <c r="CF41" s="65"/>
      <c r="CG41" s="65"/>
      <c r="CH41" s="65"/>
      <c r="CI41" s="65"/>
      <c r="CJ41" s="65"/>
      <c r="CK41" s="65"/>
      <c r="CL41" s="65"/>
      <c r="CM41" s="65"/>
      <c r="CN41" s="65"/>
      <c r="CO41" s="65"/>
      <c r="CP41" s="65"/>
      <c r="CQ41" s="65"/>
      <c r="CR41" s="65"/>
      <c r="CS41" s="28"/>
      <c r="CT41" s="28"/>
      <c r="CU41" s="28"/>
      <c r="CV41" s="28"/>
      <c r="CW41" s="28"/>
      <c r="CX41" s="28"/>
      <c r="CY41" s="28"/>
      <c r="CZ41" s="28"/>
      <c r="DA41" s="28"/>
      <c r="DB41" s="28"/>
      <c r="DC41" s="28"/>
      <c r="DD41" s="28"/>
      <c r="DE41" s="28"/>
      <c r="DF41" s="28"/>
      <c r="DG41" s="28"/>
      <c r="DH41" s="28"/>
      <c r="DI41" s="28"/>
      <c r="DJ41" s="28"/>
      <c r="DK41" s="64"/>
      <c r="DL41" s="28"/>
      <c r="DM41" s="28"/>
      <c r="DN41" s="64"/>
      <c r="DO41" s="64"/>
      <c r="DP41" s="28"/>
      <c r="DQ41" s="28"/>
      <c r="DR41" s="64"/>
      <c r="DS41" s="64"/>
      <c r="DT41" s="28"/>
      <c r="DU41" s="28"/>
      <c r="DV41" s="64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28"/>
      <c r="EV41" s="28"/>
      <c r="EW41" s="28"/>
      <c r="EX41" s="28"/>
      <c r="EY41" s="28"/>
      <c r="EZ41" s="28"/>
      <c r="FA41" s="28"/>
      <c r="FB41" s="28"/>
      <c r="FC41" s="28"/>
      <c r="FD41" s="28"/>
      <c r="FE41" s="28"/>
      <c r="FF41" s="28"/>
      <c r="FG41" s="28"/>
      <c r="FH41" s="28"/>
      <c r="FI41" s="28"/>
      <c r="FJ41" s="28"/>
      <c r="FK41" s="28"/>
      <c r="FL41" s="28"/>
      <c r="FM41" s="28"/>
      <c r="FN41" s="28"/>
      <c r="FO41" s="28"/>
      <c r="FP41" s="28"/>
      <c r="FQ41" s="28"/>
      <c r="FR41" s="28"/>
      <c r="FS41" s="28"/>
      <c r="FT41" s="28"/>
      <c r="FU41" s="28"/>
      <c r="FV41" s="28"/>
      <c r="FW41" s="28"/>
      <c r="FX41" s="28"/>
      <c r="FY41" s="28"/>
      <c r="FZ41" s="28"/>
      <c r="GA41" s="28"/>
      <c r="GB41" s="28"/>
      <c r="GC41" s="28"/>
      <c r="GD41" s="28"/>
      <c r="GE41" s="28"/>
      <c r="GF41" s="28"/>
      <c r="GG41" s="28"/>
      <c r="GH41" s="28"/>
      <c r="GI41" s="28"/>
      <c r="GJ41" s="28"/>
      <c r="GK41" s="28"/>
      <c r="GL41" s="28"/>
      <c r="GM41" s="28"/>
      <c r="GN41" s="28"/>
      <c r="GO41" s="28"/>
    </row>
    <row r="42" spans="1:197" x14ac:dyDescent="0.25">
      <c r="A42" s="28"/>
      <c r="B42" s="69"/>
      <c r="C42" s="28"/>
      <c r="D42" s="28"/>
      <c r="E42" s="64"/>
      <c r="F42" s="28"/>
      <c r="G42" s="28"/>
      <c r="H42" s="28"/>
      <c r="I42" s="28"/>
      <c r="J42" s="28"/>
      <c r="K42" s="64"/>
      <c r="L42" s="64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64"/>
      <c r="X42" s="64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64"/>
      <c r="AJ42" s="64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65"/>
      <c r="AZ42" s="66"/>
      <c r="BA42" s="65"/>
      <c r="BB42" s="65"/>
      <c r="BC42" s="65"/>
      <c r="BD42" s="65"/>
      <c r="BE42" s="65"/>
      <c r="BF42" s="65"/>
      <c r="BG42" s="65"/>
      <c r="BH42" s="65"/>
      <c r="BI42" s="65"/>
      <c r="BJ42" s="65"/>
      <c r="BK42" s="65"/>
      <c r="BL42" s="65"/>
      <c r="BM42" s="66"/>
      <c r="BN42" s="65"/>
      <c r="BO42" s="65"/>
      <c r="BP42" s="65"/>
      <c r="BQ42" s="65"/>
      <c r="BR42" s="65"/>
      <c r="BS42" s="65"/>
      <c r="BT42" s="65"/>
      <c r="BU42" s="65"/>
      <c r="BV42" s="65"/>
      <c r="BW42" s="65"/>
      <c r="BX42" s="65"/>
      <c r="BY42" s="65"/>
      <c r="BZ42" s="66"/>
      <c r="CA42" s="65"/>
      <c r="CB42" s="65"/>
      <c r="CC42" s="65"/>
      <c r="CD42" s="65"/>
      <c r="CE42" s="65"/>
      <c r="CF42" s="65"/>
      <c r="CG42" s="65"/>
      <c r="CH42" s="65"/>
      <c r="CI42" s="65"/>
      <c r="CJ42" s="65"/>
      <c r="CK42" s="65"/>
      <c r="CL42" s="65"/>
      <c r="CM42" s="65"/>
      <c r="CN42" s="65"/>
      <c r="CO42" s="65"/>
      <c r="CP42" s="65"/>
      <c r="CQ42" s="65"/>
      <c r="CR42" s="65"/>
      <c r="CS42" s="28"/>
      <c r="CT42" s="28"/>
      <c r="CU42" s="28"/>
      <c r="CV42" s="28"/>
      <c r="CW42" s="28"/>
      <c r="CX42" s="28"/>
      <c r="CY42" s="28"/>
      <c r="CZ42" s="28"/>
      <c r="DA42" s="28"/>
      <c r="DB42" s="28"/>
      <c r="DC42" s="28"/>
      <c r="DD42" s="28"/>
      <c r="DE42" s="28"/>
      <c r="DF42" s="28"/>
      <c r="DG42" s="28"/>
      <c r="DH42" s="28"/>
      <c r="DI42" s="28"/>
      <c r="DJ42" s="28"/>
      <c r="DK42" s="64"/>
      <c r="DL42" s="28"/>
      <c r="DM42" s="28"/>
      <c r="DN42" s="64"/>
      <c r="DO42" s="64"/>
      <c r="DP42" s="28"/>
      <c r="DQ42" s="28"/>
      <c r="DR42" s="64"/>
      <c r="DS42" s="64"/>
      <c r="DT42" s="28"/>
      <c r="DU42" s="28"/>
      <c r="DV42" s="64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28"/>
      <c r="EW42" s="28"/>
      <c r="EX42" s="28"/>
      <c r="EY42" s="28"/>
      <c r="EZ42" s="28"/>
      <c r="FA42" s="28"/>
      <c r="FB42" s="28"/>
      <c r="FC42" s="28"/>
      <c r="FD42" s="28"/>
      <c r="FE42" s="28"/>
      <c r="FF42" s="28"/>
      <c r="FG42" s="28"/>
      <c r="FH42" s="28"/>
      <c r="FI42" s="28"/>
      <c r="FJ42" s="28"/>
      <c r="FK42" s="28"/>
      <c r="FL42" s="28"/>
      <c r="FM42" s="28"/>
      <c r="FN42" s="28"/>
      <c r="FO42" s="28"/>
      <c r="FP42" s="28"/>
      <c r="FQ42" s="28"/>
      <c r="FR42" s="28"/>
      <c r="FS42" s="28"/>
      <c r="FT42" s="28"/>
      <c r="FU42" s="28"/>
      <c r="FV42" s="28"/>
      <c r="FW42" s="28"/>
      <c r="FX42" s="28"/>
      <c r="FY42" s="28"/>
      <c r="FZ42" s="28"/>
      <c r="GA42" s="28"/>
      <c r="GB42" s="28"/>
      <c r="GC42" s="28"/>
      <c r="GD42" s="28"/>
      <c r="GE42" s="28"/>
      <c r="GF42" s="28"/>
      <c r="GG42" s="28"/>
      <c r="GH42" s="28"/>
      <c r="GI42" s="28"/>
      <c r="GJ42" s="28"/>
      <c r="GK42" s="28"/>
      <c r="GL42" s="28"/>
      <c r="GM42" s="28"/>
      <c r="GN42" s="28"/>
      <c r="GO42" s="28"/>
    </row>
    <row r="43" spans="1:197" x14ac:dyDescent="0.25">
      <c r="A43" s="28"/>
      <c r="B43" s="69"/>
      <c r="C43" s="28"/>
      <c r="D43" s="28"/>
      <c r="E43" s="64"/>
      <c r="F43" s="28"/>
      <c r="G43" s="28"/>
      <c r="H43" s="28"/>
      <c r="I43" s="28"/>
      <c r="J43" s="28"/>
      <c r="K43" s="64"/>
      <c r="L43" s="64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64"/>
      <c r="X43" s="64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64"/>
      <c r="AJ43" s="64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65"/>
      <c r="AZ43" s="66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6"/>
      <c r="BN43" s="65"/>
      <c r="BO43" s="65"/>
      <c r="BP43" s="65"/>
      <c r="BQ43" s="65"/>
      <c r="BR43" s="65"/>
      <c r="BS43" s="65"/>
      <c r="BT43" s="65"/>
      <c r="BU43" s="65"/>
      <c r="BV43" s="65"/>
      <c r="BW43" s="65"/>
      <c r="BX43" s="65"/>
      <c r="BY43" s="65"/>
      <c r="BZ43" s="66"/>
      <c r="CA43" s="65"/>
      <c r="CB43" s="65"/>
      <c r="CC43" s="65"/>
      <c r="CD43" s="65"/>
      <c r="CE43" s="65"/>
      <c r="CF43" s="65"/>
      <c r="CG43" s="65"/>
      <c r="CH43" s="65"/>
      <c r="CI43" s="65"/>
      <c r="CJ43" s="65"/>
      <c r="CK43" s="65"/>
      <c r="CL43" s="65"/>
      <c r="CM43" s="65"/>
      <c r="CN43" s="65"/>
      <c r="CO43" s="65"/>
      <c r="CP43" s="65"/>
      <c r="CQ43" s="65"/>
      <c r="CR43" s="65"/>
      <c r="CS43" s="28"/>
      <c r="CT43" s="28"/>
      <c r="CU43" s="28"/>
      <c r="CV43" s="28"/>
      <c r="CW43" s="28"/>
      <c r="CX43" s="28"/>
      <c r="CY43" s="28"/>
      <c r="CZ43" s="28"/>
      <c r="DA43" s="28"/>
      <c r="DB43" s="28"/>
      <c r="DC43" s="28"/>
      <c r="DD43" s="28"/>
      <c r="DE43" s="28"/>
      <c r="DF43" s="28"/>
      <c r="DG43" s="28"/>
      <c r="DH43" s="28"/>
      <c r="DI43" s="28"/>
      <c r="DJ43" s="28"/>
      <c r="DK43" s="64"/>
      <c r="DL43" s="28"/>
      <c r="DM43" s="28"/>
      <c r="DN43" s="64"/>
      <c r="DO43" s="64"/>
      <c r="DP43" s="28"/>
      <c r="DQ43" s="28"/>
      <c r="DR43" s="64"/>
      <c r="DS43" s="64"/>
      <c r="DT43" s="28"/>
      <c r="DU43" s="28"/>
      <c r="DV43" s="64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28"/>
      <c r="EW43" s="28"/>
      <c r="EX43" s="28"/>
      <c r="EY43" s="28"/>
      <c r="EZ43" s="28"/>
      <c r="FA43" s="28"/>
      <c r="FB43" s="28"/>
      <c r="FC43" s="28"/>
      <c r="FD43" s="28"/>
      <c r="FE43" s="28"/>
      <c r="FF43" s="28"/>
      <c r="FG43" s="28"/>
      <c r="FH43" s="28"/>
      <c r="FI43" s="28"/>
      <c r="FJ43" s="28"/>
      <c r="FK43" s="28"/>
      <c r="FL43" s="28"/>
      <c r="FM43" s="28"/>
      <c r="FN43" s="28"/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  <c r="GD43" s="28"/>
      <c r="GE43" s="28"/>
      <c r="GF43" s="28"/>
      <c r="GG43" s="28"/>
      <c r="GH43" s="28"/>
      <c r="GI43" s="28"/>
      <c r="GJ43" s="28"/>
      <c r="GK43" s="28"/>
      <c r="GL43" s="28"/>
      <c r="GM43" s="28"/>
      <c r="GN43" s="28"/>
      <c r="GO43" s="28"/>
    </row>
    <row r="44" spans="1:197" x14ac:dyDescent="0.25">
      <c r="A44" s="28"/>
      <c r="B44" s="69"/>
      <c r="C44" s="28"/>
      <c r="D44" s="28"/>
      <c r="E44" s="64"/>
      <c r="F44" s="28"/>
      <c r="G44" s="28"/>
      <c r="H44" s="28"/>
      <c r="I44" s="28"/>
      <c r="J44" s="28"/>
      <c r="K44" s="64"/>
      <c r="L44" s="64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64"/>
      <c r="X44" s="64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64"/>
      <c r="AJ44" s="64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/>
      <c r="AY44" s="65"/>
      <c r="AZ44" s="66"/>
      <c r="BA44" s="65"/>
      <c r="BB44" s="65"/>
      <c r="BC44" s="65"/>
      <c r="BD44" s="65"/>
      <c r="BE44" s="65"/>
      <c r="BF44" s="65"/>
      <c r="BG44" s="65"/>
      <c r="BH44" s="65"/>
      <c r="BI44" s="65"/>
      <c r="BJ44" s="65"/>
      <c r="BK44" s="65"/>
      <c r="BL44" s="65"/>
      <c r="BM44" s="66"/>
      <c r="BN44" s="65"/>
      <c r="BO44" s="65"/>
      <c r="BP44" s="65"/>
      <c r="BQ44" s="65"/>
      <c r="BR44" s="65"/>
      <c r="BS44" s="65"/>
      <c r="BT44" s="65"/>
      <c r="BU44" s="65"/>
      <c r="BV44" s="65"/>
      <c r="BW44" s="65"/>
      <c r="BX44" s="65"/>
      <c r="BY44" s="65"/>
      <c r="BZ44" s="66"/>
      <c r="CA44" s="65"/>
      <c r="CB44" s="65"/>
      <c r="CC44" s="65"/>
      <c r="CD44" s="65"/>
      <c r="CE44" s="65"/>
      <c r="CF44" s="65"/>
      <c r="CG44" s="65"/>
      <c r="CH44" s="65"/>
      <c r="CI44" s="65"/>
      <c r="CJ44" s="65"/>
      <c r="CK44" s="65"/>
      <c r="CL44" s="65"/>
      <c r="CM44" s="65"/>
      <c r="CN44" s="65"/>
      <c r="CO44" s="65"/>
      <c r="CP44" s="65"/>
      <c r="CQ44" s="65"/>
      <c r="CR44" s="65"/>
      <c r="CS44" s="28"/>
      <c r="CT44" s="28"/>
      <c r="CU44" s="28"/>
      <c r="CV44" s="28"/>
      <c r="CW44" s="28"/>
      <c r="CX44" s="28"/>
      <c r="CY44" s="28"/>
      <c r="CZ44" s="28"/>
      <c r="DA44" s="28"/>
      <c r="DB44" s="28"/>
      <c r="DC44" s="28"/>
      <c r="DD44" s="28"/>
      <c r="DE44" s="28"/>
      <c r="DF44" s="28"/>
      <c r="DG44" s="28"/>
      <c r="DH44" s="28"/>
      <c r="DI44" s="28"/>
      <c r="DJ44" s="28"/>
      <c r="DK44" s="64"/>
      <c r="DL44" s="28"/>
      <c r="DM44" s="28"/>
      <c r="DN44" s="64"/>
      <c r="DO44" s="64"/>
      <c r="DP44" s="28"/>
      <c r="DQ44" s="28"/>
      <c r="DR44" s="64"/>
      <c r="DS44" s="64"/>
      <c r="DT44" s="28"/>
      <c r="DU44" s="28"/>
      <c r="DV44" s="64"/>
      <c r="DW44" s="28"/>
      <c r="DX44" s="28"/>
      <c r="DY44" s="28"/>
      <c r="DZ44" s="28"/>
      <c r="EA44" s="28"/>
      <c r="EB44" s="28"/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28"/>
      <c r="EW44" s="28"/>
      <c r="EX44" s="28"/>
      <c r="EY44" s="28"/>
      <c r="EZ44" s="28"/>
      <c r="FA44" s="28"/>
      <c r="FB44" s="28"/>
      <c r="FC44" s="28"/>
      <c r="FD44" s="28"/>
      <c r="FE44" s="28"/>
      <c r="FF44" s="28"/>
      <c r="FG44" s="28"/>
      <c r="FH44" s="28"/>
      <c r="FI44" s="28"/>
      <c r="FJ44" s="28"/>
      <c r="FK44" s="28"/>
      <c r="FL44" s="28"/>
      <c r="FM44" s="28"/>
      <c r="FN44" s="28"/>
      <c r="FO44" s="28"/>
      <c r="FP44" s="28"/>
      <c r="FQ44" s="28"/>
      <c r="FR44" s="28"/>
      <c r="FS44" s="28"/>
      <c r="FT44" s="28"/>
      <c r="FU44" s="28"/>
      <c r="FV44" s="28"/>
      <c r="FW44" s="28"/>
      <c r="FX44" s="28"/>
      <c r="FY44" s="28"/>
      <c r="FZ44" s="28"/>
      <c r="GA44" s="28"/>
      <c r="GB44" s="28"/>
      <c r="GC44" s="28"/>
      <c r="GD44" s="28"/>
      <c r="GE44" s="28"/>
      <c r="GF44" s="28"/>
      <c r="GG44" s="28"/>
      <c r="GH44" s="28"/>
      <c r="GI44" s="28"/>
      <c r="GJ44" s="28"/>
      <c r="GK44" s="28"/>
      <c r="GL44" s="28"/>
      <c r="GM44" s="28"/>
      <c r="GN44" s="28"/>
      <c r="GO44" s="28"/>
    </row>
    <row r="45" spans="1:197" x14ac:dyDescent="0.25">
      <c r="A45" s="28"/>
      <c r="B45" s="69"/>
      <c r="C45" s="28"/>
      <c r="D45" s="28"/>
      <c r="E45" s="64"/>
      <c r="F45" s="28"/>
      <c r="G45" s="28"/>
      <c r="H45" s="28"/>
      <c r="I45" s="28"/>
      <c r="J45" s="28"/>
      <c r="K45" s="64"/>
      <c r="L45" s="64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64"/>
      <c r="X45" s="64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64"/>
      <c r="AJ45" s="64"/>
      <c r="AK45" s="28"/>
      <c r="AL45" s="28"/>
      <c r="AM45" s="28"/>
      <c r="AN45" s="28"/>
      <c r="AO45" s="28"/>
      <c r="AP45" s="28"/>
      <c r="AQ45" s="28"/>
      <c r="AR45" s="28"/>
      <c r="AS45" s="28"/>
      <c r="AT45" s="28"/>
      <c r="AU45" s="28"/>
      <c r="AV45" s="28"/>
      <c r="AW45" s="28"/>
      <c r="AX45" s="28"/>
      <c r="AY45" s="65"/>
      <c r="AZ45" s="66"/>
      <c r="BA45" s="65"/>
      <c r="BB45" s="65"/>
      <c r="BC45" s="65"/>
      <c r="BD45" s="65"/>
      <c r="BE45" s="65"/>
      <c r="BF45" s="65"/>
      <c r="BG45" s="65"/>
      <c r="BH45" s="65"/>
      <c r="BI45" s="65"/>
      <c r="BJ45" s="65"/>
      <c r="BK45" s="65"/>
      <c r="BL45" s="65"/>
      <c r="BM45" s="66"/>
      <c r="BN45" s="65"/>
      <c r="BO45" s="65"/>
      <c r="BP45" s="65"/>
      <c r="BQ45" s="65"/>
      <c r="BR45" s="65"/>
      <c r="BS45" s="65"/>
      <c r="BT45" s="65"/>
      <c r="BU45" s="65"/>
      <c r="BV45" s="65"/>
      <c r="BW45" s="65"/>
      <c r="BX45" s="65"/>
      <c r="BY45" s="65"/>
      <c r="BZ45" s="66"/>
      <c r="CA45" s="65"/>
      <c r="CB45" s="65"/>
      <c r="CC45" s="65"/>
      <c r="CD45" s="65"/>
      <c r="CE45" s="65"/>
      <c r="CF45" s="65"/>
      <c r="CG45" s="65"/>
      <c r="CH45" s="65"/>
      <c r="CI45" s="65"/>
      <c r="CJ45" s="65"/>
      <c r="CK45" s="65"/>
      <c r="CL45" s="65"/>
      <c r="CM45" s="65"/>
      <c r="CN45" s="65"/>
      <c r="CO45" s="65"/>
      <c r="CP45" s="65"/>
      <c r="CQ45" s="65"/>
      <c r="CR45" s="65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64"/>
      <c r="DL45" s="28"/>
      <c r="DM45" s="28"/>
      <c r="DN45" s="64"/>
      <c r="DO45" s="64"/>
      <c r="DP45" s="28"/>
      <c r="DQ45" s="28"/>
      <c r="DR45" s="64"/>
      <c r="DS45" s="64"/>
      <c r="DT45" s="28"/>
      <c r="DU45" s="28"/>
      <c r="DV45" s="64"/>
      <c r="DW45" s="28"/>
      <c r="DX45" s="28"/>
      <c r="DY45" s="28"/>
      <c r="DZ45" s="28"/>
      <c r="EA45" s="28"/>
      <c r="EB45" s="28"/>
      <c r="EC45" s="28"/>
      <c r="ED45" s="28"/>
      <c r="EE45" s="28"/>
      <c r="EF45" s="28"/>
      <c r="EG45" s="28"/>
      <c r="EH45" s="28"/>
      <c r="EI45" s="28"/>
      <c r="EJ45" s="28"/>
      <c r="EK45" s="28"/>
      <c r="EL45" s="28"/>
      <c r="EM45" s="28"/>
      <c r="EN45" s="28"/>
      <c r="EO45" s="28"/>
      <c r="EP45" s="28"/>
      <c r="EQ45" s="28"/>
      <c r="ER45" s="28"/>
      <c r="ES45" s="28"/>
      <c r="ET45" s="28"/>
      <c r="EU45" s="28"/>
      <c r="EV45" s="28"/>
      <c r="EW45" s="28"/>
      <c r="EX45" s="28"/>
      <c r="EY45" s="28"/>
      <c r="EZ45" s="28"/>
      <c r="FA45" s="28"/>
      <c r="FB45" s="28"/>
      <c r="FC45" s="28"/>
      <c r="FD45" s="28"/>
      <c r="FE45" s="28"/>
      <c r="FF45" s="28"/>
      <c r="FG45" s="28"/>
      <c r="FH45" s="28"/>
      <c r="FI45" s="28"/>
      <c r="FJ45" s="28"/>
      <c r="FK45" s="28"/>
      <c r="FL45" s="28"/>
      <c r="FM45" s="28"/>
      <c r="FN45" s="28"/>
      <c r="FO45" s="28"/>
      <c r="FP45" s="28"/>
      <c r="FQ45" s="28"/>
      <c r="FR45" s="28"/>
      <c r="FS45" s="28"/>
      <c r="FT45" s="28"/>
      <c r="FU45" s="28"/>
      <c r="FV45" s="28"/>
      <c r="FW45" s="28"/>
      <c r="FX45" s="28"/>
      <c r="FY45" s="28"/>
      <c r="FZ45" s="28"/>
      <c r="GA45" s="28"/>
      <c r="GB45" s="28"/>
      <c r="GC45" s="28"/>
      <c r="GD45" s="28"/>
      <c r="GE45" s="28"/>
      <c r="GF45" s="28"/>
      <c r="GG45" s="28"/>
      <c r="GH45" s="28"/>
      <c r="GI45" s="28"/>
      <c r="GJ45" s="28"/>
      <c r="GK45" s="28"/>
      <c r="GL45" s="28"/>
      <c r="GM45" s="28"/>
      <c r="GN45" s="28"/>
      <c r="GO45" s="28"/>
    </row>
    <row r="46" spans="1:197" x14ac:dyDescent="0.25">
      <c r="A46" s="28"/>
      <c r="B46" s="69"/>
      <c r="C46" s="28"/>
      <c r="D46" s="28"/>
      <c r="E46" s="64"/>
      <c r="F46" s="28"/>
      <c r="G46" s="28"/>
      <c r="H46" s="28"/>
      <c r="I46" s="28"/>
      <c r="J46" s="28"/>
      <c r="K46" s="64"/>
      <c r="L46" s="64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64"/>
      <c r="X46" s="64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64"/>
      <c r="AJ46" s="64"/>
      <c r="AK46" s="28"/>
      <c r="AL46" s="28"/>
      <c r="AM46" s="28"/>
      <c r="AN46" s="28"/>
      <c r="AO46" s="28"/>
      <c r="AP46" s="28"/>
      <c r="AQ46" s="28"/>
      <c r="AR46" s="28"/>
      <c r="AS46" s="28"/>
      <c r="AT46" s="28"/>
      <c r="AU46" s="28"/>
      <c r="AV46" s="28"/>
      <c r="AW46" s="28"/>
      <c r="AX46" s="28"/>
      <c r="AY46" s="65"/>
      <c r="AZ46" s="66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6"/>
      <c r="BN46" s="65"/>
      <c r="BO46" s="65"/>
      <c r="BP46" s="65"/>
      <c r="BQ46" s="65"/>
      <c r="BR46" s="65"/>
      <c r="BS46" s="65"/>
      <c r="BT46" s="65"/>
      <c r="BU46" s="65"/>
      <c r="BV46" s="65"/>
      <c r="BW46" s="65"/>
      <c r="BX46" s="65"/>
      <c r="BY46" s="65"/>
      <c r="BZ46" s="66"/>
      <c r="CA46" s="65"/>
      <c r="CB46" s="65"/>
      <c r="CC46" s="65"/>
      <c r="CD46" s="65"/>
      <c r="CE46" s="65"/>
      <c r="CF46" s="65"/>
      <c r="CG46" s="65"/>
      <c r="CH46" s="65"/>
      <c r="CI46" s="65"/>
      <c r="CJ46" s="65"/>
      <c r="CK46" s="65"/>
      <c r="CL46" s="65"/>
      <c r="CM46" s="65"/>
      <c r="CN46" s="65"/>
      <c r="CO46" s="65"/>
      <c r="CP46" s="65"/>
      <c r="CQ46" s="65"/>
      <c r="CR46" s="65"/>
      <c r="CS46" s="28"/>
      <c r="CT46" s="28"/>
      <c r="CU46" s="28"/>
      <c r="CV46" s="28"/>
      <c r="CW46" s="28"/>
      <c r="CX46" s="28"/>
      <c r="CY46" s="28"/>
      <c r="CZ46" s="28"/>
      <c r="DA46" s="28"/>
      <c r="DB46" s="28"/>
      <c r="DC46" s="28"/>
      <c r="DD46" s="28"/>
      <c r="DE46" s="28"/>
      <c r="DF46" s="28"/>
      <c r="DG46" s="28"/>
      <c r="DH46" s="28"/>
      <c r="DI46" s="28"/>
      <c r="DJ46" s="28"/>
      <c r="DK46" s="64"/>
      <c r="DL46" s="28"/>
      <c r="DM46" s="28"/>
      <c r="DN46" s="64"/>
      <c r="DO46" s="64"/>
      <c r="DP46" s="28"/>
      <c r="DQ46" s="28"/>
      <c r="DR46" s="64"/>
      <c r="DS46" s="64"/>
      <c r="DT46" s="28"/>
      <c r="DU46" s="28"/>
      <c r="DV46" s="64"/>
      <c r="DW46" s="28"/>
      <c r="DX46" s="28"/>
      <c r="DY46" s="28"/>
      <c r="DZ46" s="28"/>
      <c r="EA46" s="28"/>
      <c r="EB46" s="28"/>
      <c r="EC46" s="28"/>
      <c r="ED46" s="28"/>
      <c r="EE46" s="28"/>
      <c r="EF46" s="28"/>
      <c r="EG46" s="28"/>
      <c r="EH46" s="28"/>
      <c r="EI46" s="28"/>
      <c r="EJ46" s="28"/>
      <c r="EK46" s="28"/>
      <c r="EL46" s="28"/>
      <c r="EM46" s="28"/>
      <c r="EN46" s="28"/>
      <c r="EO46" s="28"/>
      <c r="EP46" s="28"/>
      <c r="EQ46" s="28"/>
      <c r="ER46" s="28"/>
      <c r="ES46" s="28"/>
      <c r="ET46" s="28"/>
      <c r="EU46" s="28"/>
      <c r="EV46" s="28"/>
      <c r="EW46" s="28"/>
      <c r="EX46" s="28"/>
      <c r="EY46" s="28"/>
      <c r="EZ46" s="28"/>
      <c r="FA46" s="28"/>
      <c r="FB46" s="28"/>
      <c r="FC46" s="28"/>
      <c r="FD46" s="28"/>
      <c r="FE46" s="28"/>
      <c r="FF46" s="28"/>
      <c r="FG46" s="28"/>
      <c r="FH46" s="28"/>
      <c r="FI46" s="28"/>
      <c r="FJ46" s="28"/>
      <c r="FK46" s="28"/>
      <c r="FL46" s="28"/>
      <c r="FM46" s="28"/>
      <c r="FN46" s="28"/>
      <c r="FO46" s="28"/>
      <c r="FP46" s="28"/>
      <c r="FQ46" s="28"/>
      <c r="FR46" s="28"/>
      <c r="FS46" s="28"/>
      <c r="FT46" s="28"/>
      <c r="FU46" s="28"/>
      <c r="FV46" s="28"/>
      <c r="FW46" s="28"/>
      <c r="FX46" s="28"/>
      <c r="FY46" s="28"/>
      <c r="FZ46" s="28"/>
      <c r="GA46" s="28"/>
      <c r="GB46" s="28"/>
      <c r="GC46" s="28"/>
      <c r="GD46" s="28"/>
      <c r="GE46" s="28"/>
      <c r="GF46" s="28"/>
      <c r="GG46" s="28"/>
      <c r="GH46" s="28"/>
      <c r="GI46" s="28"/>
      <c r="GJ46" s="28"/>
      <c r="GK46" s="28"/>
      <c r="GL46" s="28"/>
      <c r="GM46" s="28"/>
      <c r="GN46" s="28"/>
      <c r="GO46" s="28"/>
    </row>
    <row r="47" spans="1:197" x14ac:dyDescent="0.25">
      <c r="A47" s="28"/>
      <c r="B47" s="69"/>
      <c r="C47" s="28"/>
      <c r="D47" s="28"/>
      <c r="E47" s="64"/>
      <c r="F47" s="28"/>
      <c r="G47" s="28"/>
      <c r="H47" s="28"/>
      <c r="I47" s="28"/>
      <c r="J47" s="28"/>
      <c r="K47" s="64"/>
      <c r="L47" s="64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64"/>
      <c r="X47" s="64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64"/>
      <c r="AJ47" s="64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8"/>
      <c r="AV47" s="28"/>
      <c r="AW47" s="28"/>
      <c r="AX47" s="28"/>
      <c r="AY47" s="65"/>
      <c r="AZ47" s="66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6"/>
      <c r="BN47" s="65"/>
      <c r="BO47" s="65"/>
      <c r="BP47" s="65"/>
      <c r="BQ47" s="65"/>
      <c r="BR47" s="65"/>
      <c r="BS47" s="65"/>
      <c r="BT47" s="65"/>
      <c r="BU47" s="65"/>
      <c r="BV47" s="65"/>
      <c r="BW47" s="65"/>
      <c r="BX47" s="65"/>
      <c r="BY47" s="65"/>
      <c r="BZ47" s="66"/>
      <c r="CA47" s="65"/>
      <c r="CB47" s="65"/>
      <c r="CC47" s="65"/>
      <c r="CD47" s="65"/>
      <c r="CE47" s="65"/>
      <c r="CF47" s="65"/>
      <c r="CG47" s="65"/>
      <c r="CH47" s="65"/>
      <c r="CI47" s="65"/>
      <c r="CJ47" s="65"/>
      <c r="CK47" s="65"/>
      <c r="CL47" s="65"/>
      <c r="CM47" s="65"/>
      <c r="CN47" s="65"/>
      <c r="CO47" s="65"/>
      <c r="CP47" s="65"/>
      <c r="CQ47" s="65"/>
      <c r="CR47" s="65"/>
      <c r="CS47" s="28"/>
      <c r="CT47" s="28"/>
      <c r="CU47" s="28"/>
      <c r="CV47" s="28"/>
      <c r="CW47" s="28"/>
      <c r="CX47" s="28"/>
      <c r="CY47" s="28"/>
      <c r="CZ47" s="28"/>
      <c r="DA47" s="28"/>
      <c r="DB47" s="28"/>
      <c r="DC47" s="28"/>
      <c r="DD47" s="28"/>
      <c r="DE47" s="28"/>
      <c r="DF47" s="28"/>
      <c r="DG47" s="28"/>
      <c r="DH47" s="28"/>
      <c r="DI47" s="28"/>
      <c r="DJ47" s="28"/>
      <c r="DK47" s="64"/>
      <c r="DL47" s="28"/>
      <c r="DM47" s="28"/>
      <c r="DN47" s="64"/>
      <c r="DO47" s="64"/>
      <c r="DP47" s="28"/>
      <c r="DQ47" s="28"/>
      <c r="DR47" s="64"/>
      <c r="DS47" s="64"/>
      <c r="DT47" s="28"/>
      <c r="DU47" s="28"/>
      <c r="DV47" s="64"/>
      <c r="DW47" s="28"/>
      <c r="DX47" s="28"/>
      <c r="DY47" s="28"/>
      <c r="DZ47" s="28"/>
      <c r="EA47" s="28"/>
      <c r="EB47" s="28"/>
      <c r="EC47" s="28"/>
      <c r="ED47" s="28"/>
      <c r="EE47" s="28"/>
      <c r="EF47" s="28"/>
      <c r="EG47" s="28"/>
      <c r="EH47" s="28"/>
      <c r="EI47" s="28"/>
      <c r="EJ47" s="28"/>
      <c r="EK47" s="28"/>
      <c r="EL47" s="28"/>
      <c r="EM47" s="28"/>
      <c r="EN47" s="28"/>
      <c r="EO47" s="28"/>
      <c r="EP47" s="28"/>
      <c r="EQ47" s="28"/>
      <c r="ER47" s="28"/>
      <c r="ES47" s="28"/>
      <c r="ET47" s="28"/>
      <c r="EU47" s="28"/>
      <c r="EV47" s="28"/>
      <c r="EW47" s="28"/>
      <c r="EX47" s="28"/>
      <c r="EY47" s="28"/>
      <c r="EZ47" s="28"/>
      <c r="FA47" s="28"/>
      <c r="FB47" s="28"/>
      <c r="FC47" s="28"/>
      <c r="FD47" s="28"/>
      <c r="FE47" s="28"/>
      <c r="FF47" s="28"/>
      <c r="FG47" s="28"/>
      <c r="FH47" s="28"/>
      <c r="FI47" s="28"/>
      <c r="FJ47" s="28"/>
      <c r="FK47" s="28"/>
      <c r="FL47" s="28"/>
      <c r="FM47" s="28"/>
      <c r="FN47" s="28"/>
      <c r="FO47" s="28"/>
      <c r="FP47" s="28"/>
      <c r="FQ47" s="28"/>
      <c r="FR47" s="28"/>
      <c r="FS47" s="28"/>
      <c r="FT47" s="28"/>
      <c r="FU47" s="28"/>
      <c r="FV47" s="28"/>
      <c r="FW47" s="28"/>
      <c r="FX47" s="28"/>
      <c r="FY47" s="28"/>
      <c r="FZ47" s="28"/>
      <c r="GA47" s="28"/>
      <c r="GB47" s="28"/>
      <c r="GC47" s="28"/>
      <c r="GD47" s="28"/>
      <c r="GE47" s="28"/>
      <c r="GF47" s="28"/>
      <c r="GG47" s="28"/>
      <c r="GH47" s="28"/>
      <c r="GI47" s="28"/>
      <c r="GJ47" s="28"/>
      <c r="GK47" s="28"/>
      <c r="GL47" s="28"/>
      <c r="GM47" s="28"/>
      <c r="GN47" s="28"/>
      <c r="GO47" s="28"/>
    </row>
    <row r="48" spans="1:197" x14ac:dyDescent="0.25">
      <c r="A48" s="28"/>
      <c r="B48" s="69"/>
      <c r="C48" s="28"/>
      <c r="D48" s="28"/>
      <c r="E48" s="64"/>
      <c r="F48" s="28"/>
      <c r="G48" s="28"/>
      <c r="H48" s="28"/>
      <c r="I48" s="28"/>
      <c r="J48" s="28"/>
      <c r="K48" s="64"/>
      <c r="L48" s="64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64"/>
      <c r="X48" s="64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64"/>
      <c r="AJ48" s="64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65"/>
      <c r="AZ48" s="66"/>
      <c r="BA48" s="65"/>
      <c r="BB48" s="65"/>
      <c r="BC48" s="65"/>
      <c r="BD48" s="65"/>
      <c r="BE48" s="65"/>
      <c r="BF48" s="65"/>
      <c r="BG48" s="65"/>
      <c r="BH48" s="65"/>
      <c r="BI48" s="65"/>
      <c r="BJ48" s="65"/>
      <c r="BK48" s="65"/>
      <c r="BL48" s="65"/>
      <c r="BM48" s="66"/>
      <c r="BN48" s="65"/>
      <c r="BO48" s="65"/>
      <c r="BP48" s="65"/>
      <c r="BQ48" s="65"/>
      <c r="BR48" s="65"/>
      <c r="BS48" s="65"/>
      <c r="BT48" s="65"/>
      <c r="BU48" s="65"/>
      <c r="BV48" s="65"/>
      <c r="BW48" s="65"/>
      <c r="BX48" s="65"/>
      <c r="BY48" s="65"/>
      <c r="BZ48" s="66"/>
      <c r="CA48" s="65"/>
      <c r="CB48" s="65"/>
      <c r="CC48" s="65"/>
      <c r="CD48" s="65"/>
      <c r="CE48" s="65"/>
      <c r="CF48" s="65"/>
      <c r="CG48" s="65"/>
      <c r="CH48" s="65"/>
      <c r="CI48" s="65"/>
      <c r="CJ48" s="65"/>
      <c r="CK48" s="65"/>
      <c r="CL48" s="65"/>
      <c r="CM48" s="65"/>
      <c r="CN48" s="65"/>
      <c r="CO48" s="65"/>
      <c r="CP48" s="65"/>
      <c r="CQ48" s="65"/>
      <c r="CR48" s="65"/>
      <c r="CS48" s="28"/>
      <c r="CT48" s="28"/>
      <c r="CU48" s="28"/>
      <c r="CV48" s="28"/>
      <c r="CW48" s="28"/>
      <c r="CX48" s="28"/>
      <c r="CY48" s="28"/>
      <c r="CZ48" s="28"/>
      <c r="DA48" s="28"/>
      <c r="DB48" s="28"/>
      <c r="DC48" s="28"/>
      <c r="DD48" s="28"/>
      <c r="DE48" s="28"/>
      <c r="DF48" s="28"/>
      <c r="DG48" s="28"/>
      <c r="DH48" s="28"/>
      <c r="DI48" s="28"/>
      <c r="DJ48" s="28"/>
      <c r="DK48" s="64"/>
      <c r="DL48" s="28"/>
      <c r="DM48" s="28"/>
      <c r="DN48" s="64"/>
      <c r="DO48" s="64"/>
      <c r="DP48" s="28"/>
      <c r="DQ48" s="28"/>
      <c r="DR48" s="64"/>
      <c r="DS48" s="64"/>
      <c r="DT48" s="28"/>
      <c r="DU48" s="28"/>
      <c r="DV48" s="64"/>
      <c r="DW48" s="28"/>
      <c r="DX48" s="28"/>
      <c r="DY48" s="28"/>
      <c r="DZ48" s="28"/>
      <c r="EA48" s="28"/>
      <c r="EB48" s="28"/>
      <c r="EC48" s="28"/>
      <c r="ED48" s="28"/>
      <c r="EE48" s="28"/>
      <c r="EF48" s="28"/>
      <c r="EG48" s="28"/>
      <c r="EH48" s="28"/>
      <c r="EI48" s="28"/>
      <c r="EJ48" s="28"/>
      <c r="EK48" s="28"/>
      <c r="EL48" s="28"/>
      <c r="EM48" s="28"/>
      <c r="EN48" s="28"/>
      <c r="EO48" s="28"/>
      <c r="EP48" s="28"/>
      <c r="EQ48" s="28"/>
      <c r="ER48" s="28"/>
      <c r="ES48" s="28"/>
      <c r="ET48" s="28"/>
      <c r="EU48" s="28"/>
      <c r="EV48" s="28"/>
      <c r="EW48" s="28"/>
      <c r="EX48" s="28"/>
      <c r="EY48" s="28"/>
      <c r="EZ48" s="28"/>
      <c r="FA48" s="28"/>
      <c r="FB48" s="28"/>
      <c r="FC48" s="28"/>
      <c r="FD48" s="28"/>
      <c r="FE48" s="28"/>
      <c r="FF48" s="28"/>
      <c r="FG48" s="28"/>
      <c r="FH48" s="28"/>
      <c r="FI48" s="28"/>
      <c r="FJ48" s="28"/>
      <c r="FK48" s="28"/>
      <c r="FL48" s="28"/>
      <c r="FM48" s="28"/>
      <c r="FN48" s="28"/>
      <c r="FO48" s="28"/>
      <c r="FP48" s="28"/>
      <c r="FQ48" s="28"/>
      <c r="FR48" s="28"/>
      <c r="FS48" s="28"/>
      <c r="FT48" s="28"/>
      <c r="FU48" s="28"/>
      <c r="FV48" s="28"/>
      <c r="FW48" s="28"/>
      <c r="FX48" s="28"/>
      <c r="FY48" s="28"/>
      <c r="FZ48" s="28"/>
      <c r="GA48" s="28"/>
      <c r="GB48" s="28"/>
      <c r="GC48" s="28"/>
      <c r="GD48" s="28"/>
      <c r="GE48" s="28"/>
      <c r="GF48" s="28"/>
      <c r="GG48" s="28"/>
      <c r="GH48" s="28"/>
      <c r="GI48" s="28"/>
      <c r="GJ48" s="28"/>
      <c r="GK48" s="28"/>
      <c r="GL48" s="28"/>
      <c r="GM48" s="28"/>
      <c r="GN48" s="28"/>
      <c r="GO48" s="28"/>
    </row>
    <row r="49" spans="1:197" x14ac:dyDescent="0.25">
      <c r="A49" s="28"/>
      <c r="B49" s="69"/>
      <c r="C49" s="28"/>
      <c r="D49" s="28"/>
      <c r="E49" s="64"/>
      <c r="F49" s="28"/>
      <c r="G49" s="28"/>
      <c r="H49" s="28"/>
      <c r="I49" s="28"/>
      <c r="J49" s="28"/>
      <c r="K49" s="64"/>
      <c r="L49" s="64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64"/>
      <c r="X49" s="64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64"/>
      <c r="AJ49" s="64"/>
      <c r="AK49" s="28"/>
      <c r="AL49" s="28"/>
      <c r="AM49" s="28"/>
      <c r="AN49" s="28"/>
      <c r="AO49" s="28"/>
      <c r="AP49" s="28"/>
      <c r="AQ49" s="28"/>
      <c r="AR49" s="28"/>
      <c r="AS49" s="28"/>
      <c r="AT49" s="28"/>
      <c r="AU49" s="28"/>
      <c r="AV49" s="28"/>
      <c r="AW49" s="28"/>
      <c r="AX49" s="28"/>
      <c r="AY49" s="65"/>
      <c r="AZ49" s="66"/>
      <c r="BA49" s="65"/>
      <c r="BB49" s="65"/>
      <c r="BC49" s="65"/>
      <c r="BD49" s="65"/>
      <c r="BE49" s="65"/>
      <c r="BF49" s="65"/>
      <c r="BG49" s="65"/>
      <c r="BH49" s="65"/>
      <c r="BI49" s="65"/>
      <c r="BJ49" s="65"/>
      <c r="BK49" s="65"/>
      <c r="BL49" s="65"/>
      <c r="BM49" s="66"/>
      <c r="BN49" s="65"/>
      <c r="BO49" s="65"/>
      <c r="BP49" s="65"/>
      <c r="BQ49" s="65"/>
      <c r="BR49" s="65"/>
      <c r="BS49" s="65"/>
      <c r="BT49" s="65"/>
      <c r="BU49" s="65"/>
      <c r="BV49" s="65"/>
      <c r="BW49" s="65"/>
      <c r="BX49" s="65"/>
      <c r="BY49" s="65"/>
      <c r="BZ49" s="66"/>
      <c r="CA49" s="65"/>
      <c r="CB49" s="65"/>
      <c r="CC49" s="65"/>
      <c r="CD49" s="65"/>
      <c r="CE49" s="65"/>
      <c r="CF49" s="65"/>
      <c r="CG49" s="65"/>
      <c r="CH49" s="65"/>
      <c r="CI49" s="65"/>
      <c r="CJ49" s="65"/>
      <c r="CK49" s="65"/>
      <c r="CL49" s="65"/>
      <c r="CM49" s="65"/>
      <c r="CN49" s="65"/>
      <c r="CO49" s="65"/>
      <c r="CP49" s="65"/>
      <c r="CQ49" s="65"/>
      <c r="CR49" s="65"/>
      <c r="CS49" s="28"/>
      <c r="CT49" s="28"/>
      <c r="CU49" s="28"/>
      <c r="CV49" s="28"/>
      <c r="CW49" s="28"/>
      <c r="CX49" s="28"/>
      <c r="CY49" s="28"/>
      <c r="CZ49" s="28"/>
      <c r="DA49" s="28"/>
      <c r="DB49" s="28"/>
      <c r="DC49" s="28"/>
      <c r="DD49" s="28"/>
      <c r="DE49" s="28"/>
      <c r="DF49" s="28"/>
      <c r="DG49" s="28"/>
      <c r="DH49" s="28"/>
      <c r="DI49" s="28"/>
      <c r="DJ49" s="28"/>
      <c r="DK49" s="64"/>
      <c r="DL49" s="28"/>
      <c r="DM49" s="28"/>
      <c r="DN49" s="64"/>
      <c r="DO49" s="64"/>
      <c r="DP49" s="28"/>
      <c r="DQ49" s="28"/>
      <c r="DR49" s="64"/>
      <c r="DS49" s="64"/>
      <c r="DT49" s="28"/>
      <c r="DU49" s="28"/>
      <c r="DV49" s="64"/>
      <c r="DW49" s="28"/>
      <c r="DX49" s="28"/>
      <c r="DY49" s="28"/>
      <c r="DZ49" s="28"/>
      <c r="EA49" s="28"/>
      <c r="EB49" s="28"/>
      <c r="EC49" s="28"/>
      <c r="ED49" s="28"/>
      <c r="EE49" s="28"/>
      <c r="EF49" s="28"/>
      <c r="EG49" s="28"/>
      <c r="EH49" s="28"/>
      <c r="EI49" s="28"/>
      <c r="EJ49" s="28"/>
      <c r="EK49" s="28"/>
      <c r="EL49" s="28"/>
      <c r="EM49" s="28"/>
      <c r="EN49" s="28"/>
      <c r="EO49" s="28"/>
      <c r="EP49" s="28"/>
      <c r="EQ49" s="28"/>
      <c r="ER49" s="28"/>
      <c r="ES49" s="28"/>
      <c r="ET49" s="28"/>
      <c r="EU49" s="28"/>
      <c r="EV49" s="28"/>
      <c r="EW49" s="28"/>
      <c r="EX49" s="28"/>
      <c r="EY49" s="28"/>
      <c r="EZ49" s="28"/>
      <c r="FA49" s="28"/>
      <c r="FB49" s="28"/>
      <c r="FC49" s="28"/>
      <c r="FD49" s="28"/>
      <c r="FE49" s="28"/>
      <c r="FF49" s="28"/>
      <c r="FG49" s="28"/>
      <c r="FH49" s="28"/>
      <c r="FI49" s="28"/>
      <c r="FJ49" s="28"/>
      <c r="FK49" s="28"/>
      <c r="FL49" s="28"/>
      <c r="FM49" s="28"/>
      <c r="FN49" s="28"/>
      <c r="FO49" s="28"/>
      <c r="FP49" s="28"/>
      <c r="FQ49" s="28"/>
      <c r="FR49" s="28"/>
      <c r="FS49" s="28"/>
      <c r="FT49" s="28"/>
      <c r="FU49" s="28"/>
      <c r="FV49" s="28"/>
      <c r="FW49" s="28"/>
      <c r="FX49" s="28"/>
      <c r="FY49" s="28"/>
      <c r="FZ49" s="28"/>
      <c r="GA49" s="28"/>
      <c r="GB49" s="28"/>
      <c r="GC49" s="28"/>
      <c r="GD49" s="28"/>
      <c r="GE49" s="28"/>
      <c r="GF49" s="28"/>
      <c r="GG49" s="28"/>
      <c r="GH49" s="28"/>
      <c r="GI49" s="28"/>
      <c r="GJ49" s="28"/>
      <c r="GK49" s="28"/>
      <c r="GL49" s="28"/>
      <c r="GM49" s="28"/>
      <c r="GN49" s="28"/>
      <c r="GO49" s="28"/>
    </row>
    <row r="50" spans="1:197" x14ac:dyDescent="0.25">
      <c r="A50" s="28"/>
      <c r="B50" s="69"/>
      <c r="C50" s="28"/>
      <c r="D50" s="28"/>
      <c r="E50" s="64"/>
      <c r="F50" s="28"/>
      <c r="G50" s="28"/>
      <c r="H50" s="28"/>
      <c r="I50" s="28"/>
      <c r="J50" s="28"/>
      <c r="K50" s="64"/>
      <c r="L50" s="64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64"/>
      <c r="X50" s="64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64"/>
      <c r="AJ50" s="64"/>
      <c r="AK50" s="28"/>
      <c r="AL50" s="28"/>
      <c r="AM50" s="28"/>
      <c r="AN50" s="28"/>
      <c r="AO50" s="28"/>
      <c r="AP50" s="28"/>
      <c r="AQ50" s="28"/>
      <c r="AR50" s="28"/>
      <c r="AS50" s="28"/>
      <c r="AT50" s="28"/>
      <c r="AU50" s="28"/>
      <c r="AV50" s="28"/>
      <c r="AW50" s="28"/>
      <c r="AX50" s="28"/>
      <c r="AY50" s="65"/>
      <c r="AZ50" s="66"/>
      <c r="BA50" s="65"/>
      <c r="BB50" s="65"/>
      <c r="BC50" s="65"/>
      <c r="BD50" s="65"/>
      <c r="BE50" s="65"/>
      <c r="BF50" s="65"/>
      <c r="BG50" s="65"/>
      <c r="BH50" s="65"/>
      <c r="BI50" s="65"/>
      <c r="BJ50" s="65"/>
      <c r="BK50" s="65"/>
      <c r="BL50" s="65"/>
      <c r="BM50" s="66"/>
      <c r="BN50" s="65"/>
      <c r="BO50" s="65"/>
      <c r="BP50" s="65"/>
      <c r="BQ50" s="65"/>
      <c r="BR50" s="65"/>
      <c r="BS50" s="65"/>
      <c r="BT50" s="65"/>
      <c r="BU50" s="65"/>
      <c r="BV50" s="65"/>
      <c r="BW50" s="65"/>
      <c r="BX50" s="65"/>
      <c r="BY50" s="65"/>
      <c r="BZ50" s="66"/>
      <c r="CA50" s="65"/>
      <c r="CB50" s="65"/>
      <c r="CC50" s="65"/>
      <c r="CD50" s="65"/>
      <c r="CE50" s="65"/>
      <c r="CF50" s="65"/>
      <c r="CG50" s="65"/>
      <c r="CH50" s="65"/>
      <c r="CI50" s="65"/>
      <c r="CJ50" s="65"/>
      <c r="CK50" s="65"/>
      <c r="CL50" s="65"/>
      <c r="CM50" s="65"/>
      <c r="CN50" s="65"/>
      <c r="CO50" s="65"/>
      <c r="CP50" s="65"/>
      <c r="CQ50" s="65"/>
      <c r="CR50" s="65"/>
      <c r="CS50" s="28"/>
      <c r="CT50" s="28"/>
      <c r="CU50" s="28"/>
      <c r="CV50" s="28"/>
      <c r="CW50" s="28"/>
      <c r="CX50" s="28"/>
      <c r="CY50" s="28"/>
      <c r="CZ50" s="28"/>
      <c r="DA50" s="28"/>
      <c r="DB50" s="28"/>
      <c r="DC50" s="28"/>
      <c r="DD50" s="28"/>
      <c r="DE50" s="28"/>
      <c r="DF50" s="28"/>
      <c r="DG50" s="28"/>
      <c r="DH50" s="28"/>
      <c r="DI50" s="28"/>
      <c r="DJ50" s="28"/>
      <c r="DK50" s="64"/>
      <c r="DL50" s="28"/>
      <c r="DM50" s="28"/>
      <c r="DN50" s="64"/>
      <c r="DO50" s="64"/>
      <c r="DP50" s="28"/>
      <c r="DQ50" s="28"/>
      <c r="DR50" s="64"/>
      <c r="DS50" s="64"/>
      <c r="DT50" s="28"/>
      <c r="DU50" s="28"/>
      <c r="DV50" s="64"/>
      <c r="DW50" s="28"/>
      <c r="DX50" s="28"/>
      <c r="DY50" s="28"/>
      <c r="DZ50" s="28"/>
      <c r="EA50" s="28"/>
      <c r="EB50" s="28"/>
      <c r="EC50" s="28"/>
      <c r="ED50" s="28"/>
      <c r="EE50" s="28"/>
      <c r="EF50" s="28"/>
      <c r="EG50" s="28"/>
      <c r="EH50" s="28"/>
      <c r="EI50" s="28"/>
      <c r="EJ50" s="28"/>
      <c r="EK50" s="28"/>
      <c r="EL50" s="28"/>
      <c r="EM50" s="28"/>
      <c r="EN50" s="28"/>
      <c r="EO50" s="28"/>
      <c r="EP50" s="28"/>
      <c r="EQ50" s="28"/>
      <c r="ER50" s="28"/>
      <c r="ES50" s="28"/>
      <c r="ET50" s="28"/>
      <c r="EU50" s="28"/>
      <c r="EV50" s="28"/>
      <c r="EW50" s="28"/>
      <c r="EX50" s="28"/>
      <c r="EY50" s="28"/>
      <c r="EZ50" s="28"/>
      <c r="FA50" s="28"/>
      <c r="FB50" s="28"/>
      <c r="FC50" s="28"/>
      <c r="FD50" s="28"/>
      <c r="FE50" s="28"/>
      <c r="FF50" s="28"/>
      <c r="FG50" s="28"/>
      <c r="FH50" s="28"/>
      <c r="FI50" s="28"/>
      <c r="FJ50" s="28"/>
      <c r="FK50" s="28"/>
      <c r="FL50" s="28"/>
      <c r="FM50" s="28"/>
      <c r="FN50" s="28"/>
      <c r="FO50" s="28"/>
      <c r="FP50" s="28"/>
      <c r="FQ50" s="28"/>
      <c r="FR50" s="28"/>
      <c r="FS50" s="28"/>
      <c r="FT50" s="28"/>
      <c r="FU50" s="28"/>
      <c r="FV50" s="28"/>
      <c r="FW50" s="28"/>
      <c r="FX50" s="28"/>
      <c r="FY50" s="28"/>
      <c r="FZ50" s="28"/>
      <c r="GA50" s="28"/>
      <c r="GB50" s="28"/>
      <c r="GC50" s="28"/>
      <c r="GD50" s="28"/>
      <c r="GE50" s="28"/>
      <c r="GF50" s="28"/>
      <c r="GG50" s="28"/>
      <c r="GH50" s="28"/>
      <c r="GI50" s="28"/>
      <c r="GJ50" s="28"/>
      <c r="GK50" s="28"/>
      <c r="GL50" s="28"/>
      <c r="GM50" s="28"/>
      <c r="GN50" s="28"/>
      <c r="GO50" s="28"/>
    </row>
    <row r="51" spans="1:197" x14ac:dyDescent="0.25">
      <c r="A51" s="28"/>
      <c r="B51" s="69"/>
      <c r="C51" s="28"/>
      <c r="D51" s="28"/>
      <c r="E51" s="64"/>
      <c r="F51" s="28"/>
      <c r="G51" s="28"/>
      <c r="H51" s="28"/>
      <c r="I51" s="28"/>
      <c r="J51" s="28"/>
      <c r="K51" s="64"/>
      <c r="L51" s="64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64"/>
      <c r="X51" s="64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64"/>
      <c r="AJ51" s="64"/>
      <c r="AK51" s="28"/>
      <c r="AL51" s="28"/>
      <c r="AM51" s="28"/>
      <c r="AN51" s="28"/>
      <c r="AO51" s="28"/>
      <c r="AP51" s="28"/>
      <c r="AQ51" s="28"/>
      <c r="AR51" s="28"/>
      <c r="AS51" s="28"/>
      <c r="AT51" s="28"/>
      <c r="AU51" s="28"/>
      <c r="AV51" s="28"/>
      <c r="AW51" s="28"/>
      <c r="AX51" s="28"/>
      <c r="AY51" s="65"/>
      <c r="AZ51" s="66"/>
      <c r="BA51" s="65"/>
      <c r="BB51" s="65"/>
      <c r="BC51" s="65"/>
      <c r="BD51" s="65"/>
      <c r="BE51" s="65"/>
      <c r="BF51" s="65"/>
      <c r="BG51" s="65"/>
      <c r="BH51" s="65"/>
      <c r="BI51" s="65"/>
      <c r="BJ51" s="65"/>
      <c r="BK51" s="65"/>
      <c r="BL51" s="65"/>
      <c r="BM51" s="66"/>
      <c r="BN51" s="65"/>
      <c r="BO51" s="65"/>
      <c r="BP51" s="65"/>
      <c r="BQ51" s="65"/>
      <c r="BR51" s="65"/>
      <c r="BS51" s="65"/>
      <c r="BT51" s="65"/>
      <c r="BU51" s="65"/>
      <c r="BV51" s="65"/>
      <c r="BW51" s="65"/>
      <c r="BX51" s="65"/>
      <c r="BY51" s="65"/>
      <c r="BZ51" s="66"/>
      <c r="CA51" s="65"/>
      <c r="CB51" s="65"/>
      <c r="CC51" s="65"/>
      <c r="CD51" s="65"/>
      <c r="CE51" s="65"/>
      <c r="CF51" s="65"/>
      <c r="CG51" s="65"/>
      <c r="CH51" s="65"/>
      <c r="CI51" s="65"/>
      <c r="CJ51" s="65"/>
      <c r="CK51" s="65"/>
      <c r="CL51" s="65"/>
      <c r="CM51" s="65"/>
      <c r="CN51" s="65"/>
      <c r="CO51" s="65"/>
      <c r="CP51" s="65"/>
      <c r="CQ51" s="65"/>
      <c r="CR51" s="65"/>
      <c r="CS51" s="28"/>
      <c r="CT51" s="28"/>
      <c r="CU51" s="28"/>
      <c r="CV51" s="28"/>
      <c r="CW51" s="28"/>
      <c r="CX51" s="28"/>
      <c r="CY51" s="28"/>
      <c r="CZ51" s="28"/>
      <c r="DA51" s="28"/>
      <c r="DB51" s="28"/>
      <c r="DC51" s="28"/>
      <c r="DD51" s="28"/>
      <c r="DE51" s="28"/>
      <c r="DF51" s="28"/>
      <c r="DG51" s="28"/>
      <c r="DH51" s="28"/>
      <c r="DI51" s="28"/>
      <c r="DJ51" s="28"/>
      <c r="DK51" s="64"/>
      <c r="DL51" s="28"/>
      <c r="DM51" s="28"/>
      <c r="DN51" s="64"/>
      <c r="DO51" s="64"/>
      <c r="DP51" s="28"/>
      <c r="DQ51" s="28"/>
      <c r="DR51" s="64"/>
      <c r="DS51" s="64"/>
      <c r="DT51" s="28"/>
      <c r="DU51" s="28"/>
      <c r="DV51" s="64"/>
      <c r="DW51" s="28"/>
      <c r="DX51" s="28"/>
      <c r="DY51" s="28"/>
      <c r="DZ51" s="28"/>
      <c r="EA51" s="28"/>
      <c r="EB51" s="28"/>
      <c r="EC51" s="28"/>
      <c r="ED51" s="28"/>
      <c r="EE51" s="28"/>
      <c r="EF51" s="28"/>
      <c r="EG51" s="28"/>
      <c r="EH51" s="28"/>
      <c r="EI51" s="28"/>
      <c r="EJ51" s="28"/>
      <c r="EK51" s="28"/>
      <c r="EL51" s="28"/>
      <c r="EM51" s="28"/>
      <c r="EN51" s="28"/>
      <c r="EO51" s="28"/>
      <c r="EP51" s="28"/>
      <c r="EQ51" s="28"/>
      <c r="ER51" s="28"/>
      <c r="ES51" s="28"/>
      <c r="ET51" s="28"/>
      <c r="EU51" s="28"/>
      <c r="EV51" s="28"/>
      <c r="EW51" s="28"/>
      <c r="EX51" s="28"/>
      <c r="EY51" s="28"/>
      <c r="EZ51" s="28"/>
      <c r="FA51" s="28"/>
      <c r="FB51" s="28"/>
      <c r="FC51" s="28"/>
      <c r="FD51" s="28"/>
      <c r="FE51" s="28"/>
      <c r="FF51" s="28"/>
      <c r="FG51" s="28"/>
      <c r="FH51" s="28"/>
      <c r="FI51" s="28"/>
      <c r="FJ51" s="28"/>
      <c r="FK51" s="28"/>
      <c r="FL51" s="28"/>
      <c r="FM51" s="28"/>
      <c r="FN51" s="28"/>
      <c r="FO51" s="28"/>
      <c r="FP51" s="28"/>
      <c r="FQ51" s="28"/>
      <c r="FR51" s="28"/>
      <c r="FS51" s="28"/>
      <c r="FT51" s="28"/>
      <c r="FU51" s="28"/>
      <c r="FV51" s="28"/>
      <c r="FW51" s="28"/>
      <c r="FX51" s="28"/>
      <c r="FY51" s="28"/>
      <c r="FZ51" s="28"/>
      <c r="GA51" s="28"/>
      <c r="GB51" s="28"/>
      <c r="GC51" s="28"/>
      <c r="GD51" s="28"/>
      <c r="GE51" s="28"/>
      <c r="GF51" s="28"/>
      <c r="GG51" s="28"/>
      <c r="GH51" s="28"/>
      <c r="GI51" s="28"/>
      <c r="GJ51" s="28"/>
      <c r="GK51" s="28"/>
      <c r="GL51" s="28"/>
      <c r="GM51" s="28"/>
      <c r="GN51" s="28"/>
      <c r="GO51" s="28"/>
    </row>
    <row r="52" spans="1:197" x14ac:dyDescent="0.25">
      <c r="A52" s="28"/>
      <c r="B52" s="69"/>
      <c r="C52" s="28"/>
      <c r="D52" s="28"/>
      <c r="E52" s="64"/>
      <c r="F52" s="28"/>
      <c r="G52" s="28"/>
      <c r="H52" s="28"/>
      <c r="I52" s="28"/>
      <c r="J52" s="28"/>
      <c r="K52" s="64"/>
      <c r="L52" s="64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64"/>
      <c r="X52" s="64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64"/>
      <c r="AJ52" s="64"/>
      <c r="AK52" s="28"/>
      <c r="AL52" s="28"/>
      <c r="AM52" s="28"/>
      <c r="AN52" s="28"/>
      <c r="AO52" s="28"/>
      <c r="AP52" s="28"/>
      <c r="AQ52" s="28"/>
      <c r="AR52" s="28"/>
      <c r="AS52" s="28"/>
      <c r="AT52" s="28"/>
      <c r="AU52" s="28"/>
      <c r="AV52" s="28"/>
      <c r="AW52" s="28"/>
      <c r="AX52" s="28"/>
      <c r="AY52" s="65"/>
      <c r="AZ52" s="66"/>
      <c r="BA52" s="65"/>
      <c r="BB52" s="65"/>
      <c r="BC52" s="65"/>
      <c r="BD52" s="65"/>
      <c r="BE52" s="65"/>
      <c r="BF52" s="65"/>
      <c r="BG52" s="65"/>
      <c r="BH52" s="65"/>
      <c r="BI52" s="65"/>
      <c r="BJ52" s="65"/>
      <c r="BK52" s="65"/>
      <c r="BL52" s="65"/>
      <c r="BM52" s="66"/>
      <c r="BN52" s="65"/>
      <c r="BO52" s="65"/>
      <c r="BP52" s="65"/>
      <c r="BQ52" s="65"/>
      <c r="BR52" s="65"/>
      <c r="BS52" s="65"/>
      <c r="BT52" s="65"/>
      <c r="BU52" s="65"/>
      <c r="BV52" s="65"/>
      <c r="BW52" s="65"/>
      <c r="BX52" s="65"/>
      <c r="BY52" s="65"/>
      <c r="BZ52" s="66"/>
      <c r="CA52" s="65"/>
      <c r="CB52" s="65"/>
      <c r="CC52" s="65"/>
      <c r="CD52" s="65"/>
      <c r="CE52" s="65"/>
      <c r="CF52" s="65"/>
      <c r="CG52" s="65"/>
      <c r="CH52" s="65"/>
      <c r="CI52" s="65"/>
      <c r="CJ52" s="65"/>
      <c r="CK52" s="65"/>
      <c r="CL52" s="65"/>
      <c r="CM52" s="65"/>
      <c r="CN52" s="65"/>
      <c r="CO52" s="65"/>
      <c r="CP52" s="65"/>
      <c r="CQ52" s="65"/>
      <c r="CR52" s="65"/>
      <c r="CS52" s="28"/>
      <c r="CT52" s="28"/>
      <c r="CU52" s="28"/>
      <c r="CV52" s="28"/>
      <c r="CW52" s="28"/>
      <c r="CX52" s="28"/>
      <c r="CY52" s="28"/>
      <c r="CZ52" s="28"/>
      <c r="DA52" s="28"/>
      <c r="DB52" s="28"/>
      <c r="DC52" s="28"/>
      <c r="DD52" s="28"/>
      <c r="DE52" s="28"/>
      <c r="DF52" s="28"/>
      <c r="DG52" s="28"/>
      <c r="DH52" s="28"/>
      <c r="DI52" s="28"/>
      <c r="DJ52" s="28"/>
      <c r="DK52" s="64"/>
      <c r="DL52" s="28"/>
      <c r="DM52" s="28"/>
      <c r="DN52" s="64"/>
      <c r="DO52" s="64"/>
      <c r="DP52" s="28"/>
      <c r="DQ52" s="28"/>
      <c r="DR52" s="64"/>
      <c r="DS52" s="64"/>
      <c r="DT52" s="28"/>
      <c r="DU52" s="28"/>
      <c r="DV52" s="64"/>
      <c r="DW52" s="28"/>
      <c r="DX52" s="28"/>
      <c r="DY52" s="28"/>
      <c r="DZ52" s="28"/>
      <c r="EA52" s="28"/>
      <c r="EB52" s="28"/>
      <c r="EC52" s="28"/>
      <c r="ED52" s="28"/>
      <c r="EE52" s="28"/>
      <c r="EF52" s="28"/>
      <c r="EG52" s="28"/>
      <c r="EH52" s="28"/>
      <c r="EI52" s="28"/>
      <c r="EJ52" s="28"/>
      <c r="EK52" s="28"/>
      <c r="EL52" s="28"/>
      <c r="EM52" s="28"/>
      <c r="EN52" s="28"/>
      <c r="EO52" s="28"/>
      <c r="EP52" s="28"/>
      <c r="EQ52" s="28"/>
      <c r="ER52" s="28"/>
      <c r="ES52" s="28"/>
      <c r="ET52" s="28"/>
      <c r="EU52" s="28"/>
      <c r="EV52" s="28"/>
      <c r="EW52" s="28"/>
      <c r="EX52" s="28"/>
      <c r="EY52" s="28"/>
      <c r="EZ52" s="28"/>
      <c r="FA52" s="28"/>
      <c r="FB52" s="28"/>
      <c r="FC52" s="28"/>
      <c r="FD52" s="28"/>
      <c r="FE52" s="28"/>
      <c r="FF52" s="28"/>
      <c r="FG52" s="28"/>
      <c r="FH52" s="28"/>
      <c r="FI52" s="28"/>
      <c r="FJ52" s="28"/>
      <c r="FK52" s="28"/>
      <c r="FL52" s="28"/>
      <c r="FM52" s="28"/>
      <c r="FN52" s="28"/>
      <c r="FO52" s="28"/>
      <c r="FP52" s="28"/>
      <c r="FQ52" s="28"/>
      <c r="FR52" s="28"/>
      <c r="FS52" s="28"/>
      <c r="FT52" s="28"/>
      <c r="FU52" s="28"/>
      <c r="FV52" s="28"/>
      <c r="FW52" s="28"/>
      <c r="FX52" s="28"/>
      <c r="FY52" s="28"/>
      <c r="FZ52" s="28"/>
      <c r="GA52" s="28"/>
      <c r="GB52" s="28"/>
      <c r="GC52" s="28"/>
      <c r="GD52" s="28"/>
      <c r="GE52" s="28"/>
      <c r="GF52" s="28"/>
      <c r="GG52" s="28"/>
      <c r="GH52" s="28"/>
      <c r="GI52" s="28"/>
      <c r="GJ52" s="28"/>
      <c r="GK52" s="28"/>
      <c r="GL52" s="28"/>
      <c r="GM52" s="28"/>
      <c r="GN52" s="28"/>
      <c r="GO52" s="28"/>
    </row>
    <row r="53" spans="1:197" x14ac:dyDescent="0.25">
      <c r="A53" s="28"/>
      <c r="B53" s="69"/>
      <c r="C53" s="28"/>
      <c r="D53" s="28"/>
      <c r="E53" s="64"/>
      <c r="F53" s="28"/>
      <c r="G53" s="28"/>
      <c r="H53" s="28"/>
      <c r="I53" s="28"/>
      <c r="J53" s="28"/>
      <c r="K53" s="64"/>
      <c r="L53" s="64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64"/>
      <c r="X53" s="64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64"/>
      <c r="AJ53" s="64"/>
      <c r="AK53" s="28"/>
      <c r="AL53" s="28"/>
      <c r="AM53" s="28"/>
      <c r="AN53" s="28"/>
      <c r="AO53" s="28"/>
      <c r="AP53" s="28"/>
      <c r="AQ53" s="28"/>
      <c r="AR53" s="28"/>
      <c r="AS53" s="28"/>
      <c r="AT53" s="28"/>
      <c r="AU53" s="28"/>
      <c r="AV53" s="28"/>
      <c r="AW53" s="28"/>
      <c r="AX53" s="28"/>
      <c r="AY53" s="65"/>
      <c r="AZ53" s="66"/>
      <c r="BA53" s="65"/>
      <c r="BB53" s="65"/>
      <c r="BC53" s="65"/>
      <c r="BD53" s="65"/>
      <c r="BE53" s="65"/>
      <c r="BF53" s="65"/>
      <c r="BG53" s="65"/>
      <c r="BH53" s="65"/>
      <c r="BI53" s="65"/>
      <c r="BJ53" s="65"/>
      <c r="BK53" s="65"/>
      <c r="BL53" s="65"/>
      <c r="BM53" s="66"/>
      <c r="BN53" s="65"/>
      <c r="BO53" s="65"/>
      <c r="BP53" s="65"/>
      <c r="BQ53" s="65"/>
      <c r="BR53" s="65"/>
      <c r="BS53" s="65"/>
      <c r="BT53" s="65"/>
      <c r="BU53" s="65"/>
      <c r="BV53" s="65"/>
      <c r="BW53" s="65"/>
      <c r="BX53" s="65"/>
      <c r="BY53" s="65"/>
      <c r="BZ53" s="66"/>
      <c r="CA53" s="65"/>
      <c r="CB53" s="65"/>
      <c r="CC53" s="65"/>
      <c r="CD53" s="65"/>
      <c r="CE53" s="65"/>
      <c r="CF53" s="65"/>
      <c r="CG53" s="65"/>
      <c r="CH53" s="65"/>
      <c r="CI53" s="65"/>
      <c r="CJ53" s="65"/>
      <c r="CK53" s="65"/>
      <c r="CL53" s="65"/>
      <c r="CM53" s="65"/>
      <c r="CN53" s="65"/>
      <c r="CO53" s="65"/>
      <c r="CP53" s="65"/>
      <c r="CQ53" s="65"/>
      <c r="CR53" s="65"/>
      <c r="CS53" s="28"/>
      <c r="CT53" s="28"/>
      <c r="CU53" s="28"/>
      <c r="CV53" s="28"/>
      <c r="CW53" s="28"/>
      <c r="CX53" s="28"/>
      <c r="CY53" s="28"/>
      <c r="CZ53" s="28"/>
      <c r="DA53" s="28"/>
      <c r="DB53" s="28"/>
      <c r="DC53" s="28"/>
      <c r="DD53" s="28"/>
      <c r="DE53" s="28"/>
      <c r="DF53" s="28"/>
      <c r="DG53" s="28"/>
      <c r="DH53" s="28"/>
      <c r="DI53" s="28"/>
      <c r="DJ53" s="28"/>
      <c r="DK53" s="64"/>
      <c r="DL53" s="28"/>
      <c r="DM53" s="28"/>
      <c r="DN53" s="64"/>
      <c r="DO53" s="64"/>
      <c r="DP53" s="28"/>
      <c r="DQ53" s="28"/>
      <c r="DR53" s="64"/>
      <c r="DS53" s="64"/>
      <c r="DT53" s="28"/>
      <c r="DU53" s="28"/>
      <c r="DV53" s="64"/>
      <c r="DW53" s="28"/>
      <c r="DX53" s="28"/>
      <c r="DY53" s="28"/>
      <c r="DZ53" s="28"/>
      <c r="EA53" s="28"/>
      <c r="EB53" s="28"/>
      <c r="EC53" s="28"/>
      <c r="ED53" s="28"/>
      <c r="EE53" s="28"/>
      <c r="EF53" s="28"/>
      <c r="EG53" s="28"/>
      <c r="EH53" s="28"/>
      <c r="EI53" s="28"/>
      <c r="EJ53" s="28"/>
      <c r="EK53" s="28"/>
      <c r="EL53" s="28"/>
      <c r="EM53" s="28"/>
      <c r="EN53" s="28"/>
      <c r="EO53" s="28"/>
      <c r="EP53" s="28"/>
      <c r="EQ53" s="28"/>
      <c r="ER53" s="28"/>
      <c r="ES53" s="28"/>
      <c r="ET53" s="28"/>
      <c r="EU53" s="28"/>
      <c r="EV53" s="28"/>
      <c r="EW53" s="28"/>
      <c r="EX53" s="28"/>
      <c r="EY53" s="28"/>
      <c r="EZ53" s="28"/>
      <c r="FA53" s="28"/>
      <c r="FB53" s="28"/>
      <c r="FC53" s="28"/>
      <c r="FD53" s="28"/>
      <c r="FE53" s="28"/>
      <c r="FF53" s="28"/>
      <c r="FG53" s="28"/>
      <c r="FH53" s="28"/>
      <c r="FI53" s="28"/>
      <c r="FJ53" s="28"/>
      <c r="FK53" s="28"/>
      <c r="FL53" s="28"/>
      <c r="FM53" s="28"/>
      <c r="FN53" s="28"/>
      <c r="FO53" s="28"/>
      <c r="FP53" s="28"/>
      <c r="FQ53" s="28"/>
      <c r="FR53" s="28"/>
      <c r="FS53" s="28"/>
      <c r="FT53" s="28"/>
      <c r="FU53" s="28"/>
      <c r="FV53" s="28"/>
      <c r="FW53" s="28"/>
      <c r="FX53" s="28"/>
      <c r="FY53" s="28"/>
      <c r="FZ53" s="28"/>
      <c r="GA53" s="28"/>
      <c r="GB53" s="28"/>
      <c r="GC53" s="28"/>
      <c r="GD53" s="28"/>
      <c r="GE53" s="28"/>
      <c r="GF53" s="28"/>
      <c r="GG53" s="28"/>
      <c r="GH53" s="28"/>
      <c r="GI53" s="28"/>
      <c r="GJ53" s="28"/>
      <c r="GK53" s="28"/>
      <c r="GL53" s="28"/>
      <c r="GM53" s="28"/>
      <c r="GN53" s="28"/>
      <c r="GO53" s="28"/>
    </row>
    <row r="54" spans="1:197" x14ac:dyDescent="0.25">
      <c r="A54" s="28"/>
      <c r="B54" s="69"/>
      <c r="C54" s="28"/>
      <c r="D54" s="28"/>
      <c r="E54" s="64"/>
      <c r="F54" s="28"/>
      <c r="G54" s="28"/>
      <c r="H54" s="28"/>
      <c r="I54" s="28"/>
      <c r="J54" s="28"/>
      <c r="K54" s="64"/>
      <c r="L54" s="64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64"/>
      <c r="X54" s="64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64"/>
      <c r="AJ54" s="64"/>
      <c r="AK54" s="28"/>
      <c r="AL54" s="28"/>
      <c r="AM54" s="28"/>
      <c r="AN54" s="28"/>
      <c r="AO54" s="28"/>
      <c r="AP54" s="28"/>
      <c r="AQ54" s="28"/>
      <c r="AR54" s="28"/>
      <c r="AS54" s="28"/>
      <c r="AT54" s="28"/>
      <c r="AU54" s="28"/>
      <c r="AV54" s="28"/>
      <c r="AW54" s="28"/>
      <c r="AX54" s="28"/>
      <c r="AY54" s="65"/>
      <c r="AZ54" s="66"/>
      <c r="BA54" s="65"/>
      <c r="BB54" s="65"/>
      <c r="BC54" s="65"/>
      <c r="BD54" s="65"/>
      <c r="BE54" s="65"/>
      <c r="BF54" s="65"/>
      <c r="BG54" s="65"/>
      <c r="BH54" s="65"/>
      <c r="BI54" s="65"/>
      <c r="BJ54" s="65"/>
      <c r="BK54" s="65"/>
      <c r="BL54" s="65"/>
      <c r="BM54" s="66"/>
      <c r="BN54" s="65"/>
      <c r="BO54" s="65"/>
      <c r="BP54" s="65"/>
      <c r="BQ54" s="65"/>
      <c r="BR54" s="65"/>
      <c r="BS54" s="65"/>
      <c r="BT54" s="65"/>
      <c r="BU54" s="65"/>
      <c r="BV54" s="65"/>
      <c r="BW54" s="65"/>
      <c r="BX54" s="65"/>
      <c r="BY54" s="65"/>
      <c r="BZ54" s="66"/>
      <c r="CA54" s="65"/>
      <c r="CB54" s="65"/>
      <c r="CC54" s="65"/>
      <c r="CD54" s="65"/>
      <c r="CE54" s="65"/>
      <c r="CF54" s="65"/>
      <c r="CG54" s="65"/>
      <c r="CH54" s="65"/>
      <c r="CI54" s="65"/>
      <c r="CJ54" s="65"/>
      <c r="CK54" s="65"/>
      <c r="CL54" s="65"/>
      <c r="CM54" s="65"/>
      <c r="CN54" s="65"/>
      <c r="CO54" s="65"/>
      <c r="CP54" s="65"/>
      <c r="CQ54" s="65"/>
      <c r="CR54" s="65"/>
      <c r="CS54" s="28"/>
      <c r="CT54" s="28"/>
      <c r="CU54" s="28"/>
      <c r="CV54" s="28"/>
      <c r="CW54" s="28"/>
      <c r="CX54" s="28"/>
      <c r="CY54" s="28"/>
      <c r="CZ54" s="28"/>
      <c r="DA54" s="28"/>
      <c r="DB54" s="28"/>
      <c r="DC54" s="28"/>
      <c r="DD54" s="28"/>
      <c r="DE54" s="28"/>
      <c r="DF54" s="28"/>
      <c r="DG54" s="28"/>
      <c r="DH54" s="28"/>
      <c r="DI54" s="28"/>
      <c r="DJ54" s="28"/>
      <c r="DK54" s="64"/>
      <c r="DL54" s="28"/>
      <c r="DM54" s="28"/>
      <c r="DN54" s="64"/>
      <c r="DO54" s="64"/>
      <c r="DP54" s="28"/>
      <c r="DQ54" s="28"/>
      <c r="DR54" s="64"/>
      <c r="DS54" s="64"/>
      <c r="DT54" s="28"/>
      <c r="DU54" s="28"/>
      <c r="DV54" s="64"/>
      <c r="DW54" s="28"/>
      <c r="DX54" s="28"/>
      <c r="DY54" s="28"/>
      <c r="DZ54" s="28"/>
      <c r="EA54" s="28"/>
      <c r="EB54" s="28"/>
      <c r="EC54" s="28"/>
      <c r="ED54" s="28"/>
      <c r="EE54" s="28"/>
      <c r="EF54" s="28"/>
      <c r="EG54" s="28"/>
      <c r="EH54" s="28"/>
      <c r="EI54" s="28"/>
      <c r="EJ54" s="28"/>
      <c r="EK54" s="28"/>
      <c r="EL54" s="28"/>
      <c r="EM54" s="28"/>
      <c r="EN54" s="28"/>
      <c r="EO54" s="28"/>
      <c r="EP54" s="28"/>
      <c r="EQ54" s="28"/>
      <c r="ER54" s="28"/>
      <c r="ES54" s="28"/>
      <c r="ET54" s="28"/>
      <c r="EU54" s="28"/>
      <c r="EV54" s="28"/>
      <c r="EW54" s="28"/>
      <c r="EX54" s="28"/>
      <c r="EY54" s="28"/>
      <c r="EZ54" s="28"/>
      <c r="FA54" s="28"/>
      <c r="FB54" s="28"/>
      <c r="FC54" s="28"/>
      <c r="FD54" s="28"/>
      <c r="FE54" s="28"/>
      <c r="FF54" s="28"/>
      <c r="FG54" s="28"/>
      <c r="FH54" s="28"/>
      <c r="FI54" s="28"/>
      <c r="FJ54" s="28"/>
      <c r="FK54" s="28"/>
      <c r="FL54" s="28"/>
      <c r="FM54" s="28"/>
      <c r="FN54" s="28"/>
      <c r="FO54" s="28"/>
      <c r="FP54" s="28"/>
      <c r="FQ54" s="28"/>
      <c r="FR54" s="28"/>
      <c r="FS54" s="28"/>
      <c r="FT54" s="28"/>
      <c r="FU54" s="28"/>
      <c r="FV54" s="28"/>
      <c r="FW54" s="28"/>
      <c r="FX54" s="28"/>
      <c r="FY54" s="28"/>
      <c r="FZ54" s="28"/>
      <c r="GA54" s="28"/>
      <c r="GB54" s="28"/>
      <c r="GC54" s="28"/>
      <c r="GD54" s="28"/>
      <c r="GE54" s="28"/>
      <c r="GF54" s="28"/>
      <c r="GG54" s="28"/>
      <c r="GH54" s="28"/>
      <c r="GI54" s="28"/>
      <c r="GJ54" s="28"/>
      <c r="GK54" s="28"/>
      <c r="GL54" s="28"/>
      <c r="GM54" s="28"/>
      <c r="GN54" s="28"/>
      <c r="GO54" s="28"/>
    </row>
    <row r="55" spans="1:197" x14ac:dyDescent="0.25">
      <c r="A55" s="28"/>
      <c r="B55" s="69"/>
      <c r="C55" s="28"/>
      <c r="D55" s="28"/>
      <c r="E55" s="64"/>
      <c r="F55" s="28"/>
      <c r="G55" s="28"/>
      <c r="H55" s="28"/>
      <c r="I55" s="28"/>
      <c r="J55" s="28"/>
      <c r="K55" s="64"/>
      <c r="L55" s="64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64"/>
      <c r="X55" s="64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64"/>
      <c r="AJ55" s="64"/>
      <c r="AK55" s="28"/>
      <c r="AL55" s="28"/>
      <c r="AM55" s="28"/>
      <c r="AN55" s="28"/>
      <c r="AO55" s="28"/>
      <c r="AP55" s="28"/>
      <c r="AQ55" s="28"/>
      <c r="AR55" s="28"/>
      <c r="AS55" s="28"/>
      <c r="AT55" s="28"/>
      <c r="AU55" s="28"/>
      <c r="AV55" s="28"/>
      <c r="AW55" s="28"/>
      <c r="AX55" s="28"/>
      <c r="AY55" s="65"/>
      <c r="AZ55" s="66"/>
      <c r="BA55" s="65"/>
      <c r="BB55" s="65"/>
      <c r="BC55" s="65"/>
      <c r="BD55" s="65"/>
      <c r="BE55" s="65"/>
      <c r="BF55" s="65"/>
      <c r="BG55" s="65"/>
      <c r="BH55" s="65"/>
      <c r="BI55" s="65"/>
      <c r="BJ55" s="65"/>
      <c r="BK55" s="65"/>
      <c r="BL55" s="65"/>
      <c r="BM55" s="66"/>
      <c r="BN55" s="65"/>
      <c r="BO55" s="65"/>
      <c r="BP55" s="65"/>
      <c r="BQ55" s="65"/>
      <c r="BR55" s="65"/>
      <c r="BS55" s="65"/>
      <c r="BT55" s="65"/>
      <c r="BU55" s="65"/>
      <c r="BV55" s="65"/>
      <c r="BW55" s="65"/>
      <c r="BX55" s="65"/>
      <c r="BY55" s="65"/>
      <c r="BZ55" s="66"/>
      <c r="CA55" s="65"/>
      <c r="CB55" s="65"/>
      <c r="CC55" s="65"/>
      <c r="CD55" s="65"/>
      <c r="CE55" s="65"/>
      <c r="CF55" s="65"/>
      <c r="CG55" s="65"/>
      <c r="CH55" s="65"/>
      <c r="CI55" s="65"/>
      <c r="CJ55" s="65"/>
      <c r="CK55" s="65"/>
      <c r="CL55" s="65"/>
      <c r="CM55" s="65"/>
      <c r="CN55" s="65"/>
      <c r="CO55" s="65"/>
      <c r="CP55" s="65"/>
      <c r="CQ55" s="65"/>
      <c r="CR55" s="65"/>
      <c r="CS55" s="28"/>
      <c r="CT55" s="28"/>
      <c r="CU55" s="28"/>
      <c r="CV55" s="28"/>
      <c r="CW55" s="28"/>
      <c r="CX55" s="28"/>
      <c r="CY55" s="28"/>
      <c r="CZ55" s="28"/>
      <c r="DA55" s="28"/>
      <c r="DB55" s="28"/>
      <c r="DC55" s="28"/>
      <c r="DD55" s="28"/>
      <c r="DE55" s="28"/>
      <c r="DF55" s="28"/>
      <c r="DG55" s="28"/>
      <c r="DH55" s="28"/>
      <c r="DI55" s="28"/>
      <c r="DJ55" s="28"/>
      <c r="DK55" s="64"/>
      <c r="DL55" s="28"/>
      <c r="DM55" s="28"/>
      <c r="DN55" s="64"/>
      <c r="DO55" s="64"/>
      <c r="DP55" s="28"/>
      <c r="DQ55" s="28"/>
      <c r="DR55" s="64"/>
      <c r="DS55" s="64"/>
      <c r="DT55" s="28"/>
      <c r="DU55" s="28"/>
      <c r="DV55" s="64"/>
      <c r="DW55" s="28"/>
      <c r="DX55" s="28"/>
      <c r="DY55" s="28"/>
      <c r="DZ55" s="28"/>
      <c r="EA55" s="28"/>
      <c r="EB55" s="28"/>
      <c r="EC55" s="28"/>
      <c r="ED55" s="28"/>
      <c r="EE55" s="28"/>
      <c r="EF55" s="28"/>
      <c r="EG55" s="28"/>
      <c r="EH55" s="28"/>
      <c r="EI55" s="28"/>
      <c r="EJ55" s="28"/>
      <c r="EK55" s="28"/>
      <c r="EL55" s="28"/>
      <c r="EM55" s="28"/>
      <c r="EN55" s="28"/>
      <c r="EO55" s="28"/>
      <c r="EP55" s="28"/>
      <c r="EQ55" s="28"/>
      <c r="ER55" s="28"/>
      <c r="ES55" s="28"/>
      <c r="ET55" s="28"/>
      <c r="EU55" s="28"/>
      <c r="EV55" s="28"/>
      <c r="EW55" s="28"/>
      <c r="EX55" s="28"/>
      <c r="EY55" s="28"/>
      <c r="EZ55" s="28"/>
      <c r="FA55" s="28"/>
      <c r="FB55" s="28"/>
      <c r="FC55" s="28"/>
      <c r="FD55" s="28"/>
      <c r="FE55" s="28"/>
      <c r="FF55" s="28"/>
      <c r="FG55" s="28"/>
      <c r="FH55" s="28"/>
      <c r="FI55" s="28"/>
      <c r="FJ55" s="28"/>
      <c r="FK55" s="28"/>
      <c r="FL55" s="28"/>
      <c r="FM55" s="28"/>
      <c r="FN55" s="28"/>
      <c r="FO55" s="28"/>
      <c r="FP55" s="28"/>
      <c r="FQ55" s="28"/>
      <c r="FR55" s="28"/>
      <c r="FS55" s="28"/>
      <c r="FT55" s="28"/>
      <c r="FU55" s="28"/>
      <c r="FV55" s="28"/>
      <c r="FW55" s="28"/>
      <c r="FX55" s="28"/>
      <c r="FY55" s="28"/>
      <c r="FZ55" s="28"/>
      <c r="GA55" s="28"/>
      <c r="GB55" s="28"/>
      <c r="GC55" s="28"/>
      <c r="GD55" s="28"/>
      <c r="GE55" s="28"/>
      <c r="GF55" s="28"/>
      <c r="GG55" s="28"/>
      <c r="GH55" s="28"/>
      <c r="GI55" s="28"/>
      <c r="GJ55" s="28"/>
      <c r="GK55" s="28"/>
      <c r="GL55" s="28"/>
      <c r="GM55" s="28"/>
      <c r="GN55" s="28"/>
      <c r="GO55" s="28"/>
    </row>
    <row r="56" spans="1:197" x14ac:dyDescent="0.25">
      <c r="A56" s="28"/>
      <c r="B56" s="69"/>
      <c r="C56" s="28"/>
      <c r="D56" s="28"/>
      <c r="E56" s="64"/>
      <c r="F56" s="28"/>
      <c r="G56" s="28"/>
      <c r="H56" s="28"/>
      <c r="I56" s="28"/>
      <c r="J56" s="28"/>
      <c r="K56" s="64"/>
      <c r="L56" s="64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64"/>
      <c r="X56" s="64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64"/>
      <c r="AJ56" s="64"/>
      <c r="AK56" s="28"/>
      <c r="AL56" s="28"/>
      <c r="AM56" s="28"/>
      <c r="AN56" s="28"/>
      <c r="AO56" s="28"/>
      <c r="AP56" s="28"/>
      <c r="AQ56" s="28"/>
      <c r="AR56" s="28"/>
      <c r="AS56" s="28"/>
      <c r="AT56" s="28"/>
      <c r="AU56" s="28"/>
      <c r="AV56" s="28"/>
      <c r="AW56" s="28"/>
      <c r="AX56" s="28"/>
      <c r="AY56" s="65"/>
      <c r="AZ56" s="66"/>
      <c r="BA56" s="65"/>
      <c r="BB56" s="65"/>
      <c r="BC56" s="65"/>
      <c r="BD56" s="65"/>
      <c r="BE56" s="65"/>
      <c r="BF56" s="65"/>
      <c r="BG56" s="65"/>
      <c r="BH56" s="65"/>
      <c r="BI56" s="65"/>
      <c r="BJ56" s="65"/>
      <c r="BK56" s="65"/>
      <c r="BL56" s="65"/>
      <c r="BM56" s="66"/>
      <c r="BN56" s="65"/>
      <c r="BO56" s="65"/>
      <c r="BP56" s="65"/>
      <c r="BQ56" s="65"/>
      <c r="BR56" s="65"/>
      <c r="BS56" s="65"/>
      <c r="BT56" s="65"/>
      <c r="BU56" s="65"/>
      <c r="BV56" s="65"/>
      <c r="BW56" s="65"/>
      <c r="BX56" s="65"/>
      <c r="BY56" s="65"/>
      <c r="BZ56" s="66"/>
      <c r="CA56" s="65"/>
      <c r="CB56" s="65"/>
      <c r="CC56" s="65"/>
      <c r="CD56" s="65"/>
      <c r="CE56" s="65"/>
      <c r="CF56" s="65"/>
      <c r="CG56" s="65"/>
      <c r="CH56" s="65"/>
      <c r="CI56" s="65"/>
      <c r="CJ56" s="65"/>
      <c r="CK56" s="65"/>
      <c r="CL56" s="65"/>
      <c r="CM56" s="65"/>
      <c r="CN56" s="65"/>
      <c r="CO56" s="65"/>
      <c r="CP56" s="65"/>
      <c r="CQ56" s="65"/>
      <c r="CR56" s="65"/>
      <c r="CS56" s="28"/>
      <c r="CT56" s="28"/>
      <c r="CU56" s="28"/>
      <c r="CV56" s="28"/>
      <c r="CW56" s="28"/>
      <c r="CX56" s="28"/>
      <c r="CY56" s="28"/>
      <c r="CZ56" s="28"/>
      <c r="DA56" s="28"/>
      <c r="DB56" s="28"/>
      <c r="DC56" s="28"/>
      <c r="DD56" s="28"/>
      <c r="DE56" s="28"/>
      <c r="DF56" s="28"/>
      <c r="DG56" s="28"/>
      <c r="DH56" s="28"/>
      <c r="DI56" s="28"/>
      <c r="DJ56" s="28"/>
      <c r="DK56" s="64"/>
      <c r="DL56" s="28"/>
      <c r="DM56" s="28"/>
      <c r="DN56" s="64"/>
      <c r="DO56" s="64"/>
      <c r="DP56" s="28"/>
      <c r="DQ56" s="28"/>
      <c r="DR56" s="64"/>
      <c r="DS56" s="64"/>
      <c r="DT56" s="28"/>
      <c r="DU56" s="28"/>
      <c r="DV56" s="64"/>
      <c r="DW56" s="28"/>
      <c r="DX56" s="28"/>
      <c r="DY56" s="28"/>
      <c r="DZ56" s="28"/>
      <c r="EA56" s="28"/>
      <c r="EB56" s="28"/>
      <c r="EC56" s="28"/>
      <c r="ED56" s="28"/>
      <c r="EE56" s="28"/>
      <c r="EF56" s="28"/>
      <c r="EG56" s="28"/>
      <c r="EH56" s="28"/>
      <c r="EI56" s="28"/>
      <c r="EJ56" s="28"/>
      <c r="EK56" s="28"/>
      <c r="EL56" s="28"/>
      <c r="EM56" s="28"/>
      <c r="EN56" s="28"/>
      <c r="EO56" s="28"/>
      <c r="EP56" s="28"/>
      <c r="EQ56" s="28"/>
      <c r="ER56" s="28"/>
      <c r="ES56" s="28"/>
      <c r="ET56" s="28"/>
      <c r="EU56" s="28"/>
      <c r="EV56" s="28"/>
      <c r="EW56" s="28"/>
      <c r="EX56" s="28"/>
      <c r="EY56" s="28"/>
      <c r="EZ56" s="28"/>
      <c r="FA56" s="28"/>
      <c r="FB56" s="28"/>
      <c r="FC56" s="28"/>
      <c r="FD56" s="28"/>
      <c r="FE56" s="28"/>
      <c r="FF56" s="28"/>
      <c r="FG56" s="28"/>
      <c r="FH56" s="28"/>
      <c r="FI56" s="28"/>
      <c r="FJ56" s="28"/>
      <c r="FK56" s="28"/>
      <c r="FL56" s="28"/>
      <c r="FM56" s="28"/>
      <c r="FN56" s="28"/>
      <c r="FO56" s="28"/>
      <c r="FP56" s="28"/>
      <c r="FQ56" s="28"/>
      <c r="FR56" s="28"/>
      <c r="FS56" s="28"/>
      <c r="FT56" s="28"/>
      <c r="FU56" s="28"/>
      <c r="FV56" s="28"/>
      <c r="FW56" s="28"/>
      <c r="FX56" s="28"/>
      <c r="FY56" s="28"/>
      <c r="FZ56" s="28"/>
      <c r="GA56" s="28"/>
      <c r="GB56" s="28"/>
      <c r="GC56" s="28"/>
      <c r="GD56" s="28"/>
      <c r="GE56" s="28"/>
      <c r="GF56" s="28"/>
      <c r="GG56" s="28"/>
      <c r="GH56" s="28"/>
      <c r="GI56" s="28"/>
      <c r="GJ56" s="28"/>
      <c r="GK56" s="28"/>
      <c r="GL56" s="28"/>
      <c r="GM56" s="28"/>
      <c r="GN56" s="28"/>
      <c r="GO56" s="28"/>
    </row>
    <row r="57" spans="1:197" x14ac:dyDescent="0.25">
      <c r="A57" s="28"/>
      <c r="B57" s="69"/>
      <c r="C57" s="28"/>
      <c r="D57" s="28"/>
      <c r="E57" s="64"/>
      <c r="F57" s="28"/>
      <c r="G57" s="28"/>
      <c r="H57" s="28"/>
      <c r="I57" s="28"/>
      <c r="J57" s="28"/>
      <c r="K57" s="64"/>
      <c r="L57" s="64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64"/>
      <c r="X57" s="64"/>
      <c r="Y57" s="28"/>
      <c r="Z57" s="28"/>
      <c r="AA57" s="28"/>
      <c r="AB57" s="28"/>
      <c r="AC57" s="28"/>
      <c r="AD57" s="28"/>
      <c r="AE57" s="28"/>
      <c r="AF57" s="28"/>
      <c r="AG57" s="28"/>
      <c r="AH57" s="28"/>
      <c r="AI57" s="64"/>
      <c r="AJ57" s="64"/>
      <c r="AK57" s="28"/>
      <c r="AL57" s="28"/>
      <c r="AM57" s="28"/>
      <c r="AN57" s="28"/>
      <c r="AO57" s="28"/>
      <c r="AP57" s="28"/>
      <c r="AQ57" s="28"/>
      <c r="AR57" s="28"/>
      <c r="AS57" s="28"/>
      <c r="AT57" s="28"/>
      <c r="AU57" s="28"/>
      <c r="AV57" s="28"/>
      <c r="AW57" s="28"/>
      <c r="AX57" s="28"/>
      <c r="AY57" s="65"/>
      <c r="AZ57" s="66"/>
      <c r="BA57" s="65"/>
      <c r="BB57" s="65"/>
      <c r="BC57" s="65"/>
      <c r="BD57" s="65"/>
      <c r="BE57" s="65"/>
      <c r="BF57" s="65"/>
      <c r="BG57" s="65"/>
      <c r="BH57" s="65"/>
      <c r="BI57" s="65"/>
      <c r="BJ57" s="65"/>
      <c r="BK57" s="65"/>
      <c r="BL57" s="65"/>
      <c r="BM57" s="66"/>
      <c r="BN57" s="65"/>
      <c r="BO57" s="65"/>
      <c r="BP57" s="65"/>
      <c r="BQ57" s="65"/>
      <c r="BR57" s="65"/>
      <c r="BS57" s="65"/>
      <c r="BT57" s="65"/>
      <c r="BU57" s="65"/>
      <c r="BV57" s="65"/>
      <c r="BW57" s="65"/>
      <c r="BX57" s="65"/>
      <c r="BY57" s="65"/>
      <c r="BZ57" s="66"/>
      <c r="CA57" s="65"/>
      <c r="CB57" s="65"/>
      <c r="CC57" s="65"/>
      <c r="CD57" s="65"/>
      <c r="CE57" s="65"/>
      <c r="CF57" s="65"/>
      <c r="CG57" s="65"/>
      <c r="CH57" s="65"/>
      <c r="CI57" s="65"/>
      <c r="CJ57" s="65"/>
      <c r="CK57" s="65"/>
      <c r="CL57" s="65"/>
      <c r="CM57" s="65"/>
      <c r="CN57" s="65"/>
      <c r="CO57" s="65"/>
      <c r="CP57" s="65"/>
      <c r="CQ57" s="65"/>
      <c r="CR57" s="65"/>
      <c r="CS57" s="28"/>
      <c r="CT57" s="28"/>
      <c r="CU57" s="28"/>
      <c r="CV57" s="28"/>
      <c r="CW57" s="28"/>
      <c r="CX57" s="28"/>
      <c r="CY57" s="28"/>
      <c r="CZ57" s="28"/>
      <c r="DA57" s="28"/>
      <c r="DB57" s="28"/>
      <c r="DC57" s="28"/>
      <c r="DD57" s="28"/>
      <c r="DE57" s="28"/>
      <c r="DF57" s="28"/>
      <c r="DG57" s="28"/>
      <c r="DH57" s="28"/>
      <c r="DI57" s="28"/>
      <c r="DJ57" s="28"/>
      <c r="DK57" s="64"/>
      <c r="DL57" s="28"/>
      <c r="DM57" s="28"/>
      <c r="DN57" s="64"/>
      <c r="DO57" s="64"/>
      <c r="DP57" s="28"/>
      <c r="DQ57" s="28"/>
      <c r="DR57" s="64"/>
      <c r="DS57" s="64"/>
      <c r="DT57" s="28"/>
      <c r="DU57" s="28"/>
      <c r="DV57" s="64"/>
      <c r="DW57" s="28"/>
      <c r="DX57" s="28"/>
      <c r="DY57" s="28"/>
      <c r="DZ57" s="28"/>
      <c r="EA57" s="28"/>
      <c r="EB57" s="28"/>
      <c r="EC57" s="28"/>
      <c r="ED57" s="28"/>
      <c r="EE57" s="28"/>
      <c r="EF57" s="28"/>
      <c r="EG57" s="28"/>
      <c r="EH57" s="28"/>
      <c r="EI57" s="28"/>
      <c r="EJ57" s="28"/>
      <c r="EK57" s="28"/>
      <c r="EL57" s="28"/>
      <c r="EM57" s="28"/>
      <c r="EN57" s="28"/>
      <c r="EO57" s="28"/>
      <c r="EP57" s="28"/>
      <c r="EQ57" s="28"/>
      <c r="ER57" s="28"/>
      <c r="ES57" s="28"/>
      <c r="ET57" s="28"/>
      <c r="EU57" s="28"/>
      <c r="EV57" s="28"/>
      <c r="EW57" s="28"/>
      <c r="EX57" s="28"/>
      <c r="EY57" s="28"/>
      <c r="EZ57" s="28"/>
      <c r="FA57" s="28"/>
      <c r="FB57" s="28"/>
      <c r="FC57" s="28"/>
      <c r="FD57" s="28"/>
      <c r="FE57" s="28"/>
      <c r="FF57" s="28"/>
      <c r="FG57" s="28"/>
      <c r="FH57" s="28"/>
      <c r="FI57" s="28"/>
      <c r="FJ57" s="28"/>
      <c r="FK57" s="28"/>
      <c r="FL57" s="28"/>
      <c r="FM57" s="28"/>
      <c r="FN57" s="28"/>
      <c r="FO57" s="28"/>
      <c r="FP57" s="28"/>
      <c r="FQ57" s="28"/>
      <c r="FR57" s="28"/>
      <c r="FS57" s="28"/>
      <c r="FT57" s="28"/>
      <c r="FU57" s="28"/>
      <c r="FV57" s="28"/>
      <c r="FW57" s="28"/>
      <c r="FX57" s="28"/>
      <c r="FY57" s="28"/>
      <c r="FZ57" s="28"/>
      <c r="GA57" s="28"/>
      <c r="GB57" s="28"/>
      <c r="GC57" s="28"/>
      <c r="GD57" s="28"/>
      <c r="GE57" s="28"/>
      <c r="GF57" s="28"/>
      <c r="GG57" s="28"/>
      <c r="GH57" s="28"/>
      <c r="GI57" s="28"/>
      <c r="GJ57" s="28"/>
      <c r="GK57" s="28"/>
      <c r="GL57" s="28"/>
      <c r="GM57" s="28"/>
      <c r="GN57" s="28"/>
      <c r="GO57" s="28"/>
    </row>
    <row r="58" spans="1:197" x14ac:dyDescent="0.25">
      <c r="A58" s="28"/>
      <c r="B58" s="69"/>
      <c r="C58" s="28"/>
      <c r="D58" s="28"/>
      <c r="E58" s="64"/>
      <c r="F58" s="28"/>
      <c r="G58" s="28"/>
      <c r="H58" s="28"/>
      <c r="I58" s="28"/>
      <c r="J58" s="28"/>
      <c r="K58" s="64"/>
      <c r="L58" s="64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64"/>
      <c r="X58" s="64"/>
      <c r="Y58" s="28"/>
      <c r="Z58" s="28"/>
      <c r="AA58" s="28"/>
      <c r="AB58" s="28"/>
      <c r="AC58" s="28"/>
      <c r="AD58" s="28"/>
      <c r="AE58" s="28"/>
      <c r="AF58" s="28"/>
      <c r="AG58" s="28"/>
      <c r="AH58" s="28"/>
      <c r="AI58" s="64"/>
      <c r="AJ58" s="64"/>
      <c r="AK58" s="28"/>
      <c r="AL58" s="28"/>
      <c r="AM58" s="28"/>
      <c r="AN58" s="28"/>
      <c r="AO58" s="28"/>
      <c r="AP58" s="28"/>
      <c r="AQ58" s="28"/>
      <c r="AR58" s="28"/>
      <c r="AS58" s="28"/>
      <c r="AT58" s="28"/>
      <c r="AU58" s="28"/>
      <c r="AV58" s="28"/>
      <c r="AW58" s="28"/>
      <c r="AX58" s="28"/>
      <c r="AY58" s="65"/>
      <c r="AZ58" s="66"/>
      <c r="BA58" s="65"/>
      <c r="BB58" s="65"/>
      <c r="BC58" s="65"/>
      <c r="BD58" s="65"/>
      <c r="BE58" s="65"/>
      <c r="BF58" s="65"/>
      <c r="BG58" s="65"/>
      <c r="BH58" s="65"/>
      <c r="BI58" s="65"/>
      <c r="BJ58" s="65"/>
      <c r="BK58" s="65"/>
      <c r="BL58" s="65"/>
      <c r="BM58" s="66"/>
      <c r="BN58" s="65"/>
      <c r="BO58" s="65"/>
      <c r="BP58" s="65"/>
      <c r="BQ58" s="65"/>
      <c r="BR58" s="65"/>
      <c r="BS58" s="65"/>
      <c r="BT58" s="65"/>
      <c r="BU58" s="65"/>
      <c r="BV58" s="65"/>
      <c r="BW58" s="65"/>
      <c r="BX58" s="65"/>
      <c r="BY58" s="65"/>
      <c r="BZ58" s="66"/>
      <c r="CA58" s="65"/>
      <c r="CB58" s="65"/>
      <c r="CC58" s="65"/>
      <c r="CD58" s="65"/>
      <c r="CE58" s="65"/>
      <c r="CF58" s="65"/>
      <c r="CG58" s="65"/>
      <c r="CH58" s="65"/>
      <c r="CI58" s="65"/>
      <c r="CJ58" s="65"/>
      <c r="CK58" s="65"/>
      <c r="CL58" s="65"/>
      <c r="CM58" s="65"/>
      <c r="CN58" s="65"/>
      <c r="CO58" s="65"/>
      <c r="CP58" s="65"/>
      <c r="CQ58" s="65"/>
      <c r="CR58" s="65"/>
      <c r="CS58" s="28"/>
      <c r="CT58" s="28"/>
      <c r="CU58" s="28"/>
      <c r="CV58" s="28"/>
      <c r="CW58" s="28"/>
      <c r="CX58" s="28"/>
      <c r="CY58" s="28"/>
      <c r="CZ58" s="28"/>
      <c r="DA58" s="28"/>
      <c r="DB58" s="28"/>
      <c r="DC58" s="28"/>
      <c r="DD58" s="28"/>
      <c r="DE58" s="28"/>
      <c r="DF58" s="28"/>
      <c r="DG58" s="28"/>
      <c r="DH58" s="28"/>
      <c r="DI58" s="28"/>
      <c r="DJ58" s="28"/>
      <c r="DK58" s="64"/>
      <c r="DL58" s="28"/>
      <c r="DM58" s="28"/>
      <c r="DN58" s="64"/>
      <c r="DO58" s="64"/>
      <c r="DP58" s="28"/>
      <c r="DQ58" s="28"/>
      <c r="DR58" s="64"/>
      <c r="DS58" s="64"/>
      <c r="DT58" s="28"/>
      <c r="DU58" s="28"/>
      <c r="DV58" s="64"/>
      <c r="DW58" s="28"/>
      <c r="DX58" s="28"/>
      <c r="DY58" s="28"/>
      <c r="DZ58" s="28"/>
      <c r="EA58" s="28"/>
      <c r="EB58" s="28"/>
      <c r="EC58" s="28"/>
      <c r="ED58" s="28"/>
      <c r="EE58" s="28"/>
      <c r="EF58" s="28"/>
      <c r="EG58" s="28"/>
      <c r="EH58" s="28"/>
      <c r="EI58" s="28"/>
      <c r="EJ58" s="28"/>
      <c r="EK58" s="28"/>
      <c r="EL58" s="28"/>
      <c r="EM58" s="28"/>
      <c r="EN58" s="28"/>
      <c r="EO58" s="28"/>
      <c r="EP58" s="28"/>
      <c r="EQ58" s="28"/>
      <c r="ER58" s="28"/>
      <c r="ES58" s="28"/>
      <c r="ET58" s="28"/>
      <c r="EU58" s="28"/>
      <c r="EV58" s="28"/>
      <c r="EW58" s="28"/>
      <c r="EX58" s="28"/>
      <c r="EY58" s="28"/>
      <c r="EZ58" s="28"/>
      <c r="FA58" s="28"/>
      <c r="FB58" s="28"/>
      <c r="FC58" s="28"/>
      <c r="FD58" s="28"/>
      <c r="FE58" s="28"/>
      <c r="FF58" s="28"/>
      <c r="FG58" s="28"/>
      <c r="FH58" s="28"/>
      <c r="FI58" s="28"/>
      <c r="FJ58" s="28"/>
      <c r="FK58" s="28"/>
      <c r="FL58" s="28"/>
      <c r="FM58" s="28"/>
      <c r="FN58" s="28"/>
      <c r="FO58" s="28"/>
      <c r="FP58" s="28"/>
      <c r="FQ58" s="28"/>
      <c r="FR58" s="28"/>
      <c r="FS58" s="28"/>
      <c r="FT58" s="28"/>
      <c r="FU58" s="28"/>
      <c r="FV58" s="28"/>
      <c r="FW58" s="28"/>
      <c r="FX58" s="28"/>
      <c r="FY58" s="28"/>
      <c r="FZ58" s="28"/>
      <c r="GA58" s="28"/>
      <c r="GB58" s="28"/>
      <c r="GC58" s="28"/>
      <c r="GD58" s="28"/>
      <c r="GE58" s="28"/>
      <c r="GF58" s="28"/>
      <c r="GG58" s="28"/>
      <c r="GH58" s="28"/>
      <c r="GI58" s="28"/>
      <c r="GJ58" s="28"/>
      <c r="GK58" s="28"/>
      <c r="GL58" s="28"/>
      <c r="GM58" s="28"/>
      <c r="GN58" s="28"/>
      <c r="GO58" s="28"/>
    </row>
    <row r="59" spans="1:197" x14ac:dyDescent="0.25">
      <c r="A59" s="28"/>
      <c r="B59" s="69"/>
      <c r="C59" s="28"/>
      <c r="D59" s="28"/>
      <c r="E59" s="64"/>
      <c r="F59" s="28"/>
      <c r="G59" s="28"/>
      <c r="H59" s="28"/>
      <c r="I59" s="28"/>
      <c r="J59" s="28"/>
      <c r="K59" s="64"/>
      <c r="L59" s="64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64"/>
      <c r="X59" s="64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64"/>
      <c r="AJ59" s="64"/>
      <c r="AK59" s="28"/>
      <c r="AL59" s="28"/>
      <c r="AM59" s="28"/>
      <c r="AN59" s="28"/>
      <c r="AO59" s="28"/>
      <c r="AP59" s="28"/>
      <c r="AQ59" s="28"/>
      <c r="AR59" s="28"/>
      <c r="AS59" s="28"/>
      <c r="AT59" s="28"/>
      <c r="AU59" s="28"/>
      <c r="AV59" s="28"/>
      <c r="AW59" s="28"/>
      <c r="AX59" s="28"/>
      <c r="AY59" s="65"/>
      <c r="AZ59" s="66"/>
      <c r="BA59" s="65"/>
      <c r="BB59" s="65"/>
      <c r="BC59" s="65"/>
      <c r="BD59" s="65"/>
      <c r="BE59" s="65"/>
      <c r="BF59" s="65"/>
      <c r="BG59" s="65"/>
      <c r="BH59" s="65"/>
      <c r="BI59" s="65"/>
      <c r="BJ59" s="65"/>
      <c r="BK59" s="65"/>
      <c r="BL59" s="65"/>
      <c r="BM59" s="66"/>
      <c r="BN59" s="65"/>
      <c r="BO59" s="65"/>
      <c r="BP59" s="65"/>
      <c r="BQ59" s="65"/>
      <c r="BR59" s="65"/>
      <c r="BS59" s="65"/>
      <c r="BT59" s="65"/>
      <c r="BU59" s="65"/>
      <c r="BV59" s="65"/>
      <c r="BW59" s="65"/>
      <c r="BX59" s="65"/>
      <c r="BY59" s="65"/>
      <c r="BZ59" s="66"/>
      <c r="CA59" s="65"/>
      <c r="CB59" s="65"/>
      <c r="CC59" s="65"/>
      <c r="CD59" s="65"/>
      <c r="CE59" s="65"/>
      <c r="CF59" s="65"/>
      <c r="CG59" s="65"/>
      <c r="CH59" s="65"/>
      <c r="CI59" s="65"/>
      <c r="CJ59" s="65"/>
      <c r="CK59" s="65"/>
      <c r="CL59" s="65"/>
      <c r="CM59" s="65"/>
      <c r="CN59" s="65"/>
      <c r="CO59" s="65"/>
      <c r="CP59" s="65"/>
      <c r="CQ59" s="65"/>
      <c r="CR59" s="65"/>
      <c r="CS59" s="28"/>
      <c r="CT59" s="28"/>
      <c r="CU59" s="28"/>
      <c r="CV59" s="28"/>
      <c r="CW59" s="28"/>
      <c r="CX59" s="28"/>
      <c r="CY59" s="28"/>
      <c r="CZ59" s="28"/>
      <c r="DA59" s="28"/>
      <c r="DB59" s="28"/>
      <c r="DC59" s="28"/>
      <c r="DD59" s="28"/>
      <c r="DE59" s="28"/>
      <c r="DF59" s="28"/>
      <c r="DG59" s="28"/>
      <c r="DH59" s="28"/>
      <c r="DI59" s="28"/>
      <c r="DJ59" s="28"/>
      <c r="DK59" s="64"/>
      <c r="DL59" s="28"/>
      <c r="DM59" s="28"/>
      <c r="DN59" s="64"/>
      <c r="DO59" s="64"/>
      <c r="DP59" s="28"/>
      <c r="DQ59" s="28"/>
      <c r="DR59" s="64"/>
      <c r="DS59" s="64"/>
      <c r="DT59" s="28"/>
      <c r="DU59" s="28"/>
      <c r="DV59" s="64"/>
      <c r="DW59" s="28"/>
      <c r="DX59" s="28"/>
      <c r="DY59" s="28"/>
      <c r="DZ59" s="28"/>
      <c r="EA59" s="28"/>
      <c r="EB59" s="28"/>
      <c r="EC59" s="28"/>
      <c r="ED59" s="28"/>
      <c r="EE59" s="28"/>
      <c r="EF59" s="28"/>
      <c r="EG59" s="28"/>
      <c r="EH59" s="28"/>
      <c r="EI59" s="28"/>
      <c r="EJ59" s="28"/>
      <c r="EK59" s="28"/>
      <c r="EL59" s="28"/>
      <c r="EM59" s="28"/>
      <c r="EN59" s="28"/>
      <c r="EO59" s="28"/>
      <c r="EP59" s="28"/>
      <c r="EQ59" s="28"/>
      <c r="ER59" s="28"/>
      <c r="ES59" s="28"/>
      <c r="ET59" s="28"/>
      <c r="EU59" s="28"/>
      <c r="EV59" s="28"/>
      <c r="EW59" s="28"/>
      <c r="EX59" s="28"/>
      <c r="EY59" s="28"/>
      <c r="EZ59" s="28"/>
      <c r="FA59" s="28"/>
      <c r="FB59" s="28"/>
      <c r="FC59" s="28"/>
      <c r="FD59" s="28"/>
      <c r="FE59" s="28"/>
      <c r="FF59" s="28"/>
      <c r="FG59" s="28"/>
      <c r="FH59" s="28"/>
      <c r="FI59" s="28"/>
      <c r="FJ59" s="28"/>
      <c r="FK59" s="28"/>
      <c r="FL59" s="28"/>
      <c r="FM59" s="28"/>
      <c r="FN59" s="28"/>
      <c r="FO59" s="28"/>
      <c r="FP59" s="28"/>
      <c r="FQ59" s="28"/>
      <c r="FR59" s="28"/>
      <c r="FS59" s="28"/>
      <c r="FT59" s="28"/>
      <c r="FU59" s="28"/>
      <c r="FV59" s="28"/>
      <c r="FW59" s="28"/>
      <c r="FX59" s="28"/>
      <c r="FY59" s="28"/>
      <c r="FZ59" s="28"/>
      <c r="GA59" s="28"/>
      <c r="GB59" s="28"/>
      <c r="GC59" s="28"/>
      <c r="GD59" s="28"/>
      <c r="GE59" s="28"/>
      <c r="GF59" s="28"/>
      <c r="GG59" s="28"/>
      <c r="GH59" s="28"/>
      <c r="GI59" s="28"/>
      <c r="GJ59" s="28"/>
      <c r="GK59" s="28"/>
      <c r="GL59" s="28"/>
      <c r="GM59" s="28"/>
      <c r="GN59" s="28"/>
      <c r="GO59" s="28"/>
    </row>
    <row r="60" spans="1:197" x14ac:dyDescent="0.25">
      <c r="A60" s="28"/>
      <c r="B60" s="69"/>
      <c r="C60" s="28"/>
      <c r="D60" s="28"/>
      <c r="E60" s="64"/>
      <c r="F60" s="28"/>
      <c r="G60" s="28"/>
      <c r="H60" s="28"/>
      <c r="I60" s="28"/>
      <c r="J60" s="28"/>
      <c r="K60" s="64"/>
      <c r="L60" s="64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64"/>
      <c r="X60" s="64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64"/>
      <c r="AJ60" s="64"/>
      <c r="AK60" s="28"/>
      <c r="AL60" s="28"/>
      <c r="AM60" s="28"/>
      <c r="AN60" s="28"/>
      <c r="AO60" s="28"/>
      <c r="AP60" s="28"/>
      <c r="AQ60" s="28"/>
      <c r="AR60" s="28"/>
      <c r="AS60" s="28"/>
      <c r="AT60" s="28"/>
      <c r="AU60" s="28"/>
      <c r="AV60" s="28"/>
      <c r="AW60" s="28"/>
      <c r="AX60" s="28"/>
      <c r="AY60" s="65"/>
      <c r="AZ60" s="66"/>
      <c r="BA60" s="65"/>
      <c r="BB60" s="65"/>
      <c r="BC60" s="65"/>
      <c r="BD60" s="65"/>
      <c r="BE60" s="65"/>
      <c r="BF60" s="65"/>
      <c r="BG60" s="65"/>
      <c r="BH60" s="65"/>
      <c r="BI60" s="65"/>
      <c r="BJ60" s="65"/>
      <c r="BK60" s="65"/>
      <c r="BL60" s="65"/>
      <c r="BM60" s="66"/>
      <c r="BN60" s="65"/>
      <c r="BO60" s="65"/>
      <c r="BP60" s="65"/>
      <c r="BQ60" s="65"/>
      <c r="BR60" s="65"/>
      <c r="BS60" s="65"/>
      <c r="BT60" s="65"/>
      <c r="BU60" s="65"/>
      <c r="BV60" s="65"/>
      <c r="BW60" s="65"/>
      <c r="BX60" s="65"/>
      <c r="BY60" s="65"/>
      <c r="BZ60" s="66"/>
      <c r="CA60" s="65"/>
      <c r="CB60" s="65"/>
      <c r="CC60" s="65"/>
      <c r="CD60" s="65"/>
      <c r="CE60" s="65"/>
      <c r="CF60" s="65"/>
      <c r="CG60" s="65"/>
      <c r="CH60" s="65"/>
      <c r="CI60" s="65"/>
      <c r="CJ60" s="65"/>
      <c r="CK60" s="65"/>
      <c r="CL60" s="65"/>
      <c r="CM60" s="65"/>
      <c r="CN60" s="65"/>
      <c r="CO60" s="65"/>
      <c r="CP60" s="65"/>
      <c r="CQ60" s="65"/>
      <c r="CR60" s="65"/>
      <c r="CS60" s="28"/>
      <c r="CT60" s="28"/>
      <c r="CU60" s="28"/>
      <c r="CV60" s="28"/>
      <c r="CW60" s="28"/>
      <c r="CX60" s="28"/>
      <c r="CY60" s="28"/>
      <c r="CZ60" s="28"/>
      <c r="DA60" s="28"/>
      <c r="DB60" s="28"/>
      <c r="DC60" s="28"/>
      <c r="DD60" s="28"/>
      <c r="DE60" s="28"/>
      <c r="DF60" s="28"/>
      <c r="DG60" s="28"/>
      <c r="DH60" s="28"/>
      <c r="DI60" s="28"/>
      <c r="DJ60" s="28"/>
      <c r="DK60" s="64"/>
      <c r="DL60" s="28"/>
      <c r="DM60" s="28"/>
      <c r="DN60" s="64"/>
      <c r="DO60" s="64"/>
      <c r="DP60" s="28"/>
      <c r="DQ60" s="28"/>
      <c r="DR60" s="64"/>
      <c r="DS60" s="64"/>
      <c r="DT60" s="28"/>
      <c r="DU60" s="28"/>
      <c r="DV60" s="64"/>
      <c r="DW60" s="28"/>
      <c r="DX60" s="28"/>
      <c r="DY60" s="28"/>
      <c r="DZ60" s="28"/>
      <c r="EA60" s="28"/>
      <c r="EB60" s="28"/>
      <c r="EC60" s="28"/>
      <c r="ED60" s="28"/>
      <c r="EE60" s="28"/>
      <c r="EF60" s="28"/>
      <c r="EG60" s="28"/>
      <c r="EH60" s="28"/>
      <c r="EI60" s="28"/>
      <c r="EJ60" s="28"/>
      <c r="EK60" s="28"/>
      <c r="EL60" s="28"/>
      <c r="EM60" s="28"/>
      <c r="EN60" s="28"/>
      <c r="EO60" s="28"/>
      <c r="EP60" s="28"/>
      <c r="EQ60" s="28"/>
      <c r="ER60" s="28"/>
      <c r="ES60" s="28"/>
      <c r="ET60" s="28"/>
      <c r="EU60" s="28"/>
      <c r="EV60" s="28"/>
      <c r="EW60" s="28"/>
      <c r="EX60" s="28"/>
      <c r="EY60" s="28"/>
      <c r="EZ60" s="28"/>
      <c r="FA60" s="28"/>
      <c r="FB60" s="28"/>
      <c r="FC60" s="28"/>
      <c r="FD60" s="28"/>
      <c r="FE60" s="28"/>
      <c r="FF60" s="28"/>
      <c r="FG60" s="28"/>
      <c r="FH60" s="28"/>
      <c r="FI60" s="28"/>
      <c r="FJ60" s="28"/>
      <c r="FK60" s="28"/>
      <c r="FL60" s="28"/>
      <c r="FM60" s="28"/>
      <c r="FN60" s="28"/>
      <c r="FO60" s="28"/>
      <c r="FP60" s="28"/>
      <c r="FQ60" s="28"/>
      <c r="FR60" s="28"/>
      <c r="FS60" s="28"/>
      <c r="FT60" s="28"/>
      <c r="FU60" s="28"/>
      <c r="FV60" s="28"/>
      <c r="FW60" s="28"/>
      <c r="FX60" s="28"/>
      <c r="FY60" s="28"/>
      <c r="FZ60" s="28"/>
      <c r="GA60" s="28"/>
      <c r="GB60" s="28"/>
      <c r="GC60" s="28"/>
      <c r="GD60" s="28"/>
      <c r="GE60" s="28"/>
      <c r="GF60" s="28"/>
      <c r="GG60" s="28"/>
      <c r="GH60" s="28"/>
      <c r="GI60" s="28"/>
      <c r="GJ60" s="28"/>
      <c r="GK60" s="28"/>
      <c r="GL60" s="28"/>
      <c r="GM60" s="28"/>
      <c r="GN60" s="28"/>
      <c r="GO60" s="28"/>
    </row>
    <row r="61" spans="1:197" x14ac:dyDescent="0.25">
      <c r="A61" s="28"/>
      <c r="B61" s="69"/>
      <c r="C61" s="28"/>
      <c r="D61" s="28"/>
      <c r="E61" s="64"/>
      <c r="F61" s="28"/>
      <c r="G61" s="28"/>
      <c r="H61" s="28"/>
      <c r="I61" s="28"/>
      <c r="J61" s="28"/>
      <c r="K61" s="64"/>
      <c r="L61" s="64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64"/>
      <c r="X61" s="64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64"/>
      <c r="AJ61" s="64"/>
      <c r="AK61" s="28"/>
      <c r="AL61" s="28"/>
      <c r="AM61" s="28"/>
      <c r="AN61" s="28"/>
      <c r="AO61" s="28"/>
      <c r="AP61" s="28"/>
      <c r="AQ61" s="28"/>
      <c r="AR61" s="28"/>
      <c r="AS61" s="28"/>
      <c r="AT61" s="28"/>
      <c r="AU61" s="28"/>
      <c r="AV61" s="28"/>
      <c r="AW61" s="28"/>
      <c r="AX61" s="28"/>
      <c r="AY61" s="65"/>
      <c r="AZ61" s="66"/>
      <c r="BA61" s="65"/>
      <c r="BB61" s="65"/>
      <c r="BC61" s="65"/>
      <c r="BD61" s="65"/>
      <c r="BE61" s="65"/>
      <c r="BF61" s="65"/>
      <c r="BG61" s="65"/>
      <c r="BH61" s="65"/>
      <c r="BI61" s="65"/>
      <c r="BJ61" s="65"/>
      <c r="BK61" s="65"/>
      <c r="BL61" s="65"/>
      <c r="BM61" s="66"/>
      <c r="BN61" s="65"/>
      <c r="BO61" s="65"/>
      <c r="BP61" s="65"/>
      <c r="BQ61" s="65"/>
      <c r="BR61" s="65"/>
      <c r="BS61" s="65"/>
      <c r="BT61" s="65"/>
      <c r="BU61" s="65"/>
      <c r="BV61" s="65"/>
      <c r="BW61" s="65"/>
      <c r="BX61" s="65"/>
      <c r="BY61" s="65"/>
      <c r="BZ61" s="66"/>
      <c r="CA61" s="65"/>
      <c r="CB61" s="65"/>
      <c r="CC61" s="65"/>
      <c r="CD61" s="65"/>
      <c r="CE61" s="65"/>
      <c r="CF61" s="65"/>
      <c r="CG61" s="65"/>
      <c r="CH61" s="65"/>
      <c r="CI61" s="65"/>
      <c r="CJ61" s="65"/>
      <c r="CK61" s="65"/>
      <c r="CL61" s="65"/>
      <c r="CM61" s="65"/>
      <c r="CN61" s="65"/>
      <c r="CO61" s="65"/>
      <c r="CP61" s="65"/>
      <c r="CQ61" s="65"/>
      <c r="CR61" s="65"/>
      <c r="CS61" s="28"/>
      <c r="CT61" s="28"/>
      <c r="CU61" s="28"/>
      <c r="CV61" s="28"/>
      <c r="CW61" s="28"/>
      <c r="CX61" s="28"/>
      <c r="CY61" s="28"/>
      <c r="CZ61" s="28"/>
      <c r="DA61" s="28"/>
      <c r="DB61" s="28"/>
      <c r="DC61" s="28"/>
      <c r="DD61" s="28"/>
      <c r="DE61" s="28"/>
      <c r="DF61" s="28"/>
      <c r="DG61" s="28"/>
      <c r="DH61" s="28"/>
      <c r="DI61" s="28"/>
      <c r="DJ61" s="28"/>
      <c r="DK61" s="64"/>
      <c r="DL61" s="28"/>
      <c r="DM61" s="28"/>
      <c r="DN61" s="64"/>
      <c r="DO61" s="64"/>
      <c r="DP61" s="28"/>
      <c r="DQ61" s="28"/>
      <c r="DR61" s="64"/>
      <c r="DS61" s="64"/>
      <c r="DT61" s="28"/>
      <c r="DU61" s="28"/>
      <c r="DV61" s="64"/>
      <c r="DW61" s="28"/>
      <c r="DX61" s="28"/>
      <c r="DY61" s="28"/>
      <c r="DZ61" s="28"/>
      <c r="EA61" s="28"/>
      <c r="EB61" s="28"/>
      <c r="EC61" s="28"/>
      <c r="ED61" s="28"/>
      <c r="EE61" s="28"/>
      <c r="EF61" s="28"/>
      <c r="EG61" s="28"/>
      <c r="EH61" s="28"/>
      <c r="EI61" s="28"/>
      <c r="EJ61" s="28"/>
      <c r="EK61" s="28"/>
      <c r="EL61" s="28"/>
      <c r="EM61" s="28"/>
      <c r="EN61" s="28"/>
      <c r="EO61" s="28"/>
      <c r="EP61" s="28"/>
      <c r="EQ61" s="28"/>
      <c r="ER61" s="28"/>
      <c r="ES61" s="28"/>
      <c r="ET61" s="28"/>
      <c r="EU61" s="28"/>
      <c r="EV61" s="28"/>
      <c r="EW61" s="28"/>
      <c r="EX61" s="28"/>
      <c r="EY61" s="28"/>
      <c r="EZ61" s="28"/>
      <c r="FA61" s="28"/>
      <c r="FB61" s="28"/>
      <c r="FC61" s="28"/>
      <c r="FD61" s="28"/>
      <c r="FE61" s="28"/>
      <c r="FF61" s="28"/>
      <c r="FG61" s="28"/>
      <c r="FH61" s="28"/>
      <c r="FI61" s="28"/>
      <c r="FJ61" s="28"/>
      <c r="FK61" s="28"/>
      <c r="FL61" s="28"/>
      <c r="FM61" s="28"/>
      <c r="FN61" s="28"/>
      <c r="FO61" s="28"/>
      <c r="FP61" s="28"/>
      <c r="FQ61" s="28"/>
      <c r="FR61" s="28"/>
      <c r="FS61" s="28"/>
      <c r="FT61" s="28"/>
      <c r="FU61" s="28"/>
      <c r="FV61" s="28"/>
      <c r="FW61" s="28"/>
      <c r="FX61" s="28"/>
      <c r="FY61" s="28"/>
      <c r="FZ61" s="28"/>
      <c r="GA61" s="28"/>
      <c r="GB61" s="28"/>
      <c r="GC61" s="28"/>
      <c r="GD61" s="28"/>
      <c r="GE61" s="28"/>
      <c r="GF61" s="28"/>
      <c r="GG61" s="28"/>
      <c r="GH61" s="28"/>
      <c r="GI61" s="28"/>
      <c r="GJ61" s="28"/>
      <c r="GK61" s="28"/>
      <c r="GL61" s="28"/>
      <c r="GM61" s="28"/>
      <c r="GN61" s="28"/>
      <c r="GO61" s="28"/>
    </row>
    <row r="62" spans="1:197" x14ac:dyDescent="0.25">
      <c r="A62" s="28"/>
      <c r="B62" s="69"/>
      <c r="C62" s="28"/>
      <c r="D62" s="28"/>
      <c r="E62" s="64"/>
      <c r="F62" s="28"/>
      <c r="G62" s="28"/>
      <c r="H62" s="28"/>
      <c r="I62" s="28"/>
      <c r="J62" s="28"/>
      <c r="K62" s="64"/>
      <c r="L62" s="64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64"/>
      <c r="X62" s="64"/>
      <c r="Y62" s="28"/>
      <c r="Z62" s="28"/>
      <c r="AA62" s="28"/>
      <c r="AB62" s="28"/>
      <c r="AC62" s="28"/>
      <c r="AD62" s="28"/>
      <c r="AE62" s="28"/>
      <c r="AF62" s="28"/>
      <c r="AG62" s="28"/>
      <c r="AH62" s="28"/>
      <c r="AI62" s="64"/>
      <c r="AJ62" s="64"/>
      <c r="AK62" s="28"/>
      <c r="AL62" s="28"/>
      <c r="AM62" s="28"/>
      <c r="AN62" s="28"/>
      <c r="AO62" s="28"/>
      <c r="AP62" s="28"/>
      <c r="AQ62" s="28"/>
      <c r="AR62" s="28"/>
      <c r="AS62" s="28"/>
      <c r="AT62" s="28"/>
      <c r="AU62" s="28"/>
      <c r="AV62" s="28"/>
      <c r="AW62" s="28"/>
      <c r="AX62" s="28"/>
      <c r="AY62" s="65"/>
      <c r="AZ62" s="66"/>
      <c r="BA62" s="65"/>
      <c r="BB62" s="65"/>
      <c r="BC62" s="65"/>
      <c r="BD62" s="65"/>
      <c r="BE62" s="65"/>
      <c r="BF62" s="65"/>
      <c r="BG62" s="65"/>
      <c r="BH62" s="65"/>
      <c r="BI62" s="65"/>
      <c r="BJ62" s="65"/>
      <c r="BK62" s="65"/>
      <c r="BL62" s="65"/>
      <c r="BM62" s="66"/>
      <c r="BN62" s="65"/>
      <c r="BO62" s="65"/>
      <c r="BP62" s="65"/>
      <c r="BQ62" s="65"/>
      <c r="BR62" s="65"/>
      <c r="BS62" s="65"/>
      <c r="BT62" s="65"/>
      <c r="BU62" s="65"/>
      <c r="BV62" s="65"/>
      <c r="BW62" s="65"/>
      <c r="BX62" s="65"/>
      <c r="BY62" s="65"/>
      <c r="BZ62" s="66"/>
      <c r="CA62" s="65"/>
      <c r="CB62" s="65"/>
      <c r="CC62" s="65"/>
      <c r="CD62" s="65"/>
      <c r="CE62" s="65"/>
      <c r="CF62" s="65"/>
      <c r="CG62" s="65"/>
      <c r="CH62" s="65"/>
      <c r="CI62" s="65"/>
      <c r="CJ62" s="65"/>
      <c r="CK62" s="65"/>
      <c r="CL62" s="65"/>
      <c r="CM62" s="65"/>
      <c r="CN62" s="65"/>
      <c r="CO62" s="65"/>
      <c r="CP62" s="65"/>
      <c r="CQ62" s="65"/>
      <c r="CR62" s="65"/>
      <c r="CS62" s="28"/>
      <c r="CT62" s="28"/>
      <c r="CU62" s="28"/>
      <c r="CV62" s="28"/>
      <c r="CW62" s="28"/>
      <c r="CX62" s="28"/>
      <c r="CY62" s="28"/>
      <c r="CZ62" s="28"/>
      <c r="DA62" s="28"/>
      <c r="DB62" s="28"/>
      <c r="DC62" s="28"/>
      <c r="DD62" s="28"/>
      <c r="DE62" s="28"/>
      <c r="DF62" s="28"/>
      <c r="DG62" s="28"/>
      <c r="DH62" s="28"/>
      <c r="DI62" s="28"/>
      <c r="DJ62" s="28"/>
      <c r="DK62" s="64"/>
      <c r="DL62" s="28"/>
      <c r="DM62" s="28"/>
      <c r="DN62" s="64"/>
      <c r="DO62" s="64"/>
      <c r="DP62" s="28"/>
      <c r="DQ62" s="28"/>
      <c r="DR62" s="64"/>
      <c r="DS62" s="64"/>
      <c r="DT62" s="28"/>
      <c r="DU62" s="28"/>
      <c r="DV62" s="64"/>
      <c r="DW62" s="28"/>
      <c r="DX62" s="28"/>
      <c r="DY62" s="28"/>
      <c r="DZ62" s="28"/>
      <c r="EA62" s="28"/>
      <c r="EB62" s="28"/>
      <c r="EC62" s="28"/>
      <c r="ED62" s="28"/>
      <c r="EE62" s="28"/>
      <c r="EF62" s="28"/>
      <c r="EG62" s="28"/>
      <c r="EH62" s="28"/>
      <c r="EI62" s="28"/>
      <c r="EJ62" s="28"/>
      <c r="EK62" s="28"/>
      <c r="EL62" s="28"/>
      <c r="EM62" s="28"/>
      <c r="EN62" s="28"/>
      <c r="EO62" s="28"/>
      <c r="EP62" s="28"/>
      <c r="EQ62" s="28"/>
      <c r="ER62" s="28"/>
      <c r="ES62" s="28"/>
      <c r="ET62" s="28"/>
      <c r="EU62" s="28"/>
      <c r="EV62" s="28"/>
      <c r="EW62" s="28"/>
      <c r="EX62" s="28"/>
      <c r="EY62" s="28"/>
      <c r="EZ62" s="28"/>
      <c r="FA62" s="28"/>
      <c r="FB62" s="28"/>
      <c r="FC62" s="28"/>
      <c r="FD62" s="28"/>
      <c r="FE62" s="28"/>
      <c r="FF62" s="28"/>
      <c r="FG62" s="28"/>
      <c r="FH62" s="28"/>
      <c r="FI62" s="28"/>
      <c r="FJ62" s="28"/>
      <c r="FK62" s="28"/>
      <c r="FL62" s="28"/>
      <c r="FM62" s="28"/>
      <c r="FN62" s="28"/>
      <c r="FO62" s="28"/>
      <c r="FP62" s="28"/>
      <c r="FQ62" s="28"/>
      <c r="FR62" s="28"/>
      <c r="FS62" s="28"/>
      <c r="FT62" s="28"/>
      <c r="FU62" s="28"/>
      <c r="FV62" s="28"/>
      <c r="FW62" s="28"/>
      <c r="FX62" s="28"/>
      <c r="FY62" s="28"/>
      <c r="FZ62" s="28"/>
      <c r="GA62" s="28"/>
      <c r="GB62" s="28"/>
      <c r="GC62" s="28"/>
      <c r="GD62" s="28"/>
      <c r="GE62" s="28"/>
      <c r="GF62" s="28"/>
      <c r="GG62" s="28"/>
      <c r="GH62" s="28"/>
      <c r="GI62" s="28"/>
      <c r="GJ62" s="28"/>
      <c r="GK62" s="28"/>
      <c r="GL62" s="28"/>
      <c r="GM62" s="28"/>
      <c r="GN62" s="28"/>
      <c r="GO62" s="28"/>
    </row>
  </sheetData>
  <mergeCells count="50">
    <mergeCell ref="CO1:CP2"/>
    <mergeCell ref="A1:F2"/>
    <mergeCell ref="G1:G2"/>
    <mergeCell ref="H1:H2"/>
    <mergeCell ref="J1:U2"/>
    <mergeCell ref="V1:AG2"/>
    <mergeCell ref="AH1:AS2"/>
    <mergeCell ref="AT1:AY2"/>
    <mergeCell ref="AZ1:BL2"/>
    <mergeCell ref="BM1:BY2"/>
    <mergeCell ref="BZ1:CL2"/>
    <mergeCell ref="CM1:CN2"/>
    <mergeCell ref="DK1:DN2"/>
    <mergeCell ref="DO1:DR2"/>
    <mergeCell ref="DS1:DV2"/>
    <mergeCell ref="C3:D3"/>
    <mergeCell ref="M3:N3"/>
    <mergeCell ref="Y3:Z3"/>
    <mergeCell ref="AK3:AL3"/>
    <mergeCell ref="AT3:AU3"/>
    <mergeCell ref="AV3:AW3"/>
    <mergeCell ref="DD1:DD2"/>
    <mergeCell ref="DE1:DE2"/>
    <mergeCell ref="DF1:DF2"/>
    <mergeCell ref="DG1:DG2"/>
    <mergeCell ref="DH1:DH2"/>
    <mergeCell ref="DI1:DI2"/>
    <mergeCell ref="DC1:DC2"/>
    <mergeCell ref="O14:R15"/>
    <mergeCell ref="S14:U15"/>
    <mergeCell ref="O16:R17"/>
    <mergeCell ref="S16:U17"/>
    <mergeCell ref="DJ1:DJ2"/>
    <mergeCell ref="CQ1:CR2"/>
    <mergeCell ref="CS1:CS2"/>
    <mergeCell ref="CT1:CT2"/>
    <mergeCell ref="CU1:CU2"/>
    <mergeCell ref="CV1:CV2"/>
    <mergeCell ref="CW1:CW2"/>
    <mergeCell ref="CX1:CX2"/>
    <mergeCell ref="CY1:CY2"/>
    <mergeCell ref="CZ1:CZ2"/>
    <mergeCell ref="DA1:DA2"/>
    <mergeCell ref="DB1:DB2"/>
    <mergeCell ref="AX3:AY3"/>
    <mergeCell ref="BB3:BC3"/>
    <mergeCell ref="BO3:BP3"/>
    <mergeCell ref="CB3:CC3"/>
    <mergeCell ref="O12:R13"/>
    <mergeCell ref="S12:U13"/>
  </mergeCells>
  <conditionalFormatting sqref="K4:L27">
    <cfRule type="containsText" dxfId="298" priority="37" operator="containsText" text="Lille OSC">
      <formula>NOT(ISERROR(SEARCH("Lille OSC",K4)))</formula>
    </cfRule>
  </conditionalFormatting>
  <conditionalFormatting sqref="M4:M27">
    <cfRule type="cellIs" dxfId="297" priority="34" operator="lessThan">
      <formula>0</formula>
    </cfRule>
    <cfRule type="cellIs" dxfId="296" priority="35" operator="greaterThan">
      <formula>0</formula>
    </cfRule>
    <cfRule type="cellIs" dxfId="295" priority="36" operator="equal">
      <formula>0</formula>
    </cfRule>
  </conditionalFormatting>
  <conditionalFormatting sqref="W4:X27">
    <cfRule type="containsText" dxfId="294" priority="33" operator="containsText" text="Lille OSC">
      <formula>NOT(ISERROR(SEARCH("Lille OSC",W4)))</formula>
    </cfRule>
  </conditionalFormatting>
  <conditionalFormatting sqref="Y4:Y27">
    <cfRule type="cellIs" dxfId="293" priority="30" operator="lessThan">
      <formula>0</formula>
    </cfRule>
    <cfRule type="cellIs" dxfId="292" priority="31" operator="greaterThan">
      <formula>0</formula>
    </cfRule>
    <cfRule type="cellIs" dxfId="291" priority="32" operator="equal">
      <formula>0</formula>
    </cfRule>
  </conditionalFormatting>
  <conditionalFormatting sqref="Z4:Z27">
    <cfRule type="containsText" dxfId="290" priority="27" operator="containsText" text="p">
      <formula>NOT(ISERROR(SEARCH("p",Z4)))</formula>
    </cfRule>
    <cfRule type="containsText" dxfId="289" priority="28" operator="containsText" text="u">
      <formula>NOT(ISERROR(SEARCH("u",Z4)))</formula>
    </cfRule>
    <cfRule type="containsText" dxfId="288" priority="29" operator="containsText" text="q">
      <formula>NOT(ISERROR(SEARCH("q",Z4)))</formula>
    </cfRule>
  </conditionalFormatting>
  <conditionalFormatting sqref="AI4:AJ27">
    <cfRule type="containsText" dxfId="287" priority="26" operator="containsText" text="Lille OSC">
      <formula>NOT(ISERROR(SEARCH("Lille OSC",AI4)))</formula>
    </cfRule>
  </conditionalFormatting>
  <conditionalFormatting sqref="AK4:AK27">
    <cfRule type="cellIs" dxfId="286" priority="23" operator="lessThan">
      <formula>0</formula>
    </cfRule>
    <cfRule type="cellIs" dxfId="285" priority="24" operator="greaterThan">
      <formula>0</formula>
    </cfRule>
    <cfRule type="cellIs" dxfId="284" priority="25" operator="equal">
      <formula>0</formula>
    </cfRule>
  </conditionalFormatting>
  <conditionalFormatting sqref="AL4:AL27">
    <cfRule type="containsText" dxfId="283" priority="20" operator="containsText" text="p">
      <formula>NOT(ISERROR(SEARCH("p",AL4)))</formula>
    </cfRule>
    <cfRule type="containsText" dxfId="282" priority="21" operator="containsText" text="u">
      <formula>NOT(ISERROR(SEARCH("u",AL4)))</formula>
    </cfRule>
    <cfRule type="containsText" dxfId="281" priority="22" operator="containsText" text="q">
      <formula>NOT(ISERROR(SEARCH("q",AL4)))</formula>
    </cfRule>
  </conditionalFormatting>
  <conditionalFormatting sqref="N4:N27">
    <cfRule type="containsText" dxfId="280" priority="17" operator="containsText" text="p">
      <formula>NOT(ISERROR(SEARCH("p",N4)))</formula>
    </cfRule>
    <cfRule type="containsText" dxfId="279" priority="18" operator="containsText" text="u">
      <formula>NOT(ISERROR(SEARCH("u",N4)))</formula>
    </cfRule>
    <cfRule type="containsText" dxfId="278" priority="19" operator="containsText" text="q">
      <formula>NOT(ISERROR(SEARCH("q",N4)))</formula>
    </cfRule>
  </conditionalFormatting>
  <conditionalFormatting sqref="G14:G15">
    <cfRule type="containsText" dxfId="277" priority="6" operator="containsText" text="Remis">
      <formula>NOT(ISERROR(SEARCH("Remis",G14)))</formula>
    </cfRule>
    <cfRule type="containsText" dxfId="276" priority="7" operator="containsText" text="Arrêté">
      <formula>NOT(ISERROR(SEARCH("Arrêté",G14)))</formula>
    </cfRule>
    <cfRule type="containsText" dxfId="275" priority="8" operator="containsText" text="Annulé">
      <formula>NOT(ISERROR(SEARCH("Annulé",G14)))</formula>
    </cfRule>
  </conditionalFormatting>
  <conditionalFormatting sqref="B14:B15 E14:E15">
    <cfRule type="containsText" dxfId="274" priority="5" operator="containsText" text="Lille OSC">
      <formula>NOT(ISERROR(SEARCH("Lille OSC",B14)))</formula>
    </cfRule>
  </conditionalFormatting>
  <conditionalFormatting sqref="G4:G13">
    <cfRule type="containsText" dxfId="273" priority="2" operator="containsText" text="Remis">
      <formula>NOT(ISERROR(SEARCH("Remis",G4)))</formula>
    </cfRule>
    <cfRule type="containsText" dxfId="272" priority="3" operator="containsText" text="Arrêté">
      <formula>NOT(ISERROR(SEARCH("Arrêté",G4)))</formula>
    </cfRule>
    <cfRule type="containsText" dxfId="271" priority="4" operator="containsText" text="Annulé">
      <formula>NOT(ISERROR(SEARCH("Annulé",G4)))</formula>
    </cfRule>
  </conditionalFormatting>
  <conditionalFormatting sqref="B4:B13 E4:E13">
    <cfRule type="containsText" dxfId="270" priority="1" operator="containsText" text="Lille OSC">
      <formula>NOT(ISERROR(SEARCH("Lille OSC",B4)))</formula>
    </cfRule>
  </conditionalFormatting>
  <dataValidations count="2">
    <dataValidation type="list" allowBlank="1" showInputMessage="1" showErrorMessage="1" sqref="E4:E7 B4:B7" xr:uid="{4DFB6E36-7D5B-47D7-9788-41A5E0F2D4AA}">
      <formula1>Equipes</formula1>
    </dataValidation>
    <dataValidation type="list" allowBlank="1" showInputMessage="1" showErrorMessage="1" sqref="G4:G7" xr:uid="{FB032B7B-8615-4263-8B16-6099F2E15B4C}">
      <formula1>Etat</formula1>
    </dataValidation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9975E8-49DE-4AD9-ABF9-5D6DBAD178E5}">
  <sheetPr>
    <tabColor rgb="FF0000FF"/>
  </sheetPr>
  <dimension ref="A1:MZ62"/>
  <sheetViews>
    <sheetView workbookViewId="0">
      <selection sqref="A1:F2"/>
    </sheetView>
  </sheetViews>
  <sheetFormatPr baseColWidth="10" defaultRowHeight="15" x14ac:dyDescent="0.25"/>
  <cols>
    <col min="1" max="1" width="5.7109375" style="2" customWidth="1"/>
    <col min="2" max="2" width="30.7109375" style="4" customWidth="1"/>
    <col min="3" max="4" width="5.7109375" style="2" customWidth="1"/>
    <col min="5" max="5" width="30.7109375" style="1" customWidth="1"/>
    <col min="6" max="6" width="5.7109375" style="2" customWidth="1"/>
    <col min="7" max="7" width="25.7109375" style="2" customWidth="1"/>
    <col min="8" max="9" width="10.7109375" style="2" customWidth="1"/>
    <col min="10" max="10" width="5.7109375" style="2" customWidth="1"/>
    <col min="11" max="11" width="30.7109375" style="1" customWidth="1"/>
    <col min="12" max="12" width="5.7109375" style="1" customWidth="1"/>
    <col min="13" max="22" width="5.7109375" style="2" customWidth="1"/>
    <col min="23" max="23" width="30.7109375" style="1" customWidth="1"/>
    <col min="24" max="24" width="5.7109375" style="1" customWidth="1"/>
    <col min="25" max="34" width="5.7109375" style="2" customWidth="1"/>
    <col min="35" max="35" width="30.7109375" style="1" customWidth="1"/>
    <col min="36" max="36" width="5.7109375" style="1" customWidth="1"/>
    <col min="37" max="45" width="5.7109375" style="2" customWidth="1"/>
    <col min="46" max="51" width="5.7109375" style="2" hidden="1" customWidth="1"/>
    <col min="52" max="52" width="30.7109375" style="1" hidden="1" customWidth="1"/>
    <col min="53" max="64" width="5.7109375" style="2" hidden="1" customWidth="1"/>
    <col min="65" max="65" width="30.7109375" style="1" hidden="1" customWidth="1"/>
    <col min="66" max="77" width="5.7109375" style="2" hidden="1" customWidth="1"/>
    <col min="78" max="78" width="30.7109375" style="1" hidden="1" customWidth="1"/>
    <col min="79" max="90" width="5.7109375" style="2" hidden="1" customWidth="1"/>
    <col min="91" max="96" width="15.7109375" style="2" hidden="1" customWidth="1"/>
    <col min="97" max="114" width="5.7109375" style="2" hidden="1" customWidth="1"/>
    <col min="115" max="115" width="30.7109375" style="1" hidden="1" customWidth="1"/>
    <col min="116" max="116" width="15.7109375" style="2" hidden="1" customWidth="1"/>
    <col min="117" max="117" width="5.7109375" style="2" hidden="1" customWidth="1"/>
    <col min="118" max="119" width="30.7109375" style="1" hidden="1" customWidth="1"/>
    <col min="120" max="120" width="15.7109375" style="2" hidden="1" customWidth="1"/>
    <col min="121" max="121" width="5.7109375" style="2" hidden="1" customWidth="1"/>
    <col min="122" max="123" width="30.7109375" style="1" hidden="1" customWidth="1"/>
    <col min="124" max="124" width="15.7109375" style="2" hidden="1" customWidth="1"/>
    <col min="125" max="125" width="5.7109375" style="2" hidden="1" customWidth="1"/>
    <col min="126" max="126" width="30.7109375" style="1" hidden="1" customWidth="1"/>
    <col min="127" max="364" width="5.7109375" style="2" customWidth="1"/>
  </cols>
  <sheetData>
    <row r="1" spans="1:197" ht="15.75" thickTop="1" x14ac:dyDescent="0.25">
      <c r="A1" s="268" t="str">
        <f>'J01'!$A$1:$F$2</f>
        <v>Nom du championnat</v>
      </c>
      <c r="B1" s="269"/>
      <c r="C1" s="269"/>
      <c r="D1" s="269"/>
      <c r="E1" s="269"/>
      <c r="F1" s="270"/>
      <c r="G1" s="266" t="str">
        <f>'J01'!$G$1:$G$2</f>
        <v>2018 - 2019</v>
      </c>
      <c r="H1" s="264" t="s">
        <v>54</v>
      </c>
      <c r="I1" s="28"/>
      <c r="J1" s="276" t="s">
        <v>26</v>
      </c>
      <c r="K1" s="277"/>
      <c r="L1" s="277"/>
      <c r="M1" s="277"/>
      <c r="N1" s="277"/>
      <c r="O1" s="277"/>
      <c r="P1" s="277"/>
      <c r="Q1" s="277"/>
      <c r="R1" s="277"/>
      <c r="S1" s="277"/>
      <c r="T1" s="277"/>
      <c r="U1" s="278"/>
      <c r="V1" s="233" t="s">
        <v>27</v>
      </c>
      <c r="W1" s="234"/>
      <c r="X1" s="234"/>
      <c r="Y1" s="234"/>
      <c r="Z1" s="234"/>
      <c r="AA1" s="234"/>
      <c r="AB1" s="234"/>
      <c r="AC1" s="234"/>
      <c r="AD1" s="234"/>
      <c r="AE1" s="234"/>
      <c r="AF1" s="234"/>
      <c r="AG1" s="235"/>
      <c r="AH1" s="241" t="s">
        <v>28</v>
      </c>
      <c r="AI1" s="242"/>
      <c r="AJ1" s="242"/>
      <c r="AK1" s="242"/>
      <c r="AL1" s="242"/>
      <c r="AM1" s="242"/>
      <c r="AN1" s="242"/>
      <c r="AO1" s="242"/>
      <c r="AP1" s="242"/>
      <c r="AQ1" s="242"/>
      <c r="AR1" s="242"/>
      <c r="AS1" s="243"/>
      <c r="AT1" s="232"/>
      <c r="AU1" s="232"/>
      <c r="AV1" s="232"/>
      <c r="AW1" s="232"/>
      <c r="AX1" s="232"/>
      <c r="AY1" s="232"/>
      <c r="AZ1" s="282" t="s">
        <v>26</v>
      </c>
      <c r="BA1" s="282"/>
      <c r="BB1" s="282"/>
      <c r="BC1" s="282"/>
      <c r="BD1" s="282"/>
      <c r="BE1" s="282"/>
      <c r="BF1" s="282"/>
      <c r="BG1" s="282"/>
      <c r="BH1" s="282"/>
      <c r="BI1" s="282"/>
      <c r="BJ1" s="282"/>
      <c r="BK1" s="282"/>
      <c r="BL1" s="282"/>
      <c r="BM1" s="282" t="s">
        <v>27</v>
      </c>
      <c r="BN1" s="282"/>
      <c r="BO1" s="282"/>
      <c r="BP1" s="282"/>
      <c r="BQ1" s="282"/>
      <c r="BR1" s="282"/>
      <c r="BS1" s="282"/>
      <c r="BT1" s="282"/>
      <c r="BU1" s="282"/>
      <c r="BV1" s="282"/>
      <c r="BW1" s="282"/>
      <c r="BX1" s="282"/>
      <c r="BY1" s="282"/>
      <c r="BZ1" s="282" t="s">
        <v>28</v>
      </c>
      <c r="CA1" s="282"/>
      <c r="CB1" s="282"/>
      <c r="CC1" s="282"/>
      <c r="CD1" s="282"/>
      <c r="CE1" s="282"/>
      <c r="CF1" s="282"/>
      <c r="CG1" s="282"/>
      <c r="CH1" s="282"/>
      <c r="CI1" s="282"/>
      <c r="CJ1" s="282"/>
      <c r="CK1" s="282"/>
      <c r="CL1" s="282"/>
      <c r="CM1" s="229" t="s">
        <v>40</v>
      </c>
      <c r="CN1" s="229"/>
      <c r="CO1" s="229" t="s">
        <v>46</v>
      </c>
      <c r="CP1" s="229"/>
      <c r="CQ1" s="229" t="s">
        <v>41</v>
      </c>
      <c r="CR1" s="229"/>
      <c r="CS1" s="283" t="s">
        <v>44</v>
      </c>
      <c r="CT1" s="283" t="s">
        <v>45</v>
      </c>
      <c r="CU1" s="283" t="s">
        <v>44</v>
      </c>
      <c r="CV1" s="283" t="s">
        <v>45</v>
      </c>
      <c r="CW1" s="283" t="s">
        <v>44</v>
      </c>
      <c r="CX1" s="283" t="s">
        <v>45</v>
      </c>
      <c r="CY1" s="283" t="s">
        <v>44</v>
      </c>
      <c r="CZ1" s="283" t="s">
        <v>45</v>
      </c>
      <c r="DA1" s="283" t="s">
        <v>44</v>
      </c>
      <c r="DB1" s="283" t="s">
        <v>45</v>
      </c>
      <c r="DC1" s="283" t="s">
        <v>44</v>
      </c>
      <c r="DD1" s="283" t="s">
        <v>45</v>
      </c>
      <c r="DE1" s="283" t="s">
        <v>44</v>
      </c>
      <c r="DF1" s="283" t="s">
        <v>45</v>
      </c>
      <c r="DG1" s="283" t="s">
        <v>44</v>
      </c>
      <c r="DH1" s="283" t="s">
        <v>45</v>
      </c>
      <c r="DI1" s="283" t="s">
        <v>44</v>
      </c>
      <c r="DJ1" s="284" t="s">
        <v>45</v>
      </c>
      <c r="DK1" s="282" t="s">
        <v>40</v>
      </c>
      <c r="DL1" s="282"/>
      <c r="DM1" s="282"/>
      <c r="DN1" s="282"/>
      <c r="DO1" s="282" t="s">
        <v>46</v>
      </c>
      <c r="DP1" s="282"/>
      <c r="DQ1" s="282"/>
      <c r="DR1" s="282"/>
      <c r="DS1" s="282" t="s">
        <v>41</v>
      </c>
      <c r="DT1" s="282"/>
      <c r="DU1" s="282"/>
      <c r="DV1" s="282"/>
      <c r="DW1" s="28"/>
      <c r="DX1" s="28"/>
      <c r="DY1" s="28"/>
      <c r="DZ1" s="28"/>
      <c r="EA1" s="28"/>
      <c r="EB1" s="28"/>
      <c r="EC1" s="28"/>
      <c r="ED1" s="28"/>
      <c r="EE1" s="28"/>
      <c r="EF1" s="28"/>
      <c r="EG1" s="28"/>
      <c r="EH1" s="28"/>
      <c r="EI1" s="28"/>
      <c r="EJ1" s="28"/>
      <c r="EK1" s="28"/>
      <c r="EL1" s="28"/>
      <c r="EM1" s="28"/>
      <c r="EN1" s="28"/>
      <c r="EO1" s="28"/>
      <c r="EP1" s="28"/>
      <c r="EQ1" s="28"/>
      <c r="ER1" s="28"/>
      <c r="ES1" s="28"/>
      <c r="ET1" s="28"/>
      <c r="EU1" s="28"/>
      <c r="EV1" s="28"/>
      <c r="EW1" s="28"/>
      <c r="EX1" s="28"/>
      <c r="EY1" s="28"/>
      <c r="EZ1" s="28"/>
      <c r="FA1" s="28"/>
      <c r="FB1" s="28"/>
      <c r="FC1" s="28"/>
      <c r="FD1" s="28"/>
      <c r="FE1" s="28"/>
      <c r="FF1" s="28"/>
      <c r="FG1" s="28"/>
      <c r="FH1" s="28"/>
      <c r="FI1" s="28"/>
      <c r="FJ1" s="28"/>
      <c r="FK1" s="28"/>
      <c r="FL1" s="28"/>
      <c r="FM1" s="28"/>
      <c r="FN1" s="28"/>
      <c r="FO1" s="28"/>
      <c r="FP1" s="28"/>
      <c r="FQ1" s="28"/>
      <c r="FR1" s="28"/>
      <c r="FS1" s="28"/>
      <c r="FT1" s="28"/>
      <c r="FU1" s="28"/>
      <c r="FV1" s="28"/>
      <c r="FW1" s="28"/>
      <c r="FX1" s="28"/>
      <c r="FY1" s="28"/>
      <c r="FZ1" s="28"/>
      <c r="GA1" s="28"/>
      <c r="GB1" s="28"/>
      <c r="GC1" s="28"/>
      <c r="GD1" s="28"/>
      <c r="GE1" s="28"/>
      <c r="GF1" s="28"/>
      <c r="GG1" s="28"/>
      <c r="GH1" s="28"/>
      <c r="GI1" s="28"/>
      <c r="GJ1" s="28"/>
      <c r="GK1" s="28"/>
      <c r="GL1" s="28"/>
      <c r="GM1" s="28"/>
      <c r="GN1" s="28"/>
      <c r="GO1" s="28"/>
    </row>
    <row r="2" spans="1:197" ht="15.75" thickBot="1" x14ac:dyDescent="0.3">
      <c r="A2" s="271"/>
      <c r="B2" s="272"/>
      <c r="C2" s="272"/>
      <c r="D2" s="272"/>
      <c r="E2" s="272"/>
      <c r="F2" s="273"/>
      <c r="G2" s="267"/>
      <c r="H2" s="265"/>
      <c r="I2" s="28"/>
      <c r="J2" s="279"/>
      <c r="K2" s="280"/>
      <c r="L2" s="280"/>
      <c r="M2" s="280"/>
      <c r="N2" s="280"/>
      <c r="O2" s="280"/>
      <c r="P2" s="280"/>
      <c r="Q2" s="280"/>
      <c r="R2" s="280"/>
      <c r="S2" s="280"/>
      <c r="T2" s="280"/>
      <c r="U2" s="281"/>
      <c r="V2" s="236"/>
      <c r="W2" s="237"/>
      <c r="X2" s="237"/>
      <c r="Y2" s="237"/>
      <c r="Z2" s="237"/>
      <c r="AA2" s="237"/>
      <c r="AB2" s="237"/>
      <c r="AC2" s="237"/>
      <c r="AD2" s="237"/>
      <c r="AE2" s="237"/>
      <c r="AF2" s="237"/>
      <c r="AG2" s="238"/>
      <c r="AH2" s="244"/>
      <c r="AI2" s="245"/>
      <c r="AJ2" s="245"/>
      <c r="AK2" s="245"/>
      <c r="AL2" s="245"/>
      <c r="AM2" s="245"/>
      <c r="AN2" s="245"/>
      <c r="AO2" s="245"/>
      <c r="AP2" s="245"/>
      <c r="AQ2" s="245"/>
      <c r="AR2" s="245"/>
      <c r="AS2" s="246"/>
      <c r="AT2" s="232"/>
      <c r="AU2" s="232"/>
      <c r="AV2" s="232"/>
      <c r="AW2" s="232"/>
      <c r="AX2" s="232"/>
      <c r="AY2" s="232"/>
      <c r="AZ2" s="282"/>
      <c r="BA2" s="282"/>
      <c r="BB2" s="282"/>
      <c r="BC2" s="282"/>
      <c r="BD2" s="282"/>
      <c r="BE2" s="282"/>
      <c r="BF2" s="282"/>
      <c r="BG2" s="282"/>
      <c r="BH2" s="282"/>
      <c r="BI2" s="282"/>
      <c r="BJ2" s="282"/>
      <c r="BK2" s="282"/>
      <c r="BL2" s="282"/>
      <c r="BM2" s="282"/>
      <c r="BN2" s="282"/>
      <c r="BO2" s="282"/>
      <c r="BP2" s="282"/>
      <c r="BQ2" s="282"/>
      <c r="BR2" s="282"/>
      <c r="BS2" s="282"/>
      <c r="BT2" s="282"/>
      <c r="BU2" s="282"/>
      <c r="BV2" s="282"/>
      <c r="BW2" s="282"/>
      <c r="BX2" s="282"/>
      <c r="BY2" s="282"/>
      <c r="BZ2" s="282"/>
      <c r="CA2" s="282"/>
      <c r="CB2" s="282"/>
      <c r="CC2" s="282"/>
      <c r="CD2" s="282"/>
      <c r="CE2" s="282"/>
      <c r="CF2" s="282"/>
      <c r="CG2" s="282"/>
      <c r="CH2" s="282"/>
      <c r="CI2" s="282"/>
      <c r="CJ2" s="282"/>
      <c r="CK2" s="282"/>
      <c r="CL2" s="282"/>
      <c r="CM2" s="229"/>
      <c r="CN2" s="229"/>
      <c r="CO2" s="229"/>
      <c r="CP2" s="229"/>
      <c r="CQ2" s="229"/>
      <c r="CR2" s="229"/>
      <c r="CS2" s="283"/>
      <c r="CT2" s="283"/>
      <c r="CU2" s="283"/>
      <c r="CV2" s="283"/>
      <c r="CW2" s="283"/>
      <c r="CX2" s="283"/>
      <c r="CY2" s="283"/>
      <c r="CZ2" s="283"/>
      <c r="DA2" s="283"/>
      <c r="DB2" s="283"/>
      <c r="DC2" s="283"/>
      <c r="DD2" s="283"/>
      <c r="DE2" s="283"/>
      <c r="DF2" s="283"/>
      <c r="DG2" s="283"/>
      <c r="DH2" s="283"/>
      <c r="DI2" s="283"/>
      <c r="DJ2" s="284"/>
      <c r="DK2" s="282"/>
      <c r="DL2" s="282"/>
      <c r="DM2" s="282"/>
      <c r="DN2" s="282"/>
      <c r="DO2" s="282"/>
      <c r="DP2" s="282"/>
      <c r="DQ2" s="282"/>
      <c r="DR2" s="282"/>
      <c r="DS2" s="282"/>
      <c r="DT2" s="282"/>
      <c r="DU2" s="282"/>
      <c r="DV2" s="282"/>
      <c r="DW2" s="28"/>
      <c r="DX2" s="28"/>
      <c r="DY2" s="28"/>
      <c r="DZ2" s="28"/>
      <c r="EA2" s="28"/>
      <c r="EB2" s="28"/>
      <c r="EC2" s="28"/>
      <c r="ED2" s="28"/>
      <c r="EE2" s="28"/>
      <c r="EF2" s="28"/>
      <c r="EG2" s="28"/>
      <c r="EH2" s="28"/>
      <c r="EI2" s="28"/>
      <c r="EJ2" s="28"/>
      <c r="EK2" s="28"/>
      <c r="EL2" s="28"/>
      <c r="EM2" s="28"/>
      <c r="EN2" s="28"/>
      <c r="EO2" s="28"/>
      <c r="EP2" s="28"/>
      <c r="EQ2" s="28"/>
      <c r="ER2" s="28"/>
      <c r="ES2" s="28"/>
      <c r="ET2" s="28"/>
      <c r="EU2" s="28"/>
      <c r="EV2" s="28"/>
      <c r="EW2" s="28"/>
      <c r="EX2" s="28"/>
      <c r="EY2" s="28"/>
      <c r="EZ2" s="28"/>
      <c r="FA2" s="28"/>
      <c r="FB2" s="28"/>
      <c r="FC2" s="28"/>
      <c r="FD2" s="28"/>
      <c r="FE2" s="28"/>
      <c r="FF2" s="28"/>
      <c r="FG2" s="28"/>
      <c r="FH2" s="28"/>
      <c r="FI2" s="28"/>
      <c r="FJ2" s="28"/>
      <c r="FK2" s="28"/>
      <c r="FL2" s="28"/>
      <c r="FM2" s="28"/>
      <c r="FN2" s="28"/>
      <c r="FO2" s="28"/>
      <c r="FP2" s="28"/>
      <c r="FQ2" s="28"/>
      <c r="FR2" s="28"/>
      <c r="FS2" s="28"/>
      <c r="FT2" s="28"/>
      <c r="FU2" s="28"/>
      <c r="FV2" s="28"/>
      <c r="FW2" s="28"/>
      <c r="FX2" s="28"/>
      <c r="FY2" s="28"/>
      <c r="FZ2" s="28"/>
      <c r="GA2" s="28"/>
      <c r="GB2" s="28"/>
      <c r="GC2" s="28"/>
      <c r="GD2" s="28"/>
      <c r="GE2" s="28"/>
      <c r="GF2" s="28"/>
      <c r="GG2" s="28"/>
      <c r="GH2" s="28"/>
      <c r="GI2" s="28"/>
      <c r="GJ2" s="28"/>
      <c r="GK2" s="28"/>
      <c r="GL2" s="28"/>
      <c r="GM2" s="28"/>
      <c r="GN2" s="28"/>
      <c r="GO2" s="28"/>
    </row>
    <row r="3" spans="1:197" ht="15" customHeight="1" thickTop="1" thickBot="1" x14ac:dyDescent="0.3">
      <c r="A3" s="16" t="s">
        <v>12</v>
      </c>
      <c r="B3" s="29" t="s">
        <v>0</v>
      </c>
      <c r="C3" s="263" t="s">
        <v>13</v>
      </c>
      <c r="D3" s="263"/>
      <c r="E3" s="29" t="s">
        <v>0</v>
      </c>
      <c r="F3" s="6" t="s">
        <v>12</v>
      </c>
      <c r="G3" s="13" t="s">
        <v>14</v>
      </c>
      <c r="H3" s="17" t="s">
        <v>15</v>
      </c>
      <c r="I3" s="28"/>
      <c r="J3" s="36" t="s">
        <v>17</v>
      </c>
      <c r="K3" s="40" t="s">
        <v>0</v>
      </c>
      <c r="L3" s="39" t="s">
        <v>18</v>
      </c>
      <c r="M3" s="274" t="s">
        <v>19</v>
      </c>
      <c r="N3" s="275"/>
      <c r="O3" s="41" t="s">
        <v>20</v>
      </c>
      <c r="P3" s="37" t="s">
        <v>21</v>
      </c>
      <c r="Q3" s="37" t="s">
        <v>22</v>
      </c>
      <c r="R3" s="37" t="s">
        <v>12</v>
      </c>
      <c r="S3" s="37" t="s">
        <v>23</v>
      </c>
      <c r="T3" s="37" t="s">
        <v>24</v>
      </c>
      <c r="U3" s="38" t="s">
        <v>25</v>
      </c>
      <c r="V3" s="43" t="s">
        <v>17</v>
      </c>
      <c r="W3" s="45" t="s">
        <v>0</v>
      </c>
      <c r="X3" s="44" t="s">
        <v>18</v>
      </c>
      <c r="Y3" s="239" t="s">
        <v>19</v>
      </c>
      <c r="Z3" s="240"/>
      <c r="AA3" s="46" t="s">
        <v>20</v>
      </c>
      <c r="AB3" s="47" t="s">
        <v>21</v>
      </c>
      <c r="AC3" s="47" t="s">
        <v>22</v>
      </c>
      <c r="AD3" s="47" t="s">
        <v>12</v>
      </c>
      <c r="AE3" s="47" t="s">
        <v>23</v>
      </c>
      <c r="AF3" s="47" t="s">
        <v>24</v>
      </c>
      <c r="AG3" s="48" t="s">
        <v>25</v>
      </c>
      <c r="AH3" s="53" t="s">
        <v>17</v>
      </c>
      <c r="AI3" s="55" t="s">
        <v>0</v>
      </c>
      <c r="AJ3" s="54" t="s">
        <v>18</v>
      </c>
      <c r="AK3" s="247" t="s">
        <v>19</v>
      </c>
      <c r="AL3" s="248"/>
      <c r="AM3" s="56" t="s">
        <v>20</v>
      </c>
      <c r="AN3" s="57" t="s">
        <v>21</v>
      </c>
      <c r="AO3" s="57" t="s">
        <v>22</v>
      </c>
      <c r="AP3" s="57" t="s">
        <v>12</v>
      </c>
      <c r="AQ3" s="57" t="s">
        <v>23</v>
      </c>
      <c r="AR3" s="57" t="s">
        <v>24</v>
      </c>
      <c r="AS3" s="58" t="s">
        <v>25</v>
      </c>
      <c r="AT3" s="231" t="s">
        <v>32</v>
      </c>
      <c r="AU3" s="229"/>
      <c r="AV3" s="229" t="s">
        <v>33</v>
      </c>
      <c r="AW3" s="229"/>
      <c r="AX3" s="229" t="s">
        <v>34</v>
      </c>
      <c r="AY3" s="230"/>
      <c r="AZ3" s="26" t="s">
        <v>0</v>
      </c>
      <c r="BA3" s="26" t="s">
        <v>35</v>
      </c>
      <c r="BB3" s="229" t="s">
        <v>19</v>
      </c>
      <c r="BC3" s="229"/>
      <c r="BD3" s="26" t="s">
        <v>17</v>
      </c>
      <c r="BE3" s="26" t="s">
        <v>36</v>
      </c>
      <c r="BF3" s="26" t="s">
        <v>20</v>
      </c>
      <c r="BG3" s="26" t="s">
        <v>21</v>
      </c>
      <c r="BH3" s="26" t="s">
        <v>22</v>
      </c>
      <c r="BI3" s="26" t="s">
        <v>12</v>
      </c>
      <c r="BJ3" s="26" t="s">
        <v>23</v>
      </c>
      <c r="BK3" s="26" t="s">
        <v>24</v>
      </c>
      <c r="BL3" s="26" t="s">
        <v>25</v>
      </c>
      <c r="BM3" s="26" t="s">
        <v>0</v>
      </c>
      <c r="BN3" s="26" t="s">
        <v>35</v>
      </c>
      <c r="BO3" s="229" t="s">
        <v>19</v>
      </c>
      <c r="BP3" s="229"/>
      <c r="BQ3" s="26" t="s">
        <v>17</v>
      </c>
      <c r="BR3" s="26" t="s">
        <v>36</v>
      </c>
      <c r="BS3" s="26" t="s">
        <v>20</v>
      </c>
      <c r="BT3" s="26" t="s">
        <v>21</v>
      </c>
      <c r="BU3" s="26" t="s">
        <v>22</v>
      </c>
      <c r="BV3" s="26" t="s">
        <v>12</v>
      </c>
      <c r="BW3" s="26" t="s">
        <v>23</v>
      </c>
      <c r="BX3" s="26" t="s">
        <v>24</v>
      </c>
      <c r="BY3" s="26" t="s">
        <v>25</v>
      </c>
      <c r="BZ3" s="26" t="s">
        <v>0</v>
      </c>
      <c r="CA3" s="26" t="s">
        <v>35</v>
      </c>
      <c r="CB3" s="229" t="s">
        <v>19</v>
      </c>
      <c r="CC3" s="229"/>
      <c r="CD3" s="26" t="s">
        <v>17</v>
      </c>
      <c r="CE3" s="26" t="s">
        <v>36</v>
      </c>
      <c r="CF3" s="26" t="s">
        <v>20</v>
      </c>
      <c r="CG3" s="26" t="s">
        <v>21</v>
      </c>
      <c r="CH3" s="26" t="s">
        <v>22</v>
      </c>
      <c r="CI3" s="26" t="s">
        <v>12</v>
      </c>
      <c r="CJ3" s="26" t="s">
        <v>23</v>
      </c>
      <c r="CK3" s="26" t="s">
        <v>24</v>
      </c>
      <c r="CL3" s="26" t="s">
        <v>25</v>
      </c>
      <c r="CM3" s="26" t="s">
        <v>42</v>
      </c>
      <c r="CN3" s="26" t="s">
        <v>42</v>
      </c>
      <c r="CO3" s="26" t="s">
        <v>42</v>
      </c>
      <c r="CP3" s="26" t="s">
        <v>42</v>
      </c>
      <c r="CQ3" s="26" t="s">
        <v>42</v>
      </c>
      <c r="CR3" s="26" t="s">
        <v>42</v>
      </c>
      <c r="CS3" s="26" t="s">
        <v>12</v>
      </c>
      <c r="CT3" s="26" t="s">
        <v>12</v>
      </c>
      <c r="CU3" s="26" t="s">
        <v>36</v>
      </c>
      <c r="CV3" s="26" t="s">
        <v>36</v>
      </c>
      <c r="CW3" s="26" t="s">
        <v>43</v>
      </c>
      <c r="CX3" s="26" t="s">
        <v>43</v>
      </c>
      <c r="CY3" s="26" t="s">
        <v>20</v>
      </c>
      <c r="CZ3" s="26" t="s">
        <v>20</v>
      </c>
      <c r="DA3" s="26" t="s">
        <v>21</v>
      </c>
      <c r="DB3" s="26" t="s">
        <v>21</v>
      </c>
      <c r="DC3" s="26" t="s">
        <v>22</v>
      </c>
      <c r="DD3" s="26" t="s">
        <v>22</v>
      </c>
      <c r="DE3" s="26" t="s">
        <v>12</v>
      </c>
      <c r="DF3" s="26" t="s">
        <v>12</v>
      </c>
      <c r="DG3" s="26" t="s">
        <v>23</v>
      </c>
      <c r="DH3" s="26" t="s">
        <v>23</v>
      </c>
      <c r="DI3" s="26" t="s">
        <v>24</v>
      </c>
      <c r="DJ3" s="30" t="s">
        <v>24</v>
      </c>
      <c r="DK3" s="26" t="s">
        <v>0</v>
      </c>
      <c r="DL3" s="26" t="s">
        <v>35</v>
      </c>
      <c r="DM3" s="26" t="s">
        <v>42</v>
      </c>
      <c r="DN3" s="26" t="s">
        <v>0</v>
      </c>
      <c r="DO3" s="26" t="s">
        <v>0</v>
      </c>
      <c r="DP3" s="26" t="s">
        <v>35</v>
      </c>
      <c r="DQ3" s="26" t="s">
        <v>42</v>
      </c>
      <c r="DR3" s="26" t="s">
        <v>0</v>
      </c>
      <c r="DS3" s="26" t="s">
        <v>0</v>
      </c>
      <c r="DT3" s="26" t="s">
        <v>35</v>
      </c>
      <c r="DU3" s="26" t="s">
        <v>42</v>
      </c>
      <c r="DV3" s="26" t="s">
        <v>0</v>
      </c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P3" s="28"/>
      <c r="EQ3" s="28"/>
      <c r="ER3" s="28"/>
      <c r="ES3" s="28"/>
      <c r="ET3" s="28"/>
      <c r="EU3" s="28"/>
      <c r="EV3" s="28"/>
      <c r="EW3" s="28"/>
      <c r="EX3" s="28"/>
      <c r="EY3" s="28"/>
      <c r="EZ3" s="28"/>
      <c r="FA3" s="28"/>
      <c r="FB3" s="28"/>
      <c r="FC3" s="28"/>
      <c r="FD3" s="28"/>
      <c r="FE3" s="28"/>
      <c r="FF3" s="28"/>
      <c r="FG3" s="28"/>
      <c r="FH3" s="28"/>
      <c r="FI3" s="28"/>
      <c r="FJ3" s="28"/>
      <c r="FK3" s="28"/>
      <c r="FL3" s="28"/>
      <c r="FM3" s="28"/>
      <c r="FN3" s="28"/>
      <c r="FO3" s="28"/>
      <c r="FP3" s="28"/>
      <c r="FQ3" s="28"/>
      <c r="FR3" s="28"/>
      <c r="FS3" s="28"/>
      <c r="FT3" s="28"/>
      <c r="FU3" s="28"/>
      <c r="FV3" s="28"/>
      <c r="FW3" s="28"/>
      <c r="FX3" s="28"/>
      <c r="FY3" s="28"/>
      <c r="FZ3" s="28"/>
      <c r="GA3" s="28"/>
      <c r="GB3" s="28"/>
      <c r="GC3" s="28"/>
      <c r="GD3" s="28"/>
      <c r="GE3" s="28"/>
      <c r="GF3" s="28"/>
      <c r="GG3" s="28"/>
      <c r="GH3" s="28"/>
      <c r="GI3" s="28"/>
      <c r="GJ3" s="28"/>
      <c r="GK3" s="28"/>
      <c r="GL3" s="28"/>
      <c r="GM3" s="28"/>
      <c r="GN3" s="28"/>
      <c r="GO3" s="28"/>
    </row>
    <row r="4" spans="1:197" ht="15" customHeight="1" thickTop="1" x14ac:dyDescent="0.25">
      <c r="A4" s="18"/>
      <c r="B4" s="212"/>
      <c r="C4" s="11"/>
      <c r="D4" s="9"/>
      <c r="E4" s="215"/>
      <c r="F4" s="7"/>
      <c r="G4" s="14"/>
      <c r="H4" s="19"/>
      <c r="I4" s="28"/>
      <c r="J4" s="35">
        <v>1</v>
      </c>
      <c r="K4" s="218" t="str">
        <f>VLOOKUP(AT4,$AU$4:$AZ$27,6,0)</f>
        <v>Equipe 01</v>
      </c>
      <c r="L4" s="184">
        <f t="shared" ref="L4:L11" si="0">VLOOKUP(K4,$AZ$4:$BL$27,6,0)</f>
        <v>0</v>
      </c>
      <c r="M4" s="139">
        <f t="shared" ref="M4:M11" si="1">VLOOKUP(K4,$AZ$4:$BL$27,3,0)</f>
        <v>0</v>
      </c>
      <c r="N4" s="63" t="str">
        <f t="shared" ref="N4:N11" si="2">VLOOKUP(K4,$AZ$4:$BL$27,4,0)</f>
        <v>u</v>
      </c>
      <c r="O4" s="142">
        <f t="shared" ref="O4:O11" si="3">VLOOKUP(K4,$AZ$4:$BL$27,7,0)</f>
        <v>0</v>
      </c>
      <c r="P4" s="143">
        <f t="shared" ref="P4:P11" si="4">VLOOKUP(K4,$AZ$4:$BL$27,8,0)</f>
        <v>0</v>
      </c>
      <c r="Q4" s="143">
        <f t="shared" ref="Q4:Q11" si="5">VLOOKUP(K4,$AZ$4:$BL$27,9,0)</f>
        <v>0</v>
      </c>
      <c r="R4" s="143">
        <f t="shared" ref="R4:R11" si="6">VLOOKUP(K4,$AZ$4:$BL$27,10,0)</f>
        <v>0</v>
      </c>
      <c r="S4" s="143">
        <f t="shared" ref="S4:S11" si="7">VLOOKUP(K4,$AZ$4:$BL$27,11,0)</f>
        <v>0</v>
      </c>
      <c r="T4" s="143">
        <f t="shared" ref="T4:T11" si="8">VLOOKUP(K4,$AZ$4:$BL$27,12,0)</f>
        <v>0</v>
      </c>
      <c r="U4" s="175">
        <f t="shared" ref="U4:U11" si="9">VLOOKUP(K4,$AZ$4:$BL$27,13,0)</f>
        <v>0</v>
      </c>
      <c r="V4" s="49">
        <v>1</v>
      </c>
      <c r="W4" s="221" t="str">
        <f>VLOOKUP(AV4,$AW$4:$BM$27,17,0)</f>
        <v>Equipe 01</v>
      </c>
      <c r="X4" s="187">
        <f t="shared" ref="X4:X11" si="10">VLOOKUP(W4,$BM$4:$BY$27,6,0)</f>
        <v>0</v>
      </c>
      <c r="Y4" s="148">
        <f t="shared" ref="Y4:Y11" si="11">VLOOKUP(W4,$BM$4:$BY$27,3,0)</f>
        <v>0</v>
      </c>
      <c r="Z4" s="50" t="str">
        <f t="shared" ref="Z4:Z11" si="12">VLOOKUP(W4,$BM$4:$BY$27,4,0)</f>
        <v>u</v>
      </c>
      <c r="AA4" s="151">
        <f t="shared" ref="AA4:AA11" si="13">VLOOKUP(W4,$BM$4:$BY$27,7,0)</f>
        <v>0</v>
      </c>
      <c r="AB4" s="152">
        <f t="shared" ref="AB4:AB11" si="14">VLOOKUP(W4,$BM$4:$BY$27,8,0)</f>
        <v>0</v>
      </c>
      <c r="AC4" s="152">
        <f t="shared" ref="AC4:AC11" si="15">VLOOKUP(W4,$BM$4:$BY$27,9,0)</f>
        <v>0</v>
      </c>
      <c r="AD4" s="152">
        <f t="shared" ref="AD4:AD11" si="16">VLOOKUP(W4,$BM$4:$BY$27,10,0)</f>
        <v>0</v>
      </c>
      <c r="AE4" s="152">
        <f t="shared" ref="AE4:AE11" si="17">VLOOKUP(W4,$BM$4:$BY$27,11,0)</f>
        <v>0</v>
      </c>
      <c r="AF4" s="152">
        <f t="shared" ref="AF4:AF11" si="18">VLOOKUP(W4,$BM$4:$BY$27,12,0)</f>
        <v>0</v>
      </c>
      <c r="AG4" s="178">
        <f t="shared" ref="AG4:AG11" si="19">VLOOKUP(W4,$BM$4:$BY$27,13,0)</f>
        <v>0</v>
      </c>
      <c r="AH4" s="59">
        <v>1</v>
      </c>
      <c r="AI4" s="224" t="str">
        <f>VLOOKUP(AX4,$AY$4:$BZ$27,28,0)</f>
        <v>Equipe 01</v>
      </c>
      <c r="AJ4" s="190">
        <f t="shared" ref="AJ4:AJ11" si="20">VLOOKUP(AI4,$BZ$4:$CL$27,6,0)</f>
        <v>0</v>
      </c>
      <c r="AK4" s="157">
        <f>VLOOKUP(AI4,$BZ$4:$CL$27,3,0)</f>
        <v>0</v>
      </c>
      <c r="AL4" s="60" t="str">
        <f>VLOOKUP(AI4,$BZ$4:$CL$27,4,0)</f>
        <v>u</v>
      </c>
      <c r="AM4" s="160">
        <f>VLOOKUP(AI4,$BZ$4:$CL$27,7,0)</f>
        <v>0</v>
      </c>
      <c r="AN4" s="161">
        <f>VLOOKUP(AI4,$BZ$4:$CL$27,8,0)</f>
        <v>0</v>
      </c>
      <c r="AO4" s="161">
        <f>VLOOKUP(AI4,$BZ$4:$CL$27,9,0)</f>
        <v>0</v>
      </c>
      <c r="AP4" s="161">
        <f>VLOOKUP(AI4,$BZ$4:$CL$27,10,0)</f>
        <v>0</v>
      </c>
      <c r="AQ4" s="161">
        <f>VLOOKUP(AI4,$BZ$4:$CL$27,11,0)</f>
        <v>0</v>
      </c>
      <c r="AR4" s="161">
        <f>VLOOKUP(AI4,$BZ$4:$CL$27,12,0)</f>
        <v>0</v>
      </c>
      <c r="AS4" s="181">
        <f>VLOOKUP(AI4,$BZ$4:$CL$27,13,0)</f>
        <v>0</v>
      </c>
      <c r="AT4" s="27">
        <v>1</v>
      </c>
      <c r="AU4" s="26">
        <f>BD4</f>
        <v>1</v>
      </c>
      <c r="AV4" s="26">
        <v>1</v>
      </c>
      <c r="AW4" s="26">
        <f>BQ4</f>
        <v>1</v>
      </c>
      <c r="AX4" s="26">
        <v>1</v>
      </c>
      <c r="AY4" s="30">
        <f>CD4</f>
        <v>1</v>
      </c>
      <c r="AZ4" s="31" t="str">
        <f>Equipes!A2</f>
        <v>Equipe 01</v>
      </c>
      <c r="BA4" s="26">
        <f>RANK(CM4,$CM$4:$CM$27)</f>
        <v>1</v>
      </c>
      <c r="BB4" s="26">
        <f>'J05'!BA4-BA4</f>
        <v>0</v>
      </c>
      <c r="BC4" s="32" t="str">
        <f>IF(BA4&gt;'J05'!BA4,'J05'!$BC$28,IF(BA4='J05'!BA4,'J05'!$BB$28,IF(BA4&lt;'J05'!BA4,'J05'!$BA$28)))</f>
        <v>u</v>
      </c>
      <c r="BD4" s="26">
        <f>RANK(CN4,$CN$4:$CN$27)</f>
        <v>1</v>
      </c>
      <c r="BE4" s="26">
        <f>SUMPRODUCT(($B$4:$B$15=AZ4)*($CW$4:$CW$15))+SUMPRODUCT(($E$4:$E$15=AZ4)*($CX$4:$CX$15))+'J05'!BE4</f>
        <v>0</v>
      </c>
      <c r="BF4" s="26">
        <f>SUMPRODUCT(($B$4:$B$15=AZ4)*($CY$4:$CY$15))+SUMPRODUCT(($E$4:$E$15=AZ4)*($CZ$4:$CZ$15))+'J05'!BF4</f>
        <v>0</v>
      </c>
      <c r="BG4" s="26">
        <f>SUMPRODUCT(($B$4:$B$15=AZ4)*($DA$4:$DA$15))+SUMPRODUCT(($E$4:$E$15=AZ4)*($DB$4:$DB$15))+'J05'!BG4</f>
        <v>0</v>
      </c>
      <c r="BH4" s="26">
        <f>SUMPRODUCT(($B$4:$B$15=AZ4)*($DC$4:$DC$15))+SUMPRODUCT(($E$4:$E$15=AZ4)*($DD$4:$DD$15))+'J05'!BH4</f>
        <v>0</v>
      </c>
      <c r="BI4" s="26">
        <f>SUMPRODUCT(($B$4:$B$15=AZ4)*($DE$4:$DE$15))+SUMPRODUCT(($E$4:$E$15=AZ4)*($DF$4:$DF$15))+'J05'!BI4</f>
        <v>0</v>
      </c>
      <c r="BJ4" s="26">
        <f>SUMPRODUCT(($B$4:$B$15=AZ4)*($DG$4:$DG$15))+SUMPRODUCT(($E$4:$E$15=AZ4)*($DH$4:$DH$15))+'J05'!BJ4</f>
        <v>0</v>
      </c>
      <c r="BK4" s="26">
        <f>SUMPRODUCT(($B$4:$B$15=AZ4)*($DI$4:$DI$15))+SUMPRODUCT(($E$4:$E$15=AZ4)*($DJ$4:$DJ$15))+'J05'!BK4</f>
        <v>0</v>
      </c>
      <c r="BL4" s="26">
        <f>BJ4-BK4</f>
        <v>0</v>
      </c>
      <c r="BM4" s="31" t="str">
        <f>Equipes!A2</f>
        <v>Equipe 01</v>
      </c>
      <c r="BN4" s="26">
        <f>RANK(CO4,$CO$4:$CO$27)</f>
        <v>1</v>
      </c>
      <c r="BO4" s="26">
        <f>'J05'!BN4-BN4</f>
        <v>0</v>
      </c>
      <c r="BP4" s="32" t="str">
        <f>IF(BN4&gt;'J05'!BN4,'J05'!$BP$28,IF(BN4='J05'!BN4,'J05'!$BO$28,IF(BN4&lt;'J05'!BN4,'J05'!$BN$28)))</f>
        <v>u</v>
      </c>
      <c r="BQ4" s="26">
        <f>RANK(CP4,$CP$4:$CP$27)</f>
        <v>1</v>
      </c>
      <c r="BR4" s="26">
        <f>SUMPRODUCT(($B$4:$B$15=BM4)*($CU$4:$CU$15))+'J05'!BR4</f>
        <v>0</v>
      </c>
      <c r="BS4" s="26">
        <f>SUMPRODUCT(($B$4:$B$15=BM4)*($CY$4:$CY$15))+'J05'!BS4</f>
        <v>0</v>
      </c>
      <c r="BT4" s="26">
        <f>SUMPRODUCT(($B$4:$B$15=BM4)*($DA$4:$DA$15))+'J05'!BT4</f>
        <v>0</v>
      </c>
      <c r="BU4" s="26">
        <f>SUMPRODUCT(($B$4:$B$15=BM4)*($DC$4:$DC$15))+'J05'!BU4</f>
        <v>0</v>
      </c>
      <c r="BV4" s="26">
        <f>SUMPRODUCT(($B$4:$B$15=BM4)*($DE$4:$DE$15))+'J05'!BV4</f>
        <v>0</v>
      </c>
      <c r="BW4" s="26">
        <f>SUMPRODUCT(($B$4:$B$15=BM4)*($DG$4:$DG$15))+'J05'!BW4</f>
        <v>0</v>
      </c>
      <c r="BX4" s="26">
        <f>SUMPRODUCT(($B$4:$B$15=BM4)*($DI$4:$DI$15))+'J05'!BX4</f>
        <v>0</v>
      </c>
      <c r="BY4" s="26">
        <f>BW4-BX4</f>
        <v>0</v>
      </c>
      <c r="BZ4" s="31" t="str">
        <f>Equipes!A2</f>
        <v>Equipe 01</v>
      </c>
      <c r="CA4" s="26">
        <f>RANK(CQ4,$CQ$4:$CQ$27)</f>
        <v>1</v>
      </c>
      <c r="CB4" s="26">
        <f>'J05'!CA4-CA4</f>
        <v>0</v>
      </c>
      <c r="CC4" s="32" t="str">
        <f>IF(CA4&gt;'J05'!CA4,'J05'!$CC$28,IF(CA4='J05'!CA4,'J05'!$CB$28,IF(CA4&lt;'J05'!CA4,'J05'!$CA$28)))</f>
        <v>u</v>
      </c>
      <c r="CD4" s="26">
        <f>RANK(CR4,$CR$4:$CR$27)</f>
        <v>1</v>
      </c>
      <c r="CE4" s="26">
        <f>SUMPRODUCT(($E$4:$E$15=BZ4)*($CV$4:$CV$15))+'J05'!CE4</f>
        <v>0</v>
      </c>
      <c r="CF4" s="26">
        <f>SUMPRODUCT(($E$4:$E$15=BZ4)*($CZ$4:$CZ$15))+'J05'!CF4</f>
        <v>0</v>
      </c>
      <c r="CG4" s="26">
        <f>SUMPRODUCT(($E$4:$E$15=BZ4)*($DB$4:$DB$15))+'J05'!CG4</f>
        <v>0</v>
      </c>
      <c r="CH4" s="26">
        <f>SUMPRODUCT(($E$4:$E$15=BZ4)*($DD$4:$DD$15))+'J05'!CH4</f>
        <v>0</v>
      </c>
      <c r="CI4" s="26">
        <f>SUMPRODUCT(($E$4:$E$15=BZ4)*($DF$4:$DF$15))+'J05'!CI4</f>
        <v>0</v>
      </c>
      <c r="CJ4" s="26">
        <f>SUMPRODUCT(($E$4:$E$15=BZ4)*($DH$4:$DH$15))+'J05'!CJ4</f>
        <v>0</v>
      </c>
      <c r="CK4" s="26">
        <f>SUMPRODUCT(($E$4:$E$15=BZ4)*($DJ$4:$DJ$15))+'J05'!CK4</f>
        <v>0</v>
      </c>
      <c r="CL4" s="26">
        <f>CJ4-CK4</f>
        <v>0</v>
      </c>
      <c r="CM4" s="33">
        <f>SUM(BE4*1000+(BL4)/100+(BJ4)/1000)</f>
        <v>0</v>
      </c>
      <c r="CN4" s="33">
        <f>CM4+0.0000008</f>
        <v>7.9999999999999996E-7</v>
      </c>
      <c r="CO4" s="33">
        <f>SUM(BR4*1000+(BY4)/100+(BW4)/1000)</f>
        <v>0</v>
      </c>
      <c r="CP4" s="33">
        <f>CO4+0.0000008</f>
        <v>7.9999999999999996E-7</v>
      </c>
      <c r="CQ4" s="33">
        <f>SUM(CE4*1000+(CL4)/100+(CJ4)/1000)</f>
        <v>0</v>
      </c>
      <c r="CR4" s="33">
        <f>CQ4+0.0000008</f>
        <v>7.9999999999999996E-7</v>
      </c>
      <c r="CS4" s="26">
        <f>A4</f>
        <v>0</v>
      </c>
      <c r="CT4" s="26">
        <f>F4</f>
        <v>0</v>
      </c>
      <c r="CU4" s="26">
        <f>IF(C4="",0,IF(C4&gt;D4,3,IF(C4=D4,1,IF(C4&lt;D4,0))))</f>
        <v>0</v>
      </c>
      <c r="CV4" s="26">
        <f>IF(D4="",0,IF(D4&gt;C4,3,IF(D4=C4,1,IF(D4&lt;C4,0))))</f>
        <v>0</v>
      </c>
      <c r="CW4" s="26">
        <f>CU4-CS4</f>
        <v>0</v>
      </c>
      <c r="CX4" s="26">
        <f>CV4-CT4</f>
        <v>0</v>
      </c>
      <c r="CY4" s="26">
        <f t="shared" ref="CY4:CZ7" si="21">IF(C4="",0,1)</f>
        <v>0</v>
      </c>
      <c r="CZ4" s="26">
        <f t="shared" si="21"/>
        <v>0</v>
      </c>
      <c r="DA4" s="26" t="b">
        <f>IF(C4&lt;&gt;"",IF(C4&gt;D4,1))</f>
        <v>0</v>
      </c>
      <c r="DB4" s="26" t="b">
        <f>IF(D4&lt;&gt;"",IF(D4&gt;C4,1))</f>
        <v>0</v>
      </c>
      <c r="DC4" s="26" t="b">
        <f>IF(C4&lt;&gt;"",IF(C4=D4,1))</f>
        <v>0</v>
      </c>
      <c r="DD4" s="26" t="b">
        <f>IF(D4&lt;&gt;"",IF(D4=C4,1))</f>
        <v>0</v>
      </c>
      <c r="DE4" s="26" t="b">
        <f>IF(C4&lt;&gt;"",IF(C4&lt;D4,1))</f>
        <v>0</v>
      </c>
      <c r="DF4" s="26" t="b">
        <f>IF(D4&lt;&gt;"",IF(D4&lt;C4,1))</f>
        <v>0</v>
      </c>
      <c r="DG4" s="26">
        <f t="shared" ref="DG4:DH7" si="22">C4</f>
        <v>0</v>
      </c>
      <c r="DH4" s="26">
        <f t="shared" si="22"/>
        <v>0</v>
      </c>
      <c r="DI4" s="26">
        <f>D4</f>
        <v>0</v>
      </c>
      <c r="DJ4" s="30">
        <f>C4</f>
        <v>0</v>
      </c>
      <c r="DK4" s="31" t="str">
        <f>VLOOKUP(AT4,$AU$4:$AZ$27,6,0)</f>
        <v>Equipe 01</v>
      </c>
      <c r="DL4" s="33">
        <f>VLOOKUP(DK4,$AZ$4:$CM$27,40,0)</f>
        <v>0</v>
      </c>
      <c r="DM4" s="26">
        <f>RANK(DL4,$DL$4:$DL$27)</f>
        <v>1</v>
      </c>
      <c r="DN4" s="31" t="str">
        <f>AZ4</f>
        <v>Equipe 01</v>
      </c>
      <c r="DO4" s="31" t="str">
        <f>VLOOKUP(AV4,$AW$4:$BM$27,17,0)</f>
        <v>Equipe 01</v>
      </c>
      <c r="DP4" s="33">
        <f>VLOOKUP(DO4,$BM$4:$CO$27,29,0)</f>
        <v>0</v>
      </c>
      <c r="DQ4" s="26">
        <f>RANK(DP4,$DP$4:$DP$27)</f>
        <v>1</v>
      </c>
      <c r="DR4" s="31" t="str">
        <f>BM4</f>
        <v>Equipe 01</v>
      </c>
      <c r="DS4" s="31" t="str">
        <f>VLOOKUP(AX4,$AY$4:$BZ$27,28,0)</f>
        <v>Equipe 01</v>
      </c>
      <c r="DT4" s="33">
        <f>VLOOKUP(DS4,$BZ$4:$CQ$27,18,0)</f>
        <v>0</v>
      </c>
      <c r="DU4" s="26">
        <f>RANK(DT4,$DT$4:$DT$27)</f>
        <v>1</v>
      </c>
      <c r="DV4" s="31" t="str">
        <f>BZ4</f>
        <v>Equipe 01</v>
      </c>
      <c r="DW4" s="28"/>
      <c r="DX4" s="28"/>
      <c r="DY4" s="28"/>
      <c r="DZ4" s="28"/>
      <c r="EA4" s="28"/>
      <c r="EB4" s="28"/>
      <c r="EC4" s="28"/>
      <c r="ED4" s="28"/>
      <c r="EE4" s="28"/>
      <c r="EF4" s="28"/>
      <c r="EG4" s="28"/>
      <c r="EH4" s="28"/>
      <c r="EI4" s="28"/>
      <c r="EJ4" s="28"/>
      <c r="EK4" s="28"/>
      <c r="EL4" s="28"/>
      <c r="EM4" s="28"/>
      <c r="EN4" s="28"/>
      <c r="EO4" s="28"/>
      <c r="EP4" s="28"/>
      <c r="EQ4" s="28"/>
      <c r="ER4" s="28"/>
      <c r="ES4" s="28"/>
      <c r="ET4" s="28"/>
      <c r="EU4" s="28"/>
      <c r="EV4" s="28"/>
      <c r="EW4" s="28"/>
      <c r="EX4" s="28"/>
      <c r="EY4" s="28"/>
      <c r="EZ4" s="28"/>
      <c r="FA4" s="28"/>
      <c r="FB4" s="28"/>
      <c r="FC4" s="28"/>
      <c r="FD4" s="28"/>
      <c r="FE4" s="28"/>
      <c r="FF4" s="28"/>
      <c r="FG4" s="28"/>
      <c r="FH4" s="28"/>
      <c r="FI4" s="28"/>
      <c r="FJ4" s="28"/>
      <c r="FK4" s="28"/>
      <c r="FL4" s="28"/>
      <c r="FM4" s="28"/>
      <c r="FN4" s="28"/>
      <c r="FO4" s="28"/>
      <c r="FP4" s="28"/>
      <c r="FQ4" s="28"/>
      <c r="FR4" s="28"/>
      <c r="FS4" s="28"/>
      <c r="FT4" s="28"/>
      <c r="FU4" s="28"/>
      <c r="FV4" s="28"/>
      <c r="FW4" s="28"/>
      <c r="FX4" s="28"/>
      <c r="FY4" s="28"/>
      <c r="FZ4" s="28"/>
      <c r="GA4" s="28"/>
      <c r="GB4" s="28"/>
      <c r="GC4" s="28"/>
      <c r="GD4" s="28"/>
      <c r="GE4" s="28"/>
      <c r="GF4" s="28"/>
      <c r="GG4" s="28"/>
      <c r="GH4" s="28"/>
      <c r="GI4" s="28"/>
      <c r="GJ4" s="28"/>
      <c r="GK4" s="28"/>
      <c r="GL4" s="28"/>
      <c r="GM4" s="28"/>
      <c r="GN4" s="28"/>
      <c r="GO4" s="28"/>
    </row>
    <row r="5" spans="1:197" ht="15" customHeight="1" x14ac:dyDescent="0.25">
      <c r="A5" s="20"/>
      <c r="B5" s="213"/>
      <c r="C5" s="12"/>
      <c r="D5" s="10"/>
      <c r="E5" s="216"/>
      <c r="F5" s="8"/>
      <c r="G5" s="15"/>
      <c r="H5" s="21"/>
      <c r="I5" s="28"/>
      <c r="J5" s="34">
        <f>IF(DL5=DL4,DM4,DM5)</f>
        <v>1</v>
      </c>
      <c r="K5" s="219" t="str">
        <f t="shared" ref="K5:K11" si="23">VLOOKUP(AT5,$AU$4:$AZ$27,6,0)</f>
        <v>Equipe 02</v>
      </c>
      <c r="L5" s="185">
        <f t="shared" si="0"/>
        <v>0</v>
      </c>
      <c r="M5" s="140">
        <f t="shared" si="1"/>
        <v>0</v>
      </c>
      <c r="N5" s="42" t="str">
        <f t="shared" si="2"/>
        <v>u</v>
      </c>
      <c r="O5" s="144">
        <f t="shared" si="3"/>
        <v>0</v>
      </c>
      <c r="P5" s="145">
        <f t="shared" si="4"/>
        <v>0</v>
      </c>
      <c r="Q5" s="145">
        <f t="shared" si="5"/>
        <v>0</v>
      </c>
      <c r="R5" s="145">
        <f t="shared" si="6"/>
        <v>0</v>
      </c>
      <c r="S5" s="145">
        <f t="shared" si="7"/>
        <v>0</v>
      </c>
      <c r="T5" s="145">
        <f t="shared" si="8"/>
        <v>0</v>
      </c>
      <c r="U5" s="176">
        <f t="shared" si="9"/>
        <v>0</v>
      </c>
      <c r="V5" s="51">
        <f>IF(DP5=DP4,DQ4,DQ5)</f>
        <v>1</v>
      </c>
      <c r="W5" s="222" t="str">
        <f t="shared" ref="W5:W11" si="24">VLOOKUP(AV5,$AW$4:$BM$27,17,0)</f>
        <v>Equipe 02</v>
      </c>
      <c r="X5" s="188">
        <f t="shared" si="10"/>
        <v>0</v>
      </c>
      <c r="Y5" s="149">
        <f t="shared" si="11"/>
        <v>0</v>
      </c>
      <c r="Z5" s="52" t="str">
        <f t="shared" si="12"/>
        <v>u</v>
      </c>
      <c r="AA5" s="153">
        <f t="shared" si="13"/>
        <v>0</v>
      </c>
      <c r="AB5" s="154">
        <f t="shared" si="14"/>
        <v>0</v>
      </c>
      <c r="AC5" s="154">
        <f t="shared" si="15"/>
        <v>0</v>
      </c>
      <c r="AD5" s="154">
        <f t="shared" si="16"/>
        <v>0</v>
      </c>
      <c r="AE5" s="154">
        <f t="shared" si="17"/>
        <v>0</v>
      </c>
      <c r="AF5" s="154">
        <f t="shared" si="18"/>
        <v>0</v>
      </c>
      <c r="AG5" s="179">
        <f t="shared" si="19"/>
        <v>0</v>
      </c>
      <c r="AH5" s="61">
        <f>IF(DT5=DT4,DU4,DU5)</f>
        <v>1</v>
      </c>
      <c r="AI5" s="225" t="str">
        <f t="shared" ref="AI5:AI11" si="25">VLOOKUP(AX5,$AY$4:$BZ$27,28,0)</f>
        <v>Equipe 02</v>
      </c>
      <c r="AJ5" s="191">
        <f t="shared" si="20"/>
        <v>0</v>
      </c>
      <c r="AK5" s="158">
        <f t="shared" ref="AK5:AK11" si="26">VLOOKUP(AI5,$BZ$4:$CL$27,3,0)</f>
        <v>0</v>
      </c>
      <c r="AL5" s="62" t="str">
        <f t="shared" ref="AL5:AL11" si="27">VLOOKUP(AI5,$BZ$4:$CL$27,4,0)</f>
        <v>u</v>
      </c>
      <c r="AM5" s="162">
        <f t="shared" ref="AM5:AM11" si="28">VLOOKUP(AI5,$BZ$4:$CL$27,7,0)</f>
        <v>0</v>
      </c>
      <c r="AN5" s="163">
        <f t="shared" ref="AN5:AN11" si="29">VLOOKUP(AI5,$BZ$4:$CL$27,8,0)</f>
        <v>0</v>
      </c>
      <c r="AO5" s="163">
        <f t="shared" ref="AO5:AO11" si="30">VLOOKUP(AI5,$BZ$4:$CL$27,9,0)</f>
        <v>0</v>
      </c>
      <c r="AP5" s="163">
        <f t="shared" ref="AP5:AP11" si="31">VLOOKUP(AI5,$BZ$4:$CL$27,10,0)</f>
        <v>0</v>
      </c>
      <c r="AQ5" s="163">
        <f t="shared" ref="AQ5:AQ11" si="32">VLOOKUP(AI5,$BZ$4:$CL$27,11,0)</f>
        <v>0</v>
      </c>
      <c r="AR5" s="163">
        <f t="shared" ref="AR5:AR11" si="33">VLOOKUP(AI5,$BZ$4:$CL$27,12,0)</f>
        <v>0</v>
      </c>
      <c r="AS5" s="182">
        <f t="shared" ref="AS5:AS11" si="34">VLOOKUP(AI5,$BZ$4:$CL$27,13,0)</f>
        <v>0</v>
      </c>
      <c r="AT5" s="27">
        <v>2</v>
      </c>
      <c r="AU5" s="26">
        <f t="shared" ref="AU5:AU11" si="35">BD5</f>
        <v>2</v>
      </c>
      <c r="AV5" s="26">
        <v>2</v>
      </c>
      <c r="AW5" s="26">
        <f t="shared" ref="AW5:AW11" si="36">BQ5</f>
        <v>2</v>
      </c>
      <c r="AX5" s="26">
        <v>2</v>
      </c>
      <c r="AY5" s="30">
        <f t="shared" ref="AY5:AY11" si="37">CD5</f>
        <v>2</v>
      </c>
      <c r="AZ5" s="31" t="str">
        <f>Equipes!A3</f>
        <v>Equipe 02</v>
      </c>
      <c r="BA5" s="26">
        <f t="shared" ref="BA5:BA11" si="38">RANK(CM5,$CM$4:$CM$27)</f>
        <v>1</v>
      </c>
      <c r="BB5" s="26">
        <f>'J05'!BA5-BA5</f>
        <v>0</v>
      </c>
      <c r="BC5" s="32" t="str">
        <f>IF(BA5&gt;'J05'!BA5,'J05'!$BC$28,IF(BA5='J05'!BA5,'J05'!$BB$28,IF(BA5&lt;'J05'!BA5,'J05'!$BA$28)))</f>
        <v>u</v>
      </c>
      <c r="BD5" s="26">
        <f t="shared" ref="BD5:BD11" si="39">RANK(CN5,$CN$4:$CN$27)</f>
        <v>2</v>
      </c>
      <c r="BE5" s="26">
        <f>SUMPRODUCT(($B$4:$B$15=AZ5)*($CW$4:$CW$15))+SUMPRODUCT(($E$4:$E$15=AZ5)*($CX$4:$CX$15))+'J05'!BE5</f>
        <v>0</v>
      </c>
      <c r="BF5" s="26">
        <f>SUMPRODUCT(($B$4:$B$15=AZ5)*($CY$4:$CY$15))+SUMPRODUCT(($E$4:$E$15=AZ5)*($CZ$4:$CZ$15))+'J05'!BF5</f>
        <v>0</v>
      </c>
      <c r="BG5" s="26">
        <f>SUMPRODUCT(($B$4:$B$15=AZ5)*($DA$4:$DA$15))+SUMPRODUCT(($E$4:$E$15=AZ5)*($DB$4:$DB$15))+'J05'!BG5</f>
        <v>0</v>
      </c>
      <c r="BH5" s="26">
        <f>SUMPRODUCT(($B$4:$B$15=AZ5)*($DC$4:$DC$15))+SUMPRODUCT(($E$4:$E$15=AZ5)*($DD$4:$DD$15))+'J05'!BH5</f>
        <v>0</v>
      </c>
      <c r="BI5" s="26">
        <f>SUMPRODUCT(($B$4:$B$15=AZ5)*($DE$4:$DE$15))+SUMPRODUCT(($E$4:$E$15=AZ5)*($DF$4:$DF$15))+'J05'!BI5</f>
        <v>0</v>
      </c>
      <c r="BJ5" s="26">
        <f>SUMPRODUCT(($B$4:$B$15=AZ5)*($DG$4:$DG$15))+SUMPRODUCT(($E$4:$E$15=AZ5)*($DH$4:$DH$15))+'J05'!BJ5</f>
        <v>0</v>
      </c>
      <c r="BK5" s="26">
        <f>SUMPRODUCT(($B$4:$B$15=AZ5)*($DI$4:$DI$15))+SUMPRODUCT(($E$4:$E$15=AZ5)*($DJ$4:$DJ$15))+'J05'!BK5</f>
        <v>0</v>
      </c>
      <c r="BL5" s="26">
        <f t="shared" ref="BL5:BL11" si="40">BJ5-BK5</f>
        <v>0</v>
      </c>
      <c r="BM5" s="31" t="str">
        <f>Equipes!A3</f>
        <v>Equipe 02</v>
      </c>
      <c r="BN5" s="26">
        <f t="shared" ref="BN5:BN11" si="41">RANK(CO5,$CO$4:$CO$27)</f>
        <v>1</v>
      </c>
      <c r="BO5" s="26">
        <f>'J05'!BN5-BN5</f>
        <v>0</v>
      </c>
      <c r="BP5" s="32" t="str">
        <f>IF(BN5&gt;'J05'!BN5,'J05'!$BP$28,IF(BN5='J05'!BN5,'J05'!$BO$28,IF(BN5&lt;'J05'!BN5,'J05'!$BN$28)))</f>
        <v>u</v>
      </c>
      <c r="BQ5" s="26">
        <f t="shared" ref="BQ5:BQ11" si="42">RANK(CP5,$CP$4:$CP$27)</f>
        <v>2</v>
      </c>
      <c r="BR5" s="26">
        <f>SUMPRODUCT(($B$4:$B$15=BM5)*($CU$4:$CU$15))+'J05'!BR5</f>
        <v>0</v>
      </c>
      <c r="BS5" s="26">
        <f>SUMPRODUCT(($B$4:$B$15=BM5)*($CY$4:$CY$15))+'J05'!BS5</f>
        <v>0</v>
      </c>
      <c r="BT5" s="26">
        <f>SUMPRODUCT(($B$4:$B$15=BM5)*($DA$4:$DA$15))+'J05'!BT5</f>
        <v>0</v>
      </c>
      <c r="BU5" s="26">
        <f>SUMPRODUCT(($B$4:$B$15=BM5)*($DC$4:$DC$15))+'J05'!BU5</f>
        <v>0</v>
      </c>
      <c r="BV5" s="26">
        <f>SUMPRODUCT(($B$4:$B$15=BM5)*($DE$4:$DE$15))+'J05'!BV5</f>
        <v>0</v>
      </c>
      <c r="BW5" s="26">
        <f>SUMPRODUCT(($B$4:$B$15=BM5)*($DG$4:$DG$15))+'J05'!BW5</f>
        <v>0</v>
      </c>
      <c r="BX5" s="26">
        <f>SUMPRODUCT(($B$4:$B$15=BM5)*($DI$4:$DI$15))+'J05'!BX5</f>
        <v>0</v>
      </c>
      <c r="BY5" s="26">
        <f t="shared" ref="BY5:BY11" si="43">BW5-BX5</f>
        <v>0</v>
      </c>
      <c r="BZ5" s="31" t="str">
        <f>Equipes!A3</f>
        <v>Equipe 02</v>
      </c>
      <c r="CA5" s="26">
        <f t="shared" ref="CA5:CA11" si="44">RANK(CQ5,$CQ$4:$CQ$27)</f>
        <v>1</v>
      </c>
      <c r="CB5" s="26">
        <f>'J05'!CA5-CA5</f>
        <v>0</v>
      </c>
      <c r="CC5" s="32" t="str">
        <f>IF(CA5&gt;'J05'!CA5,'J05'!$CC$28,IF(CA5='J05'!CA5,'J05'!$CB$28,IF(CA5&lt;'J05'!CA5,'J05'!$CA$28)))</f>
        <v>u</v>
      </c>
      <c r="CD5" s="26">
        <f t="shared" ref="CD5:CD11" si="45">RANK(CR5,$CR$4:$CR$27)</f>
        <v>2</v>
      </c>
      <c r="CE5" s="26">
        <f>SUMPRODUCT(($E$4:$E$15=BZ5)*($CV$4:$CV$15))+'J05'!CE5</f>
        <v>0</v>
      </c>
      <c r="CF5" s="26">
        <f>SUMPRODUCT(($E$4:$E$15=BZ5)*($CZ$4:$CZ$15))+'J05'!CF5</f>
        <v>0</v>
      </c>
      <c r="CG5" s="26">
        <f>SUMPRODUCT(($E$4:$E$15=BZ5)*($DB$4:$DB$15))+'J05'!CG5</f>
        <v>0</v>
      </c>
      <c r="CH5" s="26">
        <f>SUMPRODUCT(($E$4:$E$15=BZ5)*($DD$4:$DD$15))+'J05'!CH5</f>
        <v>0</v>
      </c>
      <c r="CI5" s="26">
        <f>SUMPRODUCT(($E$4:$E$15=BZ5)*($DF$4:$DF$15))+'J05'!CI5</f>
        <v>0</v>
      </c>
      <c r="CJ5" s="26">
        <f>SUMPRODUCT(($E$4:$E$15=BZ5)*($DH$4:$DH$15))+'J05'!CJ5</f>
        <v>0</v>
      </c>
      <c r="CK5" s="26">
        <f>SUMPRODUCT(($E$4:$E$15=BZ5)*($DJ$4:$DJ$15))+'J05'!CK5</f>
        <v>0</v>
      </c>
      <c r="CL5" s="26">
        <f t="shared" ref="CL5:CL11" si="46">CJ5-CK5</f>
        <v>0</v>
      </c>
      <c r="CM5" s="33">
        <f t="shared" ref="CM5:CM11" si="47">SUM(BE5*1000+(BL5)/100+(BJ5)/1000)</f>
        <v>0</v>
      </c>
      <c r="CN5" s="33">
        <f>CM5+0.0000007</f>
        <v>6.9999999999999997E-7</v>
      </c>
      <c r="CO5" s="33">
        <f t="shared" ref="CO5:CO11" si="48">SUM(BR5*1000+(BY5)/100+(BW5)/1000)</f>
        <v>0</v>
      </c>
      <c r="CP5" s="33">
        <f>CO5+0.0000007</f>
        <v>6.9999999999999997E-7</v>
      </c>
      <c r="CQ5" s="33">
        <f t="shared" ref="CQ5:CQ11" si="49">SUM(CE5*1000+(CL5)/100+(CJ5)/1000)</f>
        <v>0</v>
      </c>
      <c r="CR5" s="33">
        <f>CQ5+0.0000007</f>
        <v>6.9999999999999997E-7</v>
      </c>
      <c r="CS5" s="26">
        <f>A5</f>
        <v>0</v>
      </c>
      <c r="CT5" s="26">
        <f>F5</f>
        <v>0</v>
      </c>
      <c r="CU5" s="26">
        <f>IF(C5="",0,IF(C5&gt;D5,3,IF(C5=D5,1,IF(C5&lt;D5,0))))</f>
        <v>0</v>
      </c>
      <c r="CV5" s="26">
        <f>IF(D5="",0,IF(D5&gt;C5,3,IF(D5=C5,1,IF(D5&lt;C5,0))))</f>
        <v>0</v>
      </c>
      <c r="CW5" s="26">
        <f t="shared" ref="CW5:CX7" si="50">CU5-CS5</f>
        <v>0</v>
      </c>
      <c r="CX5" s="26">
        <f t="shared" si="50"/>
        <v>0</v>
      </c>
      <c r="CY5" s="26">
        <f t="shared" si="21"/>
        <v>0</v>
      </c>
      <c r="CZ5" s="26">
        <f t="shared" si="21"/>
        <v>0</v>
      </c>
      <c r="DA5" s="26" t="b">
        <f>IF(C5&lt;&gt;"",IF(C5&gt;D5,1))</f>
        <v>0</v>
      </c>
      <c r="DB5" s="26" t="b">
        <f>IF(D5&lt;&gt;"",IF(D5&gt;C5,1))</f>
        <v>0</v>
      </c>
      <c r="DC5" s="26" t="b">
        <f>IF(C5&lt;&gt;"",IF(C5=D5,1))</f>
        <v>0</v>
      </c>
      <c r="DD5" s="26" t="b">
        <f>IF(D5&lt;&gt;"",IF(D5=C5,1))</f>
        <v>0</v>
      </c>
      <c r="DE5" s="26" t="b">
        <f>IF(C5&lt;&gt;"",IF(C5&lt;D5,1))</f>
        <v>0</v>
      </c>
      <c r="DF5" s="26" t="b">
        <f>IF(D5&lt;&gt;"",IF(D5&lt;C5,1))</f>
        <v>0</v>
      </c>
      <c r="DG5" s="26">
        <f t="shared" si="22"/>
        <v>0</v>
      </c>
      <c r="DH5" s="26">
        <f t="shared" si="22"/>
        <v>0</v>
      </c>
      <c r="DI5" s="26">
        <f>D5</f>
        <v>0</v>
      </c>
      <c r="DJ5" s="30">
        <f>C5</f>
        <v>0</v>
      </c>
      <c r="DK5" s="31" t="str">
        <f t="shared" ref="DK5:DK11" si="51">VLOOKUP(AT5,$AU$4:$AZ$27,6,0)</f>
        <v>Equipe 02</v>
      </c>
      <c r="DL5" s="33">
        <f t="shared" ref="DL5:DL11" si="52">VLOOKUP(DK5,$AZ$4:$CM$27,40,0)</f>
        <v>0</v>
      </c>
      <c r="DM5" s="26">
        <f t="shared" ref="DM5:DM11" si="53">RANK(DL5,$DL$4:$DL$27)</f>
        <v>1</v>
      </c>
      <c r="DN5" s="31" t="str">
        <f t="shared" ref="DN5:DN11" si="54">AZ5</f>
        <v>Equipe 02</v>
      </c>
      <c r="DO5" s="31" t="str">
        <f t="shared" ref="DO5:DO11" si="55">VLOOKUP(AV5,$AW$4:$BM$27,17,0)</f>
        <v>Equipe 02</v>
      </c>
      <c r="DP5" s="33">
        <f t="shared" ref="DP5:DP11" si="56">VLOOKUP(DO5,$BM$4:$CO$27,29,0)</f>
        <v>0</v>
      </c>
      <c r="DQ5" s="26">
        <f t="shared" ref="DQ5:DQ11" si="57">RANK(DP5,$DP$4:$DP$27)</f>
        <v>1</v>
      </c>
      <c r="DR5" s="31" t="str">
        <f t="shared" ref="DR5:DR11" si="58">BM5</f>
        <v>Equipe 02</v>
      </c>
      <c r="DS5" s="31" t="str">
        <f t="shared" ref="DS5:DS11" si="59">VLOOKUP(AX5,$AY$4:$BZ$27,28,0)</f>
        <v>Equipe 02</v>
      </c>
      <c r="DT5" s="33">
        <f t="shared" ref="DT5:DT11" si="60">VLOOKUP(DS5,$BZ$4:$CQ$27,18,0)</f>
        <v>0</v>
      </c>
      <c r="DU5" s="26">
        <f t="shared" ref="DU5:DU11" si="61">RANK(DT5,$DT$4:$DT$27)</f>
        <v>1</v>
      </c>
      <c r="DV5" s="31" t="str">
        <f t="shared" ref="DV5:DV11" si="62">BZ5</f>
        <v>Equipe 02</v>
      </c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</row>
    <row r="6" spans="1:197" ht="15" customHeight="1" x14ac:dyDescent="0.25">
      <c r="A6" s="20"/>
      <c r="B6" s="213"/>
      <c r="C6" s="12"/>
      <c r="D6" s="10"/>
      <c r="E6" s="216"/>
      <c r="F6" s="8"/>
      <c r="G6" s="15"/>
      <c r="H6" s="21"/>
      <c r="I6" s="28"/>
      <c r="J6" s="34">
        <f t="shared" ref="J6:J11" si="63">IF(DL6=DL5,DM5,DM6)</f>
        <v>1</v>
      </c>
      <c r="K6" s="219" t="str">
        <f t="shared" si="23"/>
        <v>Equipe 03</v>
      </c>
      <c r="L6" s="185">
        <f t="shared" si="0"/>
        <v>0</v>
      </c>
      <c r="M6" s="140">
        <f t="shared" si="1"/>
        <v>0</v>
      </c>
      <c r="N6" s="42" t="str">
        <f t="shared" si="2"/>
        <v>u</v>
      </c>
      <c r="O6" s="144">
        <f t="shared" si="3"/>
        <v>0</v>
      </c>
      <c r="P6" s="145">
        <f t="shared" si="4"/>
        <v>0</v>
      </c>
      <c r="Q6" s="145">
        <f t="shared" si="5"/>
        <v>0</v>
      </c>
      <c r="R6" s="145">
        <f t="shared" si="6"/>
        <v>0</v>
      </c>
      <c r="S6" s="145">
        <f t="shared" si="7"/>
        <v>0</v>
      </c>
      <c r="T6" s="145">
        <f t="shared" si="8"/>
        <v>0</v>
      </c>
      <c r="U6" s="176">
        <f t="shared" si="9"/>
        <v>0</v>
      </c>
      <c r="V6" s="51">
        <f t="shared" ref="V6:V11" si="64">IF(DP6=DP5,DQ5,DQ6)</f>
        <v>1</v>
      </c>
      <c r="W6" s="222" t="str">
        <f t="shared" si="24"/>
        <v>Equipe 03</v>
      </c>
      <c r="X6" s="188">
        <f t="shared" si="10"/>
        <v>0</v>
      </c>
      <c r="Y6" s="149">
        <f t="shared" si="11"/>
        <v>0</v>
      </c>
      <c r="Z6" s="52" t="str">
        <f t="shared" si="12"/>
        <v>u</v>
      </c>
      <c r="AA6" s="153">
        <f t="shared" si="13"/>
        <v>0</v>
      </c>
      <c r="AB6" s="154">
        <f t="shared" si="14"/>
        <v>0</v>
      </c>
      <c r="AC6" s="154">
        <f t="shared" si="15"/>
        <v>0</v>
      </c>
      <c r="AD6" s="154">
        <f t="shared" si="16"/>
        <v>0</v>
      </c>
      <c r="AE6" s="154">
        <f t="shared" si="17"/>
        <v>0</v>
      </c>
      <c r="AF6" s="154">
        <f t="shared" si="18"/>
        <v>0</v>
      </c>
      <c r="AG6" s="179">
        <f t="shared" si="19"/>
        <v>0</v>
      </c>
      <c r="AH6" s="61">
        <f t="shared" ref="AH6:AH11" si="65">IF(DT6=DT5,DU5,DU6)</f>
        <v>1</v>
      </c>
      <c r="AI6" s="225" t="str">
        <f t="shared" si="25"/>
        <v>Equipe 03</v>
      </c>
      <c r="AJ6" s="191">
        <f t="shared" si="20"/>
        <v>0</v>
      </c>
      <c r="AK6" s="158">
        <f t="shared" si="26"/>
        <v>0</v>
      </c>
      <c r="AL6" s="62" t="str">
        <f t="shared" si="27"/>
        <v>u</v>
      </c>
      <c r="AM6" s="162">
        <f t="shared" si="28"/>
        <v>0</v>
      </c>
      <c r="AN6" s="163">
        <f t="shared" si="29"/>
        <v>0</v>
      </c>
      <c r="AO6" s="163">
        <f t="shared" si="30"/>
        <v>0</v>
      </c>
      <c r="AP6" s="163">
        <f t="shared" si="31"/>
        <v>0</v>
      </c>
      <c r="AQ6" s="163">
        <f t="shared" si="32"/>
        <v>0</v>
      </c>
      <c r="AR6" s="163">
        <f t="shared" si="33"/>
        <v>0</v>
      </c>
      <c r="AS6" s="182">
        <f t="shared" si="34"/>
        <v>0</v>
      </c>
      <c r="AT6" s="27">
        <v>3</v>
      </c>
      <c r="AU6" s="26">
        <f t="shared" si="35"/>
        <v>3</v>
      </c>
      <c r="AV6" s="26">
        <v>3</v>
      </c>
      <c r="AW6" s="26">
        <f t="shared" si="36"/>
        <v>3</v>
      </c>
      <c r="AX6" s="26">
        <v>3</v>
      </c>
      <c r="AY6" s="30">
        <f t="shared" si="37"/>
        <v>3</v>
      </c>
      <c r="AZ6" s="31" t="str">
        <f>Equipes!A4</f>
        <v>Equipe 03</v>
      </c>
      <c r="BA6" s="26">
        <f t="shared" si="38"/>
        <v>1</v>
      </c>
      <c r="BB6" s="26">
        <f>'J05'!BA6-BA6</f>
        <v>0</v>
      </c>
      <c r="BC6" s="32" t="str">
        <f>IF(BA6&gt;'J05'!BA6,'J05'!$BC$28,IF(BA6='J05'!BA6,'J05'!$BB$28,IF(BA6&lt;'J05'!BA6,'J05'!$BA$28)))</f>
        <v>u</v>
      </c>
      <c r="BD6" s="26">
        <f t="shared" si="39"/>
        <v>3</v>
      </c>
      <c r="BE6" s="26">
        <f>SUMPRODUCT(($B$4:$B$15=AZ6)*($CW$4:$CW$15))+SUMPRODUCT(($E$4:$E$15=AZ6)*($CX$4:$CX$15))+'J05'!BE6</f>
        <v>0</v>
      </c>
      <c r="BF6" s="26">
        <f>SUMPRODUCT(($B$4:$B$15=AZ6)*($CY$4:$CY$15))+SUMPRODUCT(($E$4:$E$15=AZ6)*($CZ$4:$CZ$15))+'J05'!BF6</f>
        <v>0</v>
      </c>
      <c r="BG6" s="26">
        <f>SUMPRODUCT(($B$4:$B$15=AZ6)*($DA$4:$DA$15))+SUMPRODUCT(($E$4:$E$15=AZ6)*($DB$4:$DB$15))+'J05'!BG6</f>
        <v>0</v>
      </c>
      <c r="BH6" s="26">
        <f>SUMPRODUCT(($B$4:$B$15=AZ6)*($DC$4:$DC$15))+SUMPRODUCT(($E$4:$E$15=AZ6)*($DD$4:$DD$15))+'J05'!BH6</f>
        <v>0</v>
      </c>
      <c r="BI6" s="26">
        <f>SUMPRODUCT(($B$4:$B$15=AZ6)*($DE$4:$DE$15))+SUMPRODUCT(($E$4:$E$15=AZ6)*($DF$4:$DF$15))+'J05'!BI6</f>
        <v>0</v>
      </c>
      <c r="BJ6" s="26">
        <f>SUMPRODUCT(($B$4:$B$15=AZ6)*($DG$4:$DG$15))+SUMPRODUCT(($E$4:$E$15=AZ6)*($DH$4:$DH$15))+'J05'!BJ6</f>
        <v>0</v>
      </c>
      <c r="BK6" s="26">
        <f>SUMPRODUCT(($B$4:$B$15=AZ6)*($DI$4:$DI$15))+SUMPRODUCT(($E$4:$E$15=AZ6)*($DJ$4:$DJ$15))+'J05'!BK6</f>
        <v>0</v>
      </c>
      <c r="BL6" s="26">
        <f t="shared" si="40"/>
        <v>0</v>
      </c>
      <c r="BM6" s="31" t="str">
        <f>Equipes!A4</f>
        <v>Equipe 03</v>
      </c>
      <c r="BN6" s="26">
        <f t="shared" si="41"/>
        <v>1</v>
      </c>
      <c r="BO6" s="26">
        <f>'J05'!BN6-BN6</f>
        <v>0</v>
      </c>
      <c r="BP6" s="32" t="str">
        <f>IF(BN6&gt;'J05'!BN6,'J05'!$BP$28,IF(BN6='J05'!BN6,'J05'!$BO$28,IF(BN6&lt;'J05'!BN6,'J05'!$BN$28)))</f>
        <v>u</v>
      </c>
      <c r="BQ6" s="26">
        <f t="shared" si="42"/>
        <v>3</v>
      </c>
      <c r="BR6" s="26">
        <f>SUMPRODUCT(($B$4:$B$15=BM6)*($CU$4:$CU$15))+'J05'!BR6</f>
        <v>0</v>
      </c>
      <c r="BS6" s="26">
        <f>SUMPRODUCT(($B$4:$B$15=BM6)*($CY$4:$CY$15))+'J05'!BS6</f>
        <v>0</v>
      </c>
      <c r="BT6" s="26">
        <f>SUMPRODUCT(($B$4:$B$15=BM6)*($DA$4:$DA$15))+'J05'!BT6</f>
        <v>0</v>
      </c>
      <c r="BU6" s="26">
        <f>SUMPRODUCT(($B$4:$B$15=BM6)*($DC$4:$DC$15))+'J05'!BU6</f>
        <v>0</v>
      </c>
      <c r="BV6" s="26">
        <f>SUMPRODUCT(($B$4:$B$15=BM6)*($DE$4:$DE$15))+'J05'!BV6</f>
        <v>0</v>
      </c>
      <c r="BW6" s="26">
        <f>SUMPRODUCT(($B$4:$B$15=BM6)*($DG$4:$DG$15))+'J05'!BW6</f>
        <v>0</v>
      </c>
      <c r="BX6" s="26">
        <f>SUMPRODUCT(($B$4:$B$15=BM6)*($DI$4:$DI$15))+'J05'!BX6</f>
        <v>0</v>
      </c>
      <c r="BY6" s="26">
        <f t="shared" si="43"/>
        <v>0</v>
      </c>
      <c r="BZ6" s="31" t="str">
        <f>Equipes!A4</f>
        <v>Equipe 03</v>
      </c>
      <c r="CA6" s="26">
        <f t="shared" si="44"/>
        <v>1</v>
      </c>
      <c r="CB6" s="26">
        <f>'J05'!CA6-CA6</f>
        <v>0</v>
      </c>
      <c r="CC6" s="32" t="str">
        <f>IF(CA6&gt;'J05'!CA6,'J05'!$CC$28,IF(CA6='J05'!CA6,'J05'!$CB$28,IF(CA6&lt;'J05'!CA6,'J05'!$CA$28)))</f>
        <v>u</v>
      </c>
      <c r="CD6" s="26">
        <f t="shared" si="45"/>
        <v>3</v>
      </c>
      <c r="CE6" s="26">
        <f>SUMPRODUCT(($E$4:$E$15=BZ6)*($CV$4:$CV$15))+'J05'!CE6</f>
        <v>0</v>
      </c>
      <c r="CF6" s="26">
        <f>SUMPRODUCT(($E$4:$E$15=BZ6)*($CZ$4:$CZ$15))+'J05'!CF6</f>
        <v>0</v>
      </c>
      <c r="CG6" s="26">
        <f>SUMPRODUCT(($E$4:$E$15=BZ6)*($DB$4:$DB$15))+'J05'!CG6</f>
        <v>0</v>
      </c>
      <c r="CH6" s="26">
        <f>SUMPRODUCT(($E$4:$E$15=BZ6)*($DD$4:$DD$15))+'J05'!CH6</f>
        <v>0</v>
      </c>
      <c r="CI6" s="26">
        <f>SUMPRODUCT(($E$4:$E$15=BZ6)*($DF$4:$DF$15))+'J05'!CI6</f>
        <v>0</v>
      </c>
      <c r="CJ6" s="26">
        <f>SUMPRODUCT(($E$4:$E$15=BZ6)*($DH$4:$DH$15))+'J05'!CJ6</f>
        <v>0</v>
      </c>
      <c r="CK6" s="26">
        <f>SUMPRODUCT(($E$4:$E$15=BZ6)*($DJ$4:$DJ$15))+'J05'!CK6</f>
        <v>0</v>
      </c>
      <c r="CL6" s="26">
        <f t="shared" si="46"/>
        <v>0</v>
      </c>
      <c r="CM6" s="33">
        <f t="shared" si="47"/>
        <v>0</v>
      </c>
      <c r="CN6" s="33">
        <f>CM6+0.0000006</f>
        <v>5.9999999999999997E-7</v>
      </c>
      <c r="CO6" s="33">
        <f t="shared" si="48"/>
        <v>0</v>
      </c>
      <c r="CP6" s="33">
        <f>CO6+0.0000006</f>
        <v>5.9999999999999997E-7</v>
      </c>
      <c r="CQ6" s="33">
        <f t="shared" si="49"/>
        <v>0</v>
      </c>
      <c r="CR6" s="33">
        <f>CQ6+0.0000006</f>
        <v>5.9999999999999997E-7</v>
      </c>
      <c r="CS6" s="26">
        <f>A6</f>
        <v>0</v>
      </c>
      <c r="CT6" s="26">
        <f>F6</f>
        <v>0</v>
      </c>
      <c r="CU6" s="26">
        <f>IF(C6="",0,IF(C6&gt;D6,3,IF(C6=D6,1,IF(C6&lt;D6,0))))</f>
        <v>0</v>
      </c>
      <c r="CV6" s="26">
        <f>IF(D6="",0,IF(D6&gt;C6,3,IF(D6=C6,1,IF(D6&lt;C6,0))))</f>
        <v>0</v>
      </c>
      <c r="CW6" s="26">
        <f t="shared" si="50"/>
        <v>0</v>
      </c>
      <c r="CX6" s="26">
        <f t="shared" si="50"/>
        <v>0</v>
      </c>
      <c r="CY6" s="26">
        <f t="shared" si="21"/>
        <v>0</v>
      </c>
      <c r="CZ6" s="26">
        <f t="shared" si="21"/>
        <v>0</v>
      </c>
      <c r="DA6" s="26" t="b">
        <f>IF(C6&lt;&gt;"",IF(C6&gt;D6,1))</f>
        <v>0</v>
      </c>
      <c r="DB6" s="26" t="b">
        <f>IF(D6&lt;&gt;"",IF(D6&gt;C6,1))</f>
        <v>0</v>
      </c>
      <c r="DC6" s="26" t="b">
        <f>IF(C6&lt;&gt;"",IF(C6=D6,1))</f>
        <v>0</v>
      </c>
      <c r="DD6" s="26" t="b">
        <f>IF(D6&lt;&gt;"",IF(D6=C6,1))</f>
        <v>0</v>
      </c>
      <c r="DE6" s="26" t="b">
        <f>IF(C6&lt;&gt;"",IF(C6&lt;D6,1))</f>
        <v>0</v>
      </c>
      <c r="DF6" s="26" t="b">
        <f>IF(D6&lt;&gt;"",IF(D6&lt;C6,1))</f>
        <v>0</v>
      </c>
      <c r="DG6" s="26">
        <f t="shared" si="22"/>
        <v>0</v>
      </c>
      <c r="DH6" s="26">
        <f t="shared" si="22"/>
        <v>0</v>
      </c>
      <c r="DI6" s="26">
        <f>D6</f>
        <v>0</v>
      </c>
      <c r="DJ6" s="30">
        <f>C6</f>
        <v>0</v>
      </c>
      <c r="DK6" s="31" t="str">
        <f t="shared" si="51"/>
        <v>Equipe 03</v>
      </c>
      <c r="DL6" s="33">
        <f t="shared" si="52"/>
        <v>0</v>
      </c>
      <c r="DM6" s="26">
        <f t="shared" si="53"/>
        <v>1</v>
      </c>
      <c r="DN6" s="31" t="str">
        <f t="shared" si="54"/>
        <v>Equipe 03</v>
      </c>
      <c r="DO6" s="31" t="str">
        <f t="shared" si="55"/>
        <v>Equipe 03</v>
      </c>
      <c r="DP6" s="33">
        <f t="shared" si="56"/>
        <v>0</v>
      </c>
      <c r="DQ6" s="26">
        <f t="shared" si="57"/>
        <v>1</v>
      </c>
      <c r="DR6" s="31" t="str">
        <f t="shared" si="58"/>
        <v>Equipe 03</v>
      </c>
      <c r="DS6" s="31" t="str">
        <f t="shared" si="59"/>
        <v>Equipe 03</v>
      </c>
      <c r="DT6" s="33">
        <f t="shared" si="60"/>
        <v>0</v>
      </c>
      <c r="DU6" s="26">
        <f t="shared" si="61"/>
        <v>1</v>
      </c>
      <c r="DV6" s="31" t="str">
        <f t="shared" si="62"/>
        <v>Equipe 03</v>
      </c>
      <c r="DW6" s="28"/>
      <c r="DX6" s="28"/>
      <c r="DY6" s="28"/>
      <c r="DZ6" s="28"/>
      <c r="EA6" s="28"/>
      <c r="EB6" s="28"/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8"/>
      <c r="ET6" s="28"/>
      <c r="EU6" s="28"/>
      <c r="EV6" s="28"/>
      <c r="EW6" s="28"/>
      <c r="EX6" s="28"/>
      <c r="EY6" s="28"/>
      <c r="EZ6" s="28"/>
      <c r="FA6" s="28"/>
      <c r="FB6" s="28"/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8"/>
    </row>
    <row r="7" spans="1:197" ht="15" customHeight="1" thickBot="1" x14ac:dyDescent="0.3">
      <c r="A7" s="73"/>
      <c r="B7" s="214"/>
      <c r="C7" s="74"/>
      <c r="D7" s="75"/>
      <c r="E7" s="217"/>
      <c r="F7" s="76"/>
      <c r="G7" s="77"/>
      <c r="H7" s="78"/>
      <c r="I7" s="28"/>
      <c r="J7" s="34">
        <f t="shared" si="63"/>
        <v>1</v>
      </c>
      <c r="K7" s="219" t="str">
        <f t="shared" si="23"/>
        <v>Equipe 04</v>
      </c>
      <c r="L7" s="185">
        <f t="shared" si="0"/>
        <v>0</v>
      </c>
      <c r="M7" s="140">
        <f t="shared" si="1"/>
        <v>0</v>
      </c>
      <c r="N7" s="42" t="str">
        <f t="shared" si="2"/>
        <v>u</v>
      </c>
      <c r="O7" s="144">
        <f t="shared" si="3"/>
        <v>0</v>
      </c>
      <c r="P7" s="145">
        <f t="shared" si="4"/>
        <v>0</v>
      </c>
      <c r="Q7" s="145">
        <f t="shared" si="5"/>
        <v>0</v>
      </c>
      <c r="R7" s="145">
        <f t="shared" si="6"/>
        <v>0</v>
      </c>
      <c r="S7" s="145">
        <f t="shared" si="7"/>
        <v>0</v>
      </c>
      <c r="T7" s="145">
        <f t="shared" si="8"/>
        <v>0</v>
      </c>
      <c r="U7" s="176">
        <f t="shared" si="9"/>
        <v>0</v>
      </c>
      <c r="V7" s="51">
        <f t="shared" si="64"/>
        <v>1</v>
      </c>
      <c r="W7" s="222" t="str">
        <f t="shared" si="24"/>
        <v>Equipe 04</v>
      </c>
      <c r="X7" s="188">
        <f t="shared" si="10"/>
        <v>0</v>
      </c>
      <c r="Y7" s="149">
        <f t="shared" si="11"/>
        <v>0</v>
      </c>
      <c r="Z7" s="52" t="str">
        <f t="shared" si="12"/>
        <v>u</v>
      </c>
      <c r="AA7" s="153">
        <f t="shared" si="13"/>
        <v>0</v>
      </c>
      <c r="AB7" s="154">
        <f t="shared" si="14"/>
        <v>0</v>
      </c>
      <c r="AC7" s="154">
        <f t="shared" si="15"/>
        <v>0</v>
      </c>
      <c r="AD7" s="154">
        <f t="shared" si="16"/>
        <v>0</v>
      </c>
      <c r="AE7" s="154">
        <f t="shared" si="17"/>
        <v>0</v>
      </c>
      <c r="AF7" s="154">
        <f t="shared" si="18"/>
        <v>0</v>
      </c>
      <c r="AG7" s="179">
        <f t="shared" si="19"/>
        <v>0</v>
      </c>
      <c r="AH7" s="61">
        <f t="shared" si="65"/>
        <v>1</v>
      </c>
      <c r="AI7" s="225" t="str">
        <f t="shared" si="25"/>
        <v>Equipe 04</v>
      </c>
      <c r="AJ7" s="191">
        <f t="shared" si="20"/>
        <v>0</v>
      </c>
      <c r="AK7" s="158">
        <f t="shared" si="26"/>
        <v>0</v>
      </c>
      <c r="AL7" s="62" t="str">
        <f t="shared" si="27"/>
        <v>u</v>
      </c>
      <c r="AM7" s="162">
        <f t="shared" si="28"/>
        <v>0</v>
      </c>
      <c r="AN7" s="163">
        <f t="shared" si="29"/>
        <v>0</v>
      </c>
      <c r="AO7" s="163">
        <f t="shared" si="30"/>
        <v>0</v>
      </c>
      <c r="AP7" s="163">
        <f t="shared" si="31"/>
        <v>0</v>
      </c>
      <c r="AQ7" s="163">
        <f t="shared" si="32"/>
        <v>0</v>
      </c>
      <c r="AR7" s="163">
        <f t="shared" si="33"/>
        <v>0</v>
      </c>
      <c r="AS7" s="182">
        <f t="shared" si="34"/>
        <v>0</v>
      </c>
      <c r="AT7" s="27">
        <v>4</v>
      </c>
      <c r="AU7" s="26">
        <f t="shared" si="35"/>
        <v>4</v>
      </c>
      <c r="AV7" s="26">
        <v>4</v>
      </c>
      <c r="AW7" s="26">
        <f t="shared" si="36"/>
        <v>4</v>
      </c>
      <c r="AX7" s="26">
        <v>4</v>
      </c>
      <c r="AY7" s="30">
        <f t="shared" si="37"/>
        <v>4</v>
      </c>
      <c r="AZ7" s="31" t="str">
        <f>Equipes!A5</f>
        <v>Equipe 04</v>
      </c>
      <c r="BA7" s="26">
        <f t="shared" si="38"/>
        <v>1</v>
      </c>
      <c r="BB7" s="26">
        <f>'J05'!BA7-BA7</f>
        <v>0</v>
      </c>
      <c r="BC7" s="32" t="str">
        <f>IF(BA7&gt;'J05'!BA7,'J05'!$BC$28,IF(BA7='J05'!BA7,'J05'!$BB$28,IF(BA7&lt;'J05'!BA7,'J05'!$BA$28)))</f>
        <v>u</v>
      </c>
      <c r="BD7" s="26">
        <f t="shared" si="39"/>
        <v>4</v>
      </c>
      <c r="BE7" s="26">
        <f>SUMPRODUCT(($B$4:$B$15=AZ7)*($CW$4:$CW$15))+SUMPRODUCT(($E$4:$E$15=AZ7)*($CX$4:$CX$15))+'J05'!BE7</f>
        <v>0</v>
      </c>
      <c r="BF7" s="26">
        <f>SUMPRODUCT(($B$4:$B$15=AZ7)*($CY$4:$CY$15))+SUMPRODUCT(($E$4:$E$15=AZ7)*($CZ$4:$CZ$15))+'J05'!BF7</f>
        <v>0</v>
      </c>
      <c r="BG7" s="26">
        <f>SUMPRODUCT(($B$4:$B$15=AZ7)*($DA$4:$DA$15))+SUMPRODUCT(($E$4:$E$15=AZ7)*($DB$4:$DB$15))+'J05'!BG7</f>
        <v>0</v>
      </c>
      <c r="BH7" s="26">
        <f>SUMPRODUCT(($B$4:$B$15=AZ7)*($DC$4:$DC$15))+SUMPRODUCT(($E$4:$E$15=AZ7)*($DD$4:$DD$15))+'J05'!BH7</f>
        <v>0</v>
      </c>
      <c r="BI7" s="26">
        <f>SUMPRODUCT(($B$4:$B$15=AZ7)*($DE$4:$DE$15))+SUMPRODUCT(($E$4:$E$15=AZ7)*($DF$4:$DF$15))+'J05'!BI7</f>
        <v>0</v>
      </c>
      <c r="BJ7" s="26">
        <f>SUMPRODUCT(($B$4:$B$15=AZ7)*($DG$4:$DG$15))+SUMPRODUCT(($E$4:$E$15=AZ7)*($DH$4:$DH$15))+'J05'!BJ7</f>
        <v>0</v>
      </c>
      <c r="BK7" s="26">
        <f>SUMPRODUCT(($B$4:$B$15=AZ7)*($DI$4:$DI$15))+SUMPRODUCT(($E$4:$E$15=AZ7)*($DJ$4:$DJ$15))+'J05'!BK7</f>
        <v>0</v>
      </c>
      <c r="BL7" s="26">
        <f t="shared" si="40"/>
        <v>0</v>
      </c>
      <c r="BM7" s="31" t="str">
        <f>Equipes!A5</f>
        <v>Equipe 04</v>
      </c>
      <c r="BN7" s="26">
        <f t="shared" si="41"/>
        <v>1</v>
      </c>
      <c r="BO7" s="26">
        <f>'J05'!BN7-BN7</f>
        <v>0</v>
      </c>
      <c r="BP7" s="32" t="str">
        <f>IF(BN7&gt;'J05'!BN7,'J05'!$BP$28,IF(BN7='J05'!BN7,'J05'!$BO$28,IF(BN7&lt;'J05'!BN7,'J05'!$BN$28)))</f>
        <v>u</v>
      </c>
      <c r="BQ7" s="26">
        <f t="shared" si="42"/>
        <v>4</v>
      </c>
      <c r="BR7" s="26">
        <f>SUMPRODUCT(($B$4:$B$15=BM7)*($CU$4:$CU$15))+'J05'!BR7</f>
        <v>0</v>
      </c>
      <c r="BS7" s="26">
        <f>SUMPRODUCT(($B$4:$B$15=BM7)*($CY$4:$CY$15))+'J05'!BS7</f>
        <v>0</v>
      </c>
      <c r="BT7" s="26">
        <f>SUMPRODUCT(($B$4:$B$15=BM7)*($DA$4:$DA$15))+'J05'!BT7</f>
        <v>0</v>
      </c>
      <c r="BU7" s="26">
        <f>SUMPRODUCT(($B$4:$B$15=BM7)*($DC$4:$DC$15))+'J05'!BU7</f>
        <v>0</v>
      </c>
      <c r="BV7" s="26">
        <f>SUMPRODUCT(($B$4:$B$15=BM7)*($DE$4:$DE$15))+'J05'!BV7</f>
        <v>0</v>
      </c>
      <c r="BW7" s="26">
        <f>SUMPRODUCT(($B$4:$B$15=BM7)*($DG$4:$DG$15))+'J05'!BW7</f>
        <v>0</v>
      </c>
      <c r="BX7" s="26">
        <f>SUMPRODUCT(($B$4:$B$15=BM7)*($DI$4:$DI$15))+'J05'!BX7</f>
        <v>0</v>
      </c>
      <c r="BY7" s="26">
        <f t="shared" si="43"/>
        <v>0</v>
      </c>
      <c r="BZ7" s="31" t="str">
        <f>Equipes!A5</f>
        <v>Equipe 04</v>
      </c>
      <c r="CA7" s="26">
        <f t="shared" si="44"/>
        <v>1</v>
      </c>
      <c r="CB7" s="26">
        <f>'J05'!CA7-CA7</f>
        <v>0</v>
      </c>
      <c r="CC7" s="32" t="str">
        <f>IF(CA7&gt;'J05'!CA7,'J05'!$CC$28,IF(CA7='J05'!CA7,'J05'!$CB$28,IF(CA7&lt;'J05'!CA7,'J05'!$CA$28)))</f>
        <v>u</v>
      </c>
      <c r="CD7" s="26">
        <f t="shared" si="45"/>
        <v>4</v>
      </c>
      <c r="CE7" s="26">
        <f>SUMPRODUCT(($E$4:$E$15=BZ7)*($CV$4:$CV$15))+'J05'!CE7</f>
        <v>0</v>
      </c>
      <c r="CF7" s="26">
        <f>SUMPRODUCT(($E$4:$E$15=BZ7)*($CZ$4:$CZ$15))+'J05'!CF7</f>
        <v>0</v>
      </c>
      <c r="CG7" s="26">
        <f>SUMPRODUCT(($E$4:$E$15=BZ7)*($DB$4:$DB$15))+'J05'!CG7</f>
        <v>0</v>
      </c>
      <c r="CH7" s="26">
        <f>SUMPRODUCT(($E$4:$E$15=BZ7)*($DD$4:$DD$15))+'J05'!CH7</f>
        <v>0</v>
      </c>
      <c r="CI7" s="26">
        <f>SUMPRODUCT(($E$4:$E$15=BZ7)*($DF$4:$DF$15))+'J05'!CI7</f>
        <v>0</v>
      </c>
      <c r="CJ7" s="26">
        <f>SUMPRODUCT(($E$4:$E$15=BZ7)*($DH$4:$DH$15))+'J05'!CJ7</f>
        <v>0</v>
      </c>
      <c r="CK7" s="26">
        <f>SUMPRODUCT(($E$4:$E$15=BZ7)*($DJ$4:$DJ$15))+'J05'!CK7</f>
        <v>0</v>
      </c>
      <c r="CL7" s="26">
        <f t="shared" si="46"/>
        <v>0</v>
      </c>
      <c r="CM7" s="33">
        <f t="shared" si="47"/>
        <v>0</v>
      </c>
      <c r="CN7" s="33">
        <f>CM7+0.0000005</f>
        <v>4.9999999999999998E-7</v>
      </c>
      <c r="CO7" s="33">
        <f t="shared" si="48"/>
        <v>0</v>
      </c>
      <c r="CP7" s="33">
        <f>CO7+0.0000005</f>
        <v>4.9999999999999998E-7</v>
      </c>
      <c r="CQ7" s="33">
        <f t="shared" si="49"/>
        <v>0</v>
      </c>
      <c r="CR7" s="33">
        <f>CQ7+0.0000005</f>
        <v>4.9999999999999998E-7</v>
      </c>
      <c r="CS7" s="26">
        <f>A7</f>
        <v>0</v>
      </c>
      <c r="CT7" s="26">
        <f>F7</f>
        <v>0</v>
      </c>
      <c r="CU7" s="26">
        <f>IF(C7="",0,IF(C7&gt;D7,3,IF(C7=D7,1,IF(C7&lt;D7,0))))</f>
        <v>0</v>
      </c>
      <c r="CV7" s="26">
        <f>IF(D7="",0,IF(D7&gt;C7,3,IF(D7=C7,1,IF(D7&lt;C7,0))))</f>
        <v>0</v>
      </c>
      <c r="CW7" s="26">
        <f t="shared" si="50"/>
        <v>0</v>
      </c>
      <c r="CX7" s="26">
        <f t="shared" si="50"/>
        <v>0</v>
      </c>
      <c r="CY7" s="26">
        <f t="shared" si="21"/>
        <v>0</v>
      </c>
      <c r="CZ7" s="26">
        <f t="shared" si="21"/>
        <v>0</v>
      </c>
      <c r="DA7" s="26" t="b">
        <f>IF(C7&lt;&gt;"",IF(C7&gt;D7,1))</f>
        <v>0</v>
      </c>
      <c r="DB7" s="26" t="b">
        <f>IF(D7&lt;&gt;"",IF(D7&gt;C7,1))</f>
        <v>0</v>
      </c>
      <c r="DC7" s="26" t="b">
        <f>IF(C7&lt;&gt;"",IF(C7=D7,1))</f>
        <v>0</v>
      </c>
      <c r="DD7" s="26" t="b">
        <f>IF(D7&lt;&gt;"",IF(D7=C7,1))</f>
        <v>0</v>
      </c>
      <c r="DE7" s="26" t="b">
        <f>IF(C7&lt;&gt;"",IF(C7&lt;D7,1))</f>
        <v>0</v>
      </c>
      <c r="DF7" s="26" t="b">
        <f>IF(D7&lt;&gt;"",IF(D7&lt;C7,1))</f>
        <v>0</v>
      </c>
      <c r="DG7" s="26">
        <f t="shared" si="22"/>
        <v>0</v>
      </c>
      <c r="DH7" s="26">
        <f t="shared" si="22"/>
        <v>0</v>
      </c>
      <c r="DI7" s="26">
        <f>D7</f>
        <v>0</v>
      </c>
      <c r="DJ7" s="30">
        <f>C7</f>
        <v>0</v>
      </c>
      <c r="DK7" s="31" t="str">
        <f t="shared" si="51"/>
        <v>Equipe 04</v>
      </c>
      <c r="DL7" s="33">
        <f t="shared" si="52"/>
        <v>0</v>
      </c>
      <c r="DM7" s="26">
        <f t="shared" si="53"/>
        <v>1</v>
      </c>
      <c r="DN7" s="31" t="str">
        <f t="shared" si="54"/>
        <v>Equipe 04</v>
      </c>
      <c r="DO7" s="31" t="str">
        <f t="shared" si="55"/>
        <v>Equipe 04</v>
      </c>
      <c r="DP7" s="33">
        <f t="shared" si="56"/>
        <v>0</v>
      </c>
      <c r="DQ7" s="26">
        <f t="shared" si="57"/>
        <v>1</v>
      </c>
      <c r="DR7" s="31" t="str">
        <f t="shared" si="58"/>
        <v>Equipe 04</v>
      </c>
      <c r="DS7" s="31" t="str">
        <f t="shared" si="59"/>
        <v>Equipe 04</v>
      </c>
      <c r="DT7" s="33">
        <f t="shared" si="60"/>
        <v>0</v>
      </c>
      <c r="DU7" s="26">
        <f t="shared" si="61"/>
        <v>1</v>
      </c>
      <c r="DV7" s="31" t="str">
        <f t="shared" si="62"/>
        <v>Equipe 04</v>
      </c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</row>
    <row r="8" spans="1:197" ht="15" customHeight="1" thickTop="1" x14ac:dyDescent="0.25">
      <c r="A8" s="79"/>
      <c r="B8" s="196"/>
      <c r="C8" s="80"/>
      <c r="D8" s="80"/>
      <c r="E8" s="197"/>
      <c r="F8" s="79"/>
      <c r="G8" s="81"/>
      <c r="H8" s="82"/>
      <c r="I8" s="28"/>
      <c r="J8" s="34">
        <f t="shared" si="63"/>
        <v>1</v>
      </c>
      <c r="K8" s="219" t="str">
        <f t="shared" si="23"/>
        <v>Equipe 05</v>
      </c>
      <c r="L8" s="185">
        <f t="shared" si="0"/>
        <v>0</v>
      </c>
      <c r="M8" s="140">
        <f t="shared" si="1"/>
        <v>0</v>
      </c>
      <c r="N8" s="42" t="str">
        <f t="shared" si="2"/>
        <v>u</v>
      </c>
      <c r="O8" s="144">
        <f t="shared" si="3"/>
        <v>0</v>
      </c>
      <c r="P8" s="145">
        <f t="shared" si="4"/>
        <v>0</v>
      </c>
      <c r="Q8" s="145">
        <f t="shared" si="5"/>
        <v>0</v>
      </c>
      <c r="R8" s="145">
        <f t="shared" si="6"/>
        <v>0</v>
      </c>
      <c r="S8" s="145">
        <f t="shared" si="7"/>
        <v>0</v>
      </c>
      <c r="T8" s="145">
        <f t="shared" si="8"/>
        <v>0</v>
      </c>
      <c r="U8" s="176">
        <f t="shared" si="9"/>
        <v>0</v>
      </c>
      <c r="V8" s="51">
        <f t="shared" si="64"/>
        <v>1</v>
      </c>
      <c r="W8" s="222" t="str">
        <f t="shared" si="24"/>
        <v>Equipe 05</v>
      </c>
      <c r="X8" s="188">
        <f t="shared" si="10"/>
        <v>0</v>
      </c>
      <c r="Y8" s="149">
        <f t="shared" si="11"/>
        <v>0</v>
      </c>
      <c r="Z8" s="52" t="str">
        <f t="shared" si="12"/>
        <v>u</v>
      </c>
      <c r="AA8" s="153">
        <f t="shared" si="13"/>
        <v>0</v>
      </c>
      <c r="AB8" s="154">
        <f t="shared" si="14"/>
        <v>0</v>
      </c>
      <c r="AC8" s="154">
        <f t="shared" si="15"/>
        <v>0</v>
      </c>
      <c r="AD8" s="154">
        <f t="shared" si="16"/>
        <v>0</v>
      </c>
      <c r="AE8" s="154">
        <f t="shared" si="17"/>
        <v>0</v>
      </c>
      <c r="AF8" s="154">
        <f t="shared" si="18"/>
        <v>0</v>
      </c>
      <c r="AG8" s="179">
        <f t="shared" si="19"/>
        <v>0</v>
      </c>
      <c r="AH8" s="61">
        <f t="shared" si="65"/>
        <v>1</v>
      </c>
      <c r="AI8" s="225" t="str">
        <f t="shared" si="25"/>
        <v>Equipe 05</v>
      </c>
      <c r="AJ8" s="191">
        <f t="shared" si="20"/>
        <v>0</v>
      </c>
      <c r="AK8" s="158">
        <f t="shared" si="26"/>
        <v>0</v>
      </c>
      <c r="AL8" s="62" t="str">
        <f t="shared" si="27"/>
        <v>u</v>
      </c>
      <c r="AM8" s="162">
        <f t="shared" si="28"/>
        <v>0</v>
      </c>
      <c r="AN8" s="163">
        <f t="shared" si="29"/>
        <v>0</v>
      </c>
      <c r="AO8" s="163">
        <f t="shared" si="30"/>
        <v>0</v>
      </c>
      <c r="AP8" s="163">
        <f t="shared" si="31"/>
        <v>0</v>
      </c>
      <c r="AQ8" s="163">
        <f t="shared" si="32"/>
        <v>0</v>
      </c>
      <c r="AR8" s="163">
        <f t="shared" si="33"/>
        <v>0</v>
      </c>
      <c r="AS8" s="182">
        <f t="shared" si="34"/>
        <v>0</v>
      </c>
      <c r="AT8" s="27">
        <v>5</v>
      </c>
      <c r="AU8" s="26">
        <f t="shared" si="35"/>
        <v>5</v>
      </c>
      <c r="AV8" s="26">
        <v>5</v>
      </c>
      <c r="AW8" s="26">
        <f t="shared" si="36"/>
        <v>5</v>
      </c>
      <c r="AX8" s="26">
        <v>5</v>
      </c>
      <c r="AY8" s="30">
        <f t="shared" si="37"/>
        <v>5</v>
      </c>
      <c r="AZ8" s="31" t="str">
        <f>Equipes!A6</f>
        <v>Equipe 05</v>
      </c>
      <c r="BA8" s="26">
        <f t="shared" si="38"/>
        <v>1</v>
      </c>
      <c r="BB8" s="26">
        <f>'J05'!BA8-BA8</f>
        <v>0</v>
      </c>
      <c r="BC8" s="32" t="str">
        <f>IF(BA8&gt;'J05'!BA8,'J05'!$BC$28,IF(BA8='J05'!BA8,'J05'!$BB$28,IF(BA8&lt;'J05'!BA8,'J05'!$BA$28)))</f>
        <v>u</v>
      </c>
      <c r="BD8" s="26">
        <f t="shared" si="39"/>
        <v>5</v>
      </c>
      <c r="BE8" s="26">
        <f>SUMPRODUCT(($B$4:$B$15=AZ8)*($CW$4:$CW$15))+SUMPRODUCT(($E$4:$E$15=AZ8)*($CX$4:$CX$15))+'J05'!BE8</f>
        <v>0</v>
      </c>
      <c r="BF8" s="26">
        <f>SUMPRODUCT(($B$4:$B$15=AZ8)*($CY$4:$CY$15))+SUMPRODUCT(($E$4:$E$15=AZ8)*($CZ$4:$CZ$15))+'J05'!BF8</f>
        <v>0</v>
      </c>
      <c r="BG8" s="26">
        <f>SUMPRODUCT(($B$4:$B$15=AZ8)*($DA$4:$DA$15))+SUMPRODUCT(($E$4:$E$15=AZ8)*($DB$4:$DB$15))+'J05'!BG8</f>
        <v>0</v>
      </c>
      <c r="BH8" s="26">
        <f>SUMPRODUCT(($B$4:$B$15=AZ8)*($DC$4:$DC$15))+SUMPRODUCT(($E$4:$E$15=AZ8)*($DD$4:$DD$15))+'J05'!BH8</f>
        <v>0</v>
      </c>
      <c r="BI8" s="26">
        <f>SUMPRODUCT(($B$4:$B$15=AZ8)*($DE$4:$DE$15))+SUMPRODUCT(($E$4:$E$15=AZ8)*($DF$4:$DF$15))+'J05'!BI8</f>
        <v>0</v>
      </c>
      <c r="BJ8" s="26">
        <f>SUMPRODUCT(($B$4:$B$15=AZ8)*($DG$4:$DG$15))+SUMPRODUCT(($E$4:$E$15=AZ8)*($DH$4:$DH$15))+'J05'!BJ8</f>
        <v>0</v>
      </c>
      <c r="BK8" s="26">
        <f>SUMPRODUCT(($B$4:$B$15=AZ8)*($DI$4:$DI$15))+SUMPRODUCT(($E$4:$E$15=AZ8)*($DJ$4:$DJ$15))+'J05'!BK8</f>
        <v>0</v>
      </c>
      <c r="BL8" s="26">
        <f t="shared" si="40"/>
        <v>0</v>
      </c>
      <c r="BM8" s="31" t="str">
        <f>Equipes!A6</f>
        <v>Equipe 05</v>
      </c>
      <c r="BN8" s="26">
        <f t="shared" si="41"/>
        <v>1</v>
      </c>
      <c r="BO8" s="26">
        <f>'J05'!BN8-BN8</f>
        <v>0</v>
      </c>
      <c r="BP8" s="32" t="str">
        <f>IF(BN8&gt;'J05'!BN8,'J05'!$BP$28,IF(BN8='J05'!BN8,'J05'!$BO$28,IF(BN8&lt;'J05'!BN8,'J05'!$BN$28)))</f>
        <v>u</v>
      </c>
      <c r="BQ8" s="26">
        <f t="shared" si="42"/>
        <v>5</v>
      </c>
      <c r="BR8" s="26">
        <f>SUMPRODUCT(($B$4:$B$15=BM8)*($CU$4:$CU$15))+'J05'!BR8</f>
        <v>0</v>
      </c>
      <c r="BS8" s="26">
        <f>SUMPRODUCT(($B$4:$B$15=BM8)*($CY$4:$CY$15))+'J05'!BS8</f>
        <v>0</v>
      </c>
      <c r="BT8" s="26">
        <f>SUMPRODUCT(($B$4:$B$15=BM8)*($DA$4:$DA$15))+'J05'!BT8</f>
        <v>0</v>
      </c>
      <c r="BU8" s="26">
        <f>SUMPRODUCT(($B$4:$B$15=BM8)*($DC$4:$DC$15))+'J05'!BU8</f>
        <v>0</v>
      </c>
      <c r="BV8" s="26">
        <f>SUMPRODUCT(($B$4:$B$15=BM8)*($DE$4:$DE$15))+'J05'!BV8</f>
        <v>0</v>
      </c>
      <c r="BW8" s="26">
        <f>SUMPRODUCT(($B$4:$B$15=BM8)*($DG$4:$DG$15))+'J05'!BW8</f>
        <v>0</v>
      </c>
      <c r="BX8" s="26">
        <f>SUMPRODUCT(($B$4:$B$15=BM8)*($DI$4:$DI$15))+'J05'!BX8</f>
        <v>0</v>
      </c>
      <c r="BY8" s="26">
        <f t="shared" si="43"/>
        <v>0</v>
      </c>
      <c r="BZ8" s="31" t="str">
        <f>Equipes!A6</f>
        <v>Equipe 05</v>
      </c>
      <c r="CA8" s="26">
        <f t="shared" si="44"/>
        <v>1</v>
      </c>
      <c r="CB8" s="26">
        <f>'J05'!CA8-CA8</f>
        <v>0</v>
      </c>
      <c r="CC8" s="32" t="str">
        <f>IF(CA8&gt;'J05'!CA8,'J05'!$CC$28,IF(CA8='J05'!CA8,'J05'!$CB$28,IF(CA8&lt;'J05'!CA8,'J05'!$CA$28)))</f>
        <v>u</v>
      </c>
      <c r="CD8" s="26">
        <f t="shared" si="45"/>
        <v>5</v>
      </c>
      <c r="CE8" s="26">
        <f>SUMPRODUCT(($E$4:$E$15=BZ8)*($CV$4:$CV$15))+'J05'!CE8</f>
        <v>0</v>
      </c>
      <c r="CF8" s="26">
        <f>SUMPRODUCT(($E$4:$E$15=BZ8)*($CZ$4:$CZ$15))+'J05'!CF8</f>
        <v>0</v>
      </c>
      <c r="CG8" s="26">
        <f>SUMPRODUCT(($E$4:$E$15=BZ8)*($DB$4:$DB$15))+'J05'!CG8</f>
        <v>0</v>
      </c>
      <c r="CH8" s="26">
        <f>SUMPRODUCT(($E$4:$E$15=BZ8)*($DD$4:$DD$15))+'J05'!CH8</f>
        <v>0</v>
      </c>
      <c r="CI8" s="26">
        <f>SUMPRODUCT(($E$4:$E$15=BZ8)*($DF$4:$DF$15))+'J05'!CI8</f>
        <v>0</v>
      </c>
      <c r="CJ8" s="26">
        <f>SUMPRODUCT(($E$4:$E$15=BZ8)*($DH$4:$DH$15))+'J05'!CJ8</f>
        <v>0</v>
      </c>
      <c r="CK8" s="26">
        <f>SUMPRODUCT(($E$4:$E$15=BZ8)*($DJ$4:$DJ$15))+'J05'!CK8</f>
        <v>0</v>
      </c>
      <c r="CL8" s="26">
        <f t="shared" si="46"/>
        <v>0</v>
      </c>
      <c r="CM8" s="33">
        <f t="shared" si="47"/>
        <v>0</v>
      </c>
      <c r="CN8" s="33">
        <f>CM8+0.0000004</f>
        <v>3.9999999999999998E-7</v>
      </c>
      <c r="CO8" s="33">
        <f t="shared" si="48"/>
        <v>0</v>
      </c>
      <c r="CP8" s="33">
        <f>CO8+0.0000004</f>
        <v>3.9999999999999998E-7</v>
      </c>
      <c r="CQ8" s="33">
        <f t="shared" si="49"/>
        <v>0</v>
      </c>
      <c r="CR8" s="33">
        <f>CQ8+0.0000004</f>
        <v>3.9999999999999998E-7</v>
      </c>
      <c r="CS8" s="103"/>
      <c r="CT8" s="97"/>
      <c r="CU8" s="97"/>
      <c r="CV8" s="97"/>
      <c r="CW8" s="97"/>
      <c r="CX8" s="97"/>
      <c r="CY8" s="97"/>
      <c r="CZ8" s="97"/>
      <c r="DA8" s="97"/>
      <c r="DB8" s="97"/>
      <c r="DC8" s="97"/>
      <c r="DD8" s="97"/>
      <c r="DE8" s="97"/>
      <c r="DF8" s="97"/>
      <c r="DG8" s="97"/>
      <c r="DH8" s="97"/>
      <c r="DI8" s="97"/>
      <c r="DJ8" s="104"/>
      <c r="DK8" s="31" t="str">
        <f t="shared" si="51"/>
        <v>Equipe 05</v>
      </c>
      <c r="DL8" s="33">
        <f t="shared" si="52"/>
        <v>0</v>
      </c>
      <c r="DM8" s="26">
        <f t="shared" si="53"/>
        <v>1</v>
      </c>
      <c r="DN8" s="31" t="str">
        <f t="shared" si="54"/>
        <v>Equipe 05</v>
      </c>
      <c r="DO8" s="31" t="str">
        <f t="shared" si="55"/>
        <v>Equipe 05</v>
      </c>
      <c r="DP8" s="33">
        <f t="shared" si="56"/>
        <v>0</v>
      </c>
      <c r="DQ8" s="26">
        <f t="shared" si="57"/>
        <v>1</v>
      </c>
      <c r="DR8" s="31" t="str">
        <f t="shared" si="58"/>
        <v>Equipe 05</v>
      </c>
      <c r="DS8" s="31" t="str">
        <f t="shared" si="59"/>
        <v>Equipe 05</v>
      </c>
      <c r="DT8" s="33">
        <f t="shared" si="60"/>
        <v>0</v>
      </c>
      <c r="DU8" s="26">
        <f t="shared" si="61"/>
        <v>1</v>
      </c>
      <c r="DV8" s="31" t="str">
        <f t="shared" si="62"/>
        <v>Equipe 05</v>
      </c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</row>
    <row r="9" spans="1:197" ht="15" customHeight="1" x14ac:dyDescent="0.25">
      <c r="A9" s="105"/>
      <c r="B9" s="106"/>
      <c r="C9" s="94"/>
      <c r="D9" s="94"/>
      <c r="E9" s="93"/>
      <c r="F9" s="105"/>
      <c r="G9" s="107"/>
      <c r="H9" s="108"/>
      <c r="I9" s="28"/>
      <c r="J9" s="34">
        <f t="shared" si="63"/>
        <v>1</v>
      </c>
      <c r="K9" s="219" t="str">
        <f t="shared" si="23"/>
        <v>Equipe 06</v>
      </c>
      <c r="L9" s="185">
        <f t="shared" si="0"/>
        <v>0</v>
      </c>
      <c r="M9" s="140">
        <f t="shared" si="1"/>
        <v>0</v>
      </c>
      <c r="N9" s="42" t="str">
        <f t="shared" si="2"/>
        <v>u</v>
      </c>
      <c r="O9" s="144">
        <f t="shared" si="3"/>
        <v>0</v>
      </c>
      <c r="P9" s="145">
        <f t="shared" si="4"/>
        <v>0</v>
      </c>
      <c r="Q9" s="145">
        <f t="shared" si="5"/>
        <v>0</v>
      </c>
      <c r="R9" s="145">
        <f t="shared" si="6"/>
        <v>0</v>
      </c>
      <c r="S9" s="145">
        <f t="shared" si="7"/>
        <v>0</v>
      </c>
      <c r="T9" s="145">
        <f t="shared" si="8"/>
        <v>0</v>
      </c>
      <c r="U9" s="176">
        <f t="shared" si="9"/>
        <v>0</v>
      </c>
      <c r="V9" s="51">
        <f t="shared" si="64"/>
        <v>1</v>
      </c>
      <c r="W9" s="222" t="str">
        <f t="shared" si="24"/>
        <v>Equipe 06</v>
      </c>
      <c r="X9" s="188">
        <f t="shared" si="10"/>
        <v>0</v>
      </c>
      <c r="Y9" s="149">
        <f t="shared" si="11"/>
        <v>0</v>
      </c>
      <c r="Z9" s="52" t="str">
        <f t="shared" si="12"/>
        <v>u</v>
      </c>
      <c r="AA9" s="153">
        <f t="shared" si="13"/>
        <v>0</v>
      </c>
      <c r="AB9" s="154">
        <f t="shared" si="14"/>
        <v>0</v>
      </c>
      <c r="AC9" s="154">
        <f t="shared" si="15"/>
        <v>0</v>
      </c>
      <c r="AD9" s="154">
        <f t="shared" si="16"/>
        <v>0</v>
      </c>
      <c r="AE9" s="154">
        <f t="shared" si="17"/>
        <v>0</v>
      </c>
      <c r="AF9" s="154">
        <f t="shared" si="18"/>
        <v>0</v>
      </c>
      <c r="AG9" s="179">
        <f t="shared" si="19"/>
        <v>0</v>
      </c>
      <c r="AH9" s="61">
        <f t="shared" si="65"/>
        <v>1</v>
      </c>
      <c r="AI9" s="225" t="str">
        <f t="shared" si="25"/>
        <v>Equipe 06</v>
      </c>
      <c r="AJ9" s="191">
        <f t="shared" si="20"/>
        <v>0</v>
      </c>
      <c r="AK9" s="158">
        <f t="shared" si="26"/>
        <v>0</v>
      </c>
      <c r="AL9" s="62" t="str">
        <f t="shared" si="27"/>
        <v>u</v>
      </c>
      <c r="AM9" s="162">
        <f t="shared" si="28"/>
        <v>0</v>
      </c>
      <c r="AN9" s="163">
        <f t="shared" si="29"/>
        <v>0</v>
      </c>
      <c r="AO9" s="163">
        <f t="shared" si="30"/>
        <v>0</v>
      </c>
      <c r="AP9" s="163">
        <f t="shared" si="31"/>
        <v>0</v>
      </c>
      <c r="AQ9" s="163">
        <f t="shared" si="32"/>
        <v>0</v>
      </c>
      <c r="AR9" s="163">
        <f t="shared" si="33"/>
        <v>0</v>
      </c>
      <c r="AS9" s="182">
        <f t="shared" si="34"/>
        <v>0</v>
      </c>
      <c r="AT9" s="27">
        <v>6</v>
      </c>
      <c r="AU9" s="26">
        <f t="shared" si="35"/>
        <v>6</v>
      </c>
      <c r="AV9" s="26">
        <v>6</v>
      </c>
      <c r="AW9" s="26">
        <f t="shared" si="36"/>
        <v>6</v>
      </c>
      <c r="AX9" s="26">
        <v>6</v>
      </c>
      <c r="AY9" s="30">
        <f t="shared" si="37"/>
        <v>6</v>
      </c>
      <c r="AZ9" s="31" t="str">
        <f>Equipes!A7</f>
        <v>Equipe 06</v>
      </c>
      <c r="BA9" s="26">
        <f t="shared" si="38"/>
        <v>1</v>
      </c>
      <c r="BB9" s="26">
        <f>'J05'!BA9-BA9</f>
        <v>0</v>
      </c>
      <c r="BC9" s="32" t="str">
        <f>IF(BA9&gt;'J05'!BA9,'J05'!$BC$28,IF(BA9='J05'!BA9,'J05'!$BB$28,IF(BA9&lt;'J05'!BA9,'J05'!$BA$28)))</f>
        <v>u</v>
      </c>
      <c r="BD9" s="26">
        <f t="shared" si="39"/>
        <v>6</v>
      </c>
      <c r="BE9" s="26">
        <f>SUMPRODUCT(($B$4:$B$15=AZ9)*($CW$4:$CW$15))+SUMPRODUCT(($E$4:$E$15=AZ9)*($CX$4:$CX$15))+'J05'!BE9</f>
        <v>0</v>
      </c>
      <c r="BF9" s="26">
        <f>SUMPRODUCT(($B$4:$B$15=AZ9)*($CY$4:$CY$15))+SUMPRODUCT(($E$4:$E$15=AZ9)*($CZ$4:$CZ$15))+'J05'!BF9</f>
        <v>0</v>
      </c>
      <c r="BG9" s="26">
        <f>SUMPRODUCT(($B$4:$B$15=AZ9)*($DA$4:$DA$15))+SUMPRODUCT(($E$4:$E$15=AZ9)*($DB$4:$DB$15))+'J05'!BG9</f>
        <v>0</v>
      </c>
      <c r="BH9" s="26">
        <f>SUMPRODUCT(($B$4:$B$15=AZ9)*($DC$4:$DC$15))+SUMPRODUCT(($E$4:$E$15=AZ9)*($DD$4:$DD$15))+'J05'!BH9</f>
        <v>0</v>
      </c>
      <c r="BI9" s="26">
        <f>SUMPRODUCT(($B$4:$B$15=AZ9)*($DE$4:$DE$15))+SUMPRODUCT(($E$4:$E$15=AZ9)*($DF$4:$DF$15))+'J05'!BI9</f>
        <v>0</v>
      </c>
      <c r="BJ9" s="26">
        <f>SUMPRODUCT(($B$4:$B$15=AZ9)*($DG$4:$DG$15))+SUMPRODUCT(($E$4:$E$15=AZ9)*($DH$4:$DH$15))+'J05'!BJ9</f>
        <v>0</v>
      </c>
      <c r="BK9" s="26">
        <f>SUMPRODUCT(($B$4:$B$15=AZ9)*($DI$4:$DI$15))+SUMPRODUCT(($E$4:$E$15=AZ9)*($DJ$4:$DJ$15))+'J05'!BK9</f>
        <v>0</v>
      </c>
      <c r="BL9" s="26">
        <f t="shared" si="40"/>
        <v>0</v>
      </c>
      <c r="BM9" s="31" t="str">
        <f>Equipes!A7</f>
        <v>Equipe 06</v>
      </c>
      <c r="BN9" s="26">
        <f t="shared" si="41"/>
        <v>1</v>
      </c>
      <c r="BO9" s="26">
        <f>'J05'!BN9-BN9</f>
        <v>0</v>
      </c>
      <c r="BP9" s="32" t="str">
        <f>IF(BN9&gt;'J05'!BN9,'J05'!$BP$28,IF(BN9='J05'!BN9,'J05'!$BO$28,IF(BN9&lt;'J05'!BN9,'J05'!$BN$28)))</f>
        <v>u</v>
      </c>
      <c r="BQ9" s="26">
        <f t="shared" si="42"/>
        <v>6</v>
      </c>
      <c r="BR9" s="26">
        <f>SUMPRODUCT(($B$4:$B$15=BM9)*($CU$4:$CU$15))+'J05'!BR9</f>
        <v>0</v>
      </c>
      <c r="BS9" s="26">
        <f>SUMPRODUCT(($B$4:$B$15=BM9)*($CY$4:$CY$15))+'J05'!BS9</f>
        <v>0</v>
      </c>
      <c r="BT9" s="26">
        <f>SUMPRODUCT(($B$4:$B$15=BM9)*($DA$4:$DA$15))+'J05'!BT9</f>
        <v>0</v>
      </c>
      <c r="BU9" s="26">
        <f>SUMPRODUCT(($B$4:$B$15=BM9)*($DC$4:$DC$15))+'J05'!BU9</f>
        <v>0</v>
      </c>
      <c r="BV9" s="26">
        <f>SUMPRODUCT(($B$4:$B$15=BM9)*($DE$4:$DE$15))+'J05'!BV9</f>
        <v>0</v>
      </c>
      <c r="BW9" s="26">
        <f>SUMPRODUCT(($B$4:$B$15=BM9)*($DG$4:$DG$15))+'J05'!BW9</f>
        <v>0</v>
      </c>
      <c r="BX9" s="26">
        <f>SUMPRODUCT(($B$4:$B$15=BM9)*($DI$4:$DI$15))+'J05'!BX9</f>
        <v>0</v>
      </c>
      <c r="BY9" s="26">
        <f t="shared" si="43"/>
        <v>0</v>
      </c>
      <c r="BZ9" s="31" t="str">
        <f>Equipes!A7</f>
        <v>Equipe 06</v>
      </c>
      <c r="CA9" s="26">
        <f t="shared" si="44"/>
        <v>1</v>
      </c>
      <c r="CB9" s="26">
        <f>'J05'!CA9-CA9</f>
        <v>0</v>
      </c>
      <c r="CC9" s="32" t="str">
        <f>IF(CA9&gt;'J05'!CA9,'J05'!$CC$28,IF(CA9='J05'!CA9,'J05'!$CB$28,IF(CA9&lt;'J05'!CA9,'J05'!$CA$28)))</f>
        <v>u</v>
      </c>
      <c r="CD9" s="26">
        <f t="shared" si="45"/>
        <v>6</v>
      </c>
      <c r="CE9" s="26">
        <f>SUMPRODUCT(($E$4:$E$15=BZ9)*($CV$4:$CV$15))+'J05'!CE9</f>
        <v>0</v>
      </c>
      <c r="CF9" s="26">
        <f>SUMPRODUCT(($E$4:$E$15=BZ9)*($CZ$4:$CZ$15))+'J05'!CF9</f>
        <v>0</v>
      </c>
      <c r="CG9" s="26">
        <f>SUMPRODUCT(($E$4:$E$15=BZ9)*($DB$4:$DB$15))+'J05'!CG9</f>
        <v>0</v>
      </c>
      <c r="CH9" s="26">
        <f>SUMPRODUCT(($E$4:$E$15=BZ9)*($DD$4:$DD$15))+'J05'!CH9</f>
        <v>0</v>
      </c>
      <c r="CI9" s="26">
        <f>SUMPRODUCT(($E$4:$E$15=BZ9)*($DF$4:$DF$15))+'J05'!CI9</f>
        <v>0</v>
      </c>
      <c r="CJ9" s="26">
        <f>SUMPRODUCT(($E$4:$E$15=BZ9)*($DH$4:$DH$15))+'J05'!CJ9</f>
        <v>0</v>
      </c>
      <c r="CK9" s="26">
        <f>SUMPRODUCT(($E$4:$E$15=BZ9)*($DJ$4:$DJ$15))+'J05'!CK9</f>
        <v>0</v>
      </c>
      <c r="CL9" s="26">
        <f t="shared" si="46"/>
        <v>0</v>
      </c>
      <c r="CM9" s="33">
        <f t="shared" si="47"/>
        <v>0</v>
      </c>
      <c r="CN9" s="33">
        <f>CM9+0.0000003</f>
        <v>2.9999999999999999E-7</v>
      </c>
      <c r="CO9" s="33">
        <f t="shared" si="48"/>
        <v>0</v>
      </c>
      <c r="CP9" s="33">
        <f>CO9+0.0000003</f>
        <v>2.9999999999999999E-7</v>
      </c>
      <c r="CQ9" s="33">
        <f t="shared" si="49"/>
        <v>0</v>
      </c>
      <c r="CR9" s="33">
        <f>CQ9+0.0000003</f>
        <v>2.9999999999999999E-7</v>
      </c>
      <c r="CS9" s="109"/>
      <c r="CT9" s="101"/>
      <c r="CU9" s="101"/>
      <c r="CV9" s="101"/>
      <c r="CW9" s="101"/>
      <c r="CX9" s="101"/>
      <c r="CY9" s="101"/>
      <c r="CZ9" s="101"/>
      <c r="DA9" s="101"/>
      <c r="DB9" s="101"/>
      <c r="DC9" s="101"/>
      <c r="DD9" s="101"/>
      <c r="DE9" s="101"/>
      <c r="DF9" s="101"/>
      <c r="DG9" s="101"/>
      <c r="DH9" s="101"/>
      <c r="DI9" s="101"/>
      <c r="DJ9" s="110"/>
      <c r="DK9" s="31" t="str">
        <f t="shared" si="51"/>
        <v>Equipe 06</v>
      </c>
      <c r="DL9" s="33">
        <f t="shared" si="52"/>
        <v>0</v>
      </c>
      <c r="DM9" s="26">
        <f t="shared" si="53"/>
        <v>1</v>
      </c>
      <c r="DN9" s="31" t="str">
        <f t="shared" si="54"/>
        <v>Equipe 06</v>
      </c>
      <c r="DO9" s="31" t="str">
        <f t="shared" si="55"/>
        <v>Equipe 06</v>
      </c>
      <c r="DP9" s="33">
        <f t="shared" si="56"/>
        <v>0</v>
      </c>
      <c r="DQ9" s="26">
        <f t="shared" si="57"/>
        <v>1</v>
      </c>
      <c r="DR9" s="31" t="str">
        <f t="shared" si="58"/>
        <v>Equipe 06</v>
      </c>
      <c r="DS9" s="31" t="str">
        <f t="shared" si="59"/>
        <v>Equipe 06</v>
      </c>
      <c r="DT9" s="33">
        <f t="shared" si="60"/>
        <v>0</v>
      </c>
      <c r="DU9" s="26">
        <f t="shared" si="61"/>
        <v>1</v>
      </c>
      <c r="DV9" s="31" t="str">
        <f t="shared" si="62"/>
        <v>Equipe 06</v>
      </c>
      <c r="DW9" s="28"/>
      <c r="DX9" s="28"/>
      <c r="DY9" s="28"/>
      <c r="DZ9" s="28"/>
      <c r="EA9" s="28"/>
      <c r="EB9" s="28"/>
      <c r="EC9" s="28"/>
      <c r="ED9" s="28"/>
      <c r="EE9" s="28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  <c r="GJ9" s="28"/>
      <c r="GK9" s="28"/>
      <c r="GL9" s="28"/>
      <c r="GM9" s="28"/>
      <c r="GN9" s="28"/>
      <c r="GO9" s="28"/>
    </row>
    <row r="10" spans="1:197" ht="15" customHeight="1" x14ac:dyDescent="0.25">
      <c r="A10" s="105"/>
      <c r="B10" s="106"/>
      <c r="C10" s="94"/>
      <c r="D10" s="94"/>
      <c r="E10" s="93"/>
      <c r="F10" s="105"/>
      <c r="G10" s="107"/>
      <c r="H10" s="108"/>
      <c r="I10" s="28"/>
      <c r="J10" s="34">
        <f t="shared" si="63"/>
        <v>1</v>
      </c>
      <c r="K10" s="219" t="str">
        <f t="shared" si="23"/>
        <v>Equipe 07</v>
      </c>
      <c r="L10" s="185">
        <f t="shared" si="0"/>
        <v>0</v>
      </c>
      <c r="M10" s="140">
        <f t="shared" si="1"/>
        <v>0</v>
      </c>
      <c r="N10" s="42" t="str">
        <f t="shared" si="2"/>
        <v>u</v>
      </c>
      <c r="O10" s="144">
        <f t="shared" si="3"/>
        <v>0</v>
      </c>
      <c r="P10" s="145">
        <f t="shared" si="4"/>
        <v>0</v>
      </c>
      <c r="Q10" s="145">
        <f t="shared" si="5"/>
        <v>0</v>
      </c>
      <c r="R10" s="145">
        <f t="shared" si="6"/>
        <v>0</v>
      </c>
      <c r="S10" s="145">
        <f t="shared" si="7"/>
        <v>0</v>
      </c>
      <c r="T10" s="145">
        <f t="shared" si="8"/>
        <v>0</v>
      </c>
      <c r="U10" s="176">
        <f t="shared" si="9"/>
        <v>0</v>
      </c>
      <c r="V10" s="51">
        <f t="shared" si="64"/>
        <v>1</v>
      </c>
      <c r="W10" s="222" t="str">
        <f t="shared" si="24"/>
        <v>Equipe 07</v>
      </c>
      <c r="X10" s="188">
        <f t="shared" si="10"/>
        <v>0</v>
      </c>
      <c r="Y10" s="149">
        <f t="shared" si="11"/>
        <v>0</v>
      </c>
      <c r="Z10" s="52" t="str">
        <f t="shared" si="12"/>
        <v>u</v>
      </c>
      <c r="AA10" s="153">
        <f t="shared" si="13"/>
        <v>0</v>
      </c>
      <c r="AB10" s="154">
        <f t="shared" si="14"/>
        <v>0</v>
      </c>
      <c r="AC10" s="154">
        <f t="shared" si="15"/>
        <v>0</v>
      </c>
      <c r="AD10" s="154">
        <f t="shared" si="16"/>
        <v>0</v>
      </c>
      <c r="AE10" s="154">
        <f t="shared" si="17"/>
        <v>0</v>
      </c>
      <c r="AF10" s="154">
        <f t="shared" si="18"/>
        <v>0</v>
      </c>
      <c r="AG10" s="179">
        <f t="shared" si="19"/>
        <v>0</v>
      </c>
      <c r="AH10" s="61">
        <f t="shared" si="65"/>
        <v>1</v>
      </c>
      <c r="AI10" s="225" t="str">
        <f t="shared" si="25"/>
        <v>Equipe 07</v>
      </c>
      <c r="AJ10" s="191">
        <f t="shared" si="20"/>
        <v>0</v>
      </c>
      <c r="AK10" s="158">
        <f t="shared" si="26"/>
        <v>0</v>
      </c>
      <c r="AL10" s="62" t="str">
        <f t="shared" si="27"/>
        <v>u</v>
      </c>
      <c r="AM10" s="162">
        <f t="shared" si="28"/>
        <v>0</v>
      </c>
      <c r="AN10" s="163">
        <f t="shared" si="29"/>
        <v>0</v>
      </c>
      <c r="AO10" s="163">
        <f t="shared" si="30"/>
        <v>0</v>
      </c>
      <c r="AP10" s="163">
        <f t="shared" si="31"/>
        <v>0</v>
      </c>
      <c r="AQ10" s="163">
        <f t="shared" si="32"/>
        <v>0</v>
      </c>
      <c r="AR10" s="163">
        <f t="shared" si="33"/>
        <v>0</v>
      </c>
      <c r="AS10" s="182">
        <f t="shared" si="34"/>
        <v>0</v>
      </c>
      <c r="AT10" s="27">
        <v>7</v>
      </c>
      <c r="AU10" s="26">
        <f t="shared" si="35"/>
        <v>7</v>
      </c>
      <c r="AV10" s="26">
        <v>7</v>
      </c>
      <c r="AW10" s="26">
        <f t="shared" si="36"/>
        <v>7</v>
      </c>
      <c r="AX10" s="26">
        <v>7</v>
      </c>
      <c r="AY10" s="30">
        <f t="shared" si="37"/>
        <v>7</v>
      </c>
      <c r="AZ10" s="31" t="str">
        <f>Equipes!A8</f>
        <v>Equipe 07</v>
      </c>
      <c r="BA10" s="26">
        <f t="shared" si="38"/>
        <v>1</v>
      </c>
      <c r="BB10" s="26">
        <f>'J05'!BA10-BA10</f>
        <v>0</v>
      </c>
      <c r="BC10" s="32" t="str">
        <f>IF(BA10&gt;'J05'!BA10,'J05'!$BC$28,IF(BA10='J05'!BA10,'J05'!$BB$28,IF(BA10&lt;'J05'!BA10,'J05'!$BA$28)))</f>
        <v>u</v>
      </c>
      <c r="BD10" s="26">
        <f t="shared" si="39"/>
        <v>7</v>
      </c>
      <c r="BE10" s="26">
        <f>SUMPRODUCT(($B$4:$B$15=AZ10)*($CW$4:$CW$15))+SUMPRODUCT(($E$4:$E$15=AZ10)*($CX$4:$CX$15))+'J05'!BE10</f>
        <v>0</v>
      </c>
      <c r="BF10" s="26">
        <f>SUMPRODUCT(($B$4:$B$15=AZ10)*($CY$4:$CY$15))+SUMPRODUCT(($E$4:$E$15=AZ10)*($CZ$4:$CZ$15))+'J05'!BF10</f>
        <v>0</v>
      </c>
      <c r="BG10" s="26">
        <f>SUMPRODUCT(($B$4:$B$15=AZ10)*($DA$4:$DA$15))+SUMPRODUCT(($E$4:$E$15=AZ10)*($DB$4:$DB$15))+'J05'!BG10</f>
        <v>0</v>
      </c>
      <c r="BH10" s="26">
        <f>SUMPRODUCT(($B$4:$B$15=AZ10)*($DC$4:$DC$15))+SUMPRODUCT(($E$4:$E$15=AZ10)*($DD$4:$DD$15))+'J05'!BH10</f>
        <v>0</v>
      </c>
      <c r="BI10" s="26">
        <f>SUMPRODUCT(($B$4:$B$15=AZ10)*($DE$4:$DE$15))+SUMPRODUCT(($E$4:$E$15=AZ10)*($DF$4:$DF$15))+'J05'!BI10</f>
        <v>0</v>
      </c>
      <c r="BJ10" s="26">
        <f>SUMPRODUCT(($B$4:$B$15=AZ10)*($DG$4:$DG$15))+SUMPRODUCT(($E$4:$E$15=AZ10)*($DH$4:$DH$15))+'J05'!BJ10</f>
        <v>0</v>
      </c>
      <c r="BK10" s="26">
        <f>SUMPRODUCT(($B$4:$B$15=AZ10)*($DI$4:$DI$15))+SUMPRODUCT(($E$4:$E$15=AZ10)*($DJ$4:$DJ$15))+'J05'!BK10</f>
        <v>0</v>
      </c>
      <c r="BL10" s="26">
        <f t="shared" si="40"/>
        <v>0</v>
      </c>
      <c r="BM10" s="31" t="str">
        <f>Equipes!A8</f>
        <v>Equipe 07</v>
      </c>
      <c r="BN10" s="26">
        <f t="shared" si="41"/>
        <v>1</v>
      </c>
      <c r="BO10" s="26">
        <f>'J05'!BN10-BN10</f>
        <v>0</v>
      </c>
      <c r="BP10" s="32" t="str">
        <f>IF(BN10&gt;'J05'!BN10,'J05'!$BP$28,IF(BN10='J05'!BN10,'J05'!$BO$28,IF(BN10&lt;'J05'!BN10,'J05'!$BN$28)))</f>
        <v>u</v>
      </c>
      <c r="BQ10" s="26">
        <f t="shared" si="42"/>
        <v>7</v>
      </c>
      <c r="BR10" s="26">
        <f>SUMPRODUCT(($B$4:$B$15=BM10)*($CU$4:$CU$15))+'J05'!BR10</f>
        <v>0</v>
      </c>
      <c r="BS10" s="26">
        <f>SUMPRODUCT(($B$4:$B$15=BM10)*($CY$4:$CY$15))+'J05'!BS10</f>
        <v>0</v>
      </c>
      <c r="BT10" s="26">
        <f>SUMPRODUCT(($B$4:$B$15=BM10)*($DA$4:$DA$15))+'J05'!BT10</f>
        <v>0</v>
      </c>
      <c r="BU10" s="26">
        <f>SUMPRODUCT(($B$4:$B$15=BM10)*($DC$4:$DC$15))+'J05'!BU10</f>
        <v>0</v>
      </c>
      <c r="BV10" s="26">
        <f>SUMPRODUCT(($B$4:$B$15=BM10)*($DE$4:$DE$15))+'J05'!BV10</f>
        <v>0</v>
      </c>
      <c r="BW10" s="26">
        <f>SUMPRODUCT(($B$4:$B$15=BM10)*($DG$4:$DG$15))+'J05'!BW10</f>
        <v>0</v>
      </c>
      <c r="BX10" s="26">
        <f>SUMPRODUCT(($B$4:$B$15=BM10)*($DI$4:$DI$15))+'J05'!BX10</f>
        <v>0</v>
      </c>
      <c r="BY10" s="26">
        <f t="shared" si="43"/>
        <v>0</v>
      </c>
      <c r="BZ10" s="31" t="str">
        <f>Equipes!A8</f>
        <v>Equipe 07</v>
      </c>
      <c r="CA10" s="26">
        <f t="shared" si="44"/>
        <v>1</v>
      </c>
      <c r="CB10" s="26">
        <f>'J05'!CA10-CA10</f>
        <v>0</v>
      </c>
      <c r="CC10" s="32" t="str">
        <f>IF(CA10&gt;'J05'!CA10,'J05'!$CC$28,IF(CA10='J05'!CA10,'J05'!$CB$28,IF(CA10&lt;'J05'!CA10,'J05'!$CA$28)))</f>
        <v>u</v>
      </c>
      <c r="CD10" s="26">
        <f t="shared" si="45"/>
        <v>7</v>
      </c>
      <c r="CE10" s="26">
        <f>SUMPRODUCT(($E$4:$E$15=BZ10)*($CV$4:$CV$15))+'J05'!CE10</f>
        <v>0</v>
      </c>
      <c r="CF10" s="26">
        <f>SUMPRODUCT(($E$4:$E$15=BZ10)*($CZ$4:$CZ$15))+'J05'!CF10</f>
        <v>0</v>
      </c>
      <c r="CG10" s="26">
        <f>SUMPRODUCT(($E$4:$E$15=BZ10)*($DB$4:$DB$15))+'J05'!CG10</f>
        <v>0</v>
      </c>
      <c r="CH10" s="26">
        <f>SUMPRODUCT(($E$4:$E$15=BZ10)*($DD$4:$DD$15))+'J05'!CH10</f>
        <v>0</v>
      </c>
      <c r="CI10" s="26">
        <f>SUMPRODUCT(($E$4:$E$15=BZ10)*($DF$4:$DF$15))+'J05'!CI10</f>
        <v>0</v>
      </c>
      <c r="CJ10" s="26">
        <f>SUMPRODUCT(($E$4:$E$15=BZ10)*($DH$4:$DH$15))+'J05'!CJ10</f>
        <v>0</v>
      </c>
      <c r="CK10" s="26">
        <f>SUMPRODUCT(($E$4:$E$15=BZ10)*($DJ$4:$DJ$15))+'J05'!CK10</f>
        <v>0</v>
      </c>
      <c r="CL10" s="26">
        <f t="shared" si="46"/>
        <v>0</v>
      </c>
      <c r="CM10" s="33">
        <f t="shared" si="47"/>
        <v>0</v>
      </c>
      <c r="CN10" s="33">
        <f>CM10+0.0000002</f>
        <v>1.9999999999999999E-7</v>
      </c>
      <c r="CO10" s="33">
        <f t="shared" si="48"/>
        <v>0</v>
      </c>
      <c r="CP10" s="33">
        <f>CO10+0.0000002</f>
        <v>1.9999999999999999E-7</v>
      </c>
      <c r="CQ10" s="33">
        <f t="shared" si="49"/>
        <v>0</v>
      </c>
      <c r="CR10" s="33">
        <f>CQ10+0.0000002</f>
        <v>1.9999999999999999E-7</v>
      </c>
      <c r="CS10" s="109"/>
      <c r="CT10" s="101"/>
      <c r="CU10" s="101"/>
      <c r="CV10" s="101"/>
      <c r="CW10" s="101"/>
      <c r="CX10" s="101"/>
      <c r="CY10" s="101"/>
      <c r="CZ10" s="101"/>
      <c r="DA10" s="101"/>
      <c r="DB10" s="101"/>
      <c r="DC10" s="101"/>
      <c r="DD10" s="101"/>
      <c r="DE10" s="101"/>
      <c r="DF10" s="101"/>
      <c r="DG10" s="101"/>
      <c r="DH10" s="101"/>
      <c r="DI10" s="101"/>
      <c r="DJ10" s="110"/>
      <c r="DK10" s="31" t="str">
        <f t="shared" si="51"/>
        <v>Equipe 07</v>
      </c>
      <c r="DL10" s="33">
        <f t="shared" si="52"/>
        <v>0</v>
      </c>
      <c r="DM10" s="26">
        <f t="shared" si="53"/>
        <v>1</v>
      </c>
      <c r="DN10" s="31" t="str">
        <f t="shared" si="54"/>
        <v>Equipe 07</v>
      </c>
      <c r="DO10" s="31" t="str">
        <f t="shared" si="55"/>
        <v>Equipe 07</v>
      </c>
      <c r="DP10" s="33">
        <f t="shared" si="56"/>
        <v>0</v>
      </c>
      <c r="DQ10" s="26">
        <f t="shared" si="57"/>
        <v>1</v>
      </c>
      <c r="DR10" s="31" t="str">
        <f t="shared" si="58"/>
        <v>Equipe 07</v>
      </c>
      <c r="DS10" s="31" t="str">
        <f t="shared" si="59"/>
        <v>Equipe 07</v>
      </c>
      <c r="DT10" s="33">
        <f t="shared" si="60"/>
        <v>0</v>
      </c>
      <c r="DU10" s="26">
        <f t="shared" si="61"/>
        <v>1</v>
      </c>
      <c r="DV10" s="31" t="str">
        <f t="shared" si="62"/>
        <v>Equipe 07</v>
      </c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28"/>
      <c r="EV10" s="28"/>
      <c r="EW10" s="28"/>
      <c r="EX10" s="28"/>
      <c r="EY10" s="28"/>
      <c r="EZ10" s="28"/>
      <c r="FA10" s="28"/>
      <c r="FB10" s="28"/>
      <c r="FC10" s="28"/>
      <c r="FD10" s="28"/>
      <c r="FE10" s="28"/>
      <c r="FF10" s="28"/>
      <c r="FG10" s="28"/>
      <c r="FH10" s="28"/>
      <c r="FI10" s="28"/>
      <c r="FJ10" s="28"/>
      <c r="FK10" s="28"/>
      <c r="FL10" s="28"/>
      <c r="FM10" s="28"/>
      <c r="FN10" s="28"/>
      <c r="FO10" s="28"/>
      <c r="FP10" s="28"/>
      <c r="FQ10" s="28"/>
      <c r="FR10" s="28"/>
      <c r="FS10" s="28"/>
      <c r="FT10" s="28"/>
      <c r="FU10" s="28"/>
      <c r="FV10" s="28"/>
      <c r="FW10" s="28"/>
      <c r="FX10" s="28"/>
      <c r="FY10" s="28"/>
      <c r="FZ10" s="28"/>
      <c r="GA10" s="28"/>
      <c r="GB10" s="28"/>
      <c r="GC10" s="28"/>
      <c r="GD10" s="28"/>
      <c r="GE10" s="28"/>
      <c r="GF10" s="28"/>
      <c r="GG10" s="28"/>
      <c r="GH10" s="28"/>
      <c r="GI10" s="28"/>
      <c r="GJ10" s="28"/>
      <c r="GK10" s="28"/>
      <c r="GL10" s="28"/>
      <c r="GM10" s="28"/>
      <c r="GN10" s="28"/>
      <c r="GO10" s="28"/>
    </row>
    <row r="11" spans="1:197" ht="15" customHeight="1" thickBot="1" x14ac:dyDescent="0.3">
      <c r="A11" s="105"/>
      <c r="B11" s="106"/>
      <c r="C11" s="94"/>
      <c r="D11" s="94"/>
      <c r="E11" s="93"/>
      <c r="F11" s="105"/>
      <c r="G11" s="107"/>
      <c r="H11" s="108"/>
      <c r="I11" s="28"/>
      <c r="J11" s="83">
        <f t="shared" si="63"/>
        <v>1</v>
      </c>
      <c r="K11" s="220" t="str">
        <f t="shared" si="23"/>
        <v>Equipe 08</v>
      </c>
      <c r="L11" s="186">
        <f t="shared" si="0"/>
        <v>0</v>
      </c>
      <c r="M11" s="141">
        <f t="shared" si="1"/>
        <v>0</v>
      </c>
      <c r="N11" s="84" t="str">
        <f t="shared" si="2"/>
        <v>u</v>
      </c>
      <c r="O11" s="146">
        <f t="shared" si="3"/>
        <v>0</v>
      </c>
      <c r="P11" s="147">
        <f t="shared" si="4"/>
        <v>0</v>
      </c>
      <c r="Q11" s="147">
        <f t="shared" si="5"/>
        <v>0</v>
      </c>
      <c r="R11" s="147">
        <f t="shared" si="6"/>
        <v>0</v>
      </c>
      <c r="S11" s="147">
        <f t="shared" si="7"/>
        <v>0</v>
      </c>
      <c r="T11" s="147">
        <f t="shared" si="8"/>
        <v>0</v>
      </c>
      <c r="U11" s="177">
        <f t="shared" si="9"/>
        <v>0</v>
      </c>
      <c r="V11" s="85">
        <f t="shared" si="64"/>
        <v>1</v>
      </c>
      <c r="W11" s="223" t="str">
        <f t="shared" si="24"/>
        <v>Equipe 08</v>
      </c>
      <c r="X11" s="189">
        <f t="shared" si="10"/>
        <v>0</v>
      </c>
      <c r="Y11" s="150">
        <f t="shared" si="11"/>
        <v>0</v>
      </c>
      <c r="Z11" s="86" t="str">
        <f t="shared" si="12"/>
        <v>u</v>
      </c>
      <c r="AA11" s="155">
        <f t="shared" si="13"/>
        <v>0</v>
      </c>
      <c r="AB11" s="156">
        <f t="shared" si="14"/>
        <v>0</v>
      </c>
      <c r="AC11" s="156">
        <f t="shared" si="15"/>
        <v>0</v>
      </c>
      <c r="AD11" s="156">
        <f t="shared" si="16"/>
        <v>0</v>
      </c>
      <c r="AE11" s="156">
        <f t="shared" si="17"/>
        <v>0</v>
      </c>
      <c r="AF11" s="156">
        <f t="shared" si="18"/>
        <v>0</v>
      </c>
      <c r="AG11" s="180">
        <f t="shared" si="19"/>
        <v>0</v>
      </c>
      <c r="AH11" s="87">
        <f t="shared" si="65"/>
        <v>1</v>
      </c>
      <c r="AI11" s="226" t="str">
        <f t="shared" si="25"/>
        <v>Equipe 08</v>
      </c>
      <c r="AJ11" s="192">
        <f t="shared" si="20"/>
        <v>0</v>
      </c>
      <c r="AK11" s="159">
        <f t="shared" si="26"/>
        <v>0</v>
      </c>
      <c r="AL11" s="88" t="str">
        <f t="shared" si="27"/>
        <v>u</v>
      </c>
      <c r="AM11" s="164">
        <f t="shared" si="28"/>
        <v>0</v>
      </c>
      <c r="AN11" s="165">
        <f t="shared" si="29"/>
        <v>0</v>
      </c>
      <c r="AO11" s="165">
        <f t="shared" si="30"/>
        <v>0</v>
      </c>
      <c r="AP11" s="165">
        <f t="shared" si="31"/>
        <v>0</v>
      </c>
      <c r="AQ11" s="165">
        <f t="shared" si="32"/>
        <v>0</v>
      </c>
      <c r="AR11" s="165">
        <f t="shared" si="33"/>
        <v>0</v>
      </c>
      <c r="AS11" s="183">
        <f t="shared" si="34"/>
        <v>0</v>
      </c>
      <c r="AT11" s="27">
        <v>8</v>
      </c>
      <c r="AU11" s="26">
        <f t="shared" si="35"/>
        <v>8</v>
      </c>
      <c r="AV11" s="26">
        <v>8</v>
      </c>
      <c r="AW11" s="26">
        <f t="shared" si="36"/>
        <v>8</v>
      </c>
      <c r="AX11" s="26">
        <v>8</v>
      </c>
      <c r="AY11" s="30">
        <f t="shared" si="37"/>
        <v>8</v>
      </c>
      <c r="AZ11" s="31" t="str">
        <f>Equipes!A9</f>
        <v>Equipe 08</v>
      </c>
      <c r="BA11" s="26">
        <f t="shared" si="38"/>
        <v>1</v>
      </c>
      <c r="BB11" s="26">
        <f>'J05'!BA11-BA11</f>
        <v>0</v>
      </c>
      <c r="BC11" s="32" t="str">
        <f>IF(BA11&gt;'J05'!BA11,'J05'!$BC$28,IF(BA11='J05'!BA11,'J05'!$BB$28,IF(BA11&lt;'J05'!BA11,'J05'!$BA$28)))</f>
        <v>u</v>
      </c>
      <c r="BD11" s="26">
        <f t="shared" si="39"/>
        <v>8</v>
      </c>
      <c r="BE11" s="26">
        <f>SUMPRODUCT(($B$4:$B$15=AZ11)*($CW$4:$CW$15))+SUMPRODUCT(($E$4:$E$15=AZ11)*($CX$4:$CX$15))+'J05'!BE11</f>
        <v>0</v>
      </c>
      <c r="BF11" s="26">
        <f>SUMPRODUCT(($B$4:$B$15=AZ11)*($CY$4:$CY$15))+SUMPRODUCT(($E$4:$E$15=AZ11)*($CZ$4:$CZ$15))+'J05'!BF11</f>
        <v>0</v>
      </c>
      <c r="BG11" s="26">
        <f>SUMPRODUCT(($B$4:$B$15=AZ11)*($DA$4:$DA$15))+SUMPRODUCT(($E$4:$E$15=AZ11)*($DB$4:$DB$15))+'J05'!BG11</f>
        <v>0</v>
      </c>
      <c r="BH11" s="26">
        <f>SUMPRODUCT(($B$4:$B$15=AZ11)*($DC$4:$DC$15))+SUMPRODUCT(($E$4:$E$15=AZ11)*($DD$4:$DD$15))+'J05'!BH11</f>
        <v>0</v>
      </c>
      <c r="BI11" s="26">
        <f>SUMPRODUCT(($B$4:$B$15=AZ11)*($DE$4:$DE$15))+SUMPRODUCT(($E$4:$E$15=AZ11)*($DF$4:$DF$15))+'J05'!BI11</f>
        <v>0</v>
      </c>
      <c r="BJ11" s="26">
        <f>SUMPRODUCT(($B$4:$B$15=AZ11)*($DG$4:$DG$15))+SUMPRODUCT(($E$4:$E$15=AZ11)*($DH$4:$DH$15))+'J05'!BJ11</f>
        <v>0</v>
      </c>
      <c r="BK11" s="26">
        <f>SUMPRODUCT(($B$4:$B$15=AZ11)*($DI$4:$DI$15))+SUMPRODUCT(($E$4:$E$15=AZ11)*($DJ$4:$DJ$15))+'J05'!BK11</f>
        <v>0</v>
      </c>
      <c r="BL11" s="26">
        <f t="shared" si="40"/>
        <v>0</v>
      </c>
      <c r="BM11" s="31" t="str">
        <f>Equipes!A9</f>
        <v>Equipe 08</v>
      </c>
      <c r="BN11" s="26">
        <f t="shared" si="41"/>
        <v>1</v>
      </c>
      <c r="BO11" s="26">
        <f>'J05'!BN11-BN11</f>
        <v>0</v>
      </c>
      <c r="BP11" s="32" t="str">
        <f>IF(BN11&gt;'J05'!BN11,'J05'!$BP$28,IF(BN11='J05'!BN11,'J05'!$BO$28,IF(BN11&lt;'J05'!BN11,'J05'!$BN$28)))</f>
        <v>u</v>
      </c>
      <c r="BQ11" s="26">
        <f t="shared" si="42"/>
        <v>8</v>
      </c>
      <c r="BR11" s="26">
        <f>SUMPRODUCT(($B$4:$B$15=BM11)*($CU$4:$CU$15))+'J05'!BR11</f>
        <v>0</v>
      </c>
      <c r="BS11" s="26">
        <f>SUMPRODUCT(($B$4:$B$15=BM11)*($CY$4:$CY$15))+'J05'!BS11</f>
        <v>0</v>
      </c>
      <c r="BT11" s="26">
        <f>SUMPRODUCT(($B$4:$B$15=BM11)*($DA$4:$DA$15))+'J05'!BT11</f>
        <v>0</v>
      </c>
      <c r="BU11" s="26">
        <f>SUMPRODUCT(($B$4:$B$15=BM11)*($DC$4:$DC$15))+'J05'!BU11</f>
        <v>0</v>
      </c>
      <c r="BV11" s="26">
        <f>SUMPRODUCT(($B$4:$B$15=BM11)*($DE$4:$DE$15))+'J05'!BV11</f>
        <v>0</v>
      </c>
      <c r="BW11" s="26">
        <f>SUMPRODUCT(($B$4:$B$15=BM11)*($DG$4:$DG$15))+'J05'!BW11</f>
        <v>0</v>
      </c>
      <c r="BX11" s="26">
        <f>SUMPRODUCT(($B$4:$B$15=BM11)*($DI$4:$DI$15))+'J05'!BX11</f>
        <v>0</v>
      </c>
      <c r="BY11" s="26">
        <f t="shared" si="43"/>
        <v>0</v>
      </c>
      <c r="BZ11" s="31" t="str">
        <f>Equipes!A9</f>
        <v>Equipe 08</v>
      </c>
      <c r="CA11" s="26">
        <f t="shared" si="44"/>
        <v>1</v>
      </c>
      <c r="CB11" s="26">
        <f>'J05'!CA11-CA11</f>
        <v>0</v>
      </c>
      <c r="CC11" s="32" t="str">
        <f>IF(CA11&gt;'J05'!CA11,'J05'!$CC$28,IF(CA11='J05'!CA11,'J05'!$CB$28,IF(CA11&lt;'J05'!CA11,'J05'!$CA$28)))</f>
        <v>u</v>
      </c>
      <c r="CD11" s="26">
        <f t="shared" si="45"/>
        <v>8</v>
      </c>
      <c r="CE11" s="26">
        <f>SUMPRODUCT(($E$4:$E$15=BZ11)*($CV$4:$CV$15))+'J05'!CE11</f>
        <v>0</v>
      </c>
      <c r="CF11" s="26">
        <f>SUMPRODUCT(($E$4:$E$15=BZ11)*($CZ$4:$CZ$15))+'J05'!CF11</f>
        <v>0</v>
      </c>
      <c r="CG11" s="26">
        <f>SUMPRODUCT(($E$4:$E$15=BZ11)*($DB$4:$DB$15))+'J05'!CG11</f>
        <v>0</v>
      </c>
      <c r="CH11" s="26">
        <f>SUMPRODUCT(($E$4:$E$15=BZ11)*($DD$4:$DD$15))+'J05'!CH11</f>
        <v>0</v>
      </c>
      <c r="CI11" s="26">
        <f>SUMPRODUCT(($E$4:$E$15=BZ11)*($DF$4:$DF$15))+'J05'!CI11</f>
        <v>0</v>
      </c>
      <c r="CJ11" s="26">
        <f>SUMPRODUCT(($E$4:$E$15=BZ11)*($DH$4:$DH$15))+'J05'!CJ11</f>
        <v>0</v>
      </c>
      <c r="CK11" s="26">
        <f>SUMPRODUCT(($E$4:$E$15=BZ11)*($DJ$4:$DJ$15))+'J05'!CK11</f>
        <v>0</v>
      </c>
      <c r="CL11" s="26">
        <f t="shared" si="46"/>
        <v>0</v>
      </c>
      <c r="CM11" s="33">
        <f t="shared" si="47"/>
        <v>0</v>
      </c>
      <c r="CN11" s="33">
        <f>CM11+0.0000001</f>
        <v>9.9999999999999995E-8</v>
      </c>
      <c r="CO11" s="33">
        <f t="shared" si="48"/>
        <v>0</v>
      </c>
      <c r="CP11" s="33">
        <f>CO11+0.0000001</f>
        <v>9.9999999999999995E-8</v>
      </c>
      <c r="CQ11" s="33">
        <f t="shared" si="49"/>
        <v>0</v>
      </c>
      <c r="CR11" s="33">
        <f>CQ11+0.0000001</f>
        <v>9.9999999999999995E-8</v>
      </c>
      <c r="CS11" s="109"/>
      <c r="CT11" s="101"/>
      <c r="CU11" s="101"/>
      <c r="CV11" s="101"/>
      <c r="CW11" s="101"/>
      <c r="CX11" s="101"/>
      <c r="CY11" s="101"/>
      <c r="CZ11" s="101"/>
      <c r="DA11" s="101"/>
      <c r="DB11" s="101"/>
      <c r="DC11" s="101"/>
      <c r="DD11" s="101"/>
      <c r="DE11" s="101"/>
      <c r="DF11" s="101"/>
      <c r="DG11" s="101"/>
      <c r="DH11" s="101"/>
      <c r="DI11" s="101"/>
      <c r="DJ11" s="110"/>
      <c r="DK11" s="31" t="str">
        <f t="shared" si="51"/>
        <v>Equipe 08</v>
      </c>
      <c r="DL11" s="33">
        <f t="shared" si="52"/>
        <v>0</v>
      </c>
      <c r="DM11" s="26">
        <f t="shared" si="53"/>
        <v>1</v>
      </c>
      <c r="DN11" s="31" t="str">
        <f t="shared" si="54"/>
        <v>Equipe 08</v>
      </c>
      <c r="DO11" s="31" t="str">
        <f t="shared" si="55"/>
        <v>Equipe 08</v>
      </c>
      <c r="DP11" s="33">
        <f t="shared" si="56"/>
        <v>0</v>
      </c>
      <c r="DQ11" s="26">
        <f t="shared" si="57"/>
        <v>1</v>
      </c>
      <c r="DR11" s="31" t="str">
        <f t="shared" si="58"/>
        <v>Equipe 08</v>
      </c>
      <c r="DS11" s="31" t="str">
        <f t="shared" si="59"/>
        <v>Equipe 08</v>
      </c>
      <c r="DT11" s="33">
        <f t="shared" si="60"/>
        <v>0</v>
      </c>
      <c r="DU11" s="26">
        <f t="shared" si="61"/>
        <v>1</v>
      </c>
      <c r="DV11" s="31" t="str">
        <f t="shared" si="62"/>
        <v>Equipe 08</v>
      </c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</row>
    <row r="12" spans="1:197" ht="15" customHeight="1" thickTop="1" x14ac:dyDescent="0.25">
      <c r="A12" s="105"/>
      <c r="B12" s="106"/>
      <c r="C12" s="94"/>
      <c r="D12" s="94"/>
      <c r="E12" s="93"/>
      <c r="F12" s="105"/>
      <c r="G12" s="107"/>
      <c r="H12" s="108"/>
      <c r="I12" s="28"/>
      <c r="J12" s="89"/>
      <c r="K12" s="197"/>
      <c r="L12" s="198"/>
      <c r="M12" s="205"/>
      <c r="N12" s="90"/>
      <c r="O12" s="253" t="s">
        <v>29</v>
      </c>
      <c r="P12" s="254"/>
      <c r="Q12" s="254"/>
      <c r="R12" s="254"/>
      <c r="S12" s="261">
        <f>SUM(C4:D7)</f>
        <v>0</v>
      </c>
      <c r="T12" s="261"/>
      <c r="U12" s="262"/>
      <c r="V12" s="89"/>
      <c r="W12" s="197"/>
      <c r="X12" s="198"/>
      <c r="Y12" s="205"/>
      <c r="Z12" s="91"/>
      <c r="AA12" s="205"/>
      <c r="AB12" s="205"/>
      <c r="AC12" s="205"/>
      <c r="AD12" s="205"/>
      <c r="AE12" s="205"/>
      <c r="AF12" s="205"/>
      <c r="AG12" s="206"/>
      <c r="AH12" s="89"/>
      <c r="AI12" s="197"/>
      <c r="AJ12" s="198"/>
      <c r="AK12" s="205"/>
      <c r="AL12" s="91"/>
      <c r="AM12" s="205"/>
      <c r="AN12" s="205"/>
      <c r="AO12" s="205"/>
      <c r="AP12" s="205"/>
      <c r="AQ12" s="205"/>
      <c r="AR12" s="205"/>
      <c r="AS12" s="206"/>
      <c r="AT12" s="97"/>
      <c r="AU12" s="97"/>
      <c r="AV12" s="97"/>
      <c r="AW12" s="97"/>
      <c r="AX12" s="97"/>
      <c r="AY12" s="97"/>
      <c r="AZ12" s="98"/>
      <c r="BA12" s="97"/>
      <c r="BB12" s="97"/>
      <c r="BC12" s="99"/>
      <c r="BD12" s="97"/>
      <c r="BE12" s="97"/>
      <c r="BF12" s="97"/>
      <c r="BG12" s="97"/>
      <c r="BH12" s="97"/>
      <c r="BI12" s="97"/>
      <c r="BJ12" s="97"/>
      <c r="BK12" s="97"/>
      <c r="BL12" s="97"/>
      <c r="BM12" s="98"/>
      <c r="BN12" s="97"/>
      <c r="BO12" s="97"/>
      <c r="BP12" s="99"/>
      <c r="BQ12" s="97"/>
      <c r="BR12" s="97"/>
      <c r="BS12" s="97"/>
      <c r="BT12" s="97"/>
      <c r="BU12" s="97"/>
      <c r="BV12" s="97"/>
      <c r="BW12" s="97"/>
      <c r="BX12" s="97"/>
      <c r="BY12" s="97"/>
      <c r="BZ12" s="98"/>
      <c r="CA12" s="97"/>
      <c r="CB12" s="97"/>
      <c r="CC12" s="99"/>
      <c r="CD12" s="97"/>
      <c r="CE12" s="97"/>
      <c r="CF12" s="97"/>
      <c r="CG12" s="97"/>
      <c r="CH12" s="97"/>
      <c r="CI12" s="97"/>
      <c r="CJ12" s="97"/>
      <c r="CK12" s="97"/>
      <c r="CL12" s="97"/>
      <c r="CM12" s="100"/>
      <c r="CN12" s="100"/>
      <c r="CO12" s="100"/>
      <c r="CP12" s="100"/>
      <c r="CQ12" s="100"/>
      <c r="CR12" s="100"/>
      <c r="CS12" s="101"/>
      <c r="CT12" s="101"/>
      <c r="CU12" s="101"/>
      <c r="CV12" s="101"/>
      <c r="CW12" s="101"/>
      <c r="CX12" s="101"/>
      <c r="CY12" s="101"/>
      <c r="CZ12" s="101"/>
      <c r="DA12" s="101"/>
      <c r="DB12" s="101"/>
      <c r="DC12" s="101"/>
      <c r="DD12" s="101"/>
      <c r="DE12" s="101"/>
      <c r="DF12" s="101"/>
      <c r="DG12" s="101"/>
      <c r="DH12" s="101"/>
      <c r="DI12" s="101"/>
      <c r="DJ12" s="101"/>
      <c r="DK12" s="98"/>
      <c r="DL12" s="100"/>
      <c r="DM12" s="97"/>
      <c r="DN12" s="98"/>
      <c r="DO12" s="98"/>
      <c r="DP12" s="100"/>
      <c r="DQ12" s="97"/>
      <c r="DR12" s="98"/>
      <c r="DS12" s="98"/>
      <c r="DT12" s="100"/>
      <c r="DU12" s="97"/>
      <c r="DV12" s="9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</row>
    <row r="13" spans="1:197" ht="15" customHeight="1" x14ac:dyDescent="0.25">
      <c r="A13" s="105"/>
      <c r="B13" s="106"/>
      <c r="C13" s="94"/>
      <c r="D13" s="94"/>
      <c r="E13" s="93"/>
      <c r="F13" s="105"/>
      <c r="G13" s="107"/>
      <c r="H13" s="108"/>
      <c r="I13" s="28"/>
      <c r="J13" s="92"/>
      <c r="K13" s="201"/>
      <c r="L13" s="202"/>
      <c r="M13" s="207"/>
      <c r="N13" s="95"/>
      <c r="O13" s="249"/>
      <c r="P13" s="250"/>
      <c r="Q13" s="250"/>
      <c r="R13" s="250"/>
      <c r="S13" s="259"/>
      <c r="T13" s="259"/>
      <c r="U13" s="260"/>
      <c r="V13" s="92"/>
      <c r="W13" s="201"/>
      <c r="X13" s="202"/>
      <c r="Y13" s="207"/>
      <c r="Z13" s="96"/>
      <c r="AA13" s="207"/>
      <c r="AB13" s="207"/>
      <c r="AC13" s="207"/>
      <c r="AD13" s="207"/>
      <c r="AE13" s="207"/>
      <c r="AF13" s="207"/>
      <c r="AG13" s="208"/>
      <c r="AH13" s="92"/>
      <c r="AI13" s="201"/>
      <c r="AJ13" s="202"/>
      <c r="AK13" s="207"/>
      <c r="AL13" s="96"/>
      <c r="AM13" s="207"/>
      <c r="AN13" s="207"/>
      <c r="AO13" s="207"/>
      <c r="AP13" s="207"/>
      <c r="AQ13" s="207"/>
      <c r="AR13" s="207"/>
      <c r="AS13" s="208"/>
      <c r="AT13" s="101"/>
      <c r="AU13" s="101"/>
      <c r="AV13" s="101"/>
      <c r="AW13" s="101"/>
      <c r="AX13" s="101"/>
      <c r="AY13" s="101"/>
      <c r="AZ13" s="72"/>
      <c r="BA13" s="101"/>
      <c r="BB13" s="101"/>
      <c r="BC13" s="95"/>
      <c r="BD13" s="101"/>
      <c r="BE13" s="101"/>
      <c r="BF13" s="101"/>
      <c r="BG13" s="101"/>
      <c r="BH13" s="101"/>
      <c r="BI13" s="101"/>
      <c r="BJ13" s="101"/>
      <c r="BK13" s="101"/>
      <c r="BL13" s="101"/>
      <c r="BM13" s="72"/>
      <c r="BN13" s="101"/>
      <c r="BO13" s="101"/>
      <c r="BP13" s="95"/>
      <c r="BQ13" s="101"/>
      <c r="BR13" s="101"/>
      <c r="BS13" s="101"/>
      <c r="BT13" s="101"/>
      <c r="BU13" s="101"/>
      <c r="BV13" s="101"/>
      <c r="BW13" s="101"/>
      <c r="BX13" s="101"/>
      <c r="BY13" s="101"/>
      <c r="BZ13" s="72"/>
      <c r="CA13" s="101"/>
      <c r="CB13" s="101"/>
      <c r="CC13" s="95"/>
      <c r="CD13" s="101"/>
      <c r="CE13" s="101"/>
      <c r="CF13" s="101"/>
      <c r="CG13" s="101"/>
      <c r="CH13" s="101"/>
      <c r="CI13" s="101"/>
      <c r="CJ13" s="101"/>
      <c r="CK13" s="101"/>
      <c r="CL13" s="101"/>
      <c r="CM13" s="102"/>
      <c r="CN13" s="102"/>
      <c r="CO13" s="102"/>
      <c r="CP13" s="102"/>
      <c r="CQ13" s="102"/>
      <c r="CR13" s="102"/>
      <c r="CS13" s="101"/>
      <c r="CT13" s="101"/>
      <c r="CU13" s="101"/>
      <c r="CV13" s="101"/>
      <c r="CW13" s="101"/>
      <c r="CX13" s="101"/>
      <c r="CY13" s="101"/>
      <c r="CZ13" s="101"/>
      <c r="DA13" s="101"/>
      <c r="DB13" s="101"/>
      <c r="DC13" s="101"/>
      <c r="DD13" s="101"/>
      <c r="DE13" s="101"/>
      <c r="DF13" s="101"/>
      <c r="DG13" s="101"/>
      <c r="DH13" s="101"/>
      <c r="DI13" s="101"/>
      <c r="DJ13" s="101"/>
      <c r="DK13" s="72"/>
      <c r="DL13" s="102"/>
      <c r="DM13" s="101"/>
      <c r="DN13" s="72"/>
      <c r="DO13" s="72"/>
      <c r="DP13" s="102"/>
      <c r="DQ13" s="101"/>
      <c r="DR13" s="72"/>
      <c r="DS13" s="72"/>
      <c r="DT13" s="102"/>
      <c r="DU13" s="101"/>
      <c r="DV13" s="72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</row>
    <row r="14" spans="1:197" ht="15" customHeight="1" x14ac:dyDescent="0.25">
      <c r="A14" s="105"/>
      <c r="B14" s="106"/>
      <c r="C14" s="94"/>
      <c r="D14" s="94"/>
      <c r="E14" s="93"/>
      <c r="F14" s="105"/>
      <c r="G14" s="107"/>
      <c r="H14" s="108"/>
      <c r="I14" s="28"/>
      <c r="J14" s="92"/>
      <c r="K14" s="93"/>
      <c r="L14" s="93"/>
      <c r="M14" s="94"/>
      <c r="N14" s="95"/>
      <c r="O14" s="249" t="s">
        <v>30</v>
      </c>
      <c r="P14" s="250"/>
      <c r="Q14" s="250"/>
      <c r="R14" s="250"/>
      <c r="S14" s="259">
        <f>S12+'J05'!S14:U15</f>
        <v>0</v>
      </c>
      <c r="T14" s="259"/>
      <c r="U14" s="260"/>
      <c r="V14" s="92"/>
      <c r="W14" s="93"/>
      <c r="X14" s="93"/>
      <c r="Y14" s="94"/>
      <c r="Z14" s="96"/>
      <c r="AA14" s="94"/>
      <c r="AB14" s="94"/>
      <c r="AC14" s="94"/>
      <c r="AD14" s="94"/>
      <c r="AE14" s="94"/>
      <c r="AF14" s="94"/>
      <c r="AG14" s="94"/>
      <c r="AH14" s="92"/>
      <c r="AI14" s="93"/>
      <c r="AJ14" s="93"/>
      <c r="AK14" s="94"/>
      <c r="AL14" s="96"/>
      <c r="AM14" s="94"/>
      <c r="AN14" s="94"/>
      <c r="AO14" s="94"/>
      <c r="AP14" s="94"/>
      <c r="AQ14" s="94"/>
      <c r="AR14" s="94"/>
      <c r="AS14" s="94"/>
      <c r="AT14" s="101"/>
      <c r="AU14" s="101"/>
      <c r="AV14" s="101"/>
      <c r="AW14" s="101"/>
      <c r="AX14" s="101"/>
      <c r="AY14" s="101"/>
      <c r="AZ14" s="72"/>
      <c r="BA14" s="101"/>
      <c r="BB14" s="101"/>
      <c r="BC14" s="95"/>
      <c r="BD14" s="101"/>
      <c r="BE14" s="101"/>
      <c r="BF14" s="101"/>
      <c r="BG14" s="101"/>
      <c r="BH14" s="101"/>
      <c r="BI14" s="101"/>
      <c r="BJ14" s="101"/>
      <c r="BK14" s="101"/>
      <c r="BL14" s="101"/>
      <c r="BM14" s="72"/>
      <c r="BN14" s="101"/>
      <c r="BO14" s="101"/>
      <c r="BP14" s="95"/>
      <c r="BQ14" s="101"/>
      <c r="BR14" s="101"/>
      <c r="BS14" s="101"/>
      <c r="BT14" s="101"/>
      <c r="BU14" s="101"/>
      <c r="BV14" s="101"/>
      <c r="BW14" s="101"/>
      <c r="BX14" s="101"/>
      <c r="BY14" s="101"/>
      <c r="BZ14" s="72"/>
      <c r="CA14" s="101"/>
      <c r="CB14" s="101"/>
      <c r="CC14" s="95"/>
      <c r="CD14" s="101"/>
      <c r="CE14" s="101"/>
      <c r="CF14" s="101"/>
      <c r="CG14" s="101"/>
      <c r="CH14" s="101"/>
      <c r="CI14" s="101"/>
      <c r="CJ14" s="101"/>
      <c r="CK14" s="101"/>
      <c r="CL14" s="101"/>
      <c r="CM14" s="102"/>
      <c r="CN14" s="102"/>
      <c r="CO14" s="102"/>
      <c r="CP14" s="102"/>
      <c r="CQ14" s="102"/>
      <c r="CR14" s="102"/>
      <c r="CS14" s="101"/>
      <c r="CT14" s="101"/>
      <c r="CU14" s="101"/>
      <c r="CV14" s="101"/>
      <c r="CW14" s="101"/>
      <c r="CX14" s="101"/>
      <c r="CY14" s="101"/>
      <c r="CZ14" s="101"/>
      <c r="DA14" s="101"/>
      <c r="DB14" s="101"/>
      <c r="DC14" s="101"/>
      <c r="DD14" s="101"/>
      <c r="DE14" s="101"/>
      <c r="DF14" s="101"/>
      <c r="DG14" s="101"/>
      <c r="DH14" s="101"/>
      <c r="DI14" s="101"/>
      <c r="DJ14" s="101"/>
      <c r="DK14" s="72"/>
      <c r="DL14" s="102"/>
      <c r="DM14" s="101"/>
      <c r="DN14" s="72"/>
      <c r="DO14" s="72"/>
      <c r="DP14" s="102"/>
      <c r="DQ14" s="101"/>
      <c r="DR14" s="72"/>
      <c r="DS14" s="72"/>
      <c r="DT14" s="102"/>
      <c r="DU14" s="101"/>
      <c r="DV14" s="72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</row>
    <row r="15" spans="1:197" ht="15" customHeight="1" x14ac:dyDescent="0.25">
      <c r="A15" s="105"/>
      <c r="B15" s="106"/>
      <c r="C15" s="94"/>
      <c r="D15" s="94"/>
      <c r="E15" s="93"/>
      <c r="F15" s="105"/>
      <c r="G15" s="107"/>
      <c r="H15" s="108"/>
      <c r="I15" s="28"/>
      <c r="J15" s="92"/>
      <c r="K15" s="93"/>
      <c r="L15" s="93"/>
      <c r="M15" s="94"/>
      <c r="N15" s="95"/>
      <c r="O15" s="249"/>
      <c r="P15" s="250"/>
      <c r="Q15" s="250"/>
      <c r="R15" s="250"/>
      <c r="S15" s="259"/>
      <c r="T15" s="259"/>
      <c r="U15" s="260"/>
      <c r="V15" s="92"/>
      <c r="W15" s="93"/>
      <c r="X15" s="93"/>
      <c r="Y15" s="94"/>
      <c r="Z15" s="96"/>
      <c r="AA15" s="94"/>
      <c r="AB15" s="94"/>
      <c r="AC15" s="94"/>
      <c r="AD15" s="94"/>
      <c r="AE15" s="94"/>
      <c r="AF15" s="94"/>
      <c r="AG15" s="94"/>
      <c r="AH15" s="92"/>
      <c r="AI15" s="93"/>
      <c r="AJ15" s="93"/>
      <c r="AK15" s="94"/>
      <c r="AL15" s="96"/>
      <c r="AM15" s="94"/>
      <c r="AN15" s="94"/>
      <c r="AO15" s="94"/>
      <c r="AP15" s="94"/>
      <c r="AQ15" s="94"/>
      <c r="AR15" s="94"/>
      <c r="AS15" s="94"/>
      <c r="AT15" s="101"/>
      <c r="AU15" s="101"/>
      <c r="AV15" s="101"/>
      <c r="AW15" s="101"/>
      <c r="AX15" s="101"/>
      <c r="AY15" s="101"/>
      <c r="AZ15" s="72"/>
      <c r="BA15" s="101"/>
      <c r="BB15" s="101"/>
      <c r="BC15" s="95"/>
      <c r="BD15" s="101"/>
      <c r="BE15" s="101"/>
      <c r="BF15" s="101"/>
      <c r="BG15" s="101"/>
      <c r="BH15" s="101"/>
      <c r="BI15" s="101"/>
      <c r="BJ15" s="101"/>
      <c r="BK15" s="101"/>
      <c r="BL15" s="101"/>
      <c r="BM15" s="72"/>
      <c r="BN15" s="101"/>
      <c r="BO15" s="101"/>
      <c r="BP15" s="95"/>
      <c r="BQ15" s="101"/>
      <c r="BR15" s="101"/>
      <c r="BS15" s="101"/>
      <c r="BT15" s="101"/>
      <c r="BU15" s="101"/>
      <c r="BV15" s="101"/>
      <c r="BW15" s="101"/>
      <c r="BX15" s="101"/>
      <c r="BY15" s="101"/>
      <c r="BZ15" s="72"/>
      <c r="CA15" s="101"/>
      <c r="CB15" s="101"/>
      <c r="CC15" s="95"/>
      <c r="CD15" s="101"/>
      <c r="CE15" s="101"/>
      <c r="CF15" s="101"/>
      <c r="CG15" s="101"/>
      <c r="CH15" s="101"/>
      <c r="CI15" s="101"/>
      <c r="CJ15" s="101"/>
      <c r="CK15" s="101"/>
      <c r="CL15" s="101"/>
      <c r="CM15" s="102"/>
      <c r="CN15" s="102"/>
      <c r="CO15" s="102"/>
      <c r="CP15" s="102"/>
      <c r="CQ15" s="102"/>
      <c r="CR15" s="102"/>
      <c r="CS15" s="101"/>
      <c r="CT15" s="101"/>
      <c r="CU15" s="101"/>
      <c r="CV15" s="101"/>
      <c r="CW15" s="101"/>
      <c r="CX15" s="101"/>
      <c r="CY15" s="101"/>
      <c r="CZ15" s="101"/>
      <c r="DA15" s="101"/>
      <c r="DB15" s="101"/>
      <c r="DC15" s="101"/>
      <c r="DD15" s="101"/>
      <c r="DE15" s="101"/>
      <c r="DF15" s="101"/>
      <c r="DG15" s="101"/>
      <c r="DH15" s="101"/>
      <c r="DI15" s="101"/>
      <c r="DJ15" s="101"/>
      <c r="DK15" s="72"/>
      <c r="DL15" s="102"/>
      <c r="DM15" s="101"/>
      <c r="DN15" s="72"/>
      <c r="DO15" s="72"/>
      <c r="DP15" s="102"/>
      <c r="DQ15" s="101"/>
      <c r="DR15" s="72"/>
      <c r="DS15" s="72"/>
      <c r="DT15" s="102"/>
      <c r="DU15" s="101"/>
      <c r="DV15" s="72"/>
      <c r="DW15" s="28"/>
      <c r="DX15" s="28"/>
      <c r="DY15" s="28"/>
      <c r="DZ15" s="28"/>
      <c r="EA15" s="28"/>
      <c r="EB15" s="28"/>
      <c r="EC15" s="28"/>
      <c r="ED15" s="28"/>
      <c r="EE15" s="28"/>
      <c r="EF15" s="28"/>
      <c r="EG15" s="28"/>
      <c r="EH15" s="28"/>
      <c r="EI15" s="28"/>
      <c r="EJ15" s="28"/>
      <c r="EK15" s="28"/>
      <c r="EL15" s="28"/>
      <c r="EM15" s="28"/>
      <c r="EN15" s="28"/>
      <c r="EO15" s="28"/>
      <c r="EP15" s="28"/>
      <c r="EQ15" s="28"/>
      <c r="ER15" s="28"/>
      <c r="ES15" s="28"/>
      <c r="ET15" s="28"/>
      <c r="EU15" s="28"/>
      <c r="EV15" s="28"/>
      <c r="EW15" s="28"/>
      <c r="EX15" s="28"/>
      <c r="EY15" s="28"/>
      <c r="EZ15" s="28"/>
      <c r="FA15" s="28"/>
      <c r="FB15" s="28"/>
      <c r="FC15" s="28"/>
      <c r="FD15" s="28"/>
      <c r="FE15" s="28"/>
      <c r="FF15" s="28"/>
      <c r="FG15" s="28"/>
      <c r="FH15" s="28"/>
      <c r="FI15" s="28"/>
      <c r="FJ15" s="28"/>
      <c r="FK15" s="28"/>
      <c r="FL15" s="28"/>
      <c r="FM15" s="28"/>
      <c r="FN15" s="28"/>
      <c r="FO15" s="28"/>
      <c r="FP15" s="28"/>
      <c r="FQ15" s="28"/>
      <c r="FR15" s="28"/>
      <c r="FS15" s="28"/>
      <c r="FT15" s="28"/>
      <c r="FU15" s="28"/>
      <c r="FV15" s="28"/>
      <c r="FW15" s="28"/>
      <c r="FX15" s="28"/>
      <c r="FY15" s="28"/>
      <c r="FZ15" s="28"/>
      <c r="GA15" s="28"/>
      <c r="GB15" s="28"/>
      <c r="GC15" s="28"/>
      <c r="GD15" s="28"/>
      <c r="GE15" s="28"/>
      <c r="GF15" s="28"/>
      <c r="GG15" s="28"/>
      <c r="GH15" s="28"/>
      <c r="GI15" s="28"/>
      <c r="GJ15" s="28"/>
      <c r="GK15" s="28"/>
      <c r="GL15" s="28"/>
      <c r="GM15" s="28"/>
      <c r="GN15" s="28"/>
      <c r="GO15" s="28"/>
    </row>
    <row r="16" spans="1:197" ht="15" customHeight="1" x14ac:dyDescent="0.25">
      <c r="A16" s="71"/>
      <c r="B16" s="69"/>
      <c r="C16" s="71"/>
      <c r="D16" s="71"/>
      <c r="E16" s="64"/>
      <c r="F16" s="71"/>
      <c r="G16" s="71"/>
      <c r="H16" s="71"/>
      <c r="I16" s="28"/>
      <c r="J16" s="92"/>
      <c r="K16" s="93"/>
      <c r="L16" s="93"/>
      <c r="M16" s="94"/>
      <c r="N16" s="95"/>
      <c r="O16" s="249" t="s">
        <v>31</v>
      </c>
      <c r="P16" s="250"/>
      <c r="Q16" s="250"/>
      <c r="R16" s="250"/>
      <c r="S16" s="255" t="str">
        <f>IF(O4=0,"",SUM(S4:S11)/SUM(O4:O11)*2)</f>
        <v/>
      </c>
      <c r="T16" s="255"/>
      <c r="U16" s="256"/>
      <c r="V16" s="92"/>
      <c r="W16" s="93"/>
      <c r="X16" s="93"/>
      <c r="Y16" s="94"/>
      <c r="Z16" s="96"/>
      <c r="AA16" s="94"/>
      <c r="AB16" s="94"/>
      <c r="AC16" s="94"/>
      <c r="AD16" s="94"/>
      <c r="AE16" s="94"/>
      <c r="AF16" s="94"/>
      <c r="AG16" s="94"/>
      <c r="AH16" s="92"/>
      <c r="AI16" s="93"/>
      <c r="AJ16" s="93"/>
      <c r="AK16" s="94"/>
      <c r="AL16" s="96"/>
      <c r="AM16" s="94"/>
      <c r="AN16" s="94"/>
      <c r="AO16" s="94"/>
      <c r="AP16" s="94"/>
      <c r="AQ16" s="94"/>
      <c r="AR16" s="94"/>
      <c r="AS16" s="94"/>
      <c r="AT16" s="101"/>
      <c r="AU16" s="101"/>
      <c r="AV16" s="101"/>
      <c r="AW16" s="101"/>
      <c r="AX16" s="101"/>
      <c r="AY16" s="101"/>
      <c r="AZ16" s="72"/>
      <c r="BA16" s="101"/>
      <c r="BB16" s="101"/>
      <c r="BC16" s="95"/>
      <c r="BD16" s="101"/>
      <c r="BE16" s="101"/>
      <c r="BF16" s="101"/>
      <c r="BG16" s="101"/>
      <c r="BH16" s="101"/>
      <c r="BI16" s="101"/>
      <c r="BJ16" s="101"/>
      <c r="BK16" s="101"/>
      <c r="BL16" s="101"/>
      <c r="BM16" s="72"/>
      <c r="BN16" s="101"/>
      <c r="BO16" s="101"/>
      <c r="BP16" s="95"/>
      <c r="BQ16" s="101"/>
      <c r="BR16" s="101"/>
      <c r="BS16" s="101"/>
      <c r="BT16" s="101"/>
      <c r="BU16" s="101"/>
      <c r="BV16" s="101"/>
      <c r="BW16" s="101"/>
      <c r="BX16" s="101"/>
      <c r="BY16" s="101"/>
      <c r="BZ16" s="72"/>
      <c r="CA16" s="101"/>
      <c r="CB16" s="101"/>
      <c r="CC16" s="95"/>
      <c r="CD16" s="101"/>
      <c r="CE16" s="101"/>
      <c r="CF16" s="101"/>
      <c r="CG16" s="101"/>
      <c r="CH16" s="101"/>
      <c r="CI16" s="101"/>
      <c r="CJ16" s="101"/>
      <c r="CK16" s="101"/>
      <c r="CL16" s="101"/>
      <c r="CM16" s="102"/>
      <c r="CN16" s="102"/>
      <c r="CO16" s="102"/>
      <c r="CP16" s="102"/>
      <c r="CQ16" s="102"/>
      <c r="CR16" s="102"/>
      <c r="CS16" s="28"/>
      <c r="CT16" s="28"/>
      <c r="CU16" s="28"/>
      <c r="CV16" s="28"/>
      <c r="CW16" s="28"/>
      <c r="CX16" s="28"/>
      <c r="CY16" s="28"/>
      <c r="CZ16" s="28"/>
      <c r="DA16" s="28"/>
      <c r="DB16" s="28"/>
      <c r="DC16" s="28"/>
      <c r="DD16" s="28"/>
      <c r="DE16" s="28"/>
      <c r="DF16" s="28"/>
      <c r="DG16" s="28"/>
      <c r="DH16" s="28"/>
      <c r="DI16" s="28"/>
      <c r="DJ16" s="28"/>
      <c r="DK16" s="72"/>
      <c r="DL16" s="102"/>
      <c r="DM16" s="101"/>
      <c r="DN16" s="72"/>
      <c r="DO16" s="72"/>
      <c r="DP16" s="102"/>
      <c r="DQ16" s="101"/>
      <c r="DR16" s="72"/>
      <c r="DS16" s="72"/>
      <c r="DT16" s="102"/>
      <c r="DU16" s="101"/>
      <c r="DV16" s="72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28"/>
      <c r="EV16" s="28"/>
      <c r="EW16" s="28"/>
      <c r="EX16" s="28"/>
      <c r="EY16" s="28"/>
      <c r="EZ16" s="28"/>
      <c r="FA16" s="28"/>
      <c r="FB16" s="28"/>
      <c r="FC16" s="28"/>
      <c r="FD16" s="28"/>
      <c r="FE16" s="28"/>
      <c r="FF16" s="28"/>
      <c r="FG16" s="28"/>
      <c r="FH16" s="28"/>
      <c r="FI16" s="28"/>
      <c r="FJ16" s="28"/>
      <c r="FK16" s="28"/>
      <c r="FL16" s="28"/>
      <c r="FM16" s="28"/>
      <c r="FN16" s="28"/>
      <c r="FO16" s="28"/>
      <c r="FP16" s="28"/>
      <c r="FQ16" s="28"/>
      <c r="FR16" s="28"/>
      <c r="FS16" s="28"/>
      <c r="FT16" s="28"/>
      <c r="FU16" s="28"/>
      <c r="FV16" s="28"/>
      <c r="FW16" s="28"/>
      <c r="FX16" s="28"/>
      <c r="FY16" s="28"/>
      <c r="FZ16" s="28"/>
      <c r="GA16" s="28"/>
      <c r="GB16" s="28"/>
      <c r="GC16" s="28"/>
      <c r="GD16" s="28"/>
      <c r="GE16" s="28"/>
      <c r="GF16" s="28"/>
      <c r="GG16" s="28"/>
      <c r="GH16" s="28"/>
      <c r="GI16" s="28"/>
      <c r="GJ16" s="28"/>
      <c r="GK16" s="28"/>
      <c r="GL16" s="28"/>
      <c r="GM16" s="28"/>
      <c r="GN16" s="28"/>
      <c r="GO16" s="28"/>
    </row>
    <row r="17" spans="1:197" ht="15" customHeight="1" thickBot="1" x14ac:dyDescent="0.3">
      <c r="A17" s="28"/>
      <c r="B17" s="228"/>
      <c r="C17" s="228"/>
      <c r="D17" s="228"/>
      <c r="E17" s="228"/>
      <c r="F17" s="228"/>
      <c r="G17" s="228"/>
      <c r="H17" s="28"/>
      <c r="I17" s="28"/>
      <c r="J17" s="92"/>
      <c r="K17" s="93"/>
      <c r="L17" s="93"/>
      <c r="M17" s="94"/>
      <c r="N17" s="95"/>
      <c r="O17" s="251"/>
      <c r="P17" s="252"/>
      <c r="Q17" s="252"/>
      <c r="R17" s="252"/>
      <c r="S17" s="257"/>
      <c r="T17" s="257"/>
      <c r="U17" s="258"/>
      <c r="V17" s="92"/>
      <c r="W17" s="93"/>
      <c r="X17" s="93"/>
      <c r="Y17" s="94"/>
      <c r="Z17" s="96"/>
      <c r="AA17" s="94"/>
      <c r="AB17" s="94"/>
      <c r="AC17" s="94"/>
      <c r="AD17" s="94"/>
      <c r="AE17" s="94"/>
      <c r="AF17" s="94"/>
      <c r="AG17" s="94"/>
      <c r="AH17" s="92"/>
      <c r="AI17" s="93"/>
      <c r="AJ17" s="93"/>
      <c r="AK17" s="94"/>
      <c r="AL17" s="96"/>
      <c r="AM17" s="94"/>
      <c r="AN17" s="94"/>
      <c r="AO17" s="94"/>
      <c r="AP17" s="94"/>
      <c r="AQ17" s="94"/>
      <c r="AR17" s="94"/>
      <c r="AS17" s="94"/>
      <c r="AT17" s="101"/>
      <c r="AU17" s="101"/>
      <c r="AV17" s="101"/>
      <c r="AW17" s="101"/>
      <c r="AX17" s="101"/>
      <c r="AY17" s="101"/>
      <c r="AZ17" s="72"/>
      <c r="BA17" s="101"/>
      <c r="BB17" s="101"/>
      <c r="BC17" s="95"/>
      <c r="BD17" s="101"/>
      <c r="BE17" s="101"/>
      <c r="BF17" s="101"/>
      <c r="BG17" s="101"/>
      <c r="BH17" s="101"/>
      <c r="BI17" s="101"/>
      <c r="BJ17" s="101"/>
      <c r="BK17" s="101"/>
      <c r="BL17" s="101"/>
      <c r="BM17" s="72"/>
      <c r="BN17" s="101"/>
      <c r="BO17" s="101"/>
      <c r="BP17" s="95"/>
      <c r="BQ17" s="101"/>
      <c r="BR17" s="101"/>
      <c r="BS17" s="101"/>
      <c r="BT17" s="101"/>
      <c r="BU17" s="101"/>
      <c r="BV17" s="101"/>
      <c r="BW17" s="101"/>
      <c r="BX17" s="101"/>
      <c r="BY17" s="101"/>
      <c r="BZ17" s="72"/>
      <c r="CA17" s="101"/>
      <c r="CB17" s="101"/>
      <c r="CC17" s="95"/>
      <c r="CD17" s="101"/>
      <c r="CE17" s="101"/>
      <c r="CF17" s="101"/>
      <c r="CG17" s="101"/>
      <c r="CH17" s="101"/>
      <c r="CI17" s="101"/>
      <c r="CJ17" s="101"/>
      <c r="CK17" s="101"/>
      <c r="CL17" s="101"/>
      <c r="CM17" s="102"/>
      <c r="CN17" s="102"/>
      <c r="CO17" s="102"/>
      <c r="CP17" s="102"/>
      <c r="CQ17" s="102"/>
      <c r="CR17" s="102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72"/>
      <c r="DL17" s="102"/>
      <c r="DM17" s="101"/>
      <c r="DN17" s="72"/>
      <c r="DO17" s="72"/>
      <c r="DP17" s="102"/>
      <c r="DQ17" s="101"/>
      <c r="DR17" s="72"/>
      <c r="DS17" s="72"/>
      <c r="DT17" s="102"/>
      <c r="DU17" s="101"/>
      <c r="DV17" s="72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</row>
    <row r="18" spans="1:197" ht="15" customHeight="1" thickTop="1" x14ac:dyDescent="0.25">
      <c r="A18" s="28"/>
      <c r="B18" s="228"/>
      <c r="C18" s="228"/>
      <c r="D18" s="228"/>
      <c r="E18" s="228"/>
      <c r="F18" s="228"/>
      <c r="G18" s="228"/>
      <c r="H18" s="28"/>
      <c r="I18" s="28"/>
      <c r="J18" s="92"/>
      <c r="K18" s="93"/>
      <c r="L18" s="93"/>
      <c r="M18" s="94"/>
      <c r="N18" s="95"/>
      <c r="O18" s="193"/>
      <c r="P18" s="193"/>
      <c r="Q18" s="193"/>
      <c r="R18" s="193"/>
      <c r="S18" s="193"/>
      <c r="T18" s="193"/>
      <c r="U18" s="193"/>
      <c r="V18" s="92"/>
      <c r="W18" s="93"/>
      <c r="X18" s="93"/>
      <c r="Y18" s="94"/>
      <c r="Z18" s="96"/>
      <c r="AA18" s="94"/>
      <c r="AB18" s="94"/>
      <c r="AC18" s="94"/>
      <c r="AD18" s="94"/>
      <c r="AE18" s="94"/>
      <c r="AF18" s="94"/>
      <c r="AG18" s="94"/>
      <c r="AH18" s="92"/>
      <c r="AI18" s="93"/>
      <c r="AJ18" s="93"/>
      <c r="AK18" s="94"/>
      <c r="AL18" s="96"/>
      <c r="AM18" s="94"/>
      <c r="AN18" s="94"/>
      <c r="AO18" s="94"/>
      <c r="AP18" s="94"/>
      <c r="AQ18" s="94"/>
      <c r="AR18" s="94"/>
      <c r="AS18" s="94"/>
      <c r="AT18" s="101"/>
      <c r="AU18" s="101"/>
      <c r="AV18" s="101"/>
      <c r="AW18" s="101"/>
      <c r="AX18" s="101"/>
      <c r="AY18" s="101"/>
      <c r="AZ18" s="72"/>
      <c r="BA18" s="101"/>
      <c r="BB18" s="101"/>
      <c r="BC18" s="95"/>
      <c r="BD18" s="101"/>
      <c r="BE18" s="101"/>
      <c r="BF18" s="101"/>
      <c r="BG18" s="101"/>
      <c r="BH18" s="101"/>
      <c r="BI18" s="101"/>
      <c r="BJ18" s="101"/>
      <c r="BK18" s="101"/>
      <c r="BL18" s="101"/>
      <c r="BM18" s="72"/>
      <c r="BN18" s="101"/>
      <c r="BO18" s="101"/>
      <c r="BP18" s="95"/>
      <c r="BQ18" s="101"/>
      <c r="BR18" s="101"/>
      <c r="BS18" s="101"/>
      <c r="BT18" s="101"/>
      <c r="BU18" s="101"/>
      <c r="BV18" s="101"/>
      <c r="BW18" s="101"/>
      <c r="BX18" s="101"/>
      <c r="BY18" s="101"/>
      <c r="BZ18" s="72"/>
      <c r="CA18" s="101"/>
      <c r="CB18" s="101"/>
      <c r="CC18" s="95"/>
      <c r="CD18" s="101"/>
      <c r="CE18" s="101"/>
      <c r="CF18" s="101"/>
      <c r="CG18" s="101"/>
      <c r="CH18" s="101"/>
      <c r="CI18" s="101"/>
      <c r="CJ18" s="101"/>
      <c r="CK18" s="101"/>
      <c r="CL18" s="101"/>
      <c r="CM18" s="102"/>
      <c r="CN18" s="102"/>
      <c r="CO18" s="102"/>
      <c r="CP18" s="102"/>
      <c r="CQ18" s="102"/>
      <c r="CR18" s="102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72"/>
      <c r="DL18" s="102"/>
      <c r="DM18" s="101"/>
      <c r="DN18" s="72"/>
      <c r="DO18" s="72"/>
      <c r="DP18" s="102"/>
      <c r="DQ18" s="101"/>
      <c r="DR18" s="72"/>
      <c r="DS18" s="72"/>
      <c r="DT18" s="102"/>
      <c r="DU18" s="101"/>
      <c r="DV18" s="72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</row>
    <row r="19" spans="1:197" ht="15" customHeight="1" x14ac:dyDescent="0.25">
      <c r="A19" s="28"/>
      <c r="B19" s="228"/>
      <c r="C19" s="228"/>
      <c r="D19" s="228"/>
      <c r="E19" s="228"/>
      <c r="F19" s="228"/>
      <c r="G19" s="228"/>
      <c r="H19" s="28"/>
      <c r="I19" s="28"/>
      <c r="J19" s="92"/>
      <c r="K19" s="93"/>
      <c r="L19" s="93"/>
      <c r="M19" s="94"/>
      <c r="N19" s="95"/>
      <c r="O19" s="193"/>
      <c r="P19" s="193"/>
      <c r="Q19" s="193"/>
      <c r="R19" s="193"/>
      <c r="S19" s="193"/>
      <c r="T19" s="193"/>
      <c r="U19" s="193"/>
      <c r="V19" s="92"/>
      <c r="W19" s="93"/>
      <c r="X19" s="93"/>
      <c r="Y19" s="94"/>
      <c r="Z19" s="96"/>
      <c r="AA19" s="94"/>
      <c r="AB19" s="94"/>
      <c r="AC19" s="94"/>
      <c r="AD19" s="94"/>
      <c r="AE19" s="94"/>
      <c r="AF19" s="94"/>
      <c r="AG19" s="94"/>
      <c r="AH19" s="92"/>
      <c r="AI19" s="93"/>
      <c r="AJ19" s="93"/>
      <c r="AK19" s="94"/>
      <c r="AL19" s="96"/>
      <c r="AM19" s="94"/>
      <c r="AN19" s="94"/>
      <c r="AO19" s="94"/>
      <c r="AP19" s="94"/>
      <c r="AQ19" s="94"/>
      <c r="AR19" s="94"/>
      <c r="AS19" s="94"/>
      <c r="AT19" s="101"/>
      <c r="AU19" s="101"/>
      <c r="AV19" s="101"/>
      <c r="AW19" s="101"/>
      <c r="AX19" s="101"/>
      <c r="AY19" s="101"/>
      <c r="AZ19" s="72"/>
      <c r="BA19" s="101"/>
      <c r="BB19" s="101"/>
      <c r="BC19" s="95"/>
      <c r="BD19" s="101"/>
      <c r="BE19" s="101"/>
      <c r="BF19" s="101"/>
      <c r="BG19" s="101"/>
      <c r="BH19" s="101"/>
      <c r="BI19" s="101"/>
      <c r="BJ19" s="101"/>
      <c r="BK19" s="101"/>
      <c r="BL19" s="101"/>
      <c r="BM19" s="72"/>
      <c r="BN19" s="101"/>
      <c r="BO19" s="101"/>
      <c r="BP19" s="95"/>
      <c r="BQ19" s="101"/>
      <c r="BR19" s="101"/>
      <c r="BS19" s="101"/>
      <c r="BT19" s="101"/>
      <c r="BU19" s="101"/>
      <c r="BV19" s="101"/>
      <c r="BW19" s="101"/>
      <c r="BX19" s="101"/>
      <c r="BY19" s="101"/>
      <c r="BZ19" s="72"/>
      <c r="CA19" s="101"/>
      <c r="CB19" s="101"/>
      <c r="CC19" s="95"/>
      <c r="CD19" s="101"/>
      <c r="CE19" s="101"/>
      <c r="CF19" s="101"/>
      <c r="CG19" s="101"/>
      <c r="CH19" s="101"/>
      <c r="CI19" s="101"/>
      <c r="CJ19" s="101"/>
      <c r="CK19" s="101"/>
      <c r="CL19" s="101"/>
      <c r="CM19" s="102"/>
      <c r="CN19" s="102"/>
      <c r="CO19" s="102"/>
      <c r="CP19" s="102"/>
      <c r="CQ19" s="102"/>
      <c r="CR19" s="102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72"/>
      <c r="DL19" s="102"/>
      <c r="DM19" s="101"/>
      <c r="DN19" s="72"/>
      <c r="DO19" s="72"/>
      <c r="DP19" s="102"/>
      <c r="DQ19" s="101"/>
      <c r="DR19" s="72"/>
      <c r="DS19" s="72"/>
      <c r="DT19" s="102"/>
      <c r="DU19" s="101"/>
      <c r="DV19" s="72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</row>
    <row r="20" spans="1:197" ht="15" customHeight="1" x14ac:dyDescent="0.25">
      <c r="A20" s="28"/>
      <c r="B20" s="228"/>
      <c r="C20" s="228"/>
      <c r="D20" s="228"/>
      <c r="E20" s="228"/>
      <c r="F20" s="228"/>
      <c r="G20" s="228"/>
      <c r="H20" s="28"/>
      <c r="I20" s="28"/>
      <c r="J20" s="92"/>
      <c r="K20" s="93"/>
      <c r="L20" s="93"/>
      <c r="M20" s="94"/>
      <c r="N20" s="95"/>
      <c r="O20" s="94"/>
      <c r="P20" s="94"/>
      <c r="Q20" s="94"/>
      <c r="R20" s="94"/>
      <c r="S20" s="94"/>
      <c r="T20" s="94"/>
      <c r="U20" s="94"/>
      <c r="V20" s="92"/>
      <c r="W20" s="93"/>
      <c r="X20" s="93"/>
      <c r="Y20" s="94"/>
      <c r="Z20" s="96"/>
      <c r="AA20" s="94"/>
      <c r="AB20" s="94"/>
      <c r="AC20" s="94"/>
      <c r="AD20" s="94"/>
      <c r="AE20" s="94"/>
      <c r="AF20" s="94"/>
      <c r="AG20" s="94"/>
      <c r="AH20" s="92"/>
      <c r="AI20" s="93"/>
      <c r="AJ20" s="93"/>
      <c r="AK20" s="94"/>
      <c r="AL20" s="96"/>
      <c r="AM20" s="94"/>
      <c r="AN20" s="94"/>
      <c r="AO20" s="94"/>
      <c r="AP20" s="94"/>
      <c r="AQ20" s="94"/>
      <c r="AR20" s="94"/>
      <c r="AS20" s="94"/>
      <c r="AT20" s="101"/>
      <c r="AU20" s="101"/>
      <c r="AV20" s="101"/>
      <c r="AW20" s="101"/>
      <c r="AX20" s="101"/>
      <c r="AY20" s="101"/>
      <c r="AZ20" s="72"/>
      <c r="BA20" s="101"/>
      <c r="BB20" s="101"/>
      <c r="BC20" s="95"/>
      <c r="BD20" s="101"/>
      <c r="BE20" s="101"/>
      <c r="BF20" s="101"/>
      <c r="BG20" s="101"/>
      <c r="BH20" s="101"/>
      <c r="BI20" s="101"/>
      <c r="BJ20" s="101"/>
      <c r="BK20" s="101"/>
      <c r="BL20" s="101"/>
      <c r="BM20" s="72"/>
      <c r="BN20" s="101"/>
      <c r="BO20" s="101"/>
      <c r="BP20" s="95"/>
      <c r="BQ20" s="101"/>
      <c r="BR20" s="101"/>
      <c r="BS20" s="101"/>
      <c r="BT20" s="101"/>
      <c r="BU20" s="101"/>
      <c r="BV20" s="101"/>
      <c r="BW20" s="101"/>
      <c r="BX20" s="101"/>
      <c r="BY20" s="101"/>
      <c r="BZ20" s="72"/>
      <c r="CA20" s="101"/>
      <c r="CB20" s="101"/>
      <c r="CC20" s="95"/>
      <c r="CD20" s="101"/>
      <c r="CE20" s="101"/>
      <c r="CF20" s="101"/>
      <c r="CG20" s="101"/>
      <c r="CH20" s="101"/>
      <c r="CI20" s="101"/>
      <c r="CJ20" s="101"/>
      <c r="CK20" s="101"/>
      <c r="CL20" s="101"/>
      <c r="CM20" s="102"/>
      <c r="CN20" s="102"/>
      <c r="CO20" s="102"/>
      <c r="CP20" s="102"/>
      <c r="CQ20" s="102"/>
      <c r="CR20" s="102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72"/>
      <c r="DL20" s="102"/>
      <c r="DM20" s="101"/>
      <c r="DN20" s="72"/>
      <c r="DO20" s="72"/>
      <c r="DP20" s="102"/>
      <c r="DQ20" s="101"/>
      <c r="DR20" s="72"/>
      <c r="DS20" s="72"/>
      <c r="DT20" s="102"/>
      <c r="DU20" s="101"/>
      <c r="DV20" s="72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</row>
    <row r="21" spans="1:197" ht="15" customHeight="1" x14ac:dyDescent="0.25">
      <c r="A21" s="28"/>
      <c r="B21" s="228"/>
      <c r="C21" s="228"/>
      <c r="D21" s="228"/>
      <c r="E21" s="228"/>
      <c r="F21" s="228"/>
      <c r="G21" s="228"/>
      <c r="H21" s="28"/>
      <c r="I21" s="28"/>
      <c r="J21" s="92"/>
      <c r="K21" s="93"/>
      <c r="L21" s="93"/>
      <c r="M21" s="94"/>
      <c r="N21" s="95"/>
      <c r="O21" s="94"/>
      <c r="P21" s="94"/>
      <c r="Q21" s="94"/>
      <c r="R21" s="94"/>
      <c r="S21" s="94"/>
      <c r="T21" s="94"/>
      <c r="U21" s="94"/>
      <c r="V21" s="92"/>
      <c r="W21" s="93"/>
      <c r="X21" s="93"/>
      <c r="Y21" s="94"/>
      <c r="Z21" s="96"/>
      <c r="AA21" s="94"/>
      <c r="AB21" s="94"/>
      <c r="AC21" s="94"/>
      <c r="AD21" s="94"/>
      <c r="AE21" s="94"/>
      <c r="AF21" s="94"/>
      <c r="AG21" s="94"/>
      <c r="AH21" s="92"/>
      <c r="AI21" s="93"/>
      <c r="AJ21" s="93"/>
      <c r="AK21" s="94"/>
      <c r="AL21" s="96"/>
      <c r="AM21" s="94"/>
      <c r="AN21" s="94"/>
      <c r="AO21" s="94"/>
      <c r="AP21" s="94"/>
      <c r="AQ21" s="94"/>
      <c r="AR21" s="94"/>
      <c r="AS21" s="94"/>
      <c r="AT21" s="101"/>
      <c r="AU21" s="101"/>
      <c r="AV21" s="101"/>
      <c r="AW21" s="101"/>
      <c r="AX21" s="101"/>
      <c r="AY21" s="101"/>
      <c r="AZ21" s="72"/>
      <c r="BA21" s="101"/>
      <c r="BB21" s="101"/>
      <c r="BC21" s="95"/>
      <c r="BD21" s="101"/>
      <c r="BE21" s="101"/>
      <c r="BF21" s="101"/>
      <c r="BG21" s="101"/>
      <c r="BH21" s="101"/>
      <c r="BI21" s="101"/>
      <c r="BJ21" s="101"/>
      <c r="BK21" s="101"/>
      <c r="BL21" s="101"/>
      <c r="BM21" s="72"/>
      <c r="BN21" s="101"/>
      <c r="BO21" s="101"/>
      <c r="BP21" s="95"/>
      <c r="BQ21" s="101"/>
      <c r="BR21" s="101"/>
      <c r="BS21" s="101"/>
      <c r="BT21" s="101"/>
      <c r="BU21" s="101"/>
      <c r="BV21" s="101"/>
      <c r="BW21" s="101"/>
      <c r="BX21" s="101"/>
      <c r="BY21" s="101"/>
      <c r="BZ21" s="72"/>
      <c r="CA21" s="101"/>
      <c r="CB21" s="101"/>
      <c r="CC21" s="95"/>
      <c r="CD21" s="101"/>
      <c r="CE21" s="101"/>
      <c r="CF21" s="101"/>
      <c r="CG21" s="101"/>
      <c r="CH21" s="101"/>
      <c r="CI21" s="101"/>
      <c r="CJ21" s="101"/>
      <c r="CK21" s="101"/>
      <c r="CL21" s="101"/>
      <c r="CM21" s="102"/>
      <c r="CN21" s="102"/>
      <c r="CO21" s="102"/>
      <c r="CP21" s="102"/>
      <c r="CQ21" s="102"/>
      <c r="CR21" s="102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72"/>
      <c r="DL21" s="102"/>
      <c r="DM21" s="101"/>
      <c r="DN21" s="72"/>
      <c r="DO21" s="72"/>
      <c r="DP21" s="102"/>
      <c r="DQ21" s="101"/>
      <c r="DR21" s="72"/>
      <c r="DS21" s="72"/>
      <c r="DT21" s="102"/>
      <c r="DU21" s="101"/>
      <c r="DV21" s="72"/>
      <c r="DW21" s="28"/>
      <c r="DX21" s="28"/>
      <c r="DY21" s="28"/>
      <c r="DZ21" s="28"/>
      <c r="EA21" s="28"/>
      <c r="EB21" s="28"/>
      <c r="EC21" s="28"/>
      <c r="ED21" s="28"/>
      <c r="EE21" s="28"/>
      <c r="EF21" s="28"/>
      <c r="EG21" s="28"/>
      <c r="EH21" s="28"/>
      <c r="EI21" s="28"/>
      <c r="EJ21" s="28"/>
      <c r="EK21" s="28"/>
      <c r="EL21" s="28"/>
      <c r="EM21" s="28"/>
      <c r="EN21" s="28"/>
      <c r="EO21" s="28"/>
      <c r="EP21" s="28"/>
      <c r="EQ21" s="28"/>
      <c r="ER21" s="28"/>
      <c r="ES21" s="28"/>
      <c r="ET21" s="28"/>
      <c r="EU21" s="28"/>
      <c r="EV21" s="28"/>
      <c r="EW21" s="28"/>
      <c r="EX21" s="28"/>
      <c r="EY21" s="28"/>
      <c r="EZ21" s="28"/>
      <c r="FA21" s="28"/>
      <c r="FB21" s="28"/>
      <c r="FC21" s="28"/>
      <c r="FD21" s="28"/>
      <c r="FE21" s="28"/>
      <c r="FF21" s="28"/>
      <c r="FG21" s="28"/>
      <c r="FH21" s="28"/>
      <c r="FI21" s="28"/>
      <c r="FJ21" s="28"/>
      <c r="FK21" s="28"/>
      <c r="FL21" s="28"/>
      <c r="FM21" s="28"/>
      <c r="FN21" s="28"/>
      <c r="FO21" s="28"/>
      <c r="FP21" s="28"/>
      <c r="FQ21" s="28"/>
      <c r="FR21" s="28"/>
      <c r="FS21" s="28"/>
      <c r="FT21" s="28"/>
      <c r="FU21" s="28"/>
      <c r="FV21" s="28"/>
      <c r="FW21" s="28"/>
      <c r="FX21" s="28"/>
      <c r="FY21" s="28"/>
      <c r="FZ21" s="28"/>
      <c r="GA21" s="28"/>
      <c r="GB21" s="28"/>
      <c r="GC21" s="28"/>
      <c r="GD21" s="28"/>
      <c r="GE21" s="28"/>
      <c r="GF21" s="28"/>
      <c r="GG21" s="28"/>
      <c r="GH21" s="28"/>
      <c r="GI21" s="28"/>
      <c r="GJ21" s="28"/>
      <c r="GK21" s="28"/>
      <c r="GL21" s="28"/>
      <c r="GM21" s="28"/>
      <c r="GN21" s="28"/>
      <c r="GO21" s="28"/>
    </row>
    <row r="22" spans="1:197" ht="15" customHeight="1" x14ac:dyDescent="0.25">
      <c r="A22" s="28"/>
      <c r="B22" s="228"/>
      <c r="C22" s="228"/>
      <c r="D22" s="228"/>
      <c r="E22" s="228"/>
      <c r="F22" s="228"/>
      <c r="G22" s="228"/>
      <c r="H22" s="28"/>
      <c r="I22" s="28"/>
      <c r="J22" s="92"/>
      <c r="K22" s="93"/>
      <c r="L22" s="93"/>
      <c r="M22" s="94"/>
      <c r="N22" s="95"/>
      <c r="O22" s="94"/>
      <c r="P22" s="94"/>
      <c r="Q22" s="94"/>
      <c r="R22" s="94"/>
      <c r="S22" s="94"/>
      <c r="T22" s="94"/>
      <c r="U22" s="94"/>
      <c r="V22" s="92"/>
      <c r="W22" s="93"/>
      <c r="X22" s="93"/>
      <c r="Y22" s="94"/>
      <c r="Z22" s="96"/>
      <c r="AA22" s="94"/>
      <c r="AB22" s="94"/>
      <c r="AC22" s="94"/>
      <c r="AD22" s="94"/>
      <c r="AE22" s="94"/>
      <c r="AF22" s="94"/>
      <c r="AG22" s="94"/>
      <c r="AH22" s="92"/>
      <c r="AI22" s="93"/>
      <c r="AJ22" s="93"/>
      <c r="AK22" s="94"/>
      <c r="AL22" s="96"/>
      <c r="AM22" s="94"/>
      <c r="AN22" s="94"/>
      <c r="AO22" s="94"/>
      <c r="AP22" s="94"/>
      <c r="AQ22" s="94"/>
      <c r="AR22" s="94"/>
      <c r="AS22" s="94"/>
      <c r="AT22" s="101"/>
      <c r="AU22" s="101"/>
      <c r="AV22" s="101"/>
      <c r="AW22" s="101"/>
      <c r="AX22" s="101"/>
      <c r="AY22" s="101"/>
      <c r="AZ22" s="72"/>
      <c r="BA22" s="101"/>
      <c r="BB22" s="101"/>
      <c r="BC22" s="95"/>
      <c r="BD22" s="101"/>
      <c r="BE22" s="101"/>
      <c r="BF22" s="101"/>
      <c r="BG22" s="101"/>
      <c r="BH22" s="101"/>
      <c r="BI22" s="101"/>
      <c r="BJ22" s="101"/>
      <c r="BK22" s="101"/>
      <c r="BL22" s="101"/>
      <c r="BM22" s="72"/>
      <c r="BN22" s="101"/>
      <c r="BO22" s="101"/>
      <c r="BP22" s="95"/>
      <c r="BQ22" s="101"/>
      <c r="BR22" s="101"/>
      <c r="BS22" s="101"/>
      <c r="BT22" s="101"/>
      <c r="BU22" s="101"/>
      <c r="BV22" s="101"/>
      <c r="BW22" s="101"/>
      <c r="BX22" s="101"/>
      <c r="BY22" s="101"/>
      <c r="BZ22" s="72"/>
      <c r="CA22" s="101"/>
      <c r="CB22" s="101"/>
      <c r="CC22" s="95"/>
      <c r="CD22" s="101"/>
      <c r="CE22" s="101"/>
      <c r="CF22" s="101"/>
      <c r="CG22" s="101"/>
      <c r="CH22" s="101"/>
      <c r="CI22" s="101"/>
      <c r="CJ22" s="101"/>
      <c r="CK22" s="101"/>
      <c r="CL22" s="101"/>
      <c r="CM22" s="102"/>
      <c r="CN22" s="102"/>
      <c r="CO22" s="102"/>
      <c r="CP22" s="102"/>
      <c r="CQ22" s="102"/>
      <c r="CR22" s="102"/>
      <c r="CS22" s="28"/>
      <c r="CT22" s="28"/>
      <c r="CU22" s="28"/>
      <c r="CV22" s="28"/>
      <c r="CW22" s="28"/>
      <c r="CX22" s="28"/>
      <c r="CY22" s="28"/>
      <c r="CZ22" s="28"/>
      <c r="DA22" s="28"/>
      <c r="DB22" s="28"/>
      <c r="DC22" s="28"/>
      <c r="DD22" s="28"/>
      <c r="DE22" s="28"/>
      <c r="DF22" s="28"/>
      <c r="DG22" s="28"/>
      <c r="DH22" s="28"/>
      <c r="DI22" s="28"/>
      <c r="DJ22" s="28"/>
      <c r="DK22" s="72"/>
      <c r="DL22" s="102"/>
      <c r="DM22" s="101"/>
      <c r="DN22" s="72"/>
      <c r="DO22" s="72"/>
      <c r="DP22" s="102"/>
      <c r="DQ22" s="101"/>
      <c r="DR22" s="72"/>
      <c r="DS22" s="72"/>
      <c r="DT22" s="102"/>
      <c r="DU22" s="101"/>
      <c r="DV22" s="72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28"/>
      <c r="EV22" s="28"/>
      <c r="EW22" s="28"/>
      <c r="EX22" s="28"/>
      <c r="EY22" s="28"/>
      <c r="EZ22" s="28"/>
      <c r="FA22" s="28"/>
      <c r="FB22" s="28"/>
      <c r="FC22" s="28"/>
      <c r="FD22" s="28"/>
      <c r="FE22" s="28"/>
      <c r="FF22" s="28"/>
      <c r="FG22" s="28"/>
      <c r="FH22" s="28"/>
      <c r="FI22" s="28"/>
      <c r="FJ22" s="28"/>
      <c r="FK22" s="28"/>
      <c r="FL22" s="28"/>
      <c r="FM22" s="28"/>
      <c r="FN22" s="28"/>
      <c r="FO22" s="28"/>
      <c r="FP22" s="28"/>
      <c r="FQ22" s="28"/>
      <c r="FR22" s="28"/>
      <c r="FS22" s="28"/>
      <c r="FT22" s="28"/>
      <c r="FU22" s="28"/>
      <c r="FV22" s="28"/>
      <c r="FW22" s="28"/>
      <c r="FX22" s="28"/>
      <c r="FY22" s="28"/>
      <c r="FZ22" s="28"/>
      <c r="GA22" s="28"/>
      <c r="GB22" s="28"/>
      <c r="GC22" s="28"/>
      <c r="GD22" s="28"/>
      <c r="GE22" s="28"/>
      <c r="GF22" s="28"/>
      <c r="GG22" s="28"/>
      <c r="GH22" s="28"/>
      <c r="GI22" s="28"/>
      <c r="GJ22" s="28"/>
      <c r="GK22" s="28"/>
      <c r="GL22" s="28"/>
      <c r="GM22" s="28"/>
      <c r="GN22" s="28"/>
      <c r="GO22" s="28"/>
    </row>
    <row r="23" spans="1:197" ht="15" customHeight="1" x14ac:dyDescent="0.25">
      <c r="A23" s="28"/>
      <c r="B23" s="228"/>
      <c r="C23" s="228"/>
      <c r="D23" s="228"/>
      <c r="E23" s="228"/>
      <c r="F23" s="228"/>
      <c r="G23" s="228"/>
      <c r="H23" s="28"/>
      <c r="I23" s="28"/>
      <c r="J23" s="92"/>
      <c r="K23" s="93"/>
      <c r="L23" s="93"/>
      <c r="M23" s="94"/>
      <c r="N23" s="95"/>
      <c r="O23" s="94"/>
      <c r="P23" s="94"/>
      <c r="Q23" s="94"/>
      <c r="R23" s="94"/>
      <c r="S23" s="94"/>
      <c r="T23" s="94"/>
      <c r="U23" s="94"/>
      <c r="V23" s="92"/>
      <c r="W23" s="93"/>
      <c r="X23" s="93"/>
      <c r="Y23" s="94"/>
      <c r="Z23" s="96"/>
      <c r="AA23" s="94"/>
      <c r="AB23" s="94"/>
      <c r="AC23" s="94"/>
      <c r="AD23" s="94"/>
      <c r="AE23" s="94"/>
      <c r="AF23" s="94"/>
      <c r="AG23" s="94"/>
      <c r="AH23" s="92"/>
      <c r="AI23" s="93"/>
      <c r="AJ23" s="93"/>
      <c r="AK23" s="94"/>
      <c r="AL23" s="96"/>
      <c r="AM23" s="94"/>
      <c r="AN23" s="94"/>
      <c r="AO23" s="94"/>
      <c r="AP23" s="94"/>
      <c r="AQ23" s="94"/>
      <c r="AR23" s="94"/>
      <c r="AS23" s="94"/>
      <c r="AT23" s="101"/>
      <c r="AU23" s="101"/>
      <c r="AV23" s="101"/>
      <c r="AW23" s="101"/>
      <c r="AX23" s="101"/>
      <c r="AY23" s="101"/>
      <c r="AZ23" s="72"/>
      <c r="BA23" s="101"/>
      <c r="BB23" s="101"/>
      <c r="BC23" s="95"/>
      <c r="BD23" s="101"/>
      <c r="BE23" s="101"/>
      <c r="BF23" s="101"/>
      <c r="BG23" s="101"/>
      <c r="BH23" s="101"/>
      <c r="BI23" s="101"/>
      <c r="BJ23" s="101"/>
      <c r="BK23" s="101"/>
      <c r="BL23" s="101"/>
      <c r="BM23" s="72"/>
      <c r="BN23" s="101"/>
      <c r="BO23" s="101"/>
      <c r="BP23" s="95"/>
      <c r="BQ23" s="101"/>
      <c r="BR23" s="101"/>
      <c r="BS23" s="101"/>
      <c r="BT23" s="101"/>
      <c r="BU23" s="101"/>
      <c r="BV23" s="101"/>
      <c r="BW23" s="101"/>
      <c r="BX23" s="101"/>
      <c r="BY23" s="101"/>
      <c r="BZ23" s="72"/>
      <c r="CA23" s="101"/>
      <c r="CB23" s="101"/>
      <c r="CC23" s="95"/>
      <c r="CD23" s="101"/>
      <c r="CE23" s="101"/>
      <c r="CF23" s="101"/>
      <c r="CG23" s="101"/>
      <c r="CH23" s="101"/>
      <c r="CI23" s="101"/>
      <c r="CJ23" s="101"/>
      <c r="CK23" s="101"/>
      <c r="CL23" s="101"/>
      <c r="CM23" s="102"/>
      <c r="CN23" s="102"/>
      <c r="CO23" s="102"/>
      <c r="CP23" s="102"/>
      <c r="CQ23" s="102"/>
      <c r="CR23" s="102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72"/>
      <c r="DL23" s="102"/>
      <c r="DM23" s="101"/>
      <c r="DN23" s="72"/>
      <c r="DO23" s="72"/>
      <c r="DP23" s="102"/>
      <c r="DQ23" s="101"/>
      <c r="DR23" s="72"/>
      <c r="DS23" s="72"/>
      <c r="DT23" s="102"/>
      <c r="DU23" s="101"/>
      <c r="DV23" s="72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</row>
    <row r="24" spans="1:197" ht="15" customHeight="1" x14ac:dyDescent="0.25">
      <c r="A24" s="28"/>
      <c r="B24" s="228"/>
      <c r="C24" s="228"/>
      <c r="D24" s="228"/>
      <c r="E24" s="228"/>
      <c r="F24" s="228"/>
      <c r="G24" s="228"/>
      <c r="H24" s="28"/>
      <c r="I24" s="28"/>
      <c r="J24" s="92"/>
      <c r="K24" s="93"/>
      <c r="L24" s="93"/>
      <c r="M24" s="94"/>
      <c r="N24" s="95"/>
      <c r="O24" s="111"/>
      <c r="P24" s="111"/>
      <c r="Q24" s="111"/>
      <c r="R24" s="111"/>
      <c r="S24" s="111"/>
      <c r="T24" s="111"/>
      <c r="U24" s="111"/>
      <c r="V24" s="92"/>
      <c r="W24" s="93"/>
      <c r="X24" s="93"/>
      <c r="Y24" s="94"/>
      <c r="Z24" s="96"/>
      <c r="AA24" s="94"/>
      <c r="AB24" s="94"/>
      <c r="AC24" s="94"/>
      <c r="AD24" s="94"/>
      <c r="AE24" s="94"/>
      <c r="AF24" s="94"/>
      <c r="AG24" s="94"/>
      <c r="AH24" s="92"/>
      <c r="AI24" s="93"/>
      <c r="AJ24" s="93"/>
      <c r="AK24" s="94"/>
      <c r="AL24" s="96"/>
      <c r="AM24" s="94"/>
      <c r="AN24" s="94"/>
      <c r="AO24" s="94"/>
      <c r="AP24" s="94"/>
      <c r="AQ24" s="94"/>
      <c r="AR24" s="94"/>
      <c r="AS24" s="94"/>
      <c r="AT24" s="101"/>
      <c r="AU24" s="101"/>
      <c r="AV24" s="101"/>
      <c r="AW24" s="101"/>
      <c r="AX24" s="101"/>
      <c r="AY24" s="101"/>
      <c r="AZ24" s="72"/>
      <c r="BA24" s="101"/>
      <c r="BB24" s="101"/>
      <c r="BC24" s="95"/>
      <c r="BD24" s="101"/>
      <c r="BE24" s="101"/>
      <c r="BF24" s="101"/>
      <c r="BG24" s="101"/>
      <c r="BH24" s="101"/>
      <c r="BI24" s="101"/>
      <c r="BJ24" s="101"/>
      <c r="BK24" s="101"/>
      <c r="BL24" s="101"/>
      <c r="BM24" s="72"/>
      <c r="BN24" s="101"/>
      <c r="BO24" s="101"/>
      <c r="BP24" s="95"/>
      <c r="BQ24" s="101"/>
      <c r="BR24" s="101"/>
      <c r="BS24" s="101"/>
      <c r="BT24" s="101"/>
      <c r="BU24" s="101"/>
      <c r="BV24" s="101"/>
      <c r="BW24" s="101"/>
      <c r="BX24" s="101"/>
      <c r="BY24" s="101"/>
      <c r="BZ24" s="72"/>
      <c r="CA24" s="101"/>
      <c r="CB24" s="101"/>
      <c r="CC24" s="95"/>
      <c r="CD24" s="101"/>
      <c r="CE24" s="101"/>
      <c r="CF24" s="101"/>
      <c r="CG24" s="101"/>
      <c r="CH24" s="101"/>
      <c r="CI24" s="101"/>
      <c r="CJ24" s="101"/>
      <c r="CK24" s="101"/>
      <c r="CL24" s="101"/>
      <c r="CM24" s="102"/>
      <c r="CN24" s="102"/>
      <c r="CO24" s="102"/>
      <c r="CP24" s="102"/>
      <c r="CQ24" s="102"/>
      <c r="CR24" s="102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72"/>
      <c r="DL24" s="102"/>
      <c r="DM24" s="101"/>
      <c r="DN24" s="72"/>
      <c r="DO24" s="72"/>
      <c r="DP24" s="102"/>
      <c r="DQ24" s="101"/>
      <c r="DR24" s="72"/>
      <c r="DS24" s="72"/>
      <c r="DT24" s="102"/>
      <c r="DU24" s="101"/>
      <c r="DV24" s="72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</row>
    <row r="25" spans="1:197" ht="15" customHeight="1" x14ac:dyDescent="0.25">
      <c r="A25" s="28"/>
      <c r="B25" s="228"/>
      <c r="C25" s="228"/>
      <c r="D25" s="228"/>
      <c r="E25" s="228"/>
      <c r="F25" s="228"/>
      <c r="G25" s="228"/>
      <c r="H25" s="28"/>
      <c r="I25" s="28"/>
      <c r="J25" s="92"/>
      <c r="K25" s="93"/>
      <c r="L25" s="93"/>
      <c r="M25" s="94"/>
      <c r="N25" s="95"/>
      <c r="O25" s="111"/>
      <c r="P25" s="111"/>
      <c r="Q25" s="111"/>
      <c r="R25" s="111"/>
      <c r="S25" s="111"/>
      <c r="T25" s="111"/>
      <c r="U25" s="111"/>
      <c r="V25" s="92"/>
      <c r="W25" s="93"/>
      <c r="X25" s="93"/>
      <c r="Y25" s="94"/>
      <c r="Z25" s="96"/>
      <c r="AA25" s="94"/>
      <c r="AB25" s="94"/>
      <c r="AC25" s="94"/>
      <c r="AD25" s="94"/>
      <c r="AE25" s="94"/>
      <c r="AF25" s="94"/>
      <c r="AG25" s="94"/>
      <c r="AH25" s="92"/>
      <c r="AI25" s="93"/>
      <c r="AJ25" s="93"/>
      <c r="AK25" s="94"/>
      <c r="AL25" s="96"/>
      <c r="AM25" s="94"/>
      <c r="AN25" s="94"/>
      <c r="AO25" s="94"/>
      <c r="AP25" s="94"/>
      <c r="AQ25" s="94"/>
      <c r="AR25" s="94"/>
      <c r="AS25" s="94"/>
      <c r="AT25" s="101"/>
      <c r="AU25" s="101"/>
      <c r="AV25" s="101"/>
      <c r="AW25" s="101"/>
      <c r="AX25" s="101"/>
      <c r="AY25" s="101"/>
      <c r="AZ25" s="72"/>
      <c r="BA25" s="101"/>
      <c r="BB25" s="101"/>
      <c r="BC25" s="95"/>
      <c r="BD25" s="101"/>
      <c r="BE25" s="101"/>
      <c r="BF25" s="101"/>
      <c r="BG25" s="101"/>
      <c r="BH25" s="101"/>
      <c r="BI25" s="101"/>
      <c r="BJ25" s="101"/>
      <c r="BK25" s="101"/>
      <c r="BL25" s="101"/>
      <c r="BM25" s="72"/>
      <c r="BN25" s="101"/>
      <c r="BO25" s="101"/>
      <c r="BP25" s="95"/>
      <c r="BQ25" s="101"/>
      <c r="BR25" s="101"/>
      <c r="BS25" s="101"/>
      <c r="BT25" s="101"/>
      <c r="BU25" s="101"/>
      <c r="BV25" s="101"/>
      <c r="BW25" s="101"/>
      <c r="BX25" s="101"/>
      <c r="BY25" s="101"/>
      <c r="BZ25" s="72"/>
      <c r="CA25" s="101"/>
      <c r="CB25" s="101"/>
      <c r="CC25" s="95"/>
      <c r="CD25" s="101"/>
      <c r="CE25" s="101"/>
      <c r="CF25" s="101"/>
      <c r="CG25" s="101"/>
      <c r="CH25" s="101"/>
      <c r="CI25" s="101"/>
      <c r="CJ25" s="101"/>
      <c r="CK25" s="101"/>
      <c r="CL25" s="101"/>
      <c r="CM25" s="102"/>
      <c r="CN25" s="102"/>
      <c r="CO25" s="102"/>
      <c r="CP25" s="102"/>
      <c r="CQ25" s="102"/>
      <c r="CR25" s="102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72"/>
      <c r="DL25" s="102"/>
      <c r="DM25" s="101"/>
      <c r="DN25" s="72"/>
      <c r="DO25" s="72"/>
      <c r="DP25" s="102"/>
      <c r="DQ25" s="101"/>
      <c r="DR25" s="72"/>
      <c r="DS25" s="72"/>
      <c r="DT25" s="102"/>
      <c r="DU25" s="101"/>
      <c r="DV25" s="72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</row>
    <row r="26" spans="1:197" ht="15" customHeight="1" x14ac:dyDescent="0.25">
      <c r="A26" s="28"/>
      <c r="B26" s="228"/>
      <c r="C26" s="228"/>
      <c r="D26" s="228"/>
      <c r="E26" s="228"/>
      <c r="F26" s="228"/>
      <c r="G26" s="228"/>
      <c r="H26" s="28"/>
      <c r="I26" s="28"/>
      <c r="J26" s="92"/>
      <c r="K26" s="93"/>
      <c r="L26" s="93"/>
      <c r="M26" s="94"/>
      <c r="N26" s="95"/>
      <c r="O26" s="111"/>
      <c r="P26" s="111"/>
      <c r="Q26" s="111"/>
      <c r="R26" s="111"/>
      <c r="S26" s="111"/>
      <c r="T26" s="111"/>
      <c r="U26" s="111"/>
      <c r="V26" s="92"/>
      <c r="W26" s="93"/>
      <c r="X26" s="93"/>
      <c r="Y26" s="94"/>
      <c r="Z26" s="96"/>
      <c r="AA26" s="94"/>
      <c r="AB26" s="94"/>
      <c r="AC26" s="94"/>
      <c r="AD26" s="94"/>
      <c r="AE26" s="94"/>
      <c r="AF26" s="94"/>
      <c r="AG26" s="94"/>
      <c r="AH26" s="92"/>
      <c r="AI26" s="93"/>
      <c r="AJ26" s="93"/>
      <c r="AK26" s="94"/>
      <c r="AL26" s="96"/>
      <c r="AM26" s="94"/>
      <c r="AN26" s="94"/>
      <c r="AO26" s="94"/>
      <c r="AP26" s="94"/>
      <c r="AQ26" s="94"/>
      <c r="AR26" s="94"/>
      <c r="AS26" s="94"/>
      <c r="AT26" s="101"/>
      <c r="AU26" s="101"/>
      <c r="AV26" s="101"/>
      <c r="AW26" s="101"/>
      <c r="AX26" s="101"/>
      <c r="AY26" s="101"/>
      <c r="AZ26" s="72"/>
      <c r="BA26" s="101"/>
      <c r="BB26" s="101"/>
      <c r="BC26" s="95"/>
      <c r="BD26" s="101"/>
      <c r="BE26" s="101"/>
      <c r="BF26" s="101"/>
      <c r="BG26" s="101"/>
      <c r="BH26" s="101"/>
      <c r="BI26" s="101"/>
      <c r="BJ26" s="101"/>
      <c r="BK26" s="101"/>
      <c r="BL26" s="101"/>
      <c r="BM26" s="72"/>
      <c r="BN26" s="101"/>
      <c r="BO26" s="101"/>
      <c r="BP26" s="95"/>
      <c r="BQ26" s="101"/>
      <c r="BR26" s="101"/>
      <c r="BS26" s="101"/>
      <c r="BT26" s="101"/>
      <c r="BU26" s="101"/>
      <c r="BV26" s="101"/>
      <c r="BW26" s="101"/>
      <c r="BX26" s="101"/>
      <c r="BY26" s="101"/>
      <c r="BZ26" s="72"/>
      <c r="CA26" s="101"/>
      <c r="CB26" s="101"/>
      <c r="CC26" s="95"/>
      <c r="CD26" s="101"/>
      <c r="CE26" s="101"/>
      <c r="CF26" s="101"/>
      <c r="CG26" s="101"/>
      <c r="CH26" s="101"/>
      <c r="CI26" s="101"/>
      <c r="CJ26" s="101"/>
      <c r="CK26" s="101"/>
      <c r="CL26" s="101"/>
      <c r="CM26" s="102"/>
      <c r="CN26" s="102"/>
      <c r="CO26" s="102"/>
      <c r="CP26" s="102"/>
      <c r="CQ26" s="102"/>
      <c r="CR26" s="102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72"/>
      <c r="DL26" s="102"/>
      <c r="DM26" s="101"/>
      <c r="DN26" s="72"/>
      <c r="DO26" s="72"/>
      <c r="DP26" s="102"/>
      <c r="DQ26" s="101"/>
      <c r="DR26" s="72"/>
      <c r="DS26" s="72"/>
      <c r="DT26" s="102"/>
      <c r="DU26" s="101"/>
      <c r="DV26" s="72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</row>
    <row r="27" spans="1:197" ht="15" customHeight="1" x14ac:dyDescent="0.25">
      <c r="A27" s="28"/>
      <c r="B27" s="228"/>
      <c r="C27" s="228"/>
      <c r="D27" s="228"/>
      <c r="E27" s="228"/>
      <c r="F27" s="228"/>
      <c r="G27" s="228"/>
      <c r="H27" s="28"/>
      <c r="I27" s="28"/>
      <c r="J27" s="92"/>
      <c r="K27" s="93"/>
      <c r="L27" s="93"/>
      <c r="M27" s="94"/>
      <c r="N27" s="95"/>
      <c r="O27" s="111"/>
      <c r="P27" s="111"/>
      <c r="Q27" s="111"/>
      <c r="R27" s="111"/>
      <c r="S27" s="111"/>
      <c r="T27" s="111"/>
      <c r="U27" s="111"/>
      <c r="V27" s="92"/>
      <c r="W27" s="93"/>
      <c r="X27" s="93"/>
      <c r="Y27" s="94"/>
      <c r="Z27" s="96"/>
      <c r="AA27" s="94"/>
      <c r="AB27" s="94"/>
      <c r="AC27" s="94"/>
      <c r="AD27" s="94"/>
      <c r="AE27" s="94"/>
      <c r="AF27" s="94"/>
      <c r="AG27" s="94"/>
      <c r="AH27" s="92"/>
      <c r="AI27" s="93"/>
      <c r="AJ27" s="93"/>
      <c r="AK27" s="94"/>
      <c r="AL27" s="96"/>
      <c r="AM27" s="94"/>
      <c r="AN27" s="94"/>
      <c r="AO27" s="94"/>
      <c r="AP27" s="94"/>
      <c r="AQ27" s="94"/>
      <c r="AR27" s="94"/>
      <c r="AS27" s="94"/>
      <c r="AT27" s="101"/>
      <c r="AU27" s="101"/>
      <c r="AV27" s="101"/>
      <c r="AW27" s="101"/>
      <c r="AX27" s="101"/>
      <c r="AY27" s="101"/>
      <c r="AZ27" s="72"/>
      <c r="BA27" s="101"/>
      <c r="BB27" s="101"/>
      <c r="BC27" s="95"/>
      <c r="BD27" s="101"/>
      <c r="BE27" s="101"/>
      <c r="BF27" s="101"/>
      <c r="BG27" s="101"/>
      <c r="BH27" s="101"/>
      <c r="BI27" s="101"/>
      <c r="BJ27" s="101"/>
      <c r="BK27" s="101"/>
      <c r="BL27" s="101"/>
      <c r="BM27" s="72"/>
      <c r="BN27" s="101"/>
      <c r="BO27" s="101"/>
      <c r="BP27" s="95"/>
      <c r="BQ27" s="101"/>
      <c r="BR27" s="101"/>
      <c r="BS27" s="101"/>
      <c r="BT27" s="101"/>
      <c r="BU27" s="101"/>
      <c r="BV27" s="101"/>
      <c r="BW27" s="101"/>
      <c r="BX27" s="101"/>
      <c r="BY27" s="101"/>
      <c r="BZ27" s="72"/>
      <c r="CA27" s="101"/>
      <c r="CB27" s="101"/>
      <c r="CC27" s="95"/>
      <c r="CD27" s="101"/>
      <c r="CE27" s="101"/>
      <c r="CF27" s="101"/>
      <c r="CG27" s="101"/>
      <c r="CH27" s="101"/>
      <c r="CI27" s="101"/>
      <c r="CJ27" s="101"/>
      <c r="CK27" s="101"/>
      <c r="CL27" s="101"/>
      <c r="CM27" s="102"/>
      <c r="CN27" s="102"/>
      <c r="CO27" s="102"/>
      <c r="CP27" s="102"/>
      <c r="CQ27" s="102"/>
      <c r="CR27" s="102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72"/>
      <c r="DL27" s="102"/>
      <c r="DM27" s="101"/>
      <c r="DN27" s="72"/>
      <c r="DO27" s="72"/>
      <c r="DP27" s="102"/>
      <c r="DQ27" s="101"/>
      <c r="DR27" s="72"/>
      <c r="DS27" s="72"/>
      <c r="DT27" s="102"/>
      <c r="DU27" s="101"/>
      <c r="DV27" s="72"/>
      <c r="DW27" s="28"/>
      <c r="DX27" s="28"/>
      <c r="DY27" s="28"/>
      <c r="DZ27" s="28"/>
      <c r="EA27" s="28"/>
      <c r="EB27" s="28"/>
      <c r="EC27" s="28"/>
      <c r="ED27" s="28"/>
      <c r="EE27" s="28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  <c r="FK27" s="28"/>
      <c r="FL27" s="28"/>
      <c r="FM27" s="28"/>
      <c r="FN27" s="28"/>
      <c r="FO27" s="28"/>
      <c r="FP27" s="28"/>
      <c r="FQ27" s="28"/>
      <c r="FR27" s="28"/>
      <c r="FS27" s="28"/>
      <c r="FT27" s="28"/>
      <c r="FU27" s="28"/>
      <c r="FV27" s="28"/>
      <c r="FW27" s="28"/>
      <c r="FX27" s="28"/>
      <c r="FY27" s="28"/>
      <c r="FZ27" s="28"/>
      <c r="GA27" s="28"/>
      <c r="GB27" s="28"/>
      <c r="GC27" s="28"/>
      <c r="GD27" s="28"/>
      <c r="GE27" s="28"/>
      <c r="GF27" s="28"/>
      <c r="GG27" s="28"/>
      <c r="GH27" s="28"/>
      <c r="GI27" s="28"/>
      <c r="GJ27" s="28"/>
      <c r="GK27" s="28"/>
      <c r="GL27" s="28"/>
      <c r="GM27" s="28"/>
      <c r="GN27" s="28"/>
      <c r="GO27" s="28"/>
    </row>
    <row r="28" spans="1:197" ht="15" customHeight="1" x14ac:dyDescent="0.25">
      <c r="A28" s="28"/>
      <c r="B28" s="228"/>
      <c r="C28" s="228"/>
      <c r="D28" s="228"/>
      <c r="E28" s="228"/>
      <c r="F28" s="228"/>
      <c r="G28" s="228"/>
      <c r="H28" s="28"/>
      <c r="I28" s="28"/>
      <c r="J28" s="28"/>
      <c r="K28" s="64"/>
      <c r="L28" s="64"/>
      <c r="M28" s="28"/>
      <c r="N28" s="28"/>
      <c r="O28" s="111"/>
      <c r="P28" s="111"/>
      <c r="Q28" s="111"/>
      <c r="R28" s="111"/>
      <c r="S28" s="111"/>
      <c r="T28" s="111"/>
      <c r="U28" s="111"/>
      <c r="V28" s="28"/>
      <c r="W28" s="64"/>
      <c r="X28" s="64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64"/>
      <c r="AJ28" s="64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65"/>
      <c r="AZ28" s="66"/>
      <c r="BA28" s="67" t="s">
        <v>38</v>
      </c>
      <c r="BB28" s="67" t="s">
        <v>37</v>
      </c>
      <c r="BC28" s="67" t="s">
        <v>39</v>
      </c>
      <c r="BD28" s="65"/>
      <c r="BE28" s="65"/>
      <c r="BF28" s="65"/>
      <c r="BG28" s="65"/>
      <c r="BH28" s="65"/>
      <c r="BI28" s="65"/>
      <c r="BJ28" s="65"/>
      <c r="BK28" s="65"/>
      <c r="BL28" s="65"/>
      <c r="BM28" s="66"/>
      <c r="BN28" s="67" t="s">
        <v>38</v>
      </c>
      <c r="BO28" s="67" t="s">
        <v>37</v>
      </c>
      <c r="BP28" s="67" t="s">
        <v>39</v>
      </c>
      <c r="BQ28" s="65"/>
      <c r="BR28" s="65"/>
      <c r="BS28" s="65"/>
      <c r="BT28" s="65"/>
      <c r="BU28" s="65"/>
      <c r="BV28" s="65"/>
      <c r="BW28" s="65"/>
      <c r="BX28" s="65"/>
      <c r="BY28" s="65"/>
      <c r="BZ28" s="66"/>
      <c r="CA28" s="67" t="s">
        <v>38</v>
      </c>
      <c r="CB28" s="67" t="s">
        <v>37</v>
      </c>
      <c r="CC28" s="67" t="s">
        <v>39</v>
      </c>
      <c r="CD28" s="65"/>
      <c r="CE28" s="65"/>
      <c r="CF28" s="65"/>
      <c r="CG28" s="65"/>
      <c r="CH28" s="65"/>
      <c r="CI28" s="65"/>
      <c r="CJ28" s="65"/>
      <c r="CK28" s="65"/>
      <c r="CL28" s="65"/>
      <c r="CM28" s="65"/>
      <c r="CN28" s="65"/>
      <c r="CO28" s="65"/>
      <c r="CP28" s="65"/>
      <c r="CQ28" s="65"/>
      <c r="CR28" s="65"/>
      <c r="CS28" s="28"/>
      <c r="CT28" s="28"/>
      <c r="CU28" s="28"/>
      <c r="CV28" s="28"/>
      <c r="CW28" s="28"/>
      <c r="CX28" s="28"/>
      <c r="CY28" s="28"/>
      <c r="CZ28" s="28"/>
      <c r="DA28" s="28"/>
      <c r="DB28" s="28"/>
      <c r="DC28" s="28"/>
      <c r="DD28" s="28"/>
      <c r="DE28" s="28"/>
      <c r="DF28" s="28"/>
      <c r="DG28" s="28"/>
      <c r="DH28" s="28"/>
      <c r="DI28" s="28"/>
      <c r="DJ28" s="28"/>
      <c r="DK28" s="64"/>
      <c r="DL28" s="28"/>
      <c r="DM28" s="28"/>
      <c r="DN28" s="64"/>
      <c r="DO28" s="64"/>
      <c r="DP28" s="28"/>
      <c r="DQ28" s="28"/>
      <c r="DR28" s="64"/>
      <c r="DS28" s="64"/>
      <c r="DT28" s="28"/>
      <c r="DU28" s="28"/>
      <c r="DV28" s="64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28"/>
      <c r="EV28" s="28"/>
      <c r="EW28" s="28"/>
      <c r="EX28" s="28"/>
      <c r="EY28" s="28"/>
      <c r="EZ28" s="28"/>
      <c r="FA28" s="28"/>
      <c r="FB28" s="28"/>
      <c r="FC28" s="28"/>
      <c r="FD28" s="28"/>
      <c r="FE28" s="28"/>
      <c r="FF28" s="28"/>
      <c r="FG28" s="28"/>
      <c r="FH28" s="28"/>
      <c r="FI28" s="28"/>
      <c r="FJ28" s="28"/>
      <c r="FK28" s="28"/>
      <c r="FL28" s="28"/>
      <c r="FM28" s="28"/>
      <c r="FN28" s="28"/>
      <c r="FO28" s="28"/>
      <c r="FP28" s="28"/>
      <c r="FQ28" s="28"/>
      <c r="FR28" s="28"/>
      <c r="FS28" s="28"/>
      <c r="FT28" s="28"/>
      <c r="FU28" s="28"/>
      <c r="FV28" s="28"/>
      <c r="FW28" s="28"/>
      <c r="FX28" s="28"/>
      <c r="FY28" s="28"/>
      <c r="FZ28" s="28"/>
      <c r="GA28" s="28"/>
      <c r="GB28" s="28"/>
      <c r="GC28" s="28"/>
      <c r="GD28" s="28"/>
      <c r="GE28" s="28"/>
      <c r="GF28" s="28"/>
      <c r="GG28" s="28"/>
      <c r="GH28" s="28"/>
      <c r="GI28" s="28"/>
      <c r="GJ28" s="28"/>
      <c r="GK28" s="28"/>
      <c r="GL28" s="28"/>
      <c r="GM28" s="28"/>
      <c r="GN28" s="28"/>
      <c r="GO28" s="28"/>
    </row>
    <row r="29" spans="1:197" ht="15" customHeight="1" x14ac:dyDescent="0.25">
      <c r="A29" s="28"/>
      <c r="B29" s="228"/>
      <c r="C29" s="228"/>
      <c r="D29" s="228"/>
      <c r="E29" s="228"/>
      <c r="F29" s="228"/>
      <c r="G29" s="228"/>
      <c r="H29" s="28"/>
      <c r="I29" s="28"/>
      <c r="J29" s="28"/>
      <c r="K29" s="64"/>
      <c r="L29" s="64"/>
      <c r="M29" s="28"/>
      <c r="N29" s="28"/>
      <c r="O29" s="111"/>
      <c r="P29" s="111"/>
      <c r="Q29" s="111"/>
      <c r="R29" s="111"/>
      <c r="S29" s="111"/>
      <c r="T29" s="111"/>
      <c r="U29" s="111"/>
      <c r="V29" s="28"/>
      <c r="W29" s="64"/>
      <c r="X29" s="64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64"/>
      <c r="AJ29" s="64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65"/>
      <c r="AZ29" s="66"/>
      <c r="BA29" s="65" t="s">
        <v>38</v>
      </c>
      <c r="BB29" s="65" t="s">
        <v>37</v>
      </c>
      <c r="BC29" s="65" t="s">
        <v>39</v>
      </c>
      <c r="BD29" s="65"/>
      <c r="BE29" s="65"/>
      <c r="BF29" s="65"/>
      <c r="BG29" s="65"/>
      <c r="BH29" s="65"/>
      <c r="BI29" s="65"/>
      <c r="BJ29" s="65"/>
      <c r="BK29" s="65"/>
      <c r="BL29" s="65"/>
      <c r="BM29" s="66"/>
      <c r="BN29" s="65" t="s">
        <v>38</v>
      </c>
      <c r="BO29" s="65" t="s">
        <v>37</v>
      </c>
      <c r="BP29" s="65" t="s">
        <v>39</v>
      </c>
      <c r="BQ29" s="65"/>
      <c r="BR29" s="65"/>
      <c r="BS29" s="65"/>
      <c r="BT29" s="65"/>
      <c r="BU29" s="65"/>
      <c r="BV29" s="65"/>
      <c r="BW29" s="65"/>
      <c r="BX29" s="65"/>
      <c r="BY29" s="65"/>
      <c r="BZ29" s="66"/>
      <c r="CA29" s="65" t="s">
        <v>38</v>
      </c>
      <c r="CB29" s="65" t="s">
        <v>37</v>
      </c>
      <c r="CC29" s="65" t="s">
        <v>39</v>
      </c>
      <c r="CD29" s="65"/>
      <c r="CE29" s="65"/>
      <c r="CF29" s="65"/>
      <c r="CG29" s="65"/>
      <c r="CH29" s="65"/>
      <c r="CI29" s="65"/>
      <c r="CJ29" s="65"/>
      <c r="CK29" s="65"/>
      <c r="CL29" s="65"/>
      <c r="CM29" s="65"/>
      <c r="CN29" s="65"/>
      <c r="CO29" s="65"/>
      <c r="CP29" s="65"/>
      <c r="CQ29" s="65"/>
      <c r="CR29" s="65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64"/>
      <c r="DL29" s="28"/>
      <c r="DM29" s="28"/>
      <c r="DN29" s="64"/>
      <c r="DO29" s="64"/>
      <c r="DP29" s="28"/>
      <c r="DQ29" s="28"/>
      <c r="DR29" s="64"/>
      <c r="DS29" s="64"/>
      <c r="DT29" s="28"/>
      <c r="DU29" s="28"/>
      <c r="DV29" s="64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</row>
    <row r="30" spans="1:197" ht="15" customHeight="1" x14ac:dyDescent="0.25">
      <c r="A30" s="28"/>
      <c r="B30" s="228"/>
      <c r="C30" s="228"/>
      <c r="D30" s="228"/>
      <c r="E30" s="228"/>
      <c r="F30" s="228"/>
      <c r="G30" s="228"/>
      <c r="H30" s="28"/>
      <c r="I30" s="28"/>
      <c r="J30" s="28"/>
      <c r="K30" s="64"/>
      <c r="L30" s="64"/>
      <c r="M30" s="28"/>
      <c r="N30" s="28"/>
      <c r="O30" s="71"/>
      <c r="P30" s="71"/>
      <c r="Q30" s="71"/>
      <c r="R30" s="71"/>
      <c r="S30" s="71"/>
      <c r="T30" s="71"/>
      <c r="U30" s="71"/>
      <c r="V30" s="28"/>
      <c r="W30" s="64"/>
      <c r="X30" s="64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64"/>
      <c r="AJ30" s="64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65"/>
      <c r="AZ30" s="66"/>
      <c r="BA30" s="65"/>
      <c r="BB30" s="65"/>
      <c r="BC30" s="65"/>
      <c r="BD30" s="65"/>
      <c r="BE30" s="65"/>
      <c r="BF30" s="65"/>
      <c r="BG30" s="65"/>
      <c r="BH30" s="65"/>
      <c r="BI30" s="65"/>
      <c r="BJ30" s="65"/>
      <c r="BK30" s="65"/>
      <c r="BL30" s="65"/>
      <c r="BM30" s="66"/>
      <c r="BN30" s="65"/>
      <c r="BO30" s="65"/>
      <c r="BP30" s="65"/>
      <c r="BQ30" s="65"/>
      <c r="BR30" s="65"/>
      <c r="BS30" s="65"/>
      <c r="BT30" s="65"/>
      <c r="BU30" s="65"/>
      <c r="BV30" s="65"/>
      <c r="BW30" s="65"/>
      <c r="BX30" s="65"/>
      <c r="BY30" s="65"/>
      <c r="BZ30" s="66"/>
      <c r="CA30" s="65"/>
      <c r="CB30" s="65"/>
      <c r="CC30" s="65"/>
      <c r="CD30" s="65"/>
      <c r="CE30" s="65"/>
      <c r="CF30" s="65"/>
      <c r="CG30" s="65"/>
      <c r="CH30" s="65"/>
      <c r="CI30" s="65"/>
      <c r="CJ30" s="65"/>
      <c r="CK30" s="65"/>
      <c r="CL30" s="65"/>
      <c r="CM30" s="65"/>
      <c r="CN30" s="65"/>
      <c r="CO30" s="65"/>
      <c r="CP30" s="65"/>
      <c r="CQ30" s="65"/>
      <c r="CR30" s="65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64"/>
      <c r="DL30" s="28"/>
      <c r="DM30" s="28"/>
      <c r="DN30" s="64"/>
      <c r="DO30" s="64"/>
      <c r="DP30" s="28"/>
      <c r="DQ30" s="28"/>
      <c r="DR30" s="64"/>
      <c r="DS30" s="64"/>
      <c r="DT30" s="28"/>
      <c r="DU30" s="28"/>
      <c r="DV30" s="64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</row>
    <row r="31" spans="1:197" ht="15" customHeight="1" x14ac:dyDescent="0.25">
      <c r="A31" s="28"/>
      <c r="B31" s="228"/>
      <c r="C31" s="228"/>
      <c r="D31" s="228"/>
      <c r="E31" s="228"/>
      <c r="F31" s="228"/>
      <c r="G31" s="228"/>
      <c r="H31" s="28"/>
      <c r="I31" s="28"/>
      <c r="J31" s="28"/>
      <c r="K31" s="64"/>
      <c r="L31" s="64"/>
      <c r="M31" s="28"/>
      <c r="N31" s="28"/>
      <c r="O31" s="71"/>
      <c r="P31" s="71"/>
      <c r="Q31" s="71"/>
      <c r="R31" s="71"/>
      <c r="S31" s="71"/>
      <c r="T31" s="71"/>
      <c r="U31" s="71"/>
      <c r="V31" s="28"/>
      <c r="W31" s="64"/>
      <c r="X31" s="64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64"/>
      <c r="AJ31" s="64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65"/>
      <c r="AZ31" s="66"/>
      <c r="BA31" s="65"/>
      <c r="BB31" s="65"/>
      <c r="BC31" s="65"/>
      <c r="BD31" s="65"/>
      <c r="BE31" s="65"/>
      <c r="BF31" s="65"/>
      <c r="BG31" s="65"/>
      <c r="BH31" s="65"/>
      <c r="BI31" s="65"/>
      <c r="BJ31" s="65"/>
      <c r="BK31" s="65"/>
      <c r="BL31" s="65"/>
      <c r="BM31" s="66"/>
      <c r="BN31" s="65"/>
      <c r="BO31" s="65"/>
      <c r="BP31" s="65"/>
      <c r="BQ31" s="65"/>
      <c r="BR31" s="65"/>
      <c r="BS31" s="65"/>
      <c r="BT31" s="65"/>
      <c r="BU31" s="65"/>
      <c r="BV31" s="65"/>
      <c r="BW31" s="65"/>
      <c r="BX31" s="65"/>
      <c r="BY31" s="65"/>
      <c r="BZ31" s="66"/>
      <c r="CA31" s="65"/>
      <c r="CB31" s="65"/>
      <c r="CC31" s="65"/>
      <c r="CD31" s="65"/>
      <c r="CE31" s="65"/>
      <c r="CF31" s="65"/>
      <c r="CG31" s="65"/>
      <c r="CH31" s="65"/>
      <c r="CI31" s="65"/>
      <c r="CJ31" s="65"/>
      <c r="CK31" s="65"/>
      <c r="CL31" s="65"/>
      <c r="CM31" s="65"/>
      <c r="CN31" s="65"/>
      <c r="CO31" s="65"/>
      <c r="CP31" s="65"/>
      <c r="CQ31" s="65"/>
      <c r="CR31" s="65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64"/>
      <c r="DL31" s="28"/>
      <c r="DM31" s="28"/>
      <c r="DN31" s="64"/>
      <c r="DO31" s="64"/>
      <c r="DP31" s="28"/>
      <c r="DQ31" s="28"/>
      <c r="DR31" s="64"/>
      <c r="DS31" s="64"/>
      <c r="DT31" s="28"/>
      <c r="DU31" s="28"/>
      <c r="DV31" s="64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</row>
    <row r="32" spans="1:197" ht="15" customHeight="1" x14ac:dyDescent="0.25">
      <c r="A32" s="28"/>
      <c r="B32" s="228"/>
      <c r="C32" s="228"/>
      <c r="D32" s="228"/>
      <c r="E32" s="228"/>
      <c r="F32" s="228"/>
      <c r="G32" s="228"/>
      <c r="H32" s="28"/>
      <c r="I32" s="28"/>
      <c r="J32" s="28"/>
      <c r="K32" s="64"/>
      <c r="L32" s="64"/>
      <c r="M32" s="28"/>
      <c r="N32" s="28"/>
      <c r="O32" s="68"/>
      <c r="P32" s="68"/>
      <c r="Q32" s="68"/>
      <c r="R32" s="68"/>
      <c r="S32" s="68"/>
      <c r="T32" s="68"/>
      <c r="U32" s="68"/>
      <c r="V32" s="28"/>
      <c r="W32" s="64"/>
      <c r="X32" s="64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64"/>
      <c r="AJ32" s="64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65"/>
      <c r="AZ32" s="66"/>
      <c r="BA32" s="65"/>
      <c r="BB32" s="65"/>
      <c r="BC32" s="65"/>
      <c r="BD32" s="65"/>
      <c r="BE32" s="65"/>
      <c r="BF32" s="65"/>
      <c r="BG32" s="65"/>
      <c r="BH32" s="65"/>
      <c r="BI32" s="65"/>
      <c r="BJ32" s="65"/>
      <c r="BK32" s="65"/>
      <c r="BL32" s="65"/>
      <c r="BM32" s="66"/>
      <c r="BN32" s="65"/>
      <c r="BO32" s="65"/>
      <c r="BP32" s="65"/>
      <c r="BQ32" s="65"/>
      <c r="BR32" s="65"/>
      <c r="BS32" s="65"/>
      <c r="BT32" s="65"/>
      <c r="BU32" s="65"/>
      <c r="BV32" s="65"/>
      <c r="BW32" s="65"/>
      <c r="BX32" s="65"/>
      <c r="BY32" s="65"/>
      <c r="BZ32" s="66"/>
      <c r="CA32" s="65"/>
      <c r="CB32" s="65"/>
      <c r="CC32" s="65"/>
      <c r="CD32" s="65"/>
      <c r="CE32" s="65"/>
      <c r="CF32" s="65"/>
      <c r="CG32" s="65"/>
      <c r="CH32" s="65"/>
      <c r="CI32" s="65"/>
      <c r="CJ32" s="65"/>
      <c r="CK32" s="65"/>
      <c r="CL32" s="65"/>
      <c r="CM32" s="65"/>
      <c r="CN32" s="65"/>
      <c r="CO32" s="65"/>
      <c r="CP32" s="65"/>
      <c r="CQ32" s="65"/>
      <c r="CR32" s="65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64"/>
      <c r="DL32" s="28"/>
      <c r="DM32" s="28"/>
      <c r="DN32" s="64"/>
      <c r="DO32" s="64"/>
      <c r="DP32" s="28"/>
      <c r="DQ32" s="28"/>
      <c r="DR32" s="64"/>
      <c r="DS32" s="64"/>
      <c r="DT32" s="28"/>
      <c r="DU32" s="28"/>
      <c r="DV32" s="64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</row>
    <row r="33" spans="1:197" ht="15" customHeight="1" x14ac:dyDescent="0.25">
      <c r="A33" s="28"/>
      <c r="B33" s="228"/>
      <c r="C33" s="228"/>
      <c r="D33" s="228"/>
      <c r="E33" s="228"/>
      <c r="F33" s="228"/>
      <c r="G33" s="228"/>
      <c r="H33" s="28"/>
      <c r="I33" s="28"/>
      <c r="J33" s="28"/>
      <c r="K33" s="64"/>
      <c r="L33" s="64"/>
      <c r="M33" s="28"/>
      <c r="N33" s="28"/>
      <c r="O33" s="68"/>
      <c r="P33" s="68"/>
      <c r="Q33" s="68"/>
      <c r="R33" s="68"/>
      <c r="S33" s="68"/>
      <c r="T33" s="68"/>
      <c r="U33" s="68"/>
      <c r="V33" s="28"/>
      <c r="W33" s="64"/>
      <c r="X33" s="64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64"/>
      <c r="AJ33" s="64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65"/>
      <c r="AZ33" s="66"/>
      <c r="BA33" s="65"/>
      <c r="BB33" s="65"/>
      <c r="BC33" s="65"/>
      <c r="BD33" s="65"/>
      <c r="BE33" s="65"/>
      <c r="BF33" s="65"/>
      <c r="BG33" s="65"/>
      <c r="BH33" s="65"/>
      <c r="BI33" s="65"/>
      <c r="BJ33" s="65"/>
      <c r="BK33" s="65"/>
      <c r="BL33" s="65"/>
      <c r="BM33" s="66"/>
      <c r="BN33" s="65"/>
      <c r="BO33" s="65"/>
      <c r="BP33" s="65"/>
      <c r="BQ33" s="65"/>
      <c r="BR33" s="65"/>
      <c r="BS33" s="65"/>
      <c r="BT33" s="65"/>
      <c r="BU33" s="65"/>
      <c r="BV33" s="65"/>
      <c r="BW33" s="65"/>
      <c r="BX33" s="65"/>
      <c r="BY33" s="65"/>
      <c r="BZ33" s="66"/>
      <c r="CA33" s="65"/>
      <c r="CB33" s="65"/>
      <c r="CC33" s="65"/>
      <c r="CD33" s="65"/>
      <c r="CE33" s="65"/>
      <c r="CF33" s="65"/>
      <c r="CG33" s="65"/>
      <c r="CH33" s="65"/>
      <c r="CI33" s="65"/>
      <c r="CJ33" s="65"/>
      <c r="CK33" s="65"/>
      <c r="CL33" s="65"/>
      <c r="CM33" s="65"/>
      <c r="CN33" s="65"/>
      <c r="CO33" s="65"/>
      <c r="CP33" s="65"/>
      <c r="CQ33" s="65"/>
      <c r="CR33" s="65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64"/>
      <c r="DL33" s="28"/>
      <c r="DM33" s="28"/>
      <c r="DN33" s="64"/>
      <c r="DO33" s="64"/>
      <c r="DP33" s="28"/>
      <c r="DQ33" s="28"/>
      <c r="DR33" s="64"/>
      <c r="DS33" s="64"/>
      <c r="DT33" s="28"/>
      <c r="DU33" s="28"/>
      <c r="DV33" s="64"/>
      <c r="DW33" s="28"/>
      <c r="DX33" s="28"/>
      <c r="DY33" s="28"/>
      <c r="DZ33" s="28"/>
      <c r="EA33" s="28"/>
      <c r="EB33" s="28"/>
      <c r="EC33" s="28"/>
      <c r="ED33" s="28"/>
      <c r="EE33" s="28"/>
      <c r="EF33" s="28"/>
      <c r="EG33" s="28"/>
      <c r="EH33" s="28"/>
      <c r="EI33" s="28"/>
      <c r="EJ33" s="28"/>
      <c r="EK33" s="28"/>
      <c r="EL33" s="28"/>
      <c r="EM33" s="28"/>
      <c r="EN33" s="28"/>
      <c r="EO33" s="28"/>
      <c r="EP33" s="28"/>
      <c r="EQ33" s="28"/>
      <c r="ER33" s="28"/>
      <c r="ES33" s="28"/>
      <c r="ET33" s="28"/>
      <c r="EU33" s="28"/>
      <c r="EV33" s="28"/>
      <c r="EW33" s="28"/>
      <c r="EX33" s="28"/>
      <c r="EY33" s="28"/>
      <c r="EZ33" s="28"/>
      <c r="FA33" s="28"/>
      <c r="FB33" s="28"/>
      <c r="FC33" s="28"/>
      <c r="FD33" s="28"/>
      <c r="FE33" s="28"/>
      <c r="FF33" s="28"/>
      <c r="FG33" s="28"/>
      <c r="FH33" s="28"/>
      <c r="FI33" s="28"/>
      <c r="FJ33" s="28"/>
      <c r="FK33" s="28"/>
      <c r="FL33" s="28"/>
      <c r="FM33" s="28"/>
      <c r="FN33" s="28"/>
      <c r="FO33" s="28"/>
      <c r="FP33" s="28"/>
      <c r="FQ33" s="28"/>
      <c r="FR33" s="28"/>
      <c r="FS33" s="28"/>
      <c r="FT33" s="28"/>
      <c r="FU33" s="28"/>
      <c r="FV33" s="28"/>
      <c r="FW33" s="28"/>
      <c r="FX33" s="28"/>
      <c r="FY33" s="28"/>
      <c r="FZ33" s="28"/>
      <c r="GA33" s="28"/>
      <c r="GB33" s="28"/>
      <c r="GC33" s="28"/>
      <c r="GD33" s="28"/>
      <c r="GE33" s="28"/>
      <c r="GF33" s="28"/>
      <c r="GG33" s="28"/>
      <c r="GH33" s="28"/>
      <c r="GI33" s="28"/>
      <c r="GJ33" s="28"/>
      <c r="GK33" s="28"/>
      <c r="GL33" s="28"/>
      <c r="GM33" s="28"/>
      <c r="GN33" s="28"/>
      <c r="GO33" s="28"/>
    </row>
    <row r="34" spans="1:197" x14ac:dyDescent="0.25">
      <c r="A34" s="28"/>
      <c r="B34" s="228"/>
      <c r="C34" s="228"/>
      <c r="D34" s="228"/>
      <c r="E34" s="228"/>
      <c r="F34" s="228"/>
      <c r="G34" s="228"/>
      <c r="H34" s="28"/>
      <c r="I34" s="28"/>
      <c r="J34" s="28"/>
      <c r="K34" s="64"/>
      <c r="L34" s="64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64"/>
      <c r="X34" s="64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64"/>
      <c r="AJ34" s="64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65"/>
      <c r="AZ34" s="66"/>
      <c r="BA34" s="65"/>
      <c r="BB34" s="65"/>
      <c r="BC34" s="65"/>
      <c r="BD34" s="65"/>
      <c r="BE34" s="65"/>
      <c r="BF34" s="65"/>
      <c r="BG34" s="65"/>
      <c r="BH34" s="65"/>
      <c r="BI34" s="65"/>
      <c r="BJ34" s="65"/>
      <c r="BK34" s="65"/>
      <c r="BL34" s="65"/>
      <c r="BM34" s="66"/>
      <c r="BN34" s="65"/>
      <c r="BO34" s="65"/>
      <c r="BP34" s="65"/>
      <c r="BQ34" s="65"/>
      <c r="BR34" s="65"/>
      <c r="BS34" s="65"/>
      <c r="BT34" s="65"/>
      <c r="BU34" s="65"/>
      <c r="BV34" s="65"/>
      <c r="BW34" s="65"/>
      <c r="BX34" s="65"/>
      <c r="BY34" s="65"/>
      <c r="BZ34" s="66"/>
      <c r="CA34" s="65"/>
      <c r="CB34" s="65"/>
      <c r="CC34" s="65"/>
      <c r="CD34" s="65"/>
      <c r="CE34" s="65"/>
      <c r="CF34" s="65"/>
      <c r="CG34" s="65"/>
      <c r="CH34" s="65"/>
      <c r="CI34" s="65"/>
      <c r="CJ34" s="65"/>
      <c r="CK34" s="65"/>
      <c r="CL34" s="65"/>
      <c r="CM34" s="65"/>
      <c r="CN34" s="65"/>
      <c r="CO34" s="65"/>
      <c r="CP34" s="65"/>
      <c r="CQ34" s="65"/>
      <c r="CR34" s="65"/>
      <c r="CS34" s="28"/>
      <c r="CT34" s="28"/>
      <c r="CU34" s="28"/>
      <c r="CV34" s="28"/>
      <c r="CW34" s="28"/>
      <c r="CX34" s="28"/>
      <c r="CY34" s="28"/>
      <c r="CZ34" s="28"/>
      <c r="DA34" s="28"/>
      <c r="DB34" s="28"/>
      <c r="DC34" s="28"/>
      <c r="DD34" s="28"/>
      <c r="DE34" s="28"/>
      <c r="DF34" s="28"/>
      <c r="DG34" s="28"/>
      <c r="DH34" s="28"/>
      <c r="DI34" s="28"/>
      <c r="DJ34" s="28"/>
      <c r="DK34" s="64"/>
      <c r="DL34" s="28"/>
      <c r="DM34" s="28"/>
      <c r="DN34" s="64"/>
      <c r="DO34" s="64"/>
      <c r="DP34" s="28"/>
      <c r="DQ34" s="28"/>
      <c r="DR34" s="64"/>
      <c r="DS34" s="64"/>
      <c r="DT34" s="28"/>
      <c r="DU34" s="28"/>
      <c r="DV34" s="64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28"/>
      <c r="EV34" s="28"/>
      <c r="EW34" s="28"/>
      <c r="EX34" s="28"/>
      <c r="EY34" s="28"/>
      <c r="EZ34" s="28"/>
      <c r="FA34" s="28"/>
      <c r="FB34" s="28"/>
      <c r="FC34" s="28"/>
      <c r="FD34" s="28"/>
      <c r="FE34" s="28"/>
      <c r="FF34" s="28"/>
      <c r="FG34" s="28"/>
      <c r="FH34" s="28"/>
      <c r="FI34" s="28"/>
      <c r="FJ34" s="28"/>
      <c r="FK34" s="28"/>
      <c r="FL34" s="28"/>
      <c r="FM34" s="28"/>
      <c r="FN34" s="28"/>
      <c r="FO34" s="28"/>
      <c r="FP34" s="28"/>
      <c r="FQ34" s="28"/>
      <c r="FR34" s="28"/>
      <c r="FS34" s="28"/>
      <c r="FT34" s="28"/>
      <c r="FU34" s="28"/>
      <c r="FV34" s="28"/>
      <c r="FW34" s="28"/>
      <c r="FX34" s="28"/>
      <c r="FY34" s="28"/>
      <c r="FZ34" s="28"/>
      <c r="GA34" s="28"/>
      <c r="GB34" s="28"/>
      <c r="GC34" s="28"/>
      <c r="GD34" s="28"/>
      <c r="GE34" s="28"/>
      <c r="GF34" s="28"/>
      <c r="GG34" s="28"/>
      <c r="GH34" s="28"/>
      <c r="GI34" s="28"/>
      <c r="GJ34" s="28"/>
      <c r="GK34" s="28"/>
      <c r="GL34" s="28"/>
      <c r="GM34" s="28"/>
      <c r="GN34" s="28"/>
      <c r="GO34" s="28"/>
    </row>
    <row r="35" spans="1:197" x14ac:dyDescent="0.25">
      <c r="A35" s="28"/>
      <c r="B35" s="69"/>
      <c r="C35" s="28"/>
      <c r="D35" s="28"/>
      <c r="E35" s="64"/>
      <c r="F35" s="28"/>
      <c r="G35" s="28"/>
      <c r="H35" s="28"/>
      <c r="I35" s="28"/>
      <c r="J35" s="28"/>
      <c r="K35" s="64"/>
      <c r="L35" s="64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64"/>
      <c r="X35" s="64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64"/>
      <c r="AJ35" s="64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65"/>
      <c r="AZ35" s="66"/>
      <c r="BA35" s="65"/>
      <c r="BB35" s="65"/>
      <c r="BC35" s="65"/>
      <c r="BD35" s="65"/>
      <c r="BE35" s="65"/>
      <c r="BF35" s="65"/>
      <c r="BG35" s="65"/>
      <c r="BH35" s="65"/>
      <c r="BI35" s="65"/>
      <c r="BJ35" s="65"/>
      <c r="BK35" s="65"/>
      <c r="BL35" s="65"/>
      <c r="BM35" s="66"/>
      <c r="BN35" s="65"/>
      <c r="BO35" s="65"/>
      <c r="BP35" s="65"/>
      <c r="BQ35" s="65"/>
      <c r="BR35" s="65"/>
      <c r="BS35" s="65"/>
      <c r="BT35" s="65"/>
      <c r="BU35" s="65"/>
      <c r="BV35" s="65"/>
      <c r="BW35" s="65"/>
      <c r="BX35" s="65"/>
      <c r="BY35" s="65"/>
      <c r="BZ35" s="66"/>
      <c r="CA35" s="65"/>
      <c r="CB35" s="65"/>
      <c r="CC35" s="65"/>
      <c r="CD35" s="65"/>
      <c r="CE35" s="65"/>
      <c r="CF35" s="65"/>
      <c r="CG35" s="65"/>
      <c r="CH35" s="65"/>
      <c r="CI35" s="65"/>
      <c r="CJ35" s="65"/>
      <c r="CK35" s="65"/>
      <c r="CL35" s="65"/>
      <c r="CM35" s="65"/>
      <c r="CN35" s="65"/>
      <c r="CO35" s="65"/>
      <c r="CP35" s="65"/>
      <c r="CQ35" s="65"/>
      <c r="CR35" s="65"/>
      <c r="CS35" s="28"/>
      <c r="CT35" s="28"/>
      <c r="CU35" s="28"/>
      <c r="CV35" s="28"/>
      <c r="CW35" s="28"/>
      <c r="CX35" s="28"/>
      <c r="CY35" s="28"/>
      <c r="CZ35" s="28"/>
      <c r="DA35" s="28"/>
      <c r="DB35" s="28"/>
      <c r="DC35" s="28"/>
      <c r="DD35" s="28"/>
      <c r="DE35" s="28"/>
      <c r="DF35" s="28"/>
      <c r="DG35" s="28"/>
      <c r="DH35" s="28"/>
      <c r="DI35" s="28"/>
      <c r="DJ35" s="28"/>
      <c r="DK35" s="64"/>
      <c r="DL35" s="28"/>
      <c r="DM35" s="28"/>
      <c r="DN35" s="64"/>
      <c r="DO35" s="64"/>
      <c r="DP35" s="28"/>
      <c r="DQ35" s="28"/>
      <c r="DR35" s="64"/>
      <c r="DS35" s="64"/>
      <c r="DT35" s="28"/>
      <c r="DU35" s="28"/>
      <c r="DV35" s="64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28"/>
      <c r="EV35" s="28"/>
      <c r="EW35" s="28"/>
      <c r="EX35" s="28"/>
      <c r="EY35" s="28"/>
      <c r="EZ35" s="28"/>
      <c r="FA35" s="28"/>
      <c r="FB35" s="28"/>
      <c r="FC35" s="28"/>
      <c r="FD35" s="28"/>
      <c r="FE35" s="28"/>
      <c r="FF35" s="28"/>
      <c r="FG35" s="28"/>
      <c r="FH35" s="28"/>
      <c r="FI35" s="28"/>
      <c r="FJ35" s="28"/>
      <c r="FK35" s="28"/>
      <c r="FL35" s="28"/>
      <c r="FM35" s="28"/>
      <c r="FN35" s="28"/>
      <c r="FO35" s="28"/>
      <c r="FP35" s="28"/>
      <c r="FQ35" s="28"/>
      <c r="FR35" s="28"/>
      <c r="FS35" s="28"/>
      <c r="FT35" s="28"/>
      <c r="FU35" s="28"/>
      <c r="FV35" s="28"/>
      <c r="FW35" s="28"/>
      <c r="FX35" s="28"/>
      <c r="FY35" s="28"/>
      <c r="FZ35" s="28"/>
      <c r="GA35" s="28"/>
      <c r="GB35" s="28"/>
      <c r="GC35" s="28"/>
      <c r="GD35" s="28"/>
      <c r="GE35" s="28"/>
      <c r="GF35" s="28"/>
      <c r="GG35" s="28"/>
      <c r="GH35" s="28"/>
      <c r="GI35" s="28"/>
      <c r="GJ35" s="28"/>
      <c r="GK35" s="28"/>
      <c r="GL35" s="28"/>
      <c r="GM35" s="28"/>
      <c r="GN35" s="28"/>
      <c r="GO35" s="28"/>
    </row>
    <row r="36" spans="1:197" x14ac:dyDescent="0.25">
      <c r="A36" s="28"/>
      <c r="B36" s="69"/>
      <c r="C36" s="28"/>
      <c r="D36" s="28"/>
      <c r="E36" s="64"/>
      <c r="F36" s="28"/>
      <c r="G36" s="28"/>
      <c r="H36" s="28"/>
      <c r="I36" s="28"/>
      <c r="J36" s="28"/>
      <c r="K36" s="64"/>
      <c r="L36" s="64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64"/>
      <c r="X36" s="64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64"/>
      <c r="AJ36" s="64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65"/>
      <c r="AZ36" s="66"/>
      <c r="BA36" s="65"/>
      <c r="BB36" s="65"/>
      <c r="BC36" s="65"/>
      <c r="BD36" s="65"/>
      <c r="BE36" s="65"/>
      <c r="BF36" s="65"/>
      <c r="BG36" s="65"/>
      <c r="BH36" s="65"/>
      <c r="BI36" s="65"/>
      <c r="BJ36" s="65"/>
      <c r="BK36" s="65"/>
      <c r="BL36" s="65"/>
      <c r="BM36" s="66"/>
      <c r="BN36" s="65"/>
      <c r="BO36" s="65"/>
      <c r="BP36" s="65"/>
      <c r="BQ36" s="65"/>
      <c r="BR36" s="65"/>
      <c r="BS36" s="65"/>
      <c r="BT36" s="65"/>
      <c r="BU36" s="65"/>
      <c r="BV36" s="65"/>
      <c r="BW36" s="65"/>
      <c r="BX36" s="65"/>
      <c r="BY36" s="65"/>
      <c r="BZ36" s="66"/>
      <c r="CA36" s="65"/>
      <c r="CB36" s="65"/>
      <c r="CC36" s="65"/>
      <c r="CD36" s="65"/>
      <c r="CE36" s="65"/>
      <c r="CF36" s="65"/>
      <c r="CG36" s="65"/>
      <c r="CH36" s="65"/>
      <c r="CI36" s="65"/>
      <c r="CJ36" s="65"/>
      <c r="CK36" s="65"/>
      <c r="CL36" s="65"/>
      <c r="CM36" s="65"/>
      <c r="CN36" s="65"/>
      <c r="CO36" s="65"/>
      <c r="CP36" s="65"/>
      <c r="CQ36" s="65"/>
      <c r="CR36" s="65"/>
      <c r="CS36" s="28"/>
      <c r="CT36" s="28"/>
      <c r="CU36" s="28"/>
      <c r="CV36" s="28"/>
      <c r="CW36" s="28"/>
      <c r="CX36" s="28"/>
      <c r="CY36" s="28"/>
      <c r="CZ36" s="28"/>
      <c r="DA36" s="28"/>
      <c r="DB36" s="28"/>
      <c r="DC36" s="28"/>
      <c r="DD36" s="28"/>
      <c r="DE36" s="28"/>
      <c r="DF36" s="28"/>
      <c r="DG36" s="28"/>
      <c r="DH36" s="28"/>
      <c r="DI36" s="28"/>
      <c r="DJ36" s="28"/>
      <c r="DK36" s="64"/>
      <c r="DL36" s="28"/>
      <c r="DM36" s="28"/>
      <c r="DN36" s="64"/>
      <c r="DO36" s="64"/>
      <c r="DP36" s="28"/>
      <c r="DQ36" s="28"/>
      <c r="DR36" s="64"/>
      <c r="DS36" s="64"/>
      <c r="DT36" s="28"/>
      <c r="DU36" s="28"/>
      <c r="DV36" s="64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28"/>
      <c r="EV36" s="28"/>
      <c r="EW36" s="28"/>
      <c r="EX36" s="28"/>
      <c r="EY36" s="28"/>
      <c r="EZ36" s="28"/>
      <c r="FA36" s="28"/>
      <c r="FB36" s="28"/>
      <c r="FC36" s="28"/>
      <c r="FD36" s="28"/>
      <c r="FE36" s="28"/>
      <c r="FF36" s="28"/>
      <c r="FG36" s="28"/>
      <c r="FH36" s="28"/>
      <c r="FI36" s="28"/>
      <c r="FJ36" s="28"/>
      <c r="FK36" s="28"/>
      <c r="FL36" s="28"/>
      <c r="FM36" s="28"/>
      <c r="FN36" s="28"/>
      <c r="FO36" s="28"/>
      <c r="FP36" s="28"/>
      <c r="FQ36" s="28"/>
      <c r="FR36" s="28"/>
      <c r="FS36" s="28"/>
      <c r="FT36" s="28"/>
      <c r="FU36" s="28"/>
      <c r="FV36" s="28"/>
      <c r="FW36" s="28"/>
      <c r="FX36" s="28"/>
      <c r="FY36" s="28"/>
      <c r="FZ36" s="28"/>
      <c r="GA36" s="28"/>
      <c r="GB36" s="28"/>
      <c r="GC36" s="28"/>
      <c r="GD36" s="28"/>
      <c r="GE36" s="28"/>
      <c r="GF36" s="28"/>
      <c r="GG36" s="28"/>
      <c r="GH36" s="28"/>
      <c r="GI36" s="28"/>
      <c r="GJ36" s="28"/>
      <c r="GK36" s="28"/>
      <c r="GL36" s="28"/>
      <c r="GM36" s="28"/>
      <c r="GN36" s="28"/>
      <c r="GO36" s="28"/>
    </row>
    <row r="37" spans="1:197" x14ac:dyDescent="0.25">
      <c r="A37" s="28"/>
      <c r="B37" s="69"/>
      <c r="C37" s="28"/>
      <c r="D37" s="28"/>
      <c r="E37" s="64"/>
      <c r="F37" s="28"/>
      <c r="G37" s="28"/>
      <c r="H37" s="28"/>
      <c r="I37" s="28"/>
      <c r="J37" s="28"/>
      <c r="K37" s="64"/>
      <c r="L37" s="64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64"/>
      <c r="X37" s="64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64"/>
      <c r="AJ37" s="64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65"/>
      <c r="AZ37" s="66"/>
      <c r="BA37" s="65"/>
      <c r="BB37" s="65"/>
      <c r="BC37" s="65"/>
      <c r="BD37" s="65"/>
      <c r="BE37" s="65"/>
      <c r="BF37" s="65"/>
      <c r="BG37" s="65"/>
      <c r="BH37" s="65"/>
      <c r="BI37" s="65"/>
      <c r="BJ37" s="65"/>
      <c r="BK37" s="65"/>
      <c r="BL37" s="65"/>
      <c r="BM37" s="66"/>
      <c r="BN37" s="65"/>
      <c r="BO37" s="65"/>
      <c r="BP37" s="65"/>
      <c r="BQ37" s="65"/>
      <c r="BR37" s="65"/>
      <c r="BS37" s="65"/>
      <c r="BT37" s="65"/>
      <c r="BU37" s="65"/>
      <c r="BV37" s="65"/>
      <c r="BW37" s="65"/>
      <c r="BX37" s="65"/>
      <c r="BY37" s="65"/>
      <c r="BZ37" s="66"/>
      <c r="CA37" s="65"/>
      <c r="CB37" s="65"/>
      <c r="CC37" s="65"/>
      <c r="CD37" s="65"/>
      <c r="CE37" s="65"/>
      <c r="CF37" s="65"/>
      <c r="CG37" s="65"/>
      <c r="CH37" s="65"/>
      <c r="CI37" s="65"/>
      <c r="CJ37" s="65"/>
      <c r="CK37" s="65"/>
      <c r="CL37" s="65"/>
      <c r="CM37" s="65"/>
      <c r="CN37" s="65"/>
      <c r="CO37" s="65"/>
      <c r="CP37" s="65"/>
      <c r="CQ37" s="65"/>
      <c r="CR37" s="65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64"/>
      <c r="DL37" s="28"/>
      <c r="DM37" s="28"/>
      <c r="DN37" s="64"/>
      <c r="DO37" s="64"/>
      <c r="DP37" s="28"/>
      <c r="DQ37" s="28"/>
      <c r="DR37" s="64"/>
      <c r="DS37" s="64"/>
      <c r="DT37" s="28"/>
      <c r="DU37" s="28"/>
      <c r="DV37" s="64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8"/>
      <c r="FD37" s="28"/>
      <c r="FE37" s="28"/>
      <c r="FF37" s="28"/>
      <c r="FG37" s="28"/>
      <c r="FH37" s="28"/>
      <c r="FI37" s="28"/>
      <c r="FJ37" s="28"/>
      <c r="FK37" s="28"/>
      <c r="FL37" s="28"/>
      <c r="FM37" s="28"/>
      <c r="FN37" s="28"/>
      <c r="FO37" s="28"/>
      <c r="FP37" s="28"/>
      <c r="FQ37" s="28"/>
      <c r="FR37" s="28"/>
      <c r="FS37" s="28"/>
      <c r="FT37" s="28"/>
      <c r="FU37" s="28"/>
      <c r="FV37" s="28"/>
      <c r="FW37" s="28"/>
      <c r="FX37" s="28"/>
      <c r="FY37" s="28"/>
      <c r="FZ37" s="28"/>
      <c r="GA37" s="28"/>
      <c r="GB37" s="28"/>
      <c r="GC37" s="28"/>
      <c r="GD37" s="28"/>
      <c r="GE37" s="28"/>
      <c r="GF37" s="28"/>
      <c r="GG37" s="28"/>
      <c r="GH37" s="28"/>
      <c r="GI37" s="28"/>
      <c r="GJ37" s="28"/>
      <c r="GK37" s="28"/>
      <c r="GL37" s="28"/>
      <c r="GM37" s="28"/>
      <c r="GN37" s="28"/>
      <c r="GO37" s="28"/>
    </row>
    <row r="38" spans="1:197" x14ac:dyDescent="0.25">
      <c r="A38" s="28"/>
      <c r="B38" s="69"/>
      <c r="C38" s="28"/>
      <c r="D38" s="28"/>
      <c r="E38" s="64"/>
      <c r="F38" s="28"/>
      <c r="G38" s="28"/>
      <c r="H38" s="28"/>
      <c r="I38" s="28"/>
      <c r="J38" s="28"/>
      <c r="K38" s="64"/>
      <c r="L38" s="64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64"/>
      <c r="X38" s="64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64"/>
      <c r="AJ38" s="64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65"/>
      <c r="AZ38" s="66"/>
      <c r="BA38" s="65"/>
      <c r="BB38" s="65"/>
      <c r="BC38" s="65"/>
      <c r="BD38" s="65"/>
      <c r="BE38" s="65"/>
      <c r="BF38" s="65"/>
      <c r="BG38" s="65"/>
      <c r="BH38" s="65"/>
      <c r="BI38" s="65"/>
      <c r="BJ38" s="65"/>
      <c r="BK38" s="65"/>
      <c r="BL38" s="65"/>
      <c r="BM38" s="66"/>
      <c r="BN38" s="65"/>
      <c r="BO38" s="65"/>
      <c r="BP38" s="65"/>
      <c r="BQ38" s="65"/>
      <c r="BR38" s="65"/>
      <c r="BS38" s="65"/>
      <c r="BT38" s="65"/>
      <c r="BU38" s="65"/>
      <c r="BV38" s="65"/>
      <c r="BW38" s="65"/>
      <c r="BX38" s="65"/>
      <c r="BY38" s="65"/>
      <c r="BZ38" s="66"/>
      <c r="CA38" s="65"/>
      <c r="CB38" s="65"/>
      <c r="CC38" s="65"/>
      <c r="CD38" s="65"/>
      <c r="CE38" s="65"/>
      <c r="CF38" s="65"/>
      <c r="CG38" s="65"/>
      <c r="CH38" s="65"/>
      <c r="CI38" s="65"/>
      <c r="CJ38" s="65"/>
      <c r="CK38" s="65"/>
      <c r="CL38" s="65"/>
      <c r="CM38" s="65"/>
      <c r="CN38" s="65"/>
      <c r="CO38" s="65"/>
      <c r="CP38" s="65"/>
      <c r="CQ38" s="65"/>
      <c r="CR38" s="65"/>
      <c r="CS38" s="28"/>
      <c r="CT38" s="28"/>
      <c r="CU38" s="28"/>
      <c r="CV38" s="28"/>
      <c r="CW38" s="28"/>
      <c r="CX38" s="28"/>
      <c r="CY38" s="28"/>
      <c r="CZ38" s="28"/>
      <c r="DA38" s="28"/>
      <c r="DB38" s="28"/>
      <c r="DC38" s="28"/>
      <c r="DD38" s="28"/>
      <c r="DE38" s="28"/>
      <c r="DF38" s="28"/>
      <c r="DG38" s="28"/>
      <c r="DH38" s="28"/>
      <c r="DI38" s="28"/>
      <c r="DJ38" s="28"/>
      <c r="DK38" s="64"/>
      <c r="DL38" s="28"/>
      <c r="DM38" s="28"/>
      <c r="DN38" s="64"/>
      <c r="DO38" s="64"/>
      <c r="DP38" s="28"/>
      <c r="DQ38" s="28"/>
      <c r="DR38" s="64"/>
      <c r="DS38" s="64"/>
      <c r="DT38" s="28"/>
      <c r="DU38" s="28"/>
      <c r="DV38" s="64"/>
      <c r="DW38" s="28"/>
      <c r="DX38" s="28"/>
      <c r="DY38" s="28"/>
      <c r="DZ38" s="28"/>
      <c r="EA38" s="28"/>
      <c r="EB38" s="28"/>
      <c r="EC38" s="28"/>
      <c r="ED38" s="28"/>
      <c r="EE38" s="28"/>
      <c r="EF38" s="28"/>
      <c r="EG38" s="28"/>
      <c r="EH38" s="28"/>
      <c r="EI38" s="28"/>
      <c r="EJ38" s="28"/>
      <c r="EK38" s="28"/>
      <c r="EL38" s="28"/>
      <c r="EM38" s="28"/>
      <c r="EN38" s="28"/>
      <c r="EO38" s="28"/>
      <c r="EP38" s="28"/>
      <c r="EQ38" s="28"/>
      <c r="ER38" s="28"/>
      <c r="ES38" s="28"/>
      <c r="ET38" s="28"/>
      <c r="EU38" s="28"/>
      <c r="EV38" s="28"/>
      <c r="EW38" s="28"/>
      <c r="EX38" s="28"/>
      <c r="EY38" s="28"/>
      <c r="EZ38" s="28"/>
      <c r="FA38" s="28"/>
      <c r="FB38" s="28"/>
      <c r="FC38" s="28"/>
      <c r="FD38" s="28"/>
      <c r="FE38" s="28"/>
      <c r="FF38" s="28"/>
      <c r="FG38" s="28"/>
      <c r="FH38" s="28"/>
      <c r="FI38" s="28"/>
      <c r="FJ38" s="28"/>
      <c r="FK38" s="28"/>
      <c r="FL38" s="28"/>
      <c r="FM38" s="28"/>
      <c r="FN38" s="28"/>
      <c r="FO38" s="28"/>
      <c r="FP38" s="28"/>
      <c r="FQ38" s="28"/>
      <c r="FR38" s="28"/>
      <c r="FS38" s="28"/>
      <c r="FT38" s="28"/>
      <c r="FU38" s="28"/>
      <c r="FV38" s="28"/>
      <c r="FW38" s="28"/>
      <c r="FX38" s="28"/>
      <c r="FY38" s="28"/>
      <c r="FZ38" s="28"/>
      <c r="GA38" s="28"/>
      <c r="GB38" s="28"/>
      <c r="GC38" s="28"/>
      <c r="GD38" s="28"/>
      <c r="GE38" s="28"/>
      <c r="GF38" s="28"/>
      <c r="GG38" s="28"/>
      <c r="GH38" s="28"/>
      <c r="GI38" s="28"/>
      <c r="GJ38" s="28"/>
      <c r="GK38" s="28"/>
      <c r="GL38" s="28"/>
      <c r="GM38" s="28"/>
      <c r="GN38" s="28"/>
      <c r="GO38" s="28"/>
    </row>
    <row r="39" spans="1:197" x14ac:dyDescent="0.25">
      <c r="A39" s="28"/>
      <c r="B39" s="69"/>
      <c r="C39" s="28"/>
      <c r="D39" s="28"/>
      <c r="E39" s="64"/>
      <c r="F39" s="28"/>
      <c r="G39" s="28"/>
      <c r="H39" s="28"/>
      <c r="I39" s="28"/>
      <c r="J39" s="28"/>
      <c r="K39" s="64"/>
      <c r="L39" s="64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64"/>
      <c r="X39" s="64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64"/>
      <c r="AJ39" s="64"/>
      <c r="AK39" s="28"/>
      <c r="AL39" s="28"/>
      <c r="AM39" s="28"/>
      <c r="AN39" s="28"/>
      <c r="AO39" s="28"/>
      <c r="AP39" s="28"/>
      <c r="AQ39" s="28"/>
      <c r="AR39" s="28"/>
      <c r="AS39" s="28"/>
      <c r="AT39" s="28"/>
      <c r="AU39" s="28"/>
      <c r="AV39" s="28"/>
      <c r="AW39" s="28"/>
      <c r="AX39" s="28"/>
      <c r="AY39" s="65"/>
      <c r="AZ39" s="66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6"/>
      <c r="BN39" s="65"/>
      <c r="BO39" s="65"/>
      <c r="BP39" s="65"/>
      <c r="BQ39" s="65"/>
      <c r="BR39" s="65"/>
      <c r="BS39" s="65"/>
      <c r="BT39" s="65"/>
      <c r="BU39" s="65"/>
      <c r="BV39" s="65"/>
      <c r="BW39" s="65"/>
      <c r="BX39" s="65"/>
      <c r="BY39" s="65"/>
      <c r="BZ39" s="66"/>
      <c r="CA39" s="65"/>
      <c r="CB39" s="65"/>
      <c r="CC39" s="65"/>
      <c r="CD39" s="65"/>
      <c r="CE39" s="65"/>
      <c r="CF39" s="65"/>
      <c r="CG39" s="65"/>
      <c r="CH39" s="65"/>
      <c r="CI39" s="65"/>
      <c r="CJ39" s="65"/>
      <c r="CK39" s="65"/>
      <c r="CL39" s="65"/>
      <c r="CM39" s="65"/>
      <c r="CN39" s="65"/>
      <c r="CO39" s="65"/>
      <c r="CP39" s="65"/>
      <c r="CQ39" s="65"/>
      <c r="CR39" s="65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64"/>
      <c r="DL39" s="28"/>
      <c r="DM39" s="28"/>
      <c r="DN39" s="64"/>
      <c r="DO39" s="64"/>
      <c r="DP39" s="28"/>
      <c r="DQ39" s="28"/>
      <c r="DR39" s="64"/>
      <c r="DS39" s="64"/>
      <c r="DT39" s="28"/>
      <c r="DU39" s="28"/>
      <c r="DV39" s="64"/>
      <c r="DW39" s="28"/>
      <c r="DX39" s="28"/>
      <c r="DY39" s="28"/>
      <c r="DZ39" s="28"/>
      <c r="EA39" s="28"/>
      <c r="EB39" s="28"/>
      <c r="EC39" s="28"/>
      <c r="ED39" s="28"/>
      <c r="EE39" s="28"/>
      <c r="EF39" s="28"/>
      <c r="EG39" s="28"/>
      <c r="EH39" s="28"/>
      <c r="EI39" s="28"/>
      <c r="EJ39" s="28"/>
      <c r="EK39" s="28"/>
      <c r="EL39" s="28"/>
      <c r="EM39" s="28"/>
      <c r="EN39" s="28"/>
      <c r="EO39" s="28"/>
      <c r="EP39" s="28"/>
      <c r="EQ39" s="28"/>
      <c r="ER39" s="28"/>
      <c r="ES39" s="28"/>
      <c r="ET39" s="28"/>
      <c r="EU39" s="28"/>
      <c r="EV39" s="28"/>
      <c r="EW39" s="28"/>
      <c r="EX39" s="28"/>
      <c r="EY39" s="28"/>
      <c r="EZ39" s="28"/>
      <c r="FA39" s="28"/>
      <c r="FB39" s="28"/>
      <c r="FC39" s="28"/>
      <c r="FD39" s="28"/>
      <c r="FE39" s="28"/>
      <c r="FF39" s="28"/>
      <c r="FG39" s="28"/>
      <c r="FH39" s="28"/>
      <c r="FI39" s="28"/>
      <c r="FJ39" s="28"/>
      <c r="FK39" s="28"/>
      <c r="FL39" s="28"/>
      <c r="FM39" s="28"/>
      <c r="FN39" s="28"/>
      <c r="FO39" s="28"/>
      <c r="FP39" s="28"/>
      <c r="FQ39" s="28"/>
      <c r="FR39" s="28"/>
      <c r="FS39" s="28"/>
      <c r="FT39" s="28"/>
      <c r="FU39" s="28"/>
      <c r="FV39" s="28"/>
      <c r="FW39" s="28"/>
      <c r="FX39" s="28"/>
      <c r="FY39" s="28"/>
      <c r="FZ39" s="28"/>
      <c r="GA39" s="28"/>
      <c r="GB39" s="28"/>
      <c r="GC39" s="28"/>
      <c r="GD39" s="28"/>
      <c r="GE39" s="28"/>
      <c r="GF39" s="28"/>
      <c r="GG39" s="28"/>
      <c r="GH39" s="28"/>
      <c r="GI39" s="28"/>
      <c r="GJ39" s="28"/>
      <c r="GK39" s="28"/>
      <c r="GL39" s="28"/>
      <c r="GM39" s="28"/>
      <c r="GN39" s="28"/>
      <c r="GO39" s="28"/>
    </row>
    <row r="40" spans="1:197" x14ac:dyDescent="0.25">
      <c r="A40" s="28"/>
      <c r="B40" s="69"/>
      <c r="C40" s="28"/>
      <c r="D40" s="28"/>
      <c r="E40" s="64"/>
      <c r="F40" s="28"/>
      <c r="G40" s="28"/>
      <c r="H40" s="28"/>
      <c r="I40" s="28"/>
      <c r="J40" s="28"/>
      <c r="K40" s="64"/>
      <c r="L40" s="64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64"/>
      <c r="X40" s="64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64"/>
      <c r="AJ40" s="64"/>
      <c r="AK40" s="28"/>
      <c r="AL40" s="28"/>
      <c r="AM40" s="28"/>
      <c r="AN40" s="28"/>
      <c r="AO40" s="28"/>
      <c r="AP40" s="28"/>
      <c r="AQ40" s="28"/>
      <c r="AR40" s="28"/>
      <c r="AS40" s="28"/>
      <c r="AT40" s="28"/>
      <c r="AU40" s="28"/>
      <c r="AV40" s="28"/>
      <c r="AW40" s="28"/>
      <c r="AX40" s="28"/>
      <c r="AY40" s="65"/>
      <c r="AZ40" s="66"/>
      <c r="BA40" s="65"/>
      <c r="BB40" s="65"/>
      <c r="BC40" s="65"/>
      <c r="BD40" s="65"/>
      <c r="BE40" s="65"/>
      <c r="BF40" s="65"/>
      <c r="BG40" s="65"/>
      <c r="BH40" s="65"/>
      <c r="BI40" s="65"/>
      <c r="BJ40" s="65"/>
      <c r="BK40" s="65"/>
      <c r="BL40" s="65"/>
      <c r="BM40" s="66"/>
      <c r="BN40" s="65"/>
      <c r="BO40" s="65"/>
      <c r="BP40" s="65"/>
      <c r="BQ40" s="65"/>
      <c r="BR40" s="65"/>
      <c r="BS40" s="65"/>
      <c r="BT40" s="65"/>
      <c r="BU40" s="65"/>
      <c r="BV40" s="65"/>
      <c r="BW40" s="65"/>
      <c r="BX40" s="65"/>
      <c r="BY40" s="65"/>
      <c r="BZ40" s="66"/>
      <c r="CA40" s="65"/>
      <c r="CB40" s="65"/>
      <c r="CC40" s="65"/>
      <c r="CD40" s="65"/>
      <c r="CE40" s="65"/>
      <c r="CF40" s="65"/>
      <c r="CG40" s="65"/>
      <c r="CH40" s="65"/>
      <c r="CI40" s="65"/>
      <c r="CJ40" s="65"/>
      <c r="CK40" s="65"/>
      <c r="CL40" s="65"/>
      <c r="CM40" s="65"/>
      <c r="CN40" s="65"/>
      <c r="CO40" s="65"/>
      <c r="CP40" s="65"/>
      <c r="CQ40" s="65"/>
      <c r="CR40" s="65"/>
      <c r="CS40" s="28"/>
      <c r="CT40" s="28"/>
      <c r="CU40" s="28"/>
      <c r="CV40" s="28"/>
      <c r="CW40" s="28"/>
      <c r="CX40" s="28"/>
      <c r="CY40" s="28"/>
      <c r="CZ40" s="28"/>
      <c r="DA40" s="28"/>
      <c r="DB40" s="28"/>
      <c r="DC40" s="28"/>
      <c r="DD40" s="28"/>
      <c r="DE40" s="28"/>
      <c r="DF40" s="28"/>
      <c r="DG40" s="28"/>
      <c r="DH40" s="28"/>
      <c r="DI40" s="28"/>
      <c r="DJ40" s="28"/>
      <c r="DK40" s="64"/>
      <c r="DL40" s="28"/>
      <c r="DM40" s="28"/>
      <c r="DN40" s="64"/>
      <c r="DO40" s="64"/>
      <c r="DP40" s="28"/>
      <c r="DQ40" s="28"/>
      <c r="DR40" s="64"/>
      <c r="DS40" s="64"/>
      <c r="DT40" s="28"/>
      <c r="DU40" s="28"/>
      <c r="DV40" s="64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28"/>
      <c r="EV40" s="28"/>
      <c r="EW40" s="28"/>
      <c r="EX40" s="28"/>
      <c r="EY40" s="28"/>
      <c r="EZ40" s="28"/>
      <c r="FA40" s="28"/>
      <c r="FB40" s="28"/>
      <c r="FC40" s="28"/>
      <c r="FD40" s="28"/>
      <c r="FE40" s="28"/>
      <c r="FF40" s="28"/>
      <c r="FG40" s="28"/>
      <c r="FH40" s="28"/>
      <c r="FI40" s="28"/>
      <c r="FJ40" s="28"/>
      <c r="FK40" s="28"/>
      <c r="FL40" s="28"/>
      <c r="FM40" s="28"/>
      <c r="FN40" s="28"/>
      <c r="FO40" s="28"/>
      <c r="FP40" s="28"/>
      <c r="FQ40" s="28"/>
      <c r="FR40" s="28"/>
      <c r="FS40" s="28"/>
      <c r="FT40" s="28"/>
      <c r="FU40" s="28"/>
      <c r="FV40" s="28"/>
      <c r="FW40" s="28"/>
      <c r="FX40" s="28"/>
      <c r="FY40" s="28"/>
      <c r="FZ40" s="28"/>
      <c r="GA40" s="28"/>
      <c r="GB40" s="28"/>
      <c r="GC40" s="28"/>
      <c r="GD40" s="28"/>
      <c r="GE40" s="28"/>
      <c r="GF40" s="28"/>
      <c r="GG40" s="28"/>
      <c r="GH40" s="28"/>
      <c r="GI40" s="28"/>
      <c r="GJ40" s="28"/>
      <c r="GK40" s="28"/>
      <c r="GL40" s="28"/>
      <c r="GM40" s="28"/>
      <c r="GN40" s="28"/>
      <c r="GO40" s="28"/>
    </row>
    <row r="41" spans="1:197" x14ac:dyDescent="0.25">
      <c r="A41" s="28"/>
      <c r="B41" s="69"/>
      <c r="C41" s="28"/>
      <c r="D41" s="28"/>
      <c r="E41" s="64"/>
      <c r="F41" s="28"/>
      <c r="G41" s="28"/>
      <c r="H41" s="28"/>
      <c r="I41" s="28"/>
      <c r="J41" s="28"/>
      <c r="K41" s="64"/>
      <c r="L41" s="64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64"/>
      <c r="X41" s="64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64"/>
      <c r="AJ41" s="64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65"/>
      <c r="AZ41" s="66"/>
      <c r="BA41" s="65"/>
      <c r="BB41" s="65"/>
      <c r="BC41" s="65"/>
      <c r="BD41" s="65"/>
      <c r="BE41" s="65"/>
      <c r="BF41" s="65"/>
      <c r="BG41" s="65"/>
      <c r="BH41" s="65"/>
      <c r="BI41" s="65"/>
      <c r="BJ41" s="65"/>
      <c r="BK41" s="65"/>
      <c r="BL41" s="65"/>
      <c r="BM41" s="66"/>
      <c r="BN41" s="65"/>
      <c r="BO41" s="65"/>
      <c r="BP41" s="65"/>
      <c r="BQ41" s="65"/>
      <c r="BR41" s="65"/>
      <c r="BS41" s="65"/>
      <c r="BT41" s="65"/>
      <c r="BU41" s="65"/>
      <c r="BV41" s="65"/>
      <c r="BW41" s="65"/>
      <c r="BX41" s="65"/>
      <c r="BY41" s="65"/>
      <c r="BZ41" s="66"/>
      <c r="CA41" s="65"/>
      <c r="CB41" s="65"/>
      <c r="CC41" s="65"/>
      <c r="CD41" s="65"/>
      <c r="CE41" s="65"/>
      <c r="CF41" s="65"/>
      <c r="CG41" s="65"/>
      <c r="CH41" s="65"/>
      <c r="CI41" s="65"/>
      <c r="CJ41" s="65"/>
      <c r="CK41" s="65"/>
      <c r="CL41" s="65"/>
      <c r="CM41" s="65"/>
      <c r="CN41" s="65"/>
      <c r="CO41" s="65"/>
      <c r="CP41" s="65"/>
      <c r="CQ41" s="65"/>
      <c r="CR41" s="65"/>
      <c r="CS41" s="28"/>
      <c r="CT41" s="28"/>
      <c r="CU41" s="28"/>
      <c r="CV41" s="28"/>
      <c r="CW41" s="28"/>
      <c r="CX41" s="28"/>
      <c r="CY41" s="28"/>
      <c r="CZ41" s="28"/>
      <c r="DA41" s="28"/>
      <c r="DB41" s="28"/>
      <c r="DC41" s="28"/>
      <c r="DD41" s="28"/>
      <c r="DE41" s="28"/>
      <c r="DF41" s="28"/>
      <c r="DG41" s="28"/>
      <c r="DH41" s="28"/>
      <c r="DI41" s="28"/>
      <c r="DJ41" s="28"/>
      <c r="DK41" s="64"/>
      <c r="DL41" s="28"/>
      <c r="DM41" s="28"/>
      <c r="DN41" s="64"/>
      <c r="DO41" s="64"/>
      <c r="DP41" s="28"/>
      <c r="DQ41" s="28"/>
      <c r="DR41" s="64"/>
      <c r="DS41" s="64"/>
      <c r="DT41" s="28"/>
      <c r="DU41" s="28"/>
      <c r="DV41" s="64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28"/>
      <c r="EV41" s="28"/>
      <c r="EW41" s="28"/>
      <c r="EX41" s="28"/>
      <c r="EY41" s="28"/>
      <c r="EZ41" s="28"/>
      <c r="FA41" s="28"/>
      <c r="FB41" s="28"/>
      <c r="FC41" s="28"/>
      <c r="FD41" s="28"/>
      <c r="FE41" s="28"/>
      <c r="FF41" s="28"/>
      <c r="FG41" s="28"/>
      <c r="FH41" s="28"/>
      <c r="FI41" s="28"/>
      <c r="FJ41" s="28"/>
      <c r="FK41" s="28"/>
      <c r="FL41" s="28"/>
      <c r="FM41" s="28"/>
      <c r="FN41" s="28"/>
      <c r="FO41" s="28"/>
      <c r="FP41" s="28"/>
      <c r="FQ41" s="28"/>
      <c r="FR41" s="28"/>
      <c r="FS41" s="28"/>
      <c r="FT41" s="28"/>
      <c r="FU41" s="28"/>
      <c r="FV41" s="28"/>
      <c r="FW41" s="28"/>
      <c r="FX41" s="28"/>
      <c r="FY41" s="28"/>
      <c r="FZ41" s="28"/>
      <c r="GA41" s="28"/>
      <c r="GB41" s="28"/>
      <c r="GC41" s="28"/>
      <c r="GD41" s="28"/>
      <c r="GE41" s="28"/>
      <c r="GF41" s="28"/>
      <c r="GG41" s="28"/>
      <c r="GH41" s="28"/>
      <c r="GI41" s="28"/>
      <c r="GJ41" s="28"/>
      <c r="GK41" s="28"/>
      <c r="GL41" s="28"/>
      <c r="GM41" s="28"/>
      <c r="GN41" s="28"/>
      <c r="GO41" s="28"/>
    </row>
    <row r="42" spans="1:197" x14ac:dyDescent="0.25">
      <c r="A42" s="28"/>
      <c r="B42" s="69"/>
      <c r="C42" s="28"/>
      <c r="D42" s="28"/>
      <c r="E42" s="64"/>
      <c r="F42" s="28"/>
      <c r="G42" s="28"/>
      <c r="H42" s="28"/>
      <c r="I42" s="28"/>
      <c r="J42" s="28"/>
      <c r="K42" s="64"/>
      <c r="L42" s="64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64"/>
      <c r="X42" s="64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64"/>
      <c r="AJ42" s="64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65"/>
      <c r="AZ42" s="66"/>
      <c r="BA42" s="65"/>
      <c r="BB42" s="65"/>
      <c r="BC42" s="65"/>
      <c r="BD42" s="65"/>
      <c r="BE42" s="65"/>
      <c r="BF42" s="65"/>
      <c r="BG42" s="65"/>
      <c r="BH42" s="65"/>
      <c r="BI42" s="65"/>
      <c r="BJ42" s="65"/>
      <c r="BK42" s="65"/>
      <c r="BL42" s="65"/>
      <c r="BM42" s="66"/>
      <c r="BN42" s="65"/>
      <c r="BO42" s="65"/>
      <c r="BP42" s="65"/>
      <c r="BQ42" s="65"/>
      <c r="BR42" s="65"/>
      <c r="BS42" s="65"/>
      <c r="BT42" s="65"/>
      <c r="BU42" s="65"/>
      <c r="BV42" s="65"/>
      <c r="BW42" s="65"/>
      <c r="BX42" s="65"/>
      <c r="BY42" s="65"/>
      <c r="BZ42" s="66"/>
      <c r="CA42" s="65"/>
      <c r="CB42" s="65"/>
      <c r="CC42" s="65"/>
      <c r="CD42" s="65"/>
      <c r="CE42" s="65"/>
      <c r="CF42" s="65"/>
      <c r="CG42" s="65"/>
      <c r="CH42" s="65"/>
      <c r="CI42" s="65"/>
      <c r="CJ42" s="65"/>
      <c r="CK42" s="65"/>
      <c r="CL42" s="65"/>
      <c r="CM42" s="65"/>
      <c r="CN42" s="65"/>
      <c r="CO42" s="65"/>
      <c r="CP42" s="65"/>
      <c r="CQ42" s="65"/>
      <c r="CR42" s="65"/>
      <c r="CS42" s="28"/>
      <c r="CT42" s="28"/>
      <c r="CU42" s="28"/>
      <c r="CV42" s="28"/>
      <c r="CW42" s="28"/>
      <c r="CX42" s="28"/>
      <c r="CY42" s="28"/>
      <c r="CZ42" s="28"/>
      <c r="DA42" s="28"/>
      <c r="DB42" s="28"/>
      <c r="DC42" s="28"/>
      <c r="DD42" s="28"/>
      <c r="DE42" s="28"/>
      <c r="DF42" s="28"/>
      <c r="DG42" s="28"/>
      <c r="DH42" s="28"/>
      <c r="DI42" s="28"/>
      <c r="DJ42" s="28"/>
      <c r="DK42" s="64"/>
      <c r="DL42" s="28"/>
      <c r="DM42" s="28"/>
      <c r="DN42" s="64"/>
      <c r="DO42" s="64"/>
      <c r="DP42" s="28"/>
      <c r="DQ42" s="28"/>
      <c r="DR42" s="64"/>
      <c r="DS42" s="64"/>
      <c r="DT42" s="28"/>
      <c r="DU42" s="28"/>
      <c r="DV42" s="64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28"/>
      <c r="EW42" s="28"/>
      <c r="EX42" s="28"/>
      <c r="EY42" s="28"/>
      <c r="EZ42" s="28"/>
      <c r="FA42" s="28"/>
      <c r="FB42" s="28"/>
      <c r="FC42" s="28"/>
      <c r="FD42" s="28"/>
      <c r="FE42" s="28"/>
      <c r="FF42" s="28"/>
      <c r="FG42" s="28"/>
      <c r="FH42" s="28"/>
      <c r="FI42" s="28"/>
      <c r="FJ42" s="28"/>
      <c r="FK42" s="28"/>
      <c r="FL42" s="28"/>
      <c r="FM42" s="28"/>
      <c r="FN42" s="28"/>
      <c r="FO42" s="28"/>
      <c r="FP42" s="28"/>
      <c r="FQ42" s="28"/>
      <c r="FR42" s="28"/>
      <c r="FS42" s="28"/>
      <c r="FT42" s="28"/>
      <c r="FU42" s="28"/>
      <c r="FV42" s="28"/>
      <c r="FW42" s="28"/>
      <c r="FX42" s="28"/>
      <c r="FY42" s="28"/>
      <c r="FZ42" s="28"/>
      <c r="GA42" s="28"/>
      <c r="GB42" s="28"/>
      <c r="GC42" s="28"/>
      <c r="GD42" s="28"/>
      <c r="GE42" s="28"/>
      <c r="GF42" s="28"/>
      <c r="GG42" s="28"/>
      <c r="GH42" s="28"/>
      <c r="GI42" s="28"/>
      <c r="GJ42" s="28"/>
      <c r="GK42" s="28"/>
      <c r="GL42" s="28"/>
      <c r="GM42" s="28"/>
      <c r="GN42" s="28"/>
      <c r="GO42" s="28"/>
    </row>
    <row r="43" spans="1:197" x14ac:dyDescent="0.25">
      <c r="A43" s="28"/>
      <c r="B43" s="69"/>
      <c r="C43" s="28"/>
      <c r="D43" s="28"/>
      <c r="E43" s="64"/>
      <c r="F43" s="28"/>
      <c r="G43" s="28"/>
      <c r="H43" s="28"/>
      <c r="I43" s="28"/>
      <c r="J43" s="28"/>
      <c r="K43" s="64"/>
      <c r="L43" s="64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64"/>
      <c r="X43" s="64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64"/>
      <c r="AJ43" s="64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65"/>
      <c r="AZ43" s="66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6"/>
      <c r="BN43" s="65"/>
      <c r="BO43" s="65"/>
      <c r="BP43" s="65"/>
      <c r="BQ43" s="65"/>
      <c r="BR43" s="65"/>
      <c r="BS43" s="65"/>
      <c r="BT43" s="65"/>
      <c r="BU43" s="65"/>
      <c r="BV43" s="65"/>
      <c r="BW43" s="65"/>
      <c r="BX43" s="65"/>
      <c r="BY43" s="65"/>
      <c r="BZ43" s="66"/>
      <c r="CA43" s="65"/>
      <c r="CB43" s="65"/>
      <c r="CC43" s="65"/>
      <c r="CD43" s="65"/>
      <c r="CE43" s="65"/>
      <c r="CF43" s="65"/>
      <c r="CG43" s="65"/>
      <c r="CH43" s="65"/>
      <c r="CI43" s="65"/>
      <c r="CJ43" s="65"/>
      <c r="CK43" s="65"/>
      <c r="CL43" s="65"/>
      <c r="CM43" s="65"/>
      <c r="CN43" s="65"/>
      <c r="CO43" s="65"/>
      <c r="CP43" s="65"/>
      <c r="CQ43" s="65"/>
      <c r="CR43" s="65"/>
      <c r="CS43" s="28"/>
      <c r="CT43" s="28"/>
      <c r="CU43" s="28"/>
      <c r="CV43" s="28"/>
      <c r="CW43" s="28"/>
      <c r="CX43" s="28"/>
      <c r="CY43" s="28"/>
      <c r="CZ43" s="28"/>
      <c r="DA43" s="28"/>
      <c r="DB43" s="28"/>
      <c r="DC43" s="28"/>
      <c r="DD43" s="28"/>
      <c r="DE43" s="28"/>
      <c r="DF43" s="28"/>
      <c r="DG43" s="28"/>
      <c r="DH43" s="28"/>
      <c r="DI43" s="28"/>
      <c r="DJ43" s="28"/>
      <c r="DK43" s="64"/>
      <c r="DL43" s="28"/>
      <c r="DM43" s="28"/>
      <c r="DN43" s="64"/>
      <c r="DO43" s="64"/>
      <c r="DP43" s="28"/>
      <c r="DQ43" s="28"/>
      <c r="DR43" s="64"/>
      <c r="DS43" s="64"/>
      <c r="DT43" s="28"/>
      <c r="DU43" s="28"/>
      <c r="DV43" s="64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28"/>
      <c r="EW43" s="28"/>
      <c r="EX43" s="28"/>
      <c r="EY43" s="28"/>
      <c r="EZ43" s="28"/>
      <c r="FA43" s="28"/>
      <c r="FB43" s="28"/>
      <c r="FC43" s="28"/>
      <c r="FD43" s="28"/>
      <c r="FE43" s="28"/>
      <c r="FF43" s="28"/>
      <c r="FG43" s="28"/>
      <c r="FH43" s="28"/>
      <c r="FI43" s="28"/>
      <c r="FJ43" s="28"/>
      <c r="FK43" s="28"/>
      <c r="FL43" s="28"/>
      <c r="FM43" s="28"/>
      <c r="FN43" s="28"/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  <c r="GD43" s="28"/>
      <c r="GE43" s="28"/>
      <c r="GF43" s="28"/>
      <c r="GG43" s="28"/>
      <c r="GH43" s="28"/>
      <c r="GI43" s="28"/>
      <c r="GJ43" s="28"/>
      <c r="GK43" s="28"/>
      <c r="GL43" s="28"/>
      <c r="GM43" s="28"/>
      <c r="GN43" s="28"/>
      <c r="GO43" s="28"/>
    </row>
    <row r="44" spans="1:197" x14ac:dyDescent="0.25">
      <c r="A44" s="28"/>
      <c r="B44" s="69"/>
      <c r="C44" s="28"/>
      <c r="D44" s="28"/>
      <c r="E44" s="64"/>
      <c r="F44" s="28"/>
      <c r="G44" s="28"/>
      <c r="H44" s="28"/>
      <c r="I44" s="28"/>
      <c r="J44" s="28"/>
      <c r="K44" s="64"/>
      <c r="L44" s="64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64"/>
      <c r="X44" s="64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64"/>
      <c r="AJ44" s="64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/>
      <c r="AY44" s="65"/>
      <c r="AZ44" s="66"/>
      <c r="BA44" s="65"/>
      <c r="BB44" s="65"/>
      <c r="BC44" s="65"/>
      <c r="BD44" s="65"/>
      <c r="BE44" s="65"/>
      <c r="BF44" s="65"/>
      <c r="BG44" s="65"/>
      <c r="BH44" s="65"/>
      <c r="BI44" s="65"/>
      <c r="BJ44" s="65"/>
      <c r="BK44" s="65"/>
      <c r="BL44" s="65"/>
      <c r="BM44" s="66"/>
      <c r="BN44" s="65"/>
      <c r="BO44" s="65"/>
      <c r="BP44" s="65"/>
      <c r="BQ44" s="65"/>
      <c r="BR44" s="65"/>
      <c r="BS44" s="65"/>
      <c r="BT44" s="65"/>
      <c r="BU44" s="65"/>
      <c r="BV44" s="65"/>
      <c r="BW44" s="65"/>
      <c r="BX44" s="65"/>
      <c r="BY44" s="65"/>
      <c r="BZ44" s="66"/>
      <c r="CA44" s="65"/>
      <c r="CB44" s="65"/>
      <c r="CC44" s="65"/>
      <c r="CD44" s="65"/>
      <c r="CE44" s="65"/>
      <c r="CF44" s="65"/>
      <c r="CG44" s="65"/>
      <c r="CH44" s="65"/>
      <c r="CI44" s="65"/>
      <c r="CJ44" s="65"/>
      <c r="CK44" s="65"/>
      <c r="CL44" s="65"/>
      <c r="CM44" s="65"/>
      <c r="CN44" s="65"/>
      <c r="CO44" s="65"/>
      <c r="CP44" s="65"/>
      <c r="CQ44" s="65"/>
      <c r="CR44" s="65"/>
      <c r="CS44" s="28"/>
      <c r="CT44" s="28"/>
      <c r="CU44" s="28"/>
      <c r="CV44" s="28"/>
      <c r="CW44" s="28"/>
      <c r="CX44" s="28"/>
      <c r="CY44" s="28"/>
      <c r="CZ44" s="28"/>
      <c r="DA44" s="28"/>
      <c r="DB44" s="28"/>
      <c r="DC44" s="28"/>
      <c r="DD44" s="28"/>
      <c r="DE44" s="28"/>
      <c r="DF44" s="28"/>
      <c r="DG44" s="28"/>
      <c r="DH44" s="28"/>
      <c r="DI44" s="28"/>
      <c r="DJ44" s="28"/>
      <c r="DK44" s="64"/>
      <c r="DL44" s="28"/>
      <c r="DM44" s="28"/>
      <c r="DN44" s="64"/>
      <c r="DO44" s="64"/>
      <c r="DP44" s="28"/>
      <c r="DQ44" s="28"/>
      <c r="DR44" s="64"/>
      <c r="DS44" s="64"/>
      <c r="DT44" s="28"/>
      <c r="DU44" s="28"/>
      <c r="DV44" s="64"/>
      <c r="DW44" s="28"/>
      <c r="DX44" s="28"/>
      <c r="DY44" s="28"/>
      <c r="DZ44" s="28"/>
      <c r="EA44" s="28"/>
      <c r="EB44" s="28"/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28"/>
      <c r="EW44" s="28"/>
      <c r="EX44" s="28"/>
      <c r="EY44" s="28"/>
      <c r="EZ44" s="28"/>
      <c r="FA44" s="28"/>
      <c r="FB44" s="28"/>
      <c r="FC44" s="28"/>
      <c r="FD44" s="28"/>
      <c r="FE44" s="28"/>
      <c r="FF44" s="28"/>
      <c r="FG44" s="28"/>
      <c r="FH44" s="28"/>
      <c r="FI44" s="28"/>
      <c r="FJ44" s="28"/>
      <c r="FK44" s="28"/>
      <c r="FL44" s="28"/>
      <c r="FM44" s="28"/>
      <c r="FN44" s="28"/>
      <c r="FO44" s="28"/>
      <c r="FP44" s="28"/>
      <c r="FQ44" s="28"/>
      <c r="FR44" s="28"/>
      <c r="FS44" s="28"/>
      <c r="FT44" s="28"/>
      <c r="FU44" s="28"/>
      <c r="FV44" s="28"/>
      <c r="FW44" s="28"/>
      <c r="FX44" s="28"/>
      <c r="FY44" s="28"/>
      <c r="FZ44" s="28"/>
      <c r="GA44" s="28"/>
      <c r="GB44" s="28"/>
      <c r="GC44" s="28"/>
      <c r="GD44" s="28"/>
      <c r="GE44" s="28"/>
      <c r="GF44" s="28"/>
      <c r="GG44" s="28"/>
      <c r="GH44" s="28"/>
      <c r="GI44" s="28"/>
      <c r="GJ44" s="28"/>
      <c r="GK44" s="28"/>
      <c r="GL44" s="28"/>
      <c r="GM44" s="28"/>
      <c r="GN44" s="28"/>
      <c r="GO44" s="28"/>
    </row>
    <row r="45" spans="1:197" x14ac:dyDescent="0.25">
      <c r="A45" s="28"/>
      <c r="B45" s="69"/>
      <c r="C45" s="28"/>
      <c r="D45" s="28"/>
      <c r="E45" s="64"/>
      <c r="F45" s="28"/>
      <c r="G45" s="28"/>
      <c r="H45" s="28"/>
      <c r="I45" s="28"/>
      <c r="J45" s="28"/>
      <c r="K45" s="64"/>
      <c r="L45" s="64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64"/>
      <c r="X45" s="64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64"/>
      <c r="AJ45" s="64"/>
      <c r="AK45" s="28"/>
      <c r="AL45" s="28"/>
      <c r="AM45" s="28"/>
      <c r="AN45" s="28"/>
      <c r="AO45" s="28"/>
      <c r="AP45" s="28"/>
      <c r="AQ45" s="28"/>
      <c r="AR45" s="28"/>
      <c r="AS45" s="28"/>
      <c r="AT45" s="28"/>
      <c r="AU45" s="28"/>
      <c r="AV45" s="28"/>
      <c r="AW45" s="28"/>
      <c r="AX45" s="28"/>
      <c r="AY45" s="65"/>
      <c r="AZ45" s="66"/>
      <c r="BA45" s="65"/>
      <c r="BB45" s="65"/>
      <c r="BC45" s="65"/>
      <c r="BD45" s="65"/>
      <c r="BE45" s="65"/>
      <c r="BF45" s="65"/>
      <c r="BG45" s="65"/>
      <c r="BH45" s="65"/>
      <c r="BI45" s="65"/>
      <c r="BJ45" s="65"/>
      <c r="BK45" s="65"/>
      <c r="BL45" s="65"/>
      <c r="BM45" s="66"/>
      <c r="BN45" s="65"/>
      <c r="BO45" s="65"/>
      <c r="BP45" s="65"/>
      <c r="BQ45" s="65"/>
      <c r="BR45" s="65"/>
      <c r="BS45" s="65"/>
      <c r="BT45" s="65"/>
      <c r="BU45" s="65"/>
      <c r="BV45" s="65"/>
      <c r="BW45" s="65"/>
      <c r="BX45" s="65"/>
      <c r="BY45" s="65"/>
      <c r="BZ45" s="66"/>
      <c r="CA45" s="65"/>
      <c r="CB45" s="65"/>
      <c r="CC45" s="65"/>
      <c r="CD45" s="65"/>
      <c r="CE45" s="65"/>
      <c r="CF45" s="65"/>
      <c r="CG45" s="65"/>
      <c r="CH45" s="65"/>
      <c r="CI45" s="65"/>
      <c r="CJ45" s="65"/>
      <c r="CK45" s="65"/>
      <c r="CL45" s="65"/>
      <c r="CM45" s="65"/>
      <c r="CN45" s="65"/>
      <c r="CO45" s="65"/>
      <c r="CP45" s="65"/>
      <c r="CQ45" s="65"/>
      <c r="CR45" s="65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64"/>
      <c r="DL45" s="28"/>
      <c r="DM45" s="28"/>
      <c r="DN45" s="64"/>
      <c r="DO45" s="64"/>
      <c r="DP45" s="28"/>
      <c r="DQ45" s="28"/>
      <c r="DR45" s="64"/>
      <c r="DS45" s="64"/>
      <c r="DT45" s="28"/>
      <c r="DU45" s="28"/>
      <c r="DV45" s="64"/>
      <c r="DW45" s="28"/>
      <c r="DX45" s="28"/>
      <c r="DY45" s="28"/>
      <c r="DZ45" s="28"/>
      <c r="EA45" s="28"/>
      <c r="EB45" s="28"/>
      <c r="EC45" s="28"/>
      <c r="ED45" s="28"/>
      <c r="EE45" s="28"/>
      <c r="EF45" s="28"/>
      <c r="EG45" s="28"/>
      <c r="EH45" s="28"/>
      <c r="EI45" s="28"/>
      <c r="EJ45" s="28"/>
      <c r="EK45" s="28"/>
      <c r="EL45" s="28"/>
      <c r="EM45" s="28"/>
      <c r="EN45" s="28"/>
      <c r="EO45" s="28"/>
      <c r="EP45" s="28"/>
      <c r="EQ45" s="28"/>
      <c r="ER45" s="28"/>
      <c r="ES45" s="28"/>
      <c r="ET45" s="28"/>
      <c r="EU45" s="28"/>
      <c r="EV45" s="28"/>
      <c r="EW45" s="28"/>
      <c r="EX45" s="28"/>
      <c r="EY45" s="28"/>
      <c r="EZ45" s="28"/>
      <c r="FA45" s="28"/>
      <c r="FB45" s="28"/>
      <c r="FC45" s="28"/>
      <c r="FD45" s="28"/>
      <c r="FE45" s="28"/>
      <c r="FF45" s="28"/>
      <c r="FG45" s="28"/>
      <c r="FH45" s="28"/>
      <c r="FI45" s="28"/>
      <c r="FJ45" s="28"/>
      <c r="FK45" s="28"/>
      <c r="FL45" s="28"/>
      <c r="FM45" s="28"/>
      <c r="FN45" s="28"/>
      <c r="FO45" s="28"/>
      <c r="FP45" s="28"/>
      <c r="FQ45" s="28"/>
      <c r="FR45" s="28"/>
      <c r="FS45" s="28"/>
      <c r="FT45" s="28"/>
      <c r="FU45" s="28"/>
      <c r="FV45" s="28"/>
      <c r="FW45" s="28"/>
      <c r="FX45" s="28"/>
      <c r="FY45" s="28"/>
      <c r="FZ45" s="28"/>
      <c r="GA45" s="28"/>
      <c r="GB45" s="28"/>
      <c r="GC45" s="28"/>
      <c r="GD45" s="28"/>
      <c r="GE45" s="28"/>
      <c r="GF45" s="28"/>
      <c r="GG45" s="28"/>
      <c r="GH45" s="28"/>
      <c r="GI45" s="28"/>
      <c r="GJ45" s="28"/>
      <c r="GK45" s="28"/>
      <c r="GL45" s="28"/>
      <c r="GM45" s="28"/>
      <c r="GN45" s="28"/>
      <c r="GO45" s="28"/>
    </row>
    <row r="46" spans="1:197" x14ac:dyDescent="0.25">
      <c r="A46" s="28"/>
      <c r="B46" s="69"/>
      <c r="C46" s="28"/>
      <c r="D46" s="28"/>
      <c r="E46" s="64"/>
      <c r="F46" s="28"/>
      <c r="G46" s="28"/>
      <c r="H46" s="28"/>
      <c r="I46" s="28"/>
      <c r="J46" s="28"/>
      <c r="K46" s="64"/>
      <c r="L46" s="64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64"/>
      <c r="X46" s="64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64"/>
      <c r="AJ46" s="64"/>
      <c r="AK46" s="28"/>
      <c r="AL46" s="28"/>
      <c r="AM46" s="28"/>
      <c r="AN46" s="28"/>
      <c r="AO46" s="28"/>
      <c r="AP46" s="28"/>
      <c r="AQ46" s="28"/>
      <c r="AR46" s="28"/>
      <c r="AS46" s="28"/>
      <c r="AT46" s="28"/>
      <c r="AU46" s="28"/>
      <c r="AV46" s="28"/>
      <c r="AW46" s="28"/>
      <c r="AX46" s="28"/>
      <c r="AY46" s="65"/>
      <c r="AZ46" s="66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6"/>
      <c r="BN46" s="65"/>
      <c r="BO46" s="65"/>
      <c r="BP46" s="65"/>
      <c r="BQ46" s="65"/>
      <c r="BR46" s="65"/>
      <c r="BS46" s="65"/>
      <c r="BT46" s="65"/>
      <c r="BU46" s="65"/>
      <c r="BV46" s="65"/>
      <c r="BW46" s="65"/>
      <c r="BX46" s="65"/>
      <c r="BY46" s="65"/>
      <c r="BZ46" s="66"/>
      <c r="CA46" s="65"/>
      <c r="CB46" s="65"/>
      <c r="CC46" s="65"/>
      <c r="CD46" s="65"/>
      <c r="CE46" s="65"/>
      <c r="CF46" s="65"/>
      <c r="CG46" s="65"/>
      <c r="CH46" s="65"/>
      <c r="CI46" s="65"/>
      <c r="CJ46" s="65"/>
      <c r="CK46" s="65"/>
      <c r="CL46" s="65"/>
      <c r="CM46" s="65"/>
      <c r="CN46" s="65"/>
      <c r="CO46" s="65"/>
      <c r="CP46" s="65"/>
      <c r="CQ46" s="65"/>
      <c r="CR46" s="65"/>
      <c r="CS46" s="28"/>
      <c r="CT46" s="28"/>
      <c r="CU46" s="28"/>
      <c r="CV46" s="28"/>
      <c r="CW46" s="28"/>
      <c r="CX46" s="28"/>
      <c r="CY46" s="28"/>
      <c r="CZ46" s="28"/>
      <c r="DA46" s="28"/>
      <c r="DB46" s="28"/>
      <c r="DC46" s="28"/>
      <c r="DD46" s="28"/>
      <c r="DE46" s="28"/>
      <c r="DF46" s="28"/>
      <c r="DG46" s="28"/>
      <c r="DH46" s="28"/>
      <c r="DI46" s="28"/>
      <c r="DJ46" s="28"/>
      <c r="DK46" s="64"/>
      <c r="DL46" s="28"/>
      <c r="DM46" s="28"/>
      <c r="DN46" s="64"/>
      <c r="DO46" s="64"/>
      <c r="DP46" s="28"/>
      <c r="DQ46" s="28"/>
      <c r="DR46" s="64"/>
      <c r="DS46" s="64"/>
      <c r="DT46" s="28"/>
      <c r="DU46" s="28"/>
      <c r="DV46" s="64"/>
      <c r="DW46" s="28"/>
      <c r="DX46" s="28"/>
      <c r="DY46" s="28"/>
      <c r="DZ46" s="28"/>
      <c r="EA46" s="28"/>
      <c r="EB46" s="28"/>
      <c r="EC46" s="28"/>
      <c r="ED46" s="28"/>
      <c r="EE46" s="28"/>
      <c r="EF46" s="28"/>
      <c r="EG46" s="28"/>
      <c r="EH46" s="28"/>
      <c r="EI46" s="28"/>
      <c r="EJ46" s="28"/>
      <c r="EK46" s="28"/>
      <c r="EL46" s="28"/>
      <c r="EM46" s="28"/>
      <c r="EN46" s="28"/>
      <c r="EO46" s="28"/>
      <c r="EP46" s="28"/>
      <c r="EQ46" s="28"/>
      <c r="ER46" s="28"/>
      <c r="ES46" s="28"/>
      <c r="ET46" s="28"/>
      <c r="EU46" s="28"/>
      <c r="EV46" s="28"/>
      <c r="EW46" s="28"/>
      <c r="EX46" s="28"/>
      <c r="EY46" s="28"/>
      <c r="EZ46" s="28"/>
      <c r="FA46" s="28"/>
      <c r="FB46" s="28"/>
      <c r="FC46" s="28"/>
      <c r="FD46" s="28"/>
      <c r="FE46" s="28"/>
      <c r="FF46" s="28"/>
      <c r="FG46" s="28"/>
      <c r="FH46" s="28"/>
      <c r="FI46" s="28"/>
      <c r="FJ46" s="28"/>
      <c r="FK46" s="28"/>
      <c r="FL46" s="28"/>
      <c r="FM46" s="28"/>
      <c r="FN46" s="28"/>
      <c r="FO46" s="28"/>
      <c r="FP46" s="28"/>
      <c r="FQ46" s="28"/>
      <c r="FR46" s="28"/>
      <c r="FS46" s="28"/>
      <c r="FT46" s="28"/>
      <c r="FU46" s="28"/>
      <c r="FV46" s="28"/>
      <c r="FW46" s="28"/>
      <c r="FX46" s="28"/>
      <c r="FY46" s="28"/>
      <c r="FZ46" s="28"/>
      <c r="GA46" s="28"/>
      <c r="GB46" s="28"/>
      <c r="GC46" s="28"/>
      <c r="GD46" s="28"/>
      <c r="GE46" s="28"/>
      <c r="GF46" s="28"/>
      <c r="GG46" s="28"/>
      <c r="GH46" s="28"/>
      <c r="GI46" s="28"/>
      <c r="GJ46" s="28"/>
      <c r="GK46" s="28"/>
      <c r="GL46" s="28"/>
      <c r="GM46" s="28"/>
      <c r="GN46" s="28"/>
      <c r="GO46" s="28"/>
    </row>
    <row r="47" spans="1:197" x14ac:dyDescent="0.25">
      <c r="A47" s="28"/>
      <c r="B47" s="69"/>
      <c r="C47" s="28"/>
      <c r="D47" s="28"/>
      <c r="E47" s="64"/>
      <c r="F47" s="28"/>
      <c r="G47" s="28"/>
      <c r="H47" s="28"/>
      <c r="I47" s="28"/>
      <c r="J47" s="28"/>
      <c r="K47" s="64"/>
      <c r="L47" s="64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64"/>
      <c r="X47" s="64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64"/>
      <c r="AJ47" s="64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8"/>
      <c r="AV47" s="28"/>
      <c r="AW47" s="28"/>
      <c r="AX47" s="28"/>
      <c r="AY47" s="65"/>
      <c r="AZ47" s="66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6"/>
      <c r="BN47" s="65"/>
      <c r="BO47" s="65"/>
      <c r="BP47" s="65"/>
      <c r="BQ47" s="65"/>
      <c r="BR47" s="65"/>
      <c r="BS47" s="65"/>
      <c r="BT47" s="65"/>
      <c r="BU47" s="65"/>
      <c r="BV47" s="65"/>
      <c r="BW47" s="65"/>
      <c r="BX47" s="65"/>
      <c r="BY47" s="65"/>
      <c r="BZ47" s="66"/>
      <c r="CA47" s="65"/>
      <c r="CB47" s="65"/>
      <c r="CC47" s="65"/>
      <c r="CD47" s="65"/>
      <c r="CE47" s="65"/>
      <c r="CF47" s="65"/>
      <c r="CG47" s="65"/>
      <c r="CH47" s="65"/>
      <c r="CI47" s="65"/>
      <c r="CJ47" s="65"/>
      <c r="CK47" s="65"/>
      <c r="CL47" s="65"/>
      <c r="CM47" s="65"/>
      <c r="CN47" s="65"/>
      <c r="CO47" s="65"/>
      <c r="CP47" s="65"/>
      <c r="CQ47" s="65"/>
      <c r="CR47" s="65"/>
      <c r="CS47" s="28"/>
      <c r="CT47" s="28"/>
      <c r="CU47" s="28"/>
      <c r="CV47" s="28"/>
      <c r="CW47" s="28"/>
      <c r="CX47" s="28"/>
      <c r="CY47" s="28"/>
      <c r="CZ47" s="28"/>
      <c r="DA47" s="28"/>
      <c r="DB47" s="28"/>
      <c r="DC47" s="28"/>
      <c r="DD47" s="28"/>
      <c r="DE47" s="28"/>
      <c r="DF47" s="28"/>
      <c r="DG47" s="28"/>
      <c r="DH47" s="28"/>
      <c r="DI47" s="28"/>
      <c r="DJ47" s="28"/>
      <c r="DK47" s="64"/>
      <c r="DL47" s="28"/>
      <c r="DM47" s="28"/>
      <c r="DN47" s="64"/>
      <c r="DO47" s="64"/>
      <c r="DP47" s="28"/>
      <c r="DQ47" s="28"/>
      <c r="DR47" s="64"/>
      <c r="DS47" s="64"/>
      <c r="DT47" s="28"/>
      <c r="DU47" s="28"/>
      <c r="DV47" s="64"/>
      <c r="DW47" s="28"/>
      <c r="DX47" s="28"/>
      <c r="DY47" s="28"/>
      <c r="DZ47" s="28"/>
      <c r="EA47" s="28"/>
      <c r="EB47" s="28"/>
      <c r="EC47" s="28"/>
      <c r="ED47" s="28"/>
      <c r="EE47" s="28"/>
      <c r="EF47" s="28"/>
      <c r="EG47" s="28"/>
      <c r="EH47" s="28"/>
      <c r="EI47" s="28"/>
      <c r="EJ47" s="28"/>
      <c r="EK47" s="28"/>
      <c r="EL47" s="28"/>
      <c r="EM47" s="28"/>
      <c r="EN47" s="28"/>
      <c r="EO47" s="28"/>
      <c r="EP47" s="28"/>
      <c r="EQ47" s="28"/>
      <c r="ER47" s="28"/>
      <c r="ES47" s="28"/>
      <c r="ET47" s="28"/>
      <c r="EU47" s="28"/>
      <c r="EV47" s="28"/>
      <c r="EW47" s="28"/>
      <c r="EX47" s="28"/>
      <c r="EY47" s="28"/>
      <c r="EZ47" s="28"/>
      <c r="FA47" s="28"/>
      <c r="FB47" s="28"/>
      <c r="FC47" s="28"/>
      <c r="FD47" s="28"/>
      <c r="FE47" s="28"/>
      <c r="FF47" s="28"/>
      <c r="FG47" s="28"/>
      <c r="FH47" s="28"/>
      <c r="FI47" s="28"/>
      <c r="FJ47" s="28"/>
      <c r="FK47" s="28"/>
      <c r="FL47" s="28"/>
      <c r="FM47" s="28"/>
      <c r="FN47" s="28"/>
      <c r="FO47" s="28"/>
      <c r="FP47" s="28"/>
      <c r="FQ47" s="28"/>
      <c r="FR47" s="28"/>
      <c r="FS47" s="28"/>
      <c r="FT47" s="28"/>
      <c r="FU47" s="28"/>
      <c r="FV47" s="28"/>
      <c r="FW47" s="28"/>
      <c r="FX47" s="28"/>
      <c r="FY47" s="28"/>
      <c r="FZ47" s="28"/>
      <c r="GA47" s="28"/>
      <c r="GB47" s="28"/>
      <c r="GC47" s="28"/>
      <c r="GD47" s="28"/>
      <c r="GE47" s="28"/>
      <c r="GF47" s="28"/>
      <c r="GG47" s="28"/>
      <c r="GH47" s="28"/>
      <c r="GI47" s="28"/>
      <c r="GJ47" s="28"/>
      <c r="GK47" s="28"/>
      <c r="GL47" s="28"/>
      <c r="GM47" s="28"/>
      <c r="GN47" s="28"/>
      <c r="GO47" s="28"/>
    </row>
    <row r="48" spans="1:197" x14ac:dyDescent="0.25">
      <c r="A48" s="28"/>
      <c r="B48" s="69"/>
      <c r="C48" s="28"/>
      <c r="D48" s="28"/>
      <c r="E48" s="64"/>
      <c r="F48" s="28"/>
      <c r="G48" s="28"/>
      <c r="H48" s="28"/>
      <c r="I48" s="28"/>
      <c r="J48" s="28"/>
      <c r="K48" s="64"/>
      <c r="L48" s="64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64"/>
      <c r="X48" s="64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64"/>
      <c r="AJ48" s="64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65"/>
      <c r="AZ48" s="66"/>
      <c r="BA48" s="65"/>
      <c r="BB48" s="65"/>
      <c r="BC48" s="65"/>
      <c r="BD48" s="65"/>
      <c r="BE48" s="65"/>
      <c r="BF48" s="65"/>
      <c r="BG48" s="65"/>
      <c r="BH48" s="65"/>
      <c r="BI48" s="65"/>
      <c r="BJ48" s="65"/>
      <c r="BK48" s="65"/>
      <c r="BL48" s="65"/>
      <c r="BM48" s="66"/>
      <c r="BN48" s="65"/>
      <c r="BO48" s="65"/>
      <c r="BP48" s="65"/>
      <c r="BQ48" s="65"/>
      <c r="BR48" s="65"/>
      <c r="BS48" s="65"/>
      <c r="BT48" s="65"/>
      <c r="BU48" s="65"/>
      <c r="BV48" s="65"/>
      <c r="BW48" s="65"/>
      <c r="BX48" s="65"/>
      <c r="BY48" s="65"/>
      <c r="BZ48" s="66"/>
      <c r="CA48" s="65"/>
      <c r="CB48" s="65"/>
      <c r="CC48" s="65"/>
      <c r="CD48" s="65"/>
      <c r="CE48" s="65"/>
      <c r="CF48" s="65"/>
      <c r="CG48" s="65"/>
      <c r="CH48" s="65"/>
      <c r="CI48" s="65"/>
      <c r="CJ48" s="65"/>
      <c r="CK48" s="65"/>
      <c r="CL48" s="65"/>
      <c r="CM48" s="65"/>
      <c r="CN48" s="65"/>
      <c r="CO48" s="65"/>
      <c r="CP48" s="65"/>
      <c r="CQ48" s="65"/>
      <c r="CR48" s="65"/>
      <c r="CS48" s="28"/>
      <c r="CT48" s="28"/>
      <c r="CU48" s="28"/>
      <c r="CV48" s="28"/>
      <c r="CW48" s="28"/>
      <c r="CX48" s="28"/>
      <c r="CY48" s="28"/>
      <c r="CZ48" s="28"/>
      <c r="DA48" s="28"/>
      <c r="DB48" s="28"/>
      <c r="DC48" s="28"/>
      <c r="DD48" s="28"/>
      <c r="DE48" s="28"/>
      <c r="DF48" s="28"/>
      <c r="DG48" s="28"/>
      <c r="DH48" s="28"/>
      <c r="DI48" s="28"/>
      <c r="DJ48" s="28"/>
      <c r="DK48" s="64"/>
      <c r="DL48" s="28"/>
      <c r="DM48" s="28"/>
      <c r="DN48" s="64"/>
      <c r="DO48" s="64"/>
      <c r="DP48" s="28"/>
      <c r="DQ48" s="28"/>
      <c r="DR48" s="64"/>
      <c r="DS48" s="64"/>
      <c r="DT48" s="28"/>
      <c r="DU48" s="28"/>
      <c r="DV48" s="64"/>
      <c r="DW48" s="28"/>
      <c r="DX48" s="28"/>
      <c r="DY48" s="28"/>
      <c r="DZ48" s="28"/>
      <c r="EA48" s="28"/>
      <c r="EB48" s="28"/>
      <c r="EC48" s="28"/>
      <c r="ED48" s="28"/>
      <c r="EE48" s="28"/>
      <c r="EF48" s="28"/>
      <c r="EG48" s="28"/>
      <c r="EH48" s="28"/>
      <c r="EI48" s="28"/>
      <c r="EJ48" s="28"/>
      <c r="EK48" s="28"/>
      <c r="EL48" s="28"/>
      <c r="EM48" s="28"/>
      <c r="EN48" s="28"/>
      <c r="EO48" s="28"/>
      <c r="EP48" s="28"/>
      <c r="EQ48" s="28"/>
      <c r="ER48" s="28"/>
      <c r="ES48" s="28"/>
      <c r="ET48" s="28"/>
      <c r="EU48" s="28"/>
      <c r="EV48" s="28"/>
      <c r="EW48" s="28"/>
      <c r="EX48" s="28"/>
      <c r="EY48" s="28"/>
      <c r="EZ48" s="28"/>
      <c r="FA48" s="28"/>
      <c r="FB48" s="28"/>
      <c r="FC48" s="28"/>
      <c r="FD48" s="28"/>
      <c r="FE48" s="28"/>
      <c r="FF48" s="28"/>
      <c r="FG48" s="28"/>
      <c r="FH48" s="28"/>
      <c r="FI48" s="28"/>
      <c r="FJ48" s="28"/>
      <c r="FK48" s="28"/>
      <c r="FL48" s="28"/>
      <c r="FM48" s="28"/>
      <c r="FN48" s="28"/>
      <c r="FO48" s="28"/>
      <c r="FP48" s="28"/>
      <c r="FQ48" s="28"/>
      <c r="FR48" s="28"/>
      <c r="FS48" s="28"/>
      <c r="FT48" s="28"/>
      <c r="FU48" s="28"/>
      <c r="FV48" s="28"/>
      <c r="FW48" s="28"/>
      <c r="FX48" s="28"/>
      <c r="FY48" s="28"/>
      <c r="FZ48" s="28"/>
      <c r="GA48" s="28"/>
      <c r="GB48" s="28"/>
      <c r="GC48" s="28"/>
      <c r="GD48" s="28"/>
      <c r="GE48" s="28"/>
      <c r="GF48" s="28"/>
      <c r="GG48" s="28"/>
      <c r="GH48" s="28"/>
      <c r="GI48" s="28"/>
      <c r="GJ48" s="28"/>
      <c r="GK48" s="28"/>
      <c r="GL48" s="28"/>
      <c r="GM48" s="28"/>
      <c r="GN48" s="28"/>
      <c r="GO48" s="28"/>
    </row>
    <row r="49" spans="1:197" x14ac:dyDescent="0.25">
      <c r="A49" s="28"/>
      <c r="B49" s="69"/>
      <c r="C49" s="28"/>
      <c r="D49" s="28"/>
      <c r="E49" s="64"/>
      <c r="F49" s="28"/>
      <c r="G49" s="28"/>
      <c r="H49" s="28"/>
      <c r="I49" s="28"/>
      <c r="J49" s="28"/>
      <c r="K49" s="64"/>
      <c r="L49" s="64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64"/>
      <c r="X49" s="64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64"/>
      <c r="AJ49" s="64"/>
      <c r="AK49" s="28"/>
      <c r="AL49" s="28"/>
      <c r="AM49" s="28"/>
      <c r="AN49" s="28"/>
      <c r="AO49" s="28"/>
      <c r="AP49" s="28"/>
      <c r="AQ49" s="28"/>
      <c r="AR49" s="28"/>
      <c r="AS49" s="28"/>
      <c r="AT49" s="28"/>
      <c r="AU49" s="28"/>
      <c r="AV49" s="28"/>
      <c r="AW49" s="28"/>
      <c r="AX49" s="28"/>
      <c r="AY49" s="65"/>
      <c r="AZ49" s="66"/>
      <c r="BA49" s="65"/>
      <c r="BB49" s="65"/>
      <c r="BC49" s="65"/>
      <c r="BD49" s="65"/>
      <c r="BE49" s="65"/>
      <c r="BF49" s="65"/>
      <c r="BG49" s="65"/>
      <c r="BH49" s="65"/>
      <c r="BI49" s="65"/>
      <c r="BJ49" s="65"/>
      <c r="BK49" s="65"/>
      <c r="BL49" s="65"/>
      <c r="BM49" s="66"/>
      <c r="BN49" s="65"/>
      <c r="BO49" s="65"/>
      <c r="BP49" s="65"/>
      <c r="BQ49" s="65"/>
      <c r="BR49" s="65"/>
      <c r="BS49" s="65"/>
      <c r="BT49" s="65"/>
      <c r="BU49" s="65"/>
      <c r="BV49" s="65"/>
      <c r="BW49" s="65"/>
      <c r="BX49" s="65"/>
      <c r="BY49" s="65"/>
      <c r="BZ49" s="66"/>
      <c r="CA49" s="65"/>
      <c r="CB49" s="65"/>
      <c r="CC49" s="65"/>
      <c r="CD49" s="65"/>
      <c r="CE49" s="65"/>
      <c r="CF49" s="65"/>
      <c r="CG49" s="65"/>
      <c r="CH49" s="65"/>
      <c r="CI49" s="65"/>
      <c r="CJ49" s="65"/>
      <c r="CK49" s="65"/>
      <c r="CL49" s="65"/>
      <c r="CM49" s="65"/>
      <c r="CN49" s="65"/>
      <c r="CO49" s="65"/>
      <c r="CP49" s="65"/>
      <c r="CQ49" s="65"/>
      <c r="CR49" s="65"/>
      <c r="CS49" s="28"/>
      <c r="CT49" s="28"/>
      <c r="CU49" s="28"/>
      <c r="CV49" s="28"/>
      <c r="CW49" s="28"/>
      <c r="CX49" s="28"/>
      <c r="CY49" s="28"/>
      <c r="CZ49" s="28"/>
      <c r="DA49" s="28"/>
      <c r="DB49" s="28"/>
      <c r="DC49" s="28"/>
      <c r="DD49" s="28"/>
      <c r="DE49" s="28"/>
      <c r="DF49" s="28"/>
      <c r="DG49" s="28"/>
      <c r="DH49" s="28"/>
      <c r="DI49" s="28"/>
      <c r="DJ49" s="28"/>
      <c r="DK49" s="64"/>
      <c r="DL49" s="28"/>
      <c r="DM49" s="28"/>
      <c r="DN49" s="64"/>
      <c r="DO49" s="64"/>
      <c r="DP49" s="28"/>
      <c r="DQ49" s="28"/>
      <c r="DR49" s="64"/>
      <c r="DS49" s="64"/>
      <c r="DT49" s="28"/>
      <c r="DU49" s="28"/>
      <c r="DV49" s="64"/>
      <c r="DW49" s="28"/>
      <c r="DX49" s="28"/>
      <c r="DY49" s="28"/>
      <c r="DZ49" s="28"/>
      <c r="EA49" s="28"/>
      <c r="EB49" s="28"/>
      <c r="EC49" s="28"/>
      <c r="ED49" s="28"/>
      <c r="EE49" s="28"/>
      <c r="EF49" s="28"/>
      <c r="EG49" s="28"/>
      <c r="EH49" s="28"/>
      <c r="EI49" s="28"/>
      <c r="EJ49" s="28"/>
      <c r="EK49" s="28"/>
      <c r="EL49" s="28"/>
      <c r="EM49" s="28"/>
      <c r="EN49" s="28"/>
      <c r="EO49" s="28"/>
      <c r="EP49" s="28"/>
      <c r="EQ49" s="28"/>
      <c r="ER49" s="28"/>
      <c r="ES49" s="28"/>
      <c r="ET49" s="28"/>
      <c r="EU49" s="28"/>
      <c r="EV49" s="28"/>
      <c r="EW49" s="28"/>
      <c r="EX49" s="28"/>
      <c r="EY49" s="28"/>
      <c r="EZ49" s="28"/>
      <c r="FA49" s="28"/>
      <c r="FB49" s="28"/>
      <c r="FC49" s="28"/>
      <c r="FD49" s="28"/>
      <c r="FE49" s="28"/>
      <c r="FF49" s="28"/>
      <c r="FG49" s="28"/>
      <c r="FH49" s="28"/>
      <c r="FI49" s="28"/>
      <c r="FJ49" s="28"/>
      <c r="FK49" s="28"/>
      <c r="FL49" s="28"/>
      <c r="FM49" s="28"/>
      <c r="FN49" s="28"/>
      <c r="FO49" s="28"/>
      <c r="FP49" s="28"/>
      <c r="FQ49" s="28"/>
      <c r="FR49" s="28"/>
      <c r="FS49" s="28"/>
      <c r="FT49" s="28"/>
      <c r="FU49" s="28"/>
      <c r="FV49" s="28"/>
      <c r="FW49" s="28"/>
      <c r="FX49" s="28"/>
      <c r="FY49" s="28"/>
      <c r="FZ49" s="28"/>
      <c r="GA49" s="28"/>
      <c r="GB49" s="28"/>
      <c r="GC49" s="28"/>
      <c r="GD49" s="28"/>
      <c r="GE49" s="28"/>
      <c r="GF49" s="28"/>
      <c r="GG49" s="28"/>
      <c r="GH49" s="28"/>
      <c r="GI49" s="28"/>
      <c r="GJ49" s="28"/>
      <c r="GK49" s="28"/>
      <c r="GL49" s="28"/>
      <c r="GM49" s="28"/>
      <c r="GN49" s="28"/>
      <c r="GO49" s="28"/>
    </row>
    <row r="50" spans="1:197" x14ac:dyDescent="0.25">
      <c r="A50" s="28"/>
      <c r="B50" s="69"/>
      <c r="C50" s="28"/>
      <c r="D50" s="28"/>
      <c r="E50" s="64"/>
      <c r="F50" s="28"/>
      <c r="G50" s="28"/>
      <c r="H50" s="28"/>
      <c r="I50" s="28"/>
      <c r="J50" s="28"/>
      <c r="K50" s="64"/>
      <c r="L50" s="64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64"/>
      <c r="X50" s="64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64"/>
      <c r="AJ50" s="64"/>
      <c r="AK50" s="28"/>
      <c r="AL50" s="28"/>
      <c r="AM50" s="28"/>
      <c r="AN50" s="28"/>
      <c r="AO50" s="28"/>
      <c r="AP50" s="28"/>
      <c r="AQ50" s="28"/>
      <c r="AR50" s="28"/>
      <c r="AS50" s="28"/>
      <c r="AT50" s="28"/>
      <c r="AU50" s="28"/>
      <c r="AV50" s="28"/>
      <c r="AW50" s="28"/>
      <c r="AX50" s="28"/>
      <c r="AY50" s="65"/>
      <c r="AZ50" s="66"/>
      <c r="BA50" s="65"/>
      <c r="BB50" s="65"/>
      <c r="BC50" s="65"/>
      <c r="BD50" s="65"/>
      <c r="BE50" s="65"/>
      <c r="BF50" s="65"/>
      <c r="BG50" s="65"/>
      <c r="BH50" s="65"/>
      <c r="BI50" s="65"/>
      <c r="BJ50" s="65"/>
      <c r="BK50" s="65"/>
      <c r="BL50" s="65"/>
      <c r="BM50" s="66"/>
      <c r="BN50" s="65"/>
      <c r="BO50" s="65"/>
      <c r="BP50" s="65"/>
      <c r="BQ50" s="65"/>
      <c r="BR50" s="65"/>
      <c r="BS50" s="65"/>
      <c r="BT50" s="65"/>
      <c r="BU50" s="65"/>
      <c r="BV50" s="65"/>
      <c r="BW50" s="65"/>
      <c r="BX50" s="65"/>
      <c r="BY50" s="65"/>
      <c r="BZ50" s="66"/>
      <c r="CA50" s="65"/>
      <c r="CB50" s="65"/>
      <c r="CC50" s="65"/>
      <c r="CD50" s="65"/>
      <c r="CE50" s="65"/>
      <c r="CF50" s="65"/>
      <c r="CG50" s="65"/>
      <c r="CH50" s="65"/>
      <c r="CI50" s="65"/>
      <c r="CJ50" s="65"/>
      <c r="CK50" s="65"/>
      <c r="CL50" s="65"/>
      <c r="CM50" s="65"/>
      <c r="CN50" s="65"/>
      <c r="CO50" s="65"/>
      <c r="CP50" s="65"/>
      <c r="CQ50" s="65"/>
      <c r="CR50" s="65"/>
      <c r="CS50" s="28"/>
      <c r="CT50" s="28"/>
      <c r="CU50" s="28"/>
      <c r="CV50" s="28"/>
      <c r="CW50" s="28"/>
      <c r="CX50" s="28"/>
      <c r="CY50" s="28"/>
      <c r="CZ50" s="28"/>
      <c r="DA50" s="28"/>
      <c r="DB50" s="28"/>
      <c r="DC50" s="28"/>
      <c r="DD50" s="28"/>
      <c r="DE50" s="28"/>
      <c r="DF50" s="28"/>
      <c r="DG50" s="28"/>
      <c r="DH50" s="28"/>
      <c r="DI50" s="28"/>
      <c r="DJ50" s="28"/>
      <c r="DK50" s="64"/>
      <c r="DL50" s="28"/>
      <c r="DM50" s="28"/>
      <c r="DN50" s="64"/>
      <c r="DO50" s="64"/>
      <c r="DP50" s="28"/>
      <c r="DQ50" s="28"/>
      <c r="DR50" s="64"/>
      <c r="DS50" s="64"/>
      <c r="DT50" s="28"/>
      <c r="DU50" s="28"/>
      <c r="DV50" s="64"/>
      <c r="DW50" s="28"/>
      <c r="DX50" s="28"/>
      <c r="DY50" s="28"/>
      <c r="DZ50" s="28"/>
      <c r="EA50" s="28"/>
      <c r="EB50" s="28"/>
      <c r="EC50" s="28"/>
      <c r="ED50" s="28"/>
      <c r="EE50" s="28"/>
      <c r="EF50" s="28"/>
      <c r="EG50" s="28"/>
      <c r="EH50" s="28"/>
      <c r="EI50" s="28"/>
      <c r="EJ50" s="28"/>
      <c r="EK50" s="28"/>
      <c r="EL50" s="28"/>
      <c r="EM50" s="28"/>
      <c r="EN50" s="28"/>
      <c r="EO50" s="28"/>
      <c r="EP50" s="28"/>
      <c r="EQ50" s="28"/>
      <c r="ER50" s="28"/>
      <c r="ES50" s="28"/>
      <c r="ET50" s="28"/>
      <c r="EU50" s="28"/>
      <c r="EV50" s="28"/>
      <c r="EW50" s="28"/>
      <c r="EX50" s="28"/>
      <c r="EY50" s="28"/>
      <c r="EZ50" s="28"/>
      <c r="FA50" s="28"/>
      <c r="FB50" s="28"/>
      <c r="FC50" s="28"/>
      <c r="FD50" s="28"/>
      <c r="FE50" s="28"/>
      <c r="FF50" s="28"/>
      <c r="FG50" s="28"/>
      <c r="FH50" s="28"/>
      <c r="FI50" s="28"/>
      <c r="FJ50" s="28"/>
      <c r="FK50" s="28"/>
      <c r="FL50" s="28"/>
      <c r="FM50" s="28"/>
      <c r="FN50" s="28"/>
      <c r="FO50" s="28"/>
      <c r="FP50" s="28"/>
      <c r="FQ50" s="28"/>
      <c r="FR50" s="28"/>
      <c r="FS50" s="28"/>
      <c r="FT50" s="28"/>
      <c r="FU50" s="28"/>
      <c r="FV50" s="28"/>
      <c r="FW50" s="28"/>
      <c r="FX50" s="28"/>
      <c r="FY50" s="28"/>
      <c r="FZ50" s="28"/>
      <c r="GA50" s="28"/>
      <c r="GB50" s="28"/>
      <c r="GC50" s="28"/>
      <c r="GD50" s="28"/>
      <c r="GE50" s="28"/>
      <c r="GF50" s="28"/>
      <c r="GG50" s="28"/>
      <c r="GH50" s="28"/>
      <c r="GI50" s="28"/>
      <c r="GJ50" s="28"/>
      <c r="GK50" s="28"/>
      <c r="GL50" s="28"/>
      <c r="GM50" s="28"/>
      <c r="GN50" s="28"/>
      <c r="GO50" s="28"/>
    </row>
    <row r="51" spans="1:197" x14ac:dyDescent="0.25">
      <c r="A51" s="28"/>
      <c r="B51" s="69"/>
      <c r="C51" s="28"/>
      <c r="D51" s="28"/>
      <c r="E51" s="64"/>
      <c r="F51" s="28"/>
      <c r="G51" s="28"/>
      <c r="H51" s="28"/>
      <c r="I51" s="28"/>
      <c r="J51" s="28"/>
      <c r="K51" s="64"/>
      <c r="L51" s="64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64"/>
      <c r="X51" s="64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64"/>
      <c r="AJ51" s="64"/>
      <c r="AK51" s="28"/>
      <c r="AL51" s="28"/>
      <c r="AM51" s="28"/>
      <c r="AN51" s="28"/>
      <c r="AO51" s="28"/>
      <c r="AP51" s="28"/>
      <c r="AQ51" s="28"/>
      <c r="AR51" s="28"/>
      <c r="AS51" s="28"/>
      <c r="AT51" s="28"/>
      <c r="AU51" s="28"/>
      <c r="AV51" s="28"/>
      <c r="AW51" s="28"/>
      <c r="AX51" s="28"/>
      <c r="AY51" s="65"/>
      <c r="AZ51" s="66"/>
      <c r="BA51" s="65"/>
      <c r="BB51" s="65"/>
      <c r="BC51" s="65"/>
      <c r="BD51" s="65"/>
      <c r="BE51" s="65"/>
      <c r="BF51" s="65"/>
      <c r="BG51" s="65"/>
      <c r="BH51" s="65"/>
      <c r="BI51" s="65"/>
      <c r="BJ51" s="65"/>
      <c r="BK51" s="65"/>
      <c r="BL51" s="65"/>
      <c r="BM51" s="66"/>
      <c r="BN51" s="65"/>
      <c r="BO51" s="65"/>
      <c r="BP51" s="65"/>
      <c r="BQ51" s="65"/>
      <c r="BR51" s="65"/>
      <c r="BS51" s="65"/>
      <c r="BT51" s="65"/>
      <c r="BU51" s="65"/>
      <c r="BV51" s="65"/>
      <c r="BW51" s="65"/>
      <c r="BX51" s="65"/>
      <c r="BY51" s="65"/>
      <c r="BZ51" s="66"/>
      <c r="CA51" s="65"/>
      <c r="CB51" s="65"/>
      <c r="CC51" s="65"/>
      <c r="CD51" s="65"/>
      <c r="CE51" s="65"/>
      <c r="CF51" s="65"/>
      <c r="CG51" s="65"/>
      <c r="CH51" s="65"/>
      <c r="CI51" s="65"/>
      <c r="CJ51" s="65"/>
      <c r="CK51" s="65"/>
      <c r="CL51" s="65"/>
      <c r="CM51" s="65"/>
      <c r="CN51" s="65"/>
      <c r="CO51" s="65"/>
      <c r="CP51" s="65"/>
      <c r="CQ51" s="65"/>
      <c r="CR51" s="65"/>
      <c r="CS51" s="28"/>
      <c r="CT51" s="28"/>
      <c r="CU51" s="28"/>
      <c r="CV51" s="28"/>
      <c r="CW51" s="28"/>
      <c r="CX51" s="28"/>
      <c r="CY51" s="28"/>
      <c r="CZ51" s="28"/>
      <c r="DA51" s="28"/>
      <c r="DB51" s="28"/>
      <c r="DC51" s="28"/>
      <c r="DD51" s="28"/>
      <c r="DE51" s="28"/>
      <c r="DF51" s="28"/>
      <c r="DG51" s="28"/>
      <c r="DH51" s="28"/>
      <c r="DI51" s="28"/>
      <c r="DJ51" s="28"/>
      <c r="DK51" s="64"/>
      <c r="DL51" s="28"/>
      <c r="DM51" s="28"/>
      <c r="DN51" s="64"/>
      <c r="DO51" s="64"/>
      <c r="DP51" s="28"/>
      <c r="DQ51" s="28"/>
      <c r="DR51" s="64"/>
      <c r="DS51" s="64"/>
      <c r="DT51" s="28"/>
      <c r="DU51" s="28"/>
      <c r="DV51" s="64"/>
      <c r="DW51" s="28"/>
      <c r="DX51" s="28"/>
      <c r="DY51" s="28"/>
      <c r="DZ51" s="28"/>
      <c r="EA51" s="28"/>
      <c r="EB51" s="28"/>
      <c r="EC51" s="28"/>
      <c r="ED51" s="28"/>
      <c r="EE51" s="28"/>
      <c r="EF51" s="28"/>
      <c r="EG51" s="28"/>
      <c r="EH51" s="28"/>
      <c r="EI51" s="28"/>
      <c r="EJ51" s="28"/>
      <c r="EK51" s="28"/>
      <c r="EL51" s="28"/>
      <c r="EM51" s="28"/>
      <c r="EN51" s="28"/>
      <c r="EO51" s="28"/>
      <c r="EP51" s="28"/>
      <c r="EQ51" s="28"/>
      <c r="ER51" s="28"/>
      <c r="ES51" s="28"/>
      <c r="ET51" s="28"/>
      <c r="EU51" s="28"/>
      <c r="EV51" s="28"/>
      <c r="EW51" s="28"/>
      <c r="EX51" s="28"/>
      <c r="EY51" s="28"/>
      <c r="EZ51" s="28"/>
      <c r="FA51" s="28"/>
      <c r="FB51" s="28"/>
      <c r="FC51" s="28"/>
      <c r="FD51" s="28"/>
      <c r="FE51" s="28"/>
      <c r="FF51" s="28"/>
      <c r="FG51" s="28"/>
      <c r="FH51" s="28"/>
      <c r="FI51" s="28"/>
      <c r="FJ51" s="28"/>
      <c r="FK51" s="28"/>
      <c r="FL51" s="28"/>
      <c r="FM51" s="28"/>
      <c r="FN51" s="28"/>
      <c r="FO51" s="28"/>
      <c r="FP51" s="28"/>
      <c r="FQ51" s="28"/>
      <c r="FR51" s="28"/>
      <c r="FS51" s="28"/>
      <c r="FT51" s="28"/>
      <c r="FU51" s="28"/>
      <c r="FV51" s="28"/>
      <c r="FW51" s="28"/>
      <c r="FX51" s="28"/>
      <c r="FY51" s="28"/>
      <c r="FZ51" s="28"/>
      <c r="GA51" s="28"/>
      <c r="GB51" s="28"/>
      <c r="GC51" s="28"/>
      <c r="GD51" s="28"/>
      <c r="GE51" s="28"/>
      <c r="GF51" s="28"/>
      <c r="GG51" s="28"/>
      <c r="GH51" s="28"/>
      <c r="GI51" s="28"/>
      <c r="GJ51" s="28"/>
      <c r="GK51" s="28"/>
      <c r="GL51" s="28"/>
      <c r="GM51" s="28"/>
      <c r="GN51" s="28"/>
      <c r="GO51" s="28"/>
    </row>
    <row r="52" spans="1:197" x14ac:dyDescent="0.25">
      <c r="A52" s="28"/>
      <c r="B52" s="69"/>
      <c r="C52" s="28"/>
      <c r="D52" s="28"/>
      <c r="E52" s="64"/>
      <c r="F52" s="28"/>
      <c r="G52" s="28"/>
      <c r="H52" s="28"/>
      <c r="I52" s="28"/>
      <c r="J52" s="28"/>
      <c r="K52" s="64"/>
      <c r="L52" s="64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64"/>
      <c r="X52" s="64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64"/>
      <c r="AJ52" s="64"/>
      <c r="AK52" s="28"/>
      <c r="AL52" s="28"/>
      <c r="AM52" s="28"/>
      <c r="AN52" s="28"/>
      <c r="AO52" s="28"/>
      <c r="AP52" s="28"/>
      <c r="AQ52" s="28"/>
      <c r="AR52" s="28"/>
      <c r="AS52" s="28"/>
      <c r="AT52" s="28"/>
      <c r="AU52" s="28"/>
      <c r="AV52" s="28"/>
      <c r="AW52" s="28"/>
      <c r="AX52" s="28"/>
      <c r="AY52" s="65"/>
      <c r="AZ52" s="66"/>
      <c r="BA52" s="65"/>
      <c r="BB52" s="65"/>
      <c r="BC52" s="65"/>
      <c r="BD52" s="65"/>
      <c r="BE52" s="65"/>
      <c r="BF52" s="65"/>
      <c r="BG52" s="65"/>
      <c r="BH52" s="65"/>
      <c r="BI52" s="65"/>
      <c r="BJ52" s="65"/>
      <c r="BK52" s="65"/>
      <c r="BL52" s="65"/>
      <c r="BM52" s="66"/>
      <c r="BN52" s="65"/>
      <c r="BO52" s="65"/>
      <c r="BP52" s="65"/>
      <c r="BQ52" s="65"/>
      <c r="BR52" s="65"/>
      <c r="BS52" s="65"/>
      <c r="BT52" s="65"/>
      <c r="BU52" s="65"/>
      <c r="BV52" s="65"/>
      <c r="BW52" s="65"/>
      <c r="BX52" s="65"/>
      <c r="BY52" s="65"/>
      <c r="BZ52" s="66"/>
      <c r="CA52" s="65"/>
      <c r="CB52" s="65"/>
      <c r="CC52" s="65"/>
      <c r="CD52" s="65"/>
      <c r="CE52" s="65"/>
      <c r="CF52" s="65"/>
      <c r="CG52" s="65"/>
      <c r="CH52" s="65"/>
      <c r="CI52" s="65"/>
      <c r="CJ52" s="65"/>
      <c r="CK52" s="65"/>
      <c r="CL52" s="65"/>
      <c r="CM52" s="65"/>
      <c r="CN52" s="65"/>
      <c r="CO52" s="65"/>
      <c r="CP52" s="65"/>
      <c r="CQ52" s="65"/>
      <c r="CR52" s="65"/>
      <c r="CS52" s="28"/>
      <c r="CT52" s="28"/>
      <c r="CU52" s="28"/>
      <c r="CV52" s="28"/>
      <c r="CW52" s="28"/>
      <c r="CX52" s="28"/>
      <c r="CY52" s="28"/>
      <c r="CZ52" s="28"/>
      <c r="DA52" s="28"/>
      <c r="DB52" s="28"/>
      <c r="DC52" s="28"/>
      <c r="DD52" s="28"/>
      <c r="DE52" s="28"/>
      <c r="DF52" s="28"/>
      <c r="DG52" s="28"/>
      <c r="DH52" s="28"/>
      <c r="DI52" s="28"/>
      <c r="DJ52" s="28"/>
      <c r="DK52" s="64"/>
      <c r="DL52" s="28"/>
      <c r="DM52" s="28"/>
      <c r="DN52" s="64"/>
      <c r="DO52" s="64"/>
      <c r="DP52" s="28"/>
      <c r="DQ52" s="28"/>
      <c r="DR52" s="64"/>
      <c r="DS52" s="64"/>
      <c r="DT52" s="28"/>
      <c r="DU52" s="28"/>
      <c r="DV52" s="64"/>
      <c r="DW52" s="28"/>
      <c r="DX52" s="28"/>
      <c r="DY52" s="28"/>
      <c r="DZ52" s="28"/>
      <c r="EA52" s="28"/>
      <c r="EB52" s="28"/>
      <c r="EC52" s="28"/>
      <c r="ED52" s="28"/>
      <c r="EE52" s="28"/>
      <c r="EF52" s="28"/>
      <c r="EG52" s="28"/>
      <c r="EH52" s="28"/>
      <c r="EI52" s="28"/>
      <c r="EJ52" s="28"/>
      <c r="EK52" s="28"/>
      <c r="EL52" s="28"/>
      <c r="EM52" s="28"/>
      <c r="EN52" s="28"/>
      <c r="EO52" s="28"/>
      <c r="EP52" s="28"/>
      <c r="EQ52" s="28"/>
      <c r="ER52" s="28"/>
      <c r="ES52" s="28"/>
      <c r="ET52" s="28"/>
      <c r="EU52" s="28"/>
      <c r="EV52" s="28"/>
      <c r="EW52" s="28"/>
      <c r="EX52" s="28"/>
      <c r="EY52" s="28"/>
      <c r="EZ52" s="28"/>
      <c r="FA52" s="28"/>
      <c r="FB52" s="28"/>
      <c r="FC52" s="28"/>
      <c r="FD52" s="28"/>
      <c r="FE52" s="28"/>
      <c r="FF52" s="28"/>
      <c r="FG52" s="28"/>
      <c r="FH52" s="28"/>
      <c r="FI52" s="28"/>
      <c r="FJ52" s="28"/>
      <c r="FK52" s="28"/>
      <c r="FL52" s="28"/>
      <c r="FM52" s="28"/>
      <c r="FN52" s="28"/>
      <c r="FO52" s="28"/>
      <c r="FP52" s="28"/>
      <c r="FQ52" s="28"/>
      <c r="FR52" s="28"/>
      <c r="FS52" s="28"/>
      <c r="FT52" s="28"/>
      <c r="FU52" s="28"/>
      <c r="FV52" s="28"/>
      <c r="FW52" s="28"/>
      <c r="FX52" s="28"/>
      <c r="FY52" s="28"/>
      <c r="FZ52" s="28"/>
      <c r="GA52" s="28"/>
      <c r="GB52" s="28"/>
      <c r="GC52" s="28"/>
      <c r="GD52" s="28"/>
      <c r="GE52" s="28"/>
      <c r="GF52" s="28"/>
      <c r="GG52" s="28"/>
      <c r="GH52" s="28"/>
      <c r="GI52" s="28"/>
      <c r="GJ52" s="28"/>
      <c r="GK52" s="28"/>
      <c r="GL52" s="28"/>
      <c r="GM52" s="28"/>
      <c r="GN52" s="28"/>
      <c r="GO52" s="28"/>
    </row>
    <row r="53" spans="1:197" x14ac:dyDescent="0.25">
      <c r="A53" s="28"/>
      <c r="B53" s="69"/>
      <c r="C53" s="28"/>
      <c r="D53" s="28"/>
      <c r="E53" s="64"/>
      <c r="F53" s="28"/>
      <c r="G53" s="28"/>
      <c r="H53" s="28"/>
      <c r="I53" s="28"/>
      <c r="J53" s="28"/>
      <c r="K53" s="64"/>
      <c r="L53" s="64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64"/>
      <c r="X53" s="64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64"/>
      <c r="AJ53" s="64"/>
      <c r="AK53" s="28"/>
      <c r="AL53" s="28"/>
      <c r="AM53" s="28"/>
      <c r="AN53" s="28"/>
      <c r="AO53" s="28"/>
      <c r="AP53" s="28"/>
      <c r="AQ53" s="28"/>
      <c r="AR53" s="28"/>
      <c r="AS53" s="28"/>
      <c r="AT53" s="28"/>
      <c r="AU53" s="28"/>
      <c r="AV53" s="28"/>
      <c r="AW53" s="28"/>
      <c r="AX53" s="28"/>
      <c r="AY53" s="65"/>
      <c r="AZ53" s="66"/>
      <c r="BA53" s="65"/>
      <c r="BB53" s="65"/>
      <c r="BC53" s="65"/>
      <c r="BD53" s="65"/>
      <c r="BE53" s="65"/>
      <c r="BF53" s="65"/>
      <c r="BG53" s="65"/>
      <c r="BH53" s="65"/>
      <c r="BI53" s="65"/>
      <c r="BJ53" s="65"/>
      <c r="BK53" s="65"/>
      <c r="BL53" s="65"/>
      <c r="BM53" s="66"/>
      <c r="BN53" s="65"/>
      <c r="BO53" s="65"/>
      <c r="BP53" s="65"/>
      <c r="BQ53" s="65"/>
      <c r="BR53" s="65"/>
      <c r="BS53" s="65"/>
      <c r="BT53" s="65"/>
      <c r="BU53" s="65"/>
      <c r="BV53" s="65"/>
      <c r="BW53" s="65"/>
      <c r="BX53" s="65"/>
      <c r="BY53" s="65"/>
      <c r="BZ53" s="66"/>
      <c r="CA53" s="65"/>
      <c r="CB53" s="65"/>
      <c r="CC53" s="65"/>
      <c r="CD53" s="65"/>
      <c r="CE53" s="65"/>
      <c r="CF53" s="65"/>
      <c r="CG53" s="65"/>
      <c r="CH53" s="65"/>
      <c r="CI53" s="65"/>
      <c r="CJ53" s="65"/>
      <c r="CK53" s="65"/>
      <c r="CL53" s="65"/>
      <c r="CM53" s="65"/>
      <c r="CN53" s="65"/>
      <c r="CO53" s="65"/>
      <c r="CP53" s="65"/>
      <c r="CQ53" s="65"/>
      <c r="CR53" s="65"/>
      <c r="CS53" s="28"/>
      <c r="CT53" s="28"/>
      <c r="CU53" s="28"/>
      <c r="CV53" s="28"/>
      <c r="CW53" s="28"/>
      <c r="CX53" s="28"/>
      <c r="CY53" s="28"/>
      <c r="CZ53" s="28"/>
      <c r="DA53" s="28"/>
      <c r="DB53" s="28"/>
      <c r="DC53" s="28"/>
      <c r="DD53" s="28"/>
      <c r="DE53" s="28"/>
      <c r="DF53" s="28"/>
      <c r="DG53" s="28"/>
      <c r="DH53" s="28"/>
      <c r="DI53" s="28"/>
      <c r="DJ53" s="28"/>
      <c r="DK53" s="64"/>
      <c r="DL53" s="28"/>
      <c r="DM53" s="28"/>
      <c r="DN53" s="64"/>
      <c r="DO53" s="64"/>
      <c r="DP53" s="28"/>
      <c r="DQ53" s="28"/>
      <c r="DR53" s="64"/>
      <c r="DS53" s="64"/>
      <c r="DT53" s="28"/>
      <c r="DU53" s="28"/>
      <c r="DV53" s="64"/>
      <c r="DW53" s="28"/>
      <c r="DX53" s="28"/>
      <c r="DY53" s="28"/>
      <c r="DZ53" s="28"/>
      <c r="EA53" s="28"/>
      <c r="EB53" s="28"/>
      <c r="EC53" s="28"/>
      <c r="ED53" s="28"/>
      <c r="EE53" s="28"/>
      <c r="EF53" s="28"/>
      <c r="EG53" s="28"/>
      <c r="EH53" s="28"/>
      <c r="EI53" s="28"/>
      <c r="EJ53" s="28"/>
      <c r="EK53" s="28"/>
      <c r="EL53" s="28"/>
      <c r="EM53" s="28"/>
      <c r="EN53" s="28"/>
      <c r="EO53" s="28"/>
      <c r="EP53" s="28"/>
      <c r="EQ53" s="28"/>
      <c r="ER53" s="28"/>
      <c r="ES53" s="28"/>
      <c r="ET53" s="28"/>
      <c r="EU53" s="28"/>
      <c r="EV53" s="28"/>
      <c r="EW53" s="28"/>
      <c r="EX53" s="28"/>
      <c r="EY53" s="28"/>
      <c r="EZ53" s="28"/>
      <c r="FA53" s="28"/>
      <c r="FB53" s="28"/>
      <c r="FC53" s="28"/>
      <c r="FD53" s="28"/>
      <c r="FE53" s="28"/>
      <c r="FF53" s="28"/>
      <c r="FG53" s="28"/>
      <c r="FH53" s="28"/>
      <c r="FI53" s="28"/>
      <c r="FJ53" s="28"/>
      <c r="FK53" s="28"/>
      <c r="FL53" s="28"/>
      <c r="FM53" s="28"/>
      <c r="FN53" s="28"/>
      <c r="FO53" s="28"/>
      <c r="FP53" s="28"/>
      <c r="FQ53" s="28"/>
      <c r="FR53" s="28"/>
      <c r="FS53" s="28"/>
      <c r="FT53" s="28"/>
      <c r="FU53" s="28"/>
      <c r="FV53" s="28"/>
      <c r="FW53" s="28"/>
      <c r="FX53" s="28"/>
      <c r="FY53" s="28"/>
      <c r="FZ53" s="28"/>
      <c r="GA53" s="28"/>
      <c r="GB53" s="28"/>
      <c r="GC53" s="28"/>
      <c r="GD53" s="28"/>
      <c r="GE53" s="28"/>
      <c r="GF53" s="28"/>
      <c r="GG53" s="28"/>
      <c r="GH53" s="28"/>
      <c r="GI53" s="28"/>
      <c r="GJ53" s="28"/>
      <c r="GK53" s="28"/>
      <c r="GL53" s="28"/>
      <c r="GM53" s="28"/>
      <c r="GN53" s="28"/>
      <c r="GO53" s="28"/>
    </row>
    <row r="54" spans="1:197" x14ac:dyDescent="0.25">
      <c r="A54" s="28"/>
      <c r="B54" s="69"/>
      <c r="C54" s="28"/>
      <c r="D54" s="28"/>
      <c r="E54" s="64"/>
      <c r="F54" s="28"/>
      <c r="G54" s="28"/>
      <c r="H54" s="28"/>
      <c r="I54" s="28"/>
      <c r="J54" s="28"/>
      <c r="K54" s="64"/>
      <c r="L54" s="64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64"/>
      <c r="X54" s="64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64"/>
      <c r="AJ54" s="64"/>
      <c r="AK54" s="28"/>
      <c r="AL54" s="28"/>
      <c r="AM54" s="28"/>
      <c r="AN54" s="28"/>
      <c r="AO54" s="28"/>
      <c r="AP54" s="28"/>
      <c r="AQ54" s="28"/>
      <c r="AR54" s="28"/>
      <c r="AS54" s="28"/>
      <c r="AT54" s="28"/>
      <c r="AU54" s="28"/>
      <c r="AV54" s="28"/>
      <c r="AW54" s="28"/>
      <c r="AX54" s="28"/>
      <c r="AY54" s="65"/>
      <c r="AZ54" s="66"/>
      <c r="BA54" s="65"/>
      <c r="BB54" s="65"/>
      <c r="BC54" s="65"/>
      <c r="BD54" s="65"/>
      <c r="BE54" s="65"/>
      <c r="BF54" s="65"/>
      <c r="BG54" s="65"/>
      <c r="BH54" s="65"/>
      <c r="BI54" s="65"/>
      <c r="BJ54" s="65"/>
      <c r="BK54" s="65"/>
      <c r="BL54" s="65"/>
      <c r="BM54" s="66"/>
      <c r="BN54" s="65"/>
      <c r="BO54" s="65"/>
      <c r="BP54" s="65"/>
      <c r="BQ54" s="65"/>
      <c r="BR54" s="65"/>
      <c r="BS54" s="65"/>
      <c r="BT54" s="65"/>
      <c r="BU54" s="65"/>
      <c r="BV54" s="65"/>
      <c r="BW54" s="65"/>
      <c r="BX54" s="65"/>
      <c r="BY54" s="65"/>
      <c r="BZ54" s="66"/>
      <c r="CA54" s="65"/>
      <c r="CB54" s="65"/>
      <c r="CC54" s="65"/>
      <c r="CD54" s="65"/>
      <c r="CE54" s="65"/>
      <c r="CF54" s="65"/>
      <c r="CG54" s="65"/>
      <c r="CH54" s="65"/>
      <c r="CI54" s="65"/>
      <c r="CJ54" s="65"/>
      <c r="CK54" s="65"/>
      <c r="CL54" s="65"/>
      <c r="CM54" s="65"/>
      <c r="CN54" s="65"/>
      <c r="CO54" s="65"/>
      <c r="CP54" s="65"/>
      <c r="CQ54" s="65"/>
      <c r="CR54" s="65"/>
      <c r="CS54" s="28"/>
      <c r="CT54" s="28"/>
      <c r="CU54" s="28"/>
      <c r="CV54" s="28"/>
      <c r="CW54" s="28"/>
      <c r="CX54" s="28"/>
      <c r="CY54" s="28"/>
      <c r="CZ54" s="28"/>
      <c r="DA54" s="28"/>
      <c r="DB54" s="28"/>
      <c r="DC54" s="28"/>
      <c r="DD54" s="28"/>
      <c r="DE54" s="28"/>
      <c r="DF54" s="28"/>
      <c r="DG54" s="28"/>
      <c r="DH54" s="28"/>
      <c r="DI54" s="28"/>
      <c r="DJ54" s="28"/>
      <c r="DK54" s="64"/>
      <c r="DL54" s="28"/>
      <c r="DM54" s="28"/>
      <c r="DN54" s="64"/>
      <c r="DO54" s="64"/>
      <c r="DP54" s="28"/>
      <c r="DQ54" s="28"/>
      <c r="DR54" s="64"/>
      <c r="DS54" s="64"/>
      <c r="DT54" s="28"/>
      <c r="DU54" s="28"/>
      <c r="DV54" s="64"/>
      <c r="DW54" s="28"/>
      <c r="DX54" s="28"/>
      <c r="DY54" s="28"/>
      <c r="DZ54" s="28"/>
      <c r="EA54" s="28"/>
      <c r="EB54" s="28"/>
      <c r="EC54" s="28"/>
      <c r="ED54" s="28"/>
      <c r="EE54" s="28"/>
      <c r="EF54" s="28"/>
      <c r="EG54" s="28"/>
      <c r="EH54" s="28"/>
      <c r="EI54" s="28"/>
      <c r="EJ54" s="28"/>
      <c r="EK54" s="28"/>
      <c r="EL54" s="28"/>
      <c r="EM54" s="28"/>
      <c r="EN54" s="28"/>
      <c r="EO54" s="28"/>
      <c r="EP54" s="28"/>
      <c r="EQ54" s="28"/>
      <c r="ER54" s="28"/>
      <c r="ES54" s="28"/>
      <c r="ET54" s="28"/>
      <c r="EU54" s="28"/>
      <c r="EV54" s="28"/>
      <c r="EW54" s="28"/>
      <c r="EX54" s="28"/>
      <c r="EY54" s="28"/>
      <c r="EZ54" s="28"/>
      <c r="FA54" s="28"/>
      <c r="FB54" s="28"/>
      <c r="FC54" s="28"/>
      <c r="FD54" s="28"/>
      <c r="FE54" s="28"/>
      <c r="FF54" s="28"/>
      <c r="FG54" s="28"/>
      <c r="FH54" s="28"/>
      <c r="FI54" s="28"/>
      <c r="FJ54" s="28"/>
      <c r="FK54" s="28"/>
      <c r="FL54" s="28"/>
      <c r="FM54" s="28"/>
      <c r="FN54" s="28"/>
      <c r="FO54" s="28"/>
      <c r="FP54" s="28"/>
      <c r="FQ54" s="28"/>
      <c r="FR54" s="28"/>
      <c r="FS54" s="28"/>
      <c r="FT54" s="28"/>
      <c r="FU54" s="28"/>
      <c r="FV54" s="28"/>
      <c r="FW54" s="28"/>
      <c r="FX54" s="28"/>
      <c r="FY54" s="28"/>
      <c r="FZ54" s="28"/>
      <c r="GA54" s="28"/>
      <c r="GB54" s="28"/>
      <c r="GC54" s="28"/>
      <c r="GD54" s="28"/>
      <c r="GE54" s="28"/>
      <c r="GF54" s="28"/>
      <c r="GG54" s="28"/>
      <c r="GH54" s="28"/>
      <c r="GI54" s="28"/>
      <c r="GJ54" s="28"/>
      <c r="GK54" s="28"/>
      <c r="GL54" s="28"/>
      <c r="GM54" s="28"/>
      <c r="GN54" s="28"/>
      <c r="GO54" s="28"/>
    </row>
    <row r="55" spans="1:197" x14ac:dyDescent="0.25">
      <c r="A55" s="28"/>
      <c r="B55" s="69"/>
      <c r="C55" s="28"/>
      <c r="D55" s="28"/>
      <c r="E55" s="64"/>
      <c r="F55" s="28"/>
      <c r="G55" s="28"/>
      <c r="H55" s="28"/>
      <c r="I55" s="28"/>
      <c r="J55" s="28"/>
      <c r="K55" s="64"/>
      <c r="L55" s="64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64"/>
      <c r="X55" s="64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64"/>
      <c r="AJ55" s="64"/>
      <c r="AK55" s="28"/>
      <c r="AL55" s="28"/>
      <c r="AM55" s="28"/>
      <c r="AN55" s="28"/>
      <c r="AO55" s="28"/>
      <c r="AP55" s="28"/>
      <c r="AQ55" s="28"/>
      <c r="AR55" s="28"/>
      <c r="AS55" s="28"/>
      <c r="AT55" s="28"/>
      <c r="AU55" s="28"/>
      <c r="AV55" s="28"/>
      <c r="AW55" s="28"/>
      <c r="AX55" s="28"/>
      <c r="AY55" s="65"/>
      <c r="AZ55" s="66"/>
      <c r="BA55" s="65"/>
      <c r="BB55" s="65"/>
      <c r="BC55" s="65"/>
      <c r="BD55" s="65"/>
      <c r="BE55" s="65"/>
      <c r="BF55" s="65"/>
      <c r="BG55" s="65"/>
      <c r="BH55" s="65"/>
      <c r="BI55" s="65"/>
      <c r="BJ55" s="65"/>
      <c r="BK55" s="65"/>
      <c r="BL55" s="65"/>
      <c r="BM55" s="66"/>
      <c r="BN55" s="65"/>
      <c r="BO55" s="65"/>
      <c r="BP55" s="65"/>
      <c r="BQ55" s="65"/>
      <c r="BR55" s="65"/>
      <c r="BS55" s="65"/>
      <c r="BT55" s="65"/>
      <c r="BU55" s="65"/>
      <c r="BV55" s="65"/>
      <c r="BW55" s="65"/>
      <c r="BX55" s="65"/>
      <c r="BY55" s="65"/>
      <c r="BZ55" s="66"/>
      <c r="CA55" s="65"/>
      <c r="CB55" s="65"/>
      <c r="CC55" s="65"/>
      <c r="CD55" s="65"/>
      <c r="CE55" s="65"/>
      <c r="CF55" s="65"/>
      <c r="CG55" s="65"/>
      <c r="CH55" s="65"/>
      <c r="CI55" s="65"/>
      <c r="CJ55" s="65"/>
      <c r="CK55" s="65"/>
      <c r="CL55" s="65"/>
      <c r="CM55" s="65"/>
      <c r="CN55" s="65"/>
      <c r="CO55" s="65"/>
      <c r="CP55" s="65"/>
      <c r="CQ55" s="65"/>
      <c r="CR55" s="65"/>
      <c r="CS55" s="28"/>
      <c r="CT55" s="28"/>
      <c r="CU55" s="28"/>
      <c r="CV55" s="28"/>
      <c r="CW55" s="28"/>
      <c r="CX55" s="28"/>
      <c r="CY55" s="28"/>
      <c r="CZ55" s="28"/>
      <c r="DA55" s="28"/>
      <c r="DB55" s="28"/>
      <c r="DC55" s="28"/>
      <c r="DD55" s="28"/>
      <c r="DE55" s="28"/>
      <c r="DF55" s="28"/>
      <c r="DG55" s="28"/>
      <c r="DH55" s="28"/>
      <c r="DI55" s="28"/>
      <c r="DJ55" s="28"/>
      <c r="DK55" s="64"/>
      <c r="DL55" s="28"/>
      <c r="DM55" s="28"/>
      <c r="DN55" s="64"/>
      <c r="DO55" s="64"/>
      <c r="DP55" s="28"/>
      <c r="DQ55" s="28"/>
      <c r="DR55" s="64"/>
      <c r="DS55" s="64"/>
      <c r="DT55" s="28"/>
      <c r="DU55" s="28"/>
      <c r="DV55" s="64"/>
      <c r="DW55" s="28"/>
      <c r="DX55" s="28"/>
      <c r="DY55" s="28"/>
      <c r="DZ55" s="28"/>
      <c r="EA55" s="28"/>
      <c r="EB55" s="28"/>
      <c r="EC55" s="28"/>
      <c r="ED55" s="28"/>
      <c r="EE55" s="28"/>
      <c r="EF55" s="28"/>
      <c r="EG55" s="28"/>
      <c r="EH55" s="28"/>
      <c r="EI55" s="28"/>
      <c r="EJ55" s="28"/>
      <c r="EK55" s="28"/>
      <c r="EL55" s="28"/>
      <c r="EM55" s="28"/>
      <c r="EN55" s="28"/>
      <c r="EO55" s="28"/>
      <c r="EP55" s="28"/>
      <c r="EQ55" s="28"/>
      <c r="ER55" s="28"/>
      <c r="ES55" s="28"/>
      <c r="ET55" s="28"/>
      <c r="EU55" s="28"/>
      <c r="EV55" s="28"/>
      <c r="EW55" s="28"/>
      <c r="EX55" s="28"/>
      <c r="EY55" s="28"/>
      <c r="EZ55" s="28"/>
      <c r="FA55" s="28"/>
      <c r="FB55" s="28"/>
      <c r="FC55" s="28"/>
      <c r="FD55" s="28"/>
      <c r="FE55" s="28"/>
      <c r="FF55" s="28"/>
      <c r="FG55" s="28"/>
      <c r="FH55" s="28"/>
      <c r="FI55" s="28"/>
      <c r="FJ55" s="28"/>
      <c r="FK55" s="28"/>
      <c r="FL55" s="28"/>
      <c r="FM55" s="28"/>
      <c r="FN55" s="28"/>
      <c r="FO55" s="28"/>
      <c r="FP55" s="28"/>
      <c r="FQ55" s="28"/>
      <c r="FR55" s="28"/>
      <c r="FS55" s="28"/>
      <c r="FT55" s="28"/>
      <c r="FU55" s="28"/>
      <c r="FV55" s="28"/>
      <c r="FW55" s="28"/>
      <c r="FX55" s="28"/>
      <c r="FY55" s="28"/>
      <c r="FZ55" s="28"/>
      <c r="GA55" s="28"/>
      <c r="GB55" s="28"/>
      <c r="GC55" s="28"/>
      <c r="GD55" s="28"/>
      <c r="GE55" s="28"/>
      <c r="GF55" s="28"/>
      <c r="GG55" s="28"/>
      <c r="GH55" s="28"/>
      <c r="GI55" s="28"/>
      <c r="GJ55" s="28"/>
      <c r="GK55" s="28"/>
      <c r="GL55" s="28"/>
      <c r="GM55" s="28"/>
      <c r="GN55" s="28"/>
      <c r="GO55" s="28"/>
    </row>
    <row r="56" spans="1:197" x14ac:dyDescent="0.25">
      <c r="A56" s="28"/>
      <c r="B56" s="69"/>
      <c r="C56" s="28"/>
      <c r="D56" s="28"/>
      <c r="E56" s="64"/>
      <c r="F56" s="28"/>
      <c r="G56" s="28"/>
      <c r="H56" s="28"/>
      <c r="I56" s="28"/>
      <c r="J56" s="28"/>
      <c r="K56" s="64"/>
      <c r="L56" s="64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64"/>
      <c r="X56" s="64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64"/>
      <c r="AJ56" s="64"/>
      <c r="AK56" s="28"/>
      <c r="AL56" s="28"/>
      <c r="AM56" s="28"/>
      <c r="AN56" s="28"/>
      <c r="AO56" s="28"/>
      <c r="AP56" s="28"/>
      <c r="AQ56" s="28"/>
      <c r="AR56" s="28"/>
      <c r="AS56" s="28"/>
      <c r="AT56" s="28"/>
      <c r="AU56" s="28"/>
      <c r="AV56" s="28"/>
      <c r="AW56" s="28"/>
      <c r="AX56" s="28"/>
      <c r="AY56" s="65"/>
      <c r="AZ56" s="66"/>
      <c r="BA56" s="65"/>
      <c r="BB56" s="65"/>
      <c r="BC56" s="65"/>
      <c r="BD56" s="65"/>
      <c r="BE56" s="65"/>
      <c r="BF56" s="65"/>
      <c r="BG56" s="65"/>
      <c r="BH56" s="65"/>
      <c r="BI56" s="65"/>
      <c r="BJ56" s="65"/>
      <c r="BK56" s="65"/>
      <c r="BL56" s="65"/>
      <c r="BM56" s="66"/>
      <c r="BN56" s="65"/>
      <c r="BO56" s="65"/>
      <c r="BP56" s="65"/>
      <c r="BQ56" s="65"/>
      <c r="BR56" s="65"/>
      <c r="BS56" s="65"/>
      <c r="BT56" s="65"/>
      <c r="BU56" s="65"/>
      <c r="BV56" s="65"/>
      <c r="BW56" s="65"/>
      <c r="BX56" s="65"/>
      <c r="BY56" s="65"/>
      <c r="BZ56" s="66"/>
      <c r="CA56" s="65"/>
      <c r="CB56" s="65"/>
      <c r="CC56" s="65"/>
      <c r="CD56" s="65"/>
      <c r="CE56" s="65"/>
      <c r="CF56" s="65"/>
      <c r="CG56" s="65"/>
      <c r="CH56" s="65"/>
      <c r="CI56" s="65"/>
      <c r="CJ56" s="65"/>
      <c r="CK56" s="65"/>
      <c r="CL56" s="65"/>
      <c r="CM56" s="65"/>
      <c r="CN56" s="65"/>
      <c r="CO56" s="65"/>
      <c r="CP56" s="65"/>
      <c r="CQ56" s="65"/>
      <c r="CR56" s="65"/>
      <c r="CS56" s="28"/>
      <c r="CT56" s="28"/>
      <c r="CU56" s="28"/>
      <c r="CV56" s="28"/>
      <c r="CW56" s="28"/>
      <c r="CX56" s="28"/>
      <c r="CY56" s="28"/>
      <c r="CZ56" s="28"/>
      <c r="DA56" s="28"/>
      <c r="DB56" s="28"/>
      <c r="DC56" s="28"/>
      <c r="DD56" s="28"/>
      <c r="DE56" s="28"/>
      <c r="DF56" s="28"/>
      <c r="DG56" s="28"/>
      <c r="DH56" s="28"/>
      <c r="DI56" s="28"/>
      <c r="DJ56" s="28"/>
      <c r="DK56" s="64"/>
      <c r="DL56" s="28"/>
      <c r="DM56" s="28"/>
      <c r="DN56" s="64"/>
      <c r="DO56" s="64"/>
      <c r="DP56" s="28"/>
      <c r="DQ56" s="28"/>
      <c r="DR56" s="64"/>
      <c r="DS56" s="64"/>
      <c r="DT56" s="28"/>
      <c r="DU56" s="28"/>
      <c r="DV56" s="64"/>
      <c r="DW56" s="28"/>
      <c r="DX56" s="28"/>
      <c r="DY56" s="28"/>
      <c r="DZ56" s="28"/>
      <c r="EA56" s="28"/>
      <c r="EB56" s="28"/>
      <c r="EC56" s="28"/>
      <c r="ED56" s="28"/>
      <c r="EE56" s="28"/>
      <c r="EF56" s="28"/>
      <c r="EG56" s="28"/>
      <c r="EH56" s="28"/>
      <c r="EI56" s="28"/>
      <c r="EJ56" s="28"/>
      <c r="EK56" s="28"/>
      <c r="EL56" s="28"/>
      <c r="EM56" s="28"/>
      <c r="EN56" s="28"/>
      <c r="EO56" s="28"/>
      <c r="EP56" s="28"/>
      <c r="EQ56" s="28"/>
      <c r="ER56" s="28"/>
      <c r="ES56" s="28"/>
      <c r="ET56" s="28"/>
      <c r="EU56" s="28"/>
      <c r="EV56" s="28"/>
      <c r="EW56" s="28"/>
      <c r="EX56" s="28"/>
      <c r="EY56" s="28"/>
      <c r="EZ56" s="28"/>
      <c r="FA56" s="28"/>
      <c r="FB56" s="28"/>
      <c r="FC56" s="28"/>
      <c r="FD56" s="28"/>
      <c r="FE56" s="28"/>
      <c r="FF56" s="28"/>
      <c r="FG56" s="28"/>
      <c r="FH56" s="28"/>
      <c r="FI56" s="28"/>
      <c r="FJ56" s="28"/>
      <c r="FK56" s="28"/>
      <c r="FL56" s="28"/>
      <c r="FM56" s="28"/>
      <c r="FN56" s="28"/>
      <c r="FO56" s="28"/>
      <c r="FP56" s="28"/>
      <c r="FQ56" s="28"/>
      <c r="FR56" s="28"/>
      <c r="FS56" s="28"/>
      <c r="FT56" s="28"/>
      <c r="FU56" s="28"/>
      <c r="FV56" s="28"/>
      <c r="FW56" s="28"/>
      <c r="FX56" s="28"/>
      <c r="FY56" s="28"/>
      <c r="FZ56" s="28"/>
      <c r="GA56" s="28"/>
      <c r="GB56" s="28"/>
      <c r="GC56" s="28"/>
      <c r="GD56" s="28"/>
      <c r="GE56" s="28"/>
      <c r="GF56" s="28"/>
      <c r="GG56" s="28"/>
      <c r="GH56" s="28"/>
      <c r="GI56" s="28"/>
      <c r="GJ56" s="28"/>
      <c r="GK56" s="28"/>
      <c r="GL56" s="28"/>
      <c r="GM56" s="28"/>
      <c r="GN56" s="28"/>
      <c r="GO56" s="28"/>
    </row>
    <row r="57" spans="1:197" x14ac:dyDescent="0.25">
      <c r="A57" s="28"/>
      <c r="B57" s="69"/>
      <c r="C57" s="28"/>
      <c r="D57" s="28"/>
      <c r="E57" s="64"/>
      <c r="F57" s="28"/>
      <c r="G57" s="28"/>
      <c r="H57" s="28"/>
      <c r="I57" s="28"/>
      <c r="J57" s="28"/>
      <c r="K57" s="64"/>
      <c r="L57" s="64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64"/>
      <c r="X57" s="64"/>
      <c r="Y57" s="28"/>
      <c r="Z57" s="28"/>
      <c r="AA57" s="28"/>
      <c r="AB57" s="28"/>
      <c r="AC57" s="28"/>
      <c r="AD57" s="28"/>
      <c r="AE57" s="28"/>
      <c r="AF57" s="28"/>
      <c r="AG57" s="28"/>
      <c r="AH57" s="28"/>
      <c r="AI57" s="64"/>
      <c r="AJ57" s="64"/>
      <c r="AK57" s="28"/>
      <c r="AL57" s="28"/>
      <c r="AM57" s="28"/>
      <c r="AN57" s="28"/>
      <c r="AO57" s="28"/>
      <c r="AP57" s="28"/>
      <c r="AQ57" s="28"/>
      <c r="AR57" s="28"/>
      <c r="AS57" s="28"/>
      <c r="AT57" s="28"/>
      <c r="AU57" s="28"/>
      <c r="AV57" s="28"/>
      <c r="AW57" s="28"/>
      <c r="AX57" s="28"/>
      <c r="AY57" s="65"/>
      <c r="AZ57" s="66"/>
      <c r="BA57" s="65"/>
      <c r="BB57" s="65"/>
      <c r="BC57" s="65"/>
      <c r="BD57" s="65"/>
      <c r="BE57" s="65"/>
      <c r="BF57" s="65"/>
      <c r="BG57" s="65"/>
      <c r="BH57" s="65"/>
      <c r="BI57" s="65"/>
      <c r="BJ57" s="65"/>
      <c r="BK57" s="65"/>
      <c r="BL57" s="65"/>
      <c r="BM57" s="66"/>
      <c r="BN57" s="65"/>
      <c r="BO57" s="65"/>
      <c r="BP57" s="65"/>
      <c r="BQ57" s="65"/>
      <c r="BR57" s="65"/>
      <c r="BS57" s="65"/>
      <c r="BT57" s="65"/>
      <c r="BU57" s="65"/>
      <c r="BV57" s="65"/>
      <c r="BW57" s="65"/>
      <c r="BX57" s="65"/>
      <c r="BY57" s="65"/>
      <c r="BZ57" s="66"/>
      <c r="CA57" s="65"/>
      <c r="CB57" s="65"/>
      <c r="CC57" s="65"/>
      <c r="CD57" s="65"/>
      <c r="CE57" s="65"/>
      <c r="CF57" s="65"/>
      <c r="CG57" s="65"/>
      <c r="CH57" s="65"/>
      <c r="CI57" s="65"/>
      <c r="CJ57" s="65"/>
      <c r="CK57" s="65"/>
      <c r="CL57" s="65"/>
      <c r="CM57" s="65"/>
      <c r="CN57" s="65"/>
      <c r="CO57" s="65"/>
      <c r="CP57" s="65"/>
      <c r="CQ57" s="65"/>
      <c r="CR57" s="65"/>
      <c r="CS57" s="28"/>
      <c r="CT57" s="28"/>
      <c r="CU57" s="28"/>
      <c r="CV57" s="28"/>
      <c r="CW57" s="28"/>
      <c r="CX57" s="28"/>
      <c r="CY57" s="28"/>
      <c r="CZ57" s="28"/>
      <c r="DA57" s="28"/>
      <c r="DB57" s="28"/>
      <c r="DC57" s="28"/>
      <c r="DD57" s="28"/>
      <c r="DE57" s="28"/>
      <c r="DF57" s="28"/>
      <c r="DG57" s="28"/>
      <c r="DH57" s="28"/>
      <c r="DI57" s="28"/>
      <c r="DJ57" s="28"/>
      <c r="DK57" s="64"/>
      <c r="DL57" s="28"/>
      <c r="DM57" s="28"/>
      <c r="DN57" s="64"/>
      <c r="DO57" s="64"/>
      <c r="DP57" s="28"/>
      <c r="DQ57" s="28"/>
      <c r="DR57" s="64"/>
      <c r="DS57" s="64"/>
      <c r="DT57" s="28"/>
      <c r="DU57" s="28"/>
      <c r="DV57" s="64"/>
      <c r="DW57" s="28"/>
      <c r="DX57" s="28"/>
      <c r="DY57" s="28"/>
      <c r="DZ57" s="28"/>
      <c r="EA57" s="28"/>
      <c r="EB57" s="28"/>
      <c r="EC57" s="28"/>
      <c r="ED57" s="28"/>
      <c r="EE57" s="28"/>
      <c r="EF57" s="28"/>
      <c r="EG57" s="28"/>
      <c r="EH57" s="28"/>
      <c r="EI57" s="28"/>
      <c r="EJ57" s="28"/>
      <c r="EK57" s="28"/>
      <c r="EL57" s="28"/>
      <c r="EM57" s="28"/>
      <c r="EN57" s="28"/>
      <c r="EO57" s="28"/>
      <c r="EP57" s="28"/>
      <c r="EQ57" s="28"/>
      <c r="ER57" s="28"/>
      <c r="ES57" s="28"/>
      <c r="ET57" s="28"/>
      <c r="EU57" s="28"/>
      <c r="EV57" s="28"/>
      <c r="EW57" s="28"/>
      <c r="EX57" s="28"/>
      <c r="EY57" s="28"/>
      <c r="EZ57" s="28"/>
      <c r="FA57" s="28"/>
      <c r="FB57" s="28"/>
      <c r="FC57" s="28"/>
      <c r="FD57" s="28"/>
      <c r="FE57" s="28"/>
      <c r="FF57" s="28"/>
      <c r="FG57" s="28"/>
      <c r="FH57" s="28"/>
      <c r="FI57" s="28"/>
      <c r="FJ57" s="28"/>
      <c r="FK57" s="28"/>
      <c r="FL57" s="28"/>
      <c r="FM57" s="28"/>
      <c r="FN57" s="28"/>
      <c r="FO57" s="28"/>
      <c r="FP57" s="28"/>
      <c r="FQ57" s="28"/>
      <c r="FR57" s="28"/>
      <c r="FS57" s="28"/>
      <c r="FT57" s="28"/>
      <c r="FU57" s="28"/>
      <c r="FV57" s="28"/>
      <c r="FW57" s="28"/>
      <c r="FX57" s="28"/>
      <c r="FY57" s="28"/>
      <c r="FZ57" s="28"/>
      <c r="GA57" s="28"/>
      <c r="GB57" s="28"/>
      <c r="GC57" s="28"/>
      <c r="GD57" s="28"/>
      <c r="GE57" s="28"/>
      <c r="GF57" s="28"/>
      <c r="GG57" s="28"/>
      <c r="GH57" s="28"/>
      <c r="GI57" s="28"/>
      <c r="GJ57" s="28"/>
      <c r="GK57" s="28"/>
      <c r="GL57" s="28"/>
      <c r="GM57" s="28"/>
      <c r="GN57" s="28"/>
      <c r="GO57" s="28"/>
    </row>
    <row r="58" spans="1:197" x14ac:dyDescent="0.25">
      <c r="A58" s="28"/>
      <c r="B58" s="69"/>
      <c r="C58" s="28"/>
      <c r="D58" s="28"/>
      <c r="E58" s="64"/>
      <c r="F58" s="28"/>
      <c r="G58" s="28"/>
      <c r="H58" s="28"/>
      <c r="I58" s="28"/>
      <c r="J58" s="28"/>
      <c r="K58" s="64"/>
      <c r="L58" s="64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64"/>
      <c r="X58" s="64"/>
      <c r="Y58" s="28"/>
      <c r="Z58" s="28"/>
      <c r="AA58" s="28"/>
      <c r="AB58" s="28"/>
      <c r="AC58" s="28"/>
      <c r="AD58" s="28"/>
      <c r="AE58" s="28"/>
      <c r="AF58" s="28"/>
      <c r="AG58" s="28"/>
      <c r="AH58" s="28"/>
      <c r="AI58" s="64"/>
      <c r="AJ58" s="64"/>
      <c r="AK58" s="28"/>
      <c r="AL58" s="28"/>
      <c r="AM58" s="28"/>
      <c r="AN58" s="28"/>
      <c r="AO58" s="28"/>
      <c r="AP58" s="28"/>
      <c r="AQ58" s="28"/>
      <c r="AR58" s="28"/>
      <c r="AS58" s="28"/>
      <c r="AT58" s="28"/>
      <c r="AU58" s="28"/>
      <c r="AV58" s="28"/>
      <c r="AW58" s="28"/>
      <c r="AX58" s="28"/>
      <c r="AY58" s="65"/>
      <c r="AZ58" s="66"/>
      <c r="BA58" s="65"/>
      <c r="BB58" s="65"/>
      <c r="BC58" s="65"/>
      <c r="BD58" s="65"/>
      <c r="BE58" s="65"/>
      <c r="BF58" s="65"/>
      <c r="BG58" s="65"/>
      <c r="BH58" s="65"/>
      <c r="BI58" s="65"/>
      <c r="BJ58" s="65"/>
      <c r="BK58" s="65"/>
      <c r="BL58" s="65"/>
      <c r="BM58" s="66"/>
      <c r="BN58" s="65"/>
      <c r="BO58" s="65"/>
      <c r="BP58" s="65"/>
      <c r="BQ58" s="65"/>
      <c r="BR58" s="65"/>
      <c r="BS58" s="65"/>
      <c r="BT58" s="65"/>
      <c r="BU58" s="65"/>
      <c r="BV58" s="65"/>
      <c r="BW58" s="65"/>
      <c r="BX58" s="65"/>
      <c r="BY58" s="65"/>
      <c r="BZ58" s="66"/>
      <c r="CA58" s="65"/>
      <c r="CB58" s="65"/>
      <c r="CC58" s="65"/>
      <c r="CD58" s="65"/>
      <c r="CE58" s="65"/>
      <c r="CF58" s="65"/>
      <c r="CG58" s="65"/>
      <c r="CH58" s="65"/>
      <c r="CI58" s="65"/>
      <c r="CJ58" s="65"/>
      <c r="CK58" s="65"/>
      <c r="CL58" s="65"/>
      <c r="CM58" s="65"/>
      <c r="CN58" s="65"/>
      <c r="CO58" s="65"/>
      <c r="CP58" s="65"/>
      <c r="CQ58" s="65"/>
      <c r="CR58" s="65"/>
      <c r="CS58" s="28"/>
      <c r="CT58" s="28"/>
      <c r="CU58" s="28"/>
      <c r="CV58" s="28"/>
      <c r="CW58" s="28"/>
      <c r="CX58" s="28"/>
      <c r="CY58" s="28"/>
      <c r="CZ58" s="28"/>
      <c r="DA58" s="28"/>
      <c r="DB58" s="28"/>
      <c r="DC58" s="28"/>
      <c r="DD58" s="28"/>
      <c r="DE58" s="28"/>
      <c r="DF58" s="28"/>
      <c r="DG58" s="28"/>
      <c r="DH58" s="28"/>
      <c r="DI58" s="28"/>
      <c r="DJ58" s="28"/>
      <c r="DK58" s="64"/>
      <c r="DL58" s="28"/>
      <c r="DM58" s="28"/>
      <c r="DN58" s="64"/>
      <c r="DO58" s="64"/>
      <c r="DP58" s="28"/>
      <c r="DQ58" s="28"/>
      <c r="DR58" s="64"/>
      <c r="DS58" s="64"/>
      <c r="DT58" s="28"/>
      <c r="DU58" s="28"/>
      <c r="DV58" s="64"/>
      <c r="DW58" s="28"/>
      <c r="DX58" s="28"/>
      <c r="DY58" s="28"/>
      <c r="DZ58" s="28"/>
      <c r="EA58" s="28"/>
      <c r="EB58" s="28"/>
      <c r="EC58" s="28"/>
      <c r="ED58" s="28"/>
      <c r="EE58" s="28"/>
      <c r="EF58" s="28"/>
      <c r="EG58" s="28"/>
      <c r="EH58" s="28"/>
      <c r="EI58" s="28"/>
      <c r="EJ58" s="28"/>
      <c r="EK58" s="28"/>
      <c r="EL58" s="28"/>
      <c r="EM58" s="28"/>
      <c r="EN58" s="28"/>
      <c r="EO58" s="28"/>
      <c r="EP58" s="28"/>
      <c r="EQ58" s="28"/>
      <c r="ER58" s="28"/>
      <c r="ES58" s="28"/>
      <c r="ET58" s="28"/>
      <c r="EU58" s="28"/>
      <c r="EV58" s="28"/>
      <c r="EW58" s="28"/>
      <c r="EX58" s="28"/>
      <c r="EY58" s="28"/>
      <c r="EZ58" s="28"/>
      <c r="FA58" s="28"/>
      <c r="FB58" s="28"/>
      <c r="FC58" s="28"/>
      <c r="FD58" s="28"/>
      <c r="FE58" s="28"/>
      <c r="FF58" s="28"/>
      <c r="FG58" s="28"/>
      <c r="FH58" s="28"/>
      <c r="FI58" s="28"/>
      <c r="FJ58" s="28"/>
      <c r="FK58" s="28"/>
      <c r="FL58" s="28"/>
      <c r="FM58" s="28"/>
      <c r="FN58" s="28"/>
      <c r="FO58" s="28"/>
      <c r="FP58" s="28"/>
      <c r="FQ58" s="28"/>
      <c r="FR58" s="28"/>
      <c r="FS58" s="28"/>
      <c r="FT58" s="28"/>
      <c r="FU58" s="28"/>
      <c r="FV58" s="28"/>
      <c r="FW58" s="28"/>
      <c r="FX58" s="28"/>
      <c r="FY58" s="28"/>
      <c r="FZ58" s="28"/>
      <c r="GA58" s="28"/>
      <c r="GB58" s="28"/>
      <c r="GC58" s="28"/>
      <c r="GD58" s="28"/>
      <c r="GE58" s="28"/>
      <c r="GF58" s="28"/>
      <c r="GG58" s="28"/>
      <c r="GH58" s="28"/>
      <c r="GI58" s="28"/>
      <c r="GJ58" s="28"/>
      <c r="GK58" s="28"/>
      <c r="GL58" s="28"/>
      <c r="GM58" s="28"/>
      <c r="GN58" s="28"/>
      <c r="GO58" s="28"/>
    </row>
    <row r="59" spans="1:197" x14ac:dyDescent="0.25">
      <c r="A59" s="28"/>
      <c r="B59" s="69"/>
      <c r="C59" s="28"/>
      <c r="D59" s="28"/>
      <c r="E59" s="64"/>
      <c r="F59" s="28"/>
      <c r="G59" s="28"/>
      <c r="H59" s="28"/>
      <c r="I59" s="28"/>
      <c r="J59" s="28"/>
      <c r="K59" s="64"/>
      <c r="L59" s="64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64"/>
      <c r="X59" s="64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64"/>
      <c r="AJ59" s="64"/>
      <c r="AK59" s="28"/>
      <c r="AL59" s="28"/>
      <c r="AM59" s="28"/>
      <c r="AN59" s="28"/>
      <c r="AO59" s="28"/>
      <c r="AP59" s="28"/>
      <c r="AQ59" s="28"/>
      <c r="AR59" s="28"/>
      <c r="AS59" s="28"/>
      <c r="AT59" s="28"/>
      <c r="AU59" s="28"/>
      <c r="AV59" s="28"/>
      <c r="AW59" s="28"/>
      <c r="AX59" s="28"/>
      <c r="AY59" s="65"/>
      <c r="AZ59" s="66"/>
      <c r="BA59" s="65"/>
      <c r="BB59" s="65"/>
      <c r="BC59" s="65"/>
      <c r="BD59" s="65"/>
      <c r="BE59" s="65"/>
      <c r="BF59" s="65"/>
      <c r="BG59" s="65"/>
      <c r="BH59" s="65"/>
      <c r="BI59" s="65"/>
      <c r="BJ59" s="65"/>
      <c r="BK59" s="65"/>
      <c r="BL59" s="65"/>
      <c r="BM59" s="66"/>
      <c r="BN59" s="65"/>
      <c r="BO59" s="65"/>
      <c r="BP59" s="65"/>
      <c r="BQ59" s="65"/>
      <c r="BR59" s="65"/>
      <c r="BS59" s="65"/>
      <c r="BT59" s="65"/>
      <c r="BU59" s="65"/>
      <c r="BV59" s="65"/>
      <c r="BW59" s="65"/>
      <c r="BX59" s="65"/>
      <c r="BY59" s="65"/>
      <c r="BZ59" s="66"/>
      <c r="CA59" s="65"/>
      <c r="CB59" s="65"/>
      <c r="CC59" s="65"/>
      <c r="CD59" s="65"/>
      <c r="CE59" s="65"/>
      <c r="CF59" s="65"/>
      <c r="CG59" s="65"/>
      <c r="CH59" s="65"/>
      <c r="CI59" s="65"/>
      <c r="CJ59" s="65"/>
      <c r="CK59" s="65"/>
      <c r="CL59" s="65"/>
      <c r="CM59" s="65"/>
      <c r="CN59" s="65"/>
      <c r="CO59" s="65"/>
      <c r="CP59" s="65"/>
      <c r="CQ59" s="65"/>
      <c r="CR59" s="65"/>
      <c r="CS59" s="28"/>
      <c r="CT59" s="28"/>
      <c r="CU59" s="28"/>
      <c r="CV59" s="28"/>
      <c r="CW59" s="28"/>
      <c r="CX59" s="28"/>
      <c r="CY59" s="28"/>
      <c r="CZ59" s="28"/>
      <c r="DA59" s="28"/>
      <c r="DB59" s="28"/>
      <c r="DC59" s="28"/>
      <c r="DD59" s="28"/>
      <c r="DE59" s="28"/>
      <c r="DF59" s="28"/>
      <c r="DG59" s="28"/>
      <c r="DH59" s="28"/>
      <c r="DI59" s="28"/>
      <c r="DJ59" s="28"/>
      <c r="DK59" s="64"/>
      <c r="DL59" s="28"/>
      <c r="DM59" s="28"/>
      <c r="DN59" s="64"/>
      <c r="DO59" s="64"/>
      <c r="DP59" s="28"/>
      <c r="DQ59" s="28"/>
      <c r="DR59" s="64"/>
      <c r="DS59" s="64"/>
      <c r="DT59" s="28"/>
      <c r="DU59" s="28"/>
      <c r="DV59" s="64"/>
      <c r="DW59" s="28"/>
      <c r="DX59" s="28"/>
      <c r="DY59" s="28"/>
      <c r="DZ59" s="28"/>
      <c r="EA59" s="28"/>
      <c r="EB59" s="28"/>
      <c r="EC59" s="28"/>
      <c r="ED59" s="28"/>
      <c r="EE59" s="28"/>
      <c r="EF59" s="28"/>
      <c r="EG59" s="28"/>
      <c r="EH59" s="28"/>
      <c r="EI59" s="28"/>
      <c r="EJ59" s="28"/>
      <c r="EK59" s="28"/>
      <c r="EL59" s="28"/>
      <c r="EM59" s="28"/>
      <c r="EN59" s="28"/>
      <c r="EO59" s="28"/>
      <c r="EP59" s="28"/>
      <c r="EQ59" s="28"/>
      <c r="ER59" s="28"/>
      <c r="ES59" s="28"/>
      <c r="ET59" s="28"/>
      <c r="EU59" s="28"/>
      <c r="EV59" s="28"/>
      <c r="EW59" s="28"/>
      <c r="EX59" s="28"/>
      <c r="EY59" s="28"/>
      <c r="EZ59" s="28"/>
      <c r="FA59" s="28"/>
      <c r="FB59" s="28"/>
      <c r="FC59" s="28"/>
      <c r="FD59" s="28"/>
      <c r="FE59" s="28"/>
      <c r="FF59" s="28"/>
      <c r="FG59" s="28"/>
      <c r="FH59" s="28"/>
      <c r="FI59" s="28"/>
      <c r="FJ59" s="28"/>
      <c r="FK59" s="28"/>
      <c r="FL59" s="28"/>
      <c r="FM59" s="28"/>
      <c r="FN59" s="28"/>
      <c r="FO59" s="28"/>
      <c r="FP59" s="28"/>
      <c r="FQ59" s="28"/>
      <c r="FR59" s="28"/>
      <c r="FS59" s="28"/>
      <c r="FT59" s="28"/>
      <c r="FU59" s="28"/>
      <c r="FV59" s="28"/>
      <c r="FW59" s="28"/>
      <c r="FX59" s="28"/>
      <c r="FY59" s="28"/>
      <c r="FZ59" s="28"/>
      <c r="GA59" s="28"/>
      <c r="GB59" s="28"/>
      <c r="GC59" s="28"/>
      <c r="GD59" s="28"/>
      <c r="GE59" s="28"/>
      <c r="GF59" s="28"/>
      <c r="GG59" s="28"/>
      <c r="GH59" s="28"/>
      <c r="GI59" s="28"/>
      <c r="GJ59" s="28"/>
      <c r="GK59" s="28"/>
      <c r="GL59" s="28"/>
      <c r="GM59" s="28"/>
      <c r="GN59" s="28"/>
      <c r="GO59" s="28"/>
    </row>
    <row r="60" spans="1:197" x14ac:dyDescent="0.25">
      <c r="A60" s="28"/>
      <c r="B60" s="69"/>
      <c r="C60" s="28"/>
      <c r="D60" s="28"/>
      <c r="E60" s="64"/>
      <c r="F60" s="28"/>
      <c r="G60" s="28"/>
      <c r="H60" s="28"/>
      <c r="I60" s="28"/>
      <c r="J60" s="28"/>
      <c r="K60" s="64"/>
      <c r="L60" s="64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64"/>
      <c r="X60" s="64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64"/>
      <c r="AJ60" s="64"/>
      <c r="AK60" s="28"/>
      <c r="AL60" s="28"/>
      <c r="AM60" s="28"/>
      <c r="AN60" s="28"/>
      <c r="AO60" s="28"/>
      <c r="AP60" s="28"/>
      <c r="AQ60" s="28"/>
      <c r="AR60" s="28"/>
      <c r="AS60" s="28"/>
      <c r="AT60" s="28"/>
      <c r="AU60" s="28"/>
      <c r="AV60" s="28"/>
      <c r="AW60" s="28"/>
      <c r="AX60" s="28"/>
      <c r="AY60" s="65"/>
      <c r="AZ60" s="66"/>
      <c r="BA60" s="65"/>
      <c r="BB60" s="65"/>
      <c r="BC60" s="65"/>
      <c r="BD60" s="65"/>
      <c r="BE60" s="65"/>
      <c r="BF60" s="65"/>
      <c r="BG60" s="65"/>
      <c r="BH60" s="65"/>
      <c r="BI60" s="65"/>
      <c r="BJ60" s="65"/>
      <c r="BK60" s="65"/>
      <c r="BL60" s="65"/>
      <c r="BM60" s="66"/>
      <c r="BN60" s="65"/>
      <c r="BO60" s="65"/>
      <c r="BP60" s="65"/>
      <c r="BQ60" s="65"/>
      <c r="BR60" s="65"/>
      <c r="BS60" s="65"/>
      <c r="BT60" s="65"/>
      <c r="BU60" s="65"/>
      <c r="BV60" s="65"/>
      <c r="BW60" s="65"/>
      <c r="BX60" s="65"/>
      <c r="BY60" s="65"/>
      <c r="BZ60" s="66"/>
      <c r="CA60" s="65"/>
      <c r="CB60" s="65"/>
      <c r="CC60" s="65"/>
      <c r="CD60" s="65"/>
      <c r="CE60" s="65"/>
      <c r="CF60" s="65"/>
      <c r="CG60" s="65"/>
      <c r="CH60" s="65"/>
      <c r="CI60" s="65"/>
      <c r="CJ60" s="65"/>
      <c r="CK60" s="65"/>
      <c r="CL60" s="65"/>
      <c r="CM60" s="65"/>
      <c r="CN60" s="65"/>
      <c r="CO60" s="65"/>
      <c r="CP60" s="65"/>
      <c r="CQ60" s="65"/>
      <c r="CR60" s="65"/>
      <c r="CS60" s="28"/>
      <c r="CT60" s="28"/>
      <c r="CU60" s="28"/>
      <c r="CV60" s="28"/>
      <c r="CW60" s="28"/>
      <c r="CX60" s="28"/>
      <c r="CY60" s="28"/>
      <c r="CZ60" s="28"/>
      <c r="DA60" s="28"/>
      <c r="DB60" s="28"/>
      <c r="DC60" s="28"/>
      <c r="DD60" s="28"/>
      <c r="DE60" s="28"/>
      <c r="DF60" s="28"/>
      <c r="DG60" s="28"/>
      <c r="DH60" s="28"/>
      <c r="DI60" s="28"/>
      <c r="DJ60" s="28"/>
      <c r="DK60" s="64"/>
      <c r="DL60" s="28"/>
      <c r="DM60" s="28"/>
      <c r="DN60" s="64"/>
      <c r="DO60" s="64"/>
      <c r="DP60" s="28"/>
      <c r="DQ60" s="28"/>
      <c r="DR60" s="64"/>
      <c r="DS60" s="64"/>
      <c r="DT60" s="28"/>
      <c r="DU60" s="28"/>
      <c r="DV60" s="64"/>
      <c r="DW60" s="28"/>
      <c r="DX60" s="28"/>
      <c r="DY60" s="28"/>
      <c r="DZ60" s="28"/>
      <c r="EA60" s="28"/>
      <c r="EB60" s="28"/>
      <c r="EC60" s="28"/>
      <c r="ED60" s="28"/>
      <c r="EE60" s="28"/>
      <c r="EF60" s="28"/>
      <c r="EG60" s="28"/>
      <c r="EH60" s="28"/>
      <c r="EI60" s="28"/>
      <c r="EJ60" s="28"/>
      <c r="EK60" s="28"/>
      <c r="EL60" s="28"/>
      <c r="EM60" s="28"/>
      <c r="EN60" s="28"/>
      <c r="EO60" s="28"/>
      <c r="EP60" s="28"/>
      <c r="EQ60" s="28"/>
      <c r="ER60" s="28"/>
      <c r="ES60" s="28"/>
      <c r="ET60" s="28"/>
      <c r="EU60" s="28"/>
      <c r="EV60" s="28"/>
      <c r="EW60" s="28"/>
      <c r="EX60" s="28"/>
      <c r="EY60" s="28"/>
      <c r="EZ60" s="28"/>
      <c r="FA60" s="28"/>
      <c r="FB60" s="28"/>
      <c r="FC60" s="28"/>
      <c r="FD60" s="28"/>
      <c r="FE60" s="28"/>
      <c r="FF60" s="28"/>
      <c r="FG60" s="28"/>
      <c r="FH60" s="28"/>
      <c r="FI60" s="28"/>
      <c r="FJ60" s="28"/>
      <c r="FK60" s="28"/>
      <c r="FL60" s="28"/>
      <c r="FM60" s="28"/>
      <c r="FN60" s="28"/>
      <c r="FO60" s="28"/>
      <c r="FP60" s="28"/>
      <c r="FQ60" s="28"/>
      <c r="FR60" s="28"/>
      <c r="FS60" s="28"/>
      <c r="FT60" s="28"/>
      <c r="FU60" s="28"/>
      <c r="FV60" s="28"/>
      <c r="FW60" s="28"/>
      <c r="FX60" s="28"/>
      <c r="FY60" s="28"/>
      <c r="FZ60" s="28"/>
      <c r="GA60" s="28"/>
      <c r="GB60" s="28"/>
      <c r="GC60" s="28"/>
      <c r="GD60" s="28"/>
      <c r="GE60" s="28"/>
      <c r="GF60" s="28"/>
      <c r="GG60" s="28"/>
      <c r="GH60" s="28"/>
      <c r="GI60" s="28"/>
      <c r="GJ60" s="28"/>
      <c r="GK60" s="28"/>
      <c r="GL60" s="28"/>
      <c r="GM60" s="28"/>
      <c r="GN60" s="28"/>
      <c r="GO60" s="28"/>
    </row>
    <row r="61" spans="1:197" x14ac:dyDescent="0.25">
      <c r="A61" s="28"/>
      <c r="B61" s="69"/>
      <c r="C61" s="28"/>
      <c r="D61" s="28"/>
      <c r="E61" s="64"/>
      <c r="F61" s="28"/>
      <c r="G61" s="28"/>
      <c r="H61" s="28"/>
      <c r="I61" s="28"/>
      <c r="J61" s="28"/>
      <c r="K61" s="64"/>
      <c r="L61" s="64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64"/>
      <c r="X61" s="64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64"/>
      <c r="AJ61" s="64"/>
      <c r="AK61" s="28"/>
      <c r="AL61" s="28"/>
      <c r="AM61" s="28"/>
      <c r="AN61" s="28"/>
      <c r="AO61" s="28"/>
      <c r="AP61" s="28"/>
      <c r="AQ61" s="28"/>
      <c r="AR61" s="28"/>
      <c r="AS61" s="28"/>
      <c r="AT61" s="28"/>
      <c r="AU61" s="28"/>
      <c r="AV61" s="28"/>
      <c r="AW61" s="28"/>
      <c r="AX61" s="28"/>
      <c r="AY61" s="65"/>
      <c r="AZ61" s="66"/>
      <c r="BA61" s="65"/>
      <c r="BB61" s="65"/>
      <c r="BC61" s="65"/>
      <c r="BD61" s="65"/>
      <c r="BE61" s="65"/>
      <c r="BF61" s="65"/>
      <c r="BG61" s="65"/>
      <c r="BH61" s="65"/>
      <c r="BI61" s="65"/>
      <c r="BJ61" s="65"/>
      <c r="BK61" s="65"/>
      <c r="BL61" s="65"/>
      <c r="BM61" s="66"/>
      <c r="BN61" s="65"/>
      <c r="BO61" s="65"/>
      <c r="BP61" s="65"/>
      <c r="BQ61" s="65"/>
      <c r="BR61" s="65"/>
      <c r="BS61" s="65"/>
      <c r="BT61" s="65"/>
      <c r="BU61" s="65"/>
      <c r="BV61" s="65"/>
      <c r="BW61" s="65"/>
      <c r="BX61" s="65"/>
      <c r="BY61" s="65"/>
      <c r="BZ61" s="66"/>
      <c r="CA61" s="65"/>
      <c r="CB61" s="65"/>
      <c r="CC61" s="65"/>
      <c r="CD61" s="65"/>
      <c r="CE61" s="65"/>
      <c r="CF61" s="65"/>
      <c r="CG61" s="65"/>
      <c r="CH61" s="65"/>
      <c r="CI61" s="65"/>
      <c r="CJ61" s="65"/>
      <c r="CK61" s="65"/>
      <c r="CL61" s="65"/>
      <c r="CM61" s="65"/>
      <c r="CN61" s="65"/>
      <c r="CO61" s="65"/>
      <c r="CP61" s="65"/>
      <c r="CQ61" s="65"/>
      <c r="CR61" s="65"/>
      <c r="CS61" s="28"/>
      <c r="CT61" s="28"/>
      <c r="CU61" s="28"/>
      <c r="CV61" s="28"/>
      <c r="CW61" s="28"/>
      <c r="CX61" s="28"/>
      <c r="CY61" s="28"/>
      <c r="CZ61" s="28"/>
      <c r="DA61" s="28"/>
      <c r="DB61" s="28"/>
      <c r="DC61" s="28"/>
      <c r="DD61" s="28"/>
      <c r="DE61" s="28"/>
      <c r="DF61" s="28"/>
      <c r="DG61" s="28"/>
      <c r="DH61" s="28"/>
      <c r="DI61" s="28"/>
      <c r="DJ61" s="28"/>
      <c r="DK61" s="64"/>
      <c r="DL61" s="28"/>
      <c r="DM61" s="28"/>
      <c r="DN61" s="64"/>
      <c r="DO61" s="64"/>
      <c r="DP61" s="28"/>
      <c r="DQ61" s="28"/>
      <c r="DR61" s="64"/>
      <c r="DS61" s="64"/>
      <c r="DT61" s="28"/>
      <c r="DU61" s="28"/>
      <c r="DV61" s="64"/>
      <c r="DW61" s="28"/>
      <c r="DX61" s="28"/>
      <c r="DY61" s="28"/>
      <c r="DZ61" s="28"/>
      <c r="EA61" s="28"/>
      <c r="EB61" s="28"/>
      <c r="EC61" s="28"/>
      <c r="ED61" s="28"/>
      <c r="EE61" s="28"/>
      <c r="EF61" s="28"/>
      <c r="EG61" s="28"/>
      <c r="EH61" s="28"/>
      <c r="EI61" s="28"/>
      <c r="EJ61" s="28"/>
      <c r="EK61" s="28"/>
      <c r="EL61" s="28"/>
      <c r="EM61" s="28"/>
      <c r="EN61" s="28"/>
      <c r="EO61" s="28"/>
      <c r="EP61" s="28"/>
      <c r="EQ61" s="28"/>
      <c r="ER61" s="28"/>
      <c r="ES61" s="28"/>
      <c r="ET61" s="28"/>
      <c r="EU61" s="28"/>
      <c r="EV61" s="28"/>
      <c r="EW61" s="28"/>
      <c r="EX61" s="28"/>
      <c r="EY61" s="28"/>
      <c r="EZ61" s="28"/>
      <c r="FA61" s="28"/>
      <c r="FB61" s="28"/>
      <c r="FC61" s="28"/>
      <c r="FD61" s="28"/>
      <c r="FE61" s="28"/>
      <c r="FF61" s="28"/>
      <c r="FG61" s="28"/>
      <c r="FH61" s="28"/>
      <c r="FI61" s="28"/>
      <c r="FJ61" s="28"/>
      <c r="FK61" s="28"/>
      <c r="FL61" s="28"/>
      <c r="FM61" s="28"/>
      <c r="FN61" s="28"/>
      <c r="FO61" s="28"/>
      <c r="FP61" s="28"/>
      <c r="FQ61" s="28"/>
      <c r="FR61" s="28"/>
      <c r="FS61" s="28"/>
      <c r="FT61" s="28"/>
      <c r="FU61" s="28"/>
      <c r="FV61" s="28"/>
      <c r="FW61" s="28"/>
      <c r="FX61" s="28"/>
      <c r="FY61" s="28"/>
      <c r="FZ61" s="28"/>
      <c r="GA61" s="28"/>
      <c r="GB61" s="28"/>
      <c r="GC61" s="28"/>
      <c r="GD61" s="28"/>
      <c r="GE61" s="28"/>
      <c r="GF61" s="28"/>
      <c r="GG61" s="28"/>
      <c r="GH61" s="28"/>
      <c r="GI61" s="28"/>
      <c r="GJ61" s="28"/>
      <c r="GK61" s="28"/>
      <c r="GL61" s="28"/>
      <c r="GM61" s="28"/>
      <c r="GN61" s="28"/>
      <c r="GO61" s="28"/>
    </row>
    <row r="62" spans="1:197" x14ac:dyDescent="0.25">
      <c r="A62" s="28"/>
      <c r="B62" s="69"/>
      <c r="C62" s="28"/>
      <c r="D62" s="28"/>
      <c r="E62" s="64"/>
      <c r="F62" s="28"/>
      <c r="G62" s="28"/>
      <c r="H62" s="28"/>
      <c r="I62" s="28"/>
      <c r="J62" s="28"/>
      <c r="K62" s="64"/>
      <c r="L62" s="64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64"/>
      <c r="X62" s="64"/>
      <c r="Y62" s="28"/>
      <c r="Z62" s="28"/>
      <c r="AA62" s="28"/>
      <c r="AB62" s="28"/>
      <c r="AC62" s="28"/>
      <c r="AD62" s="28"/>
      <c r="AE62" s="28"/>
      <c r="AF62" s="28"/>
      <c r="AG62" s="28"/>
      <c r="AH62" s="28"/>
      <c r="AI62" s="64"/>
      <c r="AJ62" s="64"/>
      <c r="AK62" s="28"/>
      <c r="AL62" s="28"/>
      <c r="AM62" s="28"/>
      <c r="AN62" s="28"/>
      <c r="AO62" s="28"/>
      <c r="AP62" s="28"/>
      <c r="AQ62" s="28"/>
      <c r="AR62" s="28"/>
      <c r="AS62" s="28"/>
      <c r="AT62" s="28"/>
      <c r="AU62" s="28"/>
      <c r="AV62" s="28"/>
      <c r="AW62" s="28"/>
      <c r="AX62" s="28"/>
      <c r="AY62" s="65"/>
      <c r="AZ62" s="66"/>
      <c r="BA62" s="65"/>
      <c r="BB62" s="65"/>
      <c r="BC62" s="65"/>
      <c r="BD62" s="65"/>
      <c r="BE62" s="65"/>
      <c r="BF62" s="65"/>
      <c r="BG62" s="65"/>
      <c r="BH62" s="65"/>
      <c r="BI62" s="65"/>
      <c r="BJ62" s="65"/>
      <c r="BK62" s="65"/>
      <c r="BL62" s="65"/>
      <c r="BM62" s="66"/>
      <c r="BN62" s="65"/>
      <c r="BO62" s="65"/>
      <c r="BP62" s="65"/>
      <c r="BQ62" s="65"/>
      <c r="BR62" s="65"/>
      <c r="BS62" s="65"/>
      <c r="BT62" s="65"/>
      <c r="BU62" s="65"/>
      <c r="BV62" s="65"/>
      <c r="BW62" s="65"/>
      <c r="BX62" s="65"/>
      <c r="BY62" s="65"/>
      <c r="BZ62" s="66"/>
      <c r="CA62" s="65"/>
      <c r="CB62" s="65"/>
      <c r="CC62" s="65"/>
      <c r="CD62" s="65"/>
      <c r="CE62" s="65"/>
      <c r="CF62" s="65"/>
      <c r="CG62" s="65"/>
      <c r="CH62" s="65"/>
      <c r="CI62" s="65"/>
      <c r="CJ62" s="65"/>
      <c r="CK62" s="65"/>
      <c r="CL62" s="65"/>
      <c r="CM62" s="65"/>
      <c r="CN62" s="65"/>
      <c r="CO62" s="65"/>
      <c r="CP62" s="65"/>
      <c r="CQ62" s="65"/>
      <c r="CR62" s="65"/>
      <c r="CS62" s="28"/>
      <c r="CT62" s="28"/>
      <c r="CU62" s="28"/>
      <c r="CV62" s="28"/>
      <c r="CW62" s="28"/>
      <c r="CX62" s="28"/>
      <c r="CY62" s="28"/>
      <c r="CZ62" s="28"/>
      <c r="DA62" s="28"/>
      <c r="DB62" s="28"/>
      <c r="DC62" s="28"/>
      <c r="DD62" s="28"/>
      <c r="DE62" s="28"/>
      <c r="DF62" s="28"/>
      <c r="DG62" s="28"/>
      <c r="DH62" s="28"/>
      <c r="DI62" s="28"/>
      <c r="DJ62" s="28"/>
      <c r="DK62" s="64"/>
      <c r="DL62" s="28"/>
      <c r="DM62" s="28"/>
      <c r="DN62" s="64"/>
      <c r="DO62" s="64"/>
      <c r="DP62" s="28"/>
      <c r="DQ62" s="28"/>
      <c r="DR62" s="64"/>
      <c r="DS62" s="64"/>
      <c r="DT62" s="28"/>
      <c r="DU62" s="28"/>
      <c r="DV62" s="64"/>
      <c r="DW62" s="28"/>
      <c r="DX62" s="28"/>
      <c r="DY62" s="28"/>
      <c r="DZ62" s="28"/>
      <c r="EA62" s="28"/>
      <c r="EB62" s="28"/>
      <c r="EC62" s="28"/>
      <c r="ED62" s="28"/>
      <c r="EE62" s="28"/>
      <c r="EF62" s="28"/>
      <c r="EG62" s="28"/>
      <c r="EH62" s="28"/>
      <c r="EI62" s="28"/>
      <c r="EJ62" s="28"/>
      <c r="EK62" s="28"/>
      <c r="EL62" s="28"/>
      <c r="EM62" s="28"/>
      <c r="EN62" s="28"/>
      <c r="EO62" s="28"/>
      <c r="EP62" s="28"/>
      <c r="EQ62" s="28"/>
      <c r="ER62" s="28"/>
      <c r="ES62" s="28"/>
      <c r="ET62" s="28"/>
      <c r="EU62" s="28"/>
      <c r="EV62" s="28"/>
      <c r="EW62" s="28"/>
      <c r="EX62" s="28"/>
      <c r="EY62" s="28"/>
      <c r="EZ62" s="28"/>
      <c r="FA62" s="28"/>
      <c r="FB62" s="28"/>
      <c r="FC62" s="28"/>
      <c r="FD62" s="28"/>
      <c r="FE62" s="28"/>
      <c r="FF62" s="28"/>
      <c r="FG62" s="28"/>
      <c r="FH62" s="28"/>
      <c r="FI62" s="28"/>
      <c r="FJ62" s="28"/>
      <c r="FK62" s="28"/>
      <c r="FL62" s="28"/>
      <c r="FM62" s="28"/>
      <c r="FN62" s="28"/>
      <c r="FO62" s="28"/>
      <c r="FP62" s="28"/>
      <c r="FQ62" s="28"/>
      <c r="FR62" s="28"/>
      <c r="FS62" s="28"/>
      <c r="FT62" s="28"/>
      <c r="FU62" s="28"/>
      <c r="FV62" s="28"/>
      <c r="FW62" s="28"/>
      <c r="FX62" s="28"/>
      <c r="FY62" s="28"/>
      <c r="FZ62" s="28"/>
      <c r="GA62" s="28"/>
      <c r="GB62" s="28"/>
      <c r="GC62" s="28"/>
      <c r="GD62" s="28"/>
      <c r="GE62" s="28"/>
      <c r="GF62" s="28"/>
      <c r="GG62" s="28"/>
      <c r="GH62" s="28"/>
      <c r="GI62" s="28"/>
      <c r="GJ62" s="28"/>
      <c r="GK62" s="28"/>
      <c r="GL62" s="28"/>
      <c r="GM62" s="28"/>
      <c r="GN62" s="28"/>
      <c r="GO62" s="28"/>
    </row>
  </sheetData>
  <mergeCells count="50">
    <mergeCell ref="CO1:CP2"/>
    <mergeCell ref="A1:F2"/>
    <mergeCell ref="G1:G2"/>
    <mergeCell ref="H1:H2"/>
    <mergeCell ref="J1:U2"/>
    <mergeCell ref="V1:AG2"/>
    <mergeCell ref="AH1:AS2"/>
    <mergeCell ref="AT1:AY2"/>
    <mergeCell ref="AZ1:BL2"/>
    <mergeCell ref="BM1:BY2"/>
    <mergeCell ref="BZ1:CL2"/>
    <mergeCell ref="CM1:CN2"/>
    <mergeCell ref="DK1:DN2"/>
    <mergeCell ref="DO1:DR2"/>
    <mergeCell ref="DS1:DV2"/>
    <mergeCell ref="C3:D3"/>
    <mergeCell ref="M3:N3"/>
    <mergeCell ref="Y3:Z3"/>
    <mergeCell ref="AK3:AL3"/>
    <mergeCell ref="AT3:AU3"/>
    <mergeCell ref="AV3:AW3"/>
    <mergeCell ref="DD1:DD2"/>
    <mergeCell ref="DE1:DE2"/>
    <mergeCell ref="DF1:DF2"/>
    <mergeCell ref="DG1:DG2"/>
    <mergeCell ref="DH1:DH2"/>
    <mergeCell ref="DI1:DI2"/>
    <mergeCell ref="DC1:DC2"/>
    <mergeCell ref="O14:R15"/>
    <mergeCell ref="S14:U15"/>
    <mergeCell ref="O16:R17"/>
    <mergeCell ref="S16:U17"/>
    <mergeCell ref="DJ1:DJ2"/>
    <mergeCell ref="CQ1:CR2"/>
    <mergeCell ref="CS1:CS2"/>
    <mergeCell ref="CT1:CT2"/>
    <mergeCell ref="CU1:CU2"/>
    <mergeCell ref="CV1:CV2"/>
    <mergeCell ref="CW1:CW2"/>
    <mergeCell ref="CX1:CX2"/>
    <mergeCell ref="CY1:CY2"/>
    <mergeCell ref="CZ1:CZ2"/>
    <mergeCell ref="DA1:DA2"/>
    <mergeCell ref="DB1:DB2"/>
    <mergeCell ref="AX3:AY3"/>
    <mergeCell ref="BB3:BC3"/>
    <mergeCell ref="BO3:BP3"/>
    <mergeCell ref="CB3:CC3"/>
    <mergeCell ref="O12:R13"/>
    <mergeCell ref="S12:U13"/>
  </mergeCells>
  <conditionalFormatting sqref="K4:L27">
    <cfRule type="containsText" dxfId="269" priority="37" operator="containsText" text="Lille OSC">
      <formula>NOT(ISERROR(SEARCH("Lille OSC",K4)))</formula>
    </cfRule>
  </conditionalFormatting>
  <conditionalFormatting sqref="M4:M27">
    <cfRule type="cellIs" dxfId="268" priority="34" operator="lessThan">
      <formula>0</formula>
    </cfRule>
    <cfRule type="cellIs" dxfId="267" priority="35" operator="greaterThan">
      <formula>0</formula>
    </cfRule>
    <cfRule type="cellIs" dxfId="266" priority="36" operator="equal">
      <formula>0</formula>
    </cfRule>
  </conditionalFormatting>
  <conditionalFormatting sqref="W4:X27">
    <cfRule type="containsText" dxfId="265" priority="33" operator="containsText" text="Lille OSC">
      <formula>NOT(ISERROR(SEARCH("Lille OSC",W4)))</formula>
    </cfRule>
  </conditionalFormatting>
  <conditionalFormatting sqref="Y4:Y27">
    <cfRule type="cellIs" dxfId="264" priority="30" operator="lessThan">
      <formula>0</formula>
    </cfRule>
    <cfRule type="cellIs" dxfId="263" priority="31" operator="greaterThan">
      <formula>0</formula>
    </cfRule>
    <cfRule type="cellIs" dxfId="262" priority="32" operator="equal">
      <formula>0</formula>
    </cfRule>
  </conditionalFormatting>
  <conditionalFormatting sqref="Z4:Z27">
    <cfRule type="containsText" dxfId="261" priority="27" operator="containsText" text="p">
      <formula>NOT(ISERROR(SEARCH("p",Z4)))</formula>
    </cfRule>
    <cfRule type="containsText" dxfId="260" priority="28" operator="containsText" text="u">
      <formula>NOT(ISERROR(SEARCH("u",Z4)))</formula>
    </cfRule>
    <cfRule type="containsText" dxfId="259" priority="29" operator="containsText" text="q">
      <formula>NOT(ISERROR(SEARCH("q",Z4)))</formula>
    </cfRule>
  </conditionalFormatting>
  <conditionalFormatting sqref="AI4:AJ27">
    <cfRule type="containsText" dxfId="258" priority="26" operator="containsText" text="Lille OSC">
      <formula>NOT(ISERROR(SEARCH("Lille OSC",AI4)))</formula>
    </cfRule>
  </conditionalFormatting>
  <conditionalFormatting sqref="AK4:AK27">
    <cfRule type="cellIs" dxfId="257" priority="23" operator="lessThan">
      <formula>0</formula>
    </cfRule>
    <cfRule type="cellIs" dxfId="256" priority="24" operator="greaterThan">
      <formula>0</formula>
    </cfRule>
    <cfRule type="cellIs" dxfId="255" priority="25" operator="equal">
      <formula>0</formula>
    </cfRule>
  </conditionalFormatting>
  <conditionalFormatting sqref="AL4:AL27">
    <cfRule type="containsText" dxfId="254" priority="20" operator="containsText" text="p">
      <formula>NOT(ISERROR(SEARCH("p",AL4)))</formula>
    </cfRule>
    <cfRule type="containsText" dxfId="253" priority="21" operator="containsText" text="u">
      <formula>NOT(ISERROR(SEARCH("u",AL4)))</formula>
    </cfRule>
    <cfRule type="containsText" dxfId="252" priority="22" operator="containsText" text="q">
      <formula>NOT(ISERROR(SEARCH("q",AL4)))</formula>
    </cfRule>
  </conditionalFormatting>
  <conditionalFormatting sqref="N4:N27">
    <cfRule type="containsText" dxfId="251" priority="17" operator="containsText" text="p">
      <formula>NOT(ISERROR(SEARCH("p",N4)))</formula>
    </cfRule>
    <cfRule type="containsText" dxfId="250" priority="18" operator="containsText" text="u">
      <formula>NOT(ISERROR(SEARCH("u",N4)))</formula>
    </cfRule>
    <cfRule type="containsText" dxfId="249" priority="19" operator="containsText" text="q">
      <formula>NOT(ISERROR(SEARCH("q",N4)))</formula>
    </cfRule>
  </conditionalFormatting>
  <conditionalFormatting sqref="G14:G15">
    <cfRule type="containsText" dxfId="248" priority="6" operator="containsText" text="Remis">
      <formula>NOT(ISERROR(SEARCH("Remis",G14)))</formula>
    </cfRule>
    <cfRule type="containsText" dxfId="247" priority="7" operator="containsText" text="Arrêté">
      <formula>NOT(ISERROR(SEARCH("Arrêté",G14)))</formula>
    </cfRule>
    <cfRule type="containsText" dxfId="246" priority="8" operator="containsText" text="Annulé">
      <formula>NOT(ISERROR(SEARCH("Annulé",G14)))</formula>
    </cfRule>
  </conditionalFormatting>
  <conditionalFormatting sqref="B14:B15 E14:E15">
    <cfRule type="containsText" dxfId="245" priority="5" operator="containsText" text="Lille OSC">
      <formula>NOT(ISERROR(SEARCH("Lille OSC",B14)))</formula>
    </cfRule>
  </conditionalFormatting>
  <conditionalFormatting sqref="G4:G13">
    <cfRule type="containsText" dxfId="244" priority="2" operator="containsText" text="Remis">
      <formula>NOT(ISERROR(SEARCH("Remis",G4)))</formula>
    </cfRule>
    <cfRule type="containsText" dxfId="243" priority="3" operator="containsText" text="Arrêté">
      <formula>NOT(ISERROR(SEARCH("Arrêté",G4)))</formula>
    </cfRule>
    <cfRule type="containsText" dxfId="242" priority="4" operator="containsText" text="Annulé">
      <formula>NOT(ISERROR(SEARCH("Annulé",G4)))</formula>
    </cfRule>
  </conditionalFormatting>
  <conditionalFormatting sqref="B4:B13 E4:E13">
    <cfRule type="containsText" dxfId="241" priority="1" operator="containsText" text="Lille OSC">
      <formula>NOT(ISERROR(SEARCH("Lille OSC",B4)))</formula>
    </cfRule>
  </conditionalFormatting>
  <dataValidations count="2">
    <dataValidation type="list" allowBlank="1" showInputMessage="1" showErrorMessage="1" sqref="E4:E7 B4:B7" xr:uid="{B87F7788-1008-4130-B6CB-2BC66FA82878}">
      <formula1>Equipes</formula1>
    </dataValidation>
    <dataValidation type="list" allowBlank="1" showInputMessage="1" showErrorMessage="1" sqref="G4:G7" xr:uid="{5AA9539A-8D84-487B-B378-47C830F376A7}">
      <formula1>Etat</formula1>
    </dataValidation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FF44AD-47D0-4B44-BDB8-0693ED9A5A70}">
  <sheetPr>
    <tabColor rgb="FF0000FF"/>
  </sheetPr>
  <dimension ref="A1:MZ62"/>
  <sheetViews>
    <sheetView workbookViewId="0">
      <selection sqref="A1:F2"/>
    </sheetView>
  </sheetViews>
  <sheetFormatPr baseColWidth="10" defaultRowHeight="15" x14ac:dyDescent="0.25"/>
  <cols>
    <col min="1" max="1" width="5.7109375" style="2" customWidth="1"/>
    <col min="2" max="2" width="30.7109375" style="4" customWidth="1"/>
    <col min="3" max="4" width="5.7109375" style="2" customWidth="1"/>
    <col min="5" max="5" width="30.7109375" style="1" customWidth="1"/>
    <col min="6" max="6" width="5.7109375" style="2" customWidth="1"/>
    <col min="7" max="7" width="25.7109375" style="2" customWidth="1"/>
    <col min="8" max="9" width="10.7109375" style="2" customWidth="1"/>
    <col min="10" max="10" width="5.7109375" style="2" customWidth="1"/>
    <col min="11" max="11" width="30.7109375" style="1" customWidth="1"/>
    <col min="12" max="12" width="5.7109375" style="1" customWidth="1"/>
    <col min="13" max="22" width="5.7109375" style="2" customWidth="1"/>
    <col min="23" max="23" width="30.7109375" style="1" customWidth="1"/>
    <col min="24" max="24" width="5.7109375" style="1" customWidth="1"/>
    <col min="25" max="34" width="5.7109375" style="2" customWidth="1"/>
    <col min="35" max="35" width="30.7109375" style="1" customWidth="1"/>
    <col min="36" max="36" width="5.7109375" style="1" customWidth="1"/>
    <col min="37" max="45" width="5.7109375" style="2" customWidth="1"/>
    <col min="46" max="51" width="5.7109375" style="2" hidden="1" customWidth="1"/>
    <col min="52" max="52" width="30.7109375" style="1" hidden="1" customWidth="1"/>
    <col min="53" max="64" width="5.7109375" style="2" hidden="1" customWidth="1"/>
    <col min="65" max="65" width="30.7109375" style="1" hidden="1" customWidth="1"/>
    <col min="66" max="77" width="5.7109375" style="2" hidden="1" customWidth="1"/>
    <col min="78" max="78" width="30.7109375" style="1" hidden="1" customWidth="1"/>
    <col min="79" max="90" width="5.7109375" style="2" hidden="1" customWidth="1"/>
    <col min="91" max="96" width="15.7109375" style="2" hidden="1" customWidth="1"/>
    <col min="97" max="114" width="5.7109375" style="2" hidden="1" customWidth="1"/>
    <col min="115" max="115" width="30.7109375" style="1" hidden="1" customWidth="1"/>
    <col min="116" max="116" width="15.7109375" style="2" hidden="1" customWidth="1"/>
    <col min="117" max="117" width="5.7109375" style="2" hidden="1" customWidth="1"/>
    <col min="118" max="119" width="30.7109375" style="1" hidden="1" customWidth="1"/>
    <col min="120" max="120" width="15.7109375" style="2" hidden="1" customWidth="1"/>
    <col min="121" max="121" width="5.7109375" style="2" hidden="1" customWidth="1"/>
    <col min="122" max="123" width="30.7109375" style="1" hidden="1" customWidth="1"/>
    <col min="124" max="124" width="15.7109375" style="2" hidden="1" customWidth="1"/>
    <col min="125" max="125" width="5.7109375" style="2" hidden="1" customWidth="1"/>
    <col min="126" max="126" width="30.7109375" style="1" hidden="1" customWidth="1"/>
    <col min="127" max="364" width="5.7109375" style="2" customWidth="1"/>
  </cols>
  <sheetData>
    <row r="1" spans="1:197" ht="15.75" thickTop="1" x14ac:dyDescent="0.25">
      <c r="A1" s="268" t="str">
        <f>'J01'!$A$1:$F$2</f>
        <v>Nom du championnat</v>
      </c>
      <c r="B1" s="269"/>
      <c r="C1" s="269"/>
      <c r="D1" s="269"/>
      <c r="E1" s="269"/>
      <c r="F1" s="270"/>
      <c r="G1" s="266" t="str">
        <f>'J01'!$G$1:$G$2</f>
        <v>2018 - 2019</v>
      </c>
      <c r="H1" s="264" t="s">
        <v>55</v>
      </c>
      <c r="I1" s="28"/>
      <c r="J1" s="276" t="s">
        <v>26</v>
      </c>
      <c r="K1" s="277"/>
      <c r="L1" s="277"/>
      <c r="M1" s="277"/>
      <c r="N1" s="277"/>
      <c r="O1" s="277"/>
      <c r="P1" s="277"/>
      <c r="Q1" s="277"/>
      <c r="R1" s="277"/>
      <c r="S1" s="277"/>
      <c r="T1" s="277"/>
      <c r="U1" s="278"/>
      <c r="V1" s="233" t="s">
        <v>27</v>
      </c>
      <c r="W1" s="234"/>
      <c r="X1" s="234"/>
      <c r="Y1" s="234"/>
      <c r="Z1" s="234"/>
      <c r="AA1" s="234"/>
      <c r="AB1" s="234"/>
      <c r="AC1" s="234"/>
      <c r="AD1" s="234"/>
      <c r="AE1" s="234"/>
      <c r="AF1" s="234"/>
      <c r="AG1" s="235"/>
      <c r="AH1" s="241" t="s">
        <v>28</v>
      </c>
      <c r="AI1" s="242"/>
      <c r="AJ1" s="242"/>
      <c r="AK1" s="242"/>
      <c r="AL1" s="242"/>
      <c r="AM1" s="242"/>
      <c r="AN1" s="242"/>
      <c r="AO1" s="242"/>
      <c r="AP1" s="242"/>
      <c r="AQ1" s="242"/>
      <c r="AR1" s="242"/>
      <c r="AS1" s="243"/>
      <c r="AT1" s="232"/>
      <c r="AU1" s="232"/>
      <c r="AV1" s="232"/>
      <c r="AW1" s="232"/>
      <c r="AX1" s="232"/>
      <c r="AY1" s="232"/>
      <c r="AZ1" s="282" t="s">
        <v>26</v>
      </c>
      <c r="BA1" s="282"/>
      <c r="BB1" s="282"/>
      <c r="BC1" s="282"/>
      <c r="BD1" s="282"/>
      <c r="BE1" s="282"/>
      <c r="BF1" s="282"/>
      <c r="BG1" s="282"/>
      <c r="BH1" s="282"/>
      <c r="BI1" s="282"/>
      <c r="BJ1" s="282"/>
      <c r="BK1" s="282"/>
      <c r="BL1" s="282"/>
      <c r="BM1" s="282" t="s">
        <v>27</v>
      </c>
      <c r="BN1" s="282"/>
      <c r="BO1" s="282"/>
      <c r="BP1" s="282"/>
      <c r="BQ1" s="282"/>
      <c r="BR1" s="282"/>
      <c r="BS1" s="282"/>
      <c r="BT1" s="282"/>
      <c r="BU1" s="282"/>
      <c r="BV1" s="282"/>
      <c r="BW1" s="282"/>
      <c r="BX1" s="282"/>
      <c r="BY1" s="282"/>
      <c r="BZ1" s="282" t="s">
        <v>28</v>
      </c>
      <c r="CA1" s="282"/>
      <c r="CB1" s="282"/>
      <c r="CC1" s="282"/>
      <c r="CD1" s="282"/>
      <c r="CE1" s="282"/>
      <c r="CF1" s="282"/>
      <c r="CG1" s="282"/>
      <c r="CH1" s="282"/>
      <c r="CI1" s="282"/>
      <c r="CJ1" s="282"/>
      <c r="CK1" s="282"/>
      <c r="CL1" s="282"/>
      <c r="CM1" s="229" t="s">
        <v>40</v>
      </c>
      <c r="CN1" s="229"/>
      <c r="CO1" s="229" t="s">
        <v>46</v>
      </c>
      <c r="CP1" s="229"/>
      <c r="CQ1" s="229" t="s">
        <v>41</v>
      </c>
      <c r="CR1" s="229"/>
      <c r="CS1" s="283" t="s">
        <v>44</v>
      </c>
      <c r="CT1" s="283" t="s">
        <v>45</v>
      </c>
      <c r="CU1" s="283" t="s">
        <v>44</v>
      </c>
      <c r="CV1" s="283" t="s">
        <v>45</v>
      </c>
      <c r="CW1" s="283" t="s">
        <v>44</v>
      </c>
      <c r="CX1" s="283" t="s">
        <v>45</v>
      </c>
      <c r="CY1" s="283" t="s">
        <v>44</v>
      </c>
      <c r="CZ1" s="283" t="s">
        <v>45</v>
      </c>
      <c r="DA1" s="283" t="s">
        <v>44</v>
      </c>
      <c r="DB1" s="283" t="s">
        <v>45</v>
      </c>
      <c r="DC1" s="283" t="s">
        <v>44</v>
      </c>
      <c r="DD1" s="283" t="s">
        <v>45</v>
      </c>
      <c r="DE1" s="283" t="s">
        <v>44</v>
      </c>
      <c r="DF1" s="283" t="s">
        <v>45</v>
      </c>
      <c r="DG1" s="283" t="s">
        <v>44</v>
      </c>
      <c r="DH1" s="283" t="s">
        <v>45</v>
      </c>
      <c r="DI1" s="283" t="s">
        <v>44</v>
      </c>
      <c r="DJ1" s="284" t="s">
        <v>45</v>
      </c>
      <c r="DK1" s="282" t="s">
        <v>40</v>
      </c>
      <c r="DL1" s="282"/>
      <c r="DM1" s="282"/>
      <c r="DN1" s="282"/>
      <c r="DO1" s="282" t="s">
        <v>46</v>
      </c>
      <c r="DP1" s="282"/>
      <c r="DQ1" s="282"/>
      <c r="DR1" s="282"/>
      <c r="DS1" s="282" t="s">
        <v>41</v>
      </c>
      <c r="DT1" s="282"/>
      <c r="DU1" s="282"/>
      <c r="DV1" s="282"/>
      <c r="DW1" s="28"/>
      <c r="DX1" s="28"/>
      <c r="DY1" s="28"/>
      <c r="DZ1" s="28"/>
      <c r="EA1" s="28"/>
      <c r="EB1" s="28"/>
      <c r="EC1" s="28"/>
      <c r="ED1" s="28"/>
      <c r="EE1" s="28"/>
      <c r="EF1" s="28"/>
      <c r="EG1" s="28"/>
      <c r="EH1" s="28"/>
      <c r="EI1" s="28"/>
      <c r="EJ1" s="28"/>
      <c r="EK1" s="28"/>
      <c r="EL1" s="28"/>
      <c r="EM1" s="28"/>
      <c r="EN1" s="28"/>
      <c r="EO1" s="28"/>
      <c r="EP1" s="28"/>
      <c r="EQ1" s="28"/>
      <c r="ER1" s="28"/>
      <c r="ES1" s="28"/>
      <c r="ET1" s="28"/>
      <c r="EU1" s="28"/>
      <c r="EV1" s="28"/>
      <c r="EW1" s="28"/>
      <c r="EX1" s="28"/>
      <c r="EY1" s="28"/>
      <c r="EZ1" s="28"/>
      <c r="FA1" s="28"/>
      <c r="FB1" s="28"/>
      <c r="FC1" s="28"/>
      <c r="FD1" s="28"/>
      <c r="FE1" s="28"/>
      <c r="FF1" s="28"/>
      <c r="FG1" s="28"/>
      <c r="FH1" s="28"/>
      <c r="FI1" s="28"/>
      <c r="FJ1" s="28"/>
      <c r="FK1" s="28"/>
      <c r="FL1" s="28"/>
      <c r="FM1" s="28"/>
      <c r="FN1" s="28"/>
      <c r="FO1" s="28"/>
      <c r="FP1" s="28"/>
      <c r="FQ1" s="28"/>
      <c r="FR1" s="28"/>
      <c r="FS1" s="28"/>
      <c r="FT1" s="28"/>
      <c r="FU1" s="28"/>
      <c r="FV1" s="28"/>
      <c r="FW1" s="28"/>
      <c r="FX1" s="28"/>
      <c r="FY1" s="28"/>
      <c r="FZ1" s="28"/>
      <c r="GA1" s="28"/>
      <c r="GB1" s="28"/>
      <c r="GC1" s="28"/>
      <c r="GD1" s="28"/>
      <c r="GE1" s="28"/>
      <c r="GF1" s="28"/>
      <c r="GG1" s="28"/>
      <c r="GH1" s="28"/>
      <c r="GI1" s="28"/>
      <c r="GJ1" s="28"/>
      <c r="GK1" s="28"/>
      <c r="GL1" s="28"/>
      <c r="GM1" s="28"/>
      <c r="GN1" s="28"/>
      <c r="GO1" s="28"/>
    </row>
    <row r="2" spans="1:197" ht="15.75" thickBot="1" x14ac:dyDescent="0.3">
      <c r="A2" s="271"/>
      <c r="B2" s="272"/>
      <c r="C2" s="272"/>
      <c r="D2" s="272"/>
      <c r="E2" s="272"/>
      <c r="F2" s="273"/>
      <c r="G2" s="267"/>
      <c r="H2" s="265"/>
      <c r="I2" s="28"/>
      <c r="J2" s="279"/>
      <c r="K2" s="280"/>
      <c r="L2" s="280"/>
      <c r="M2" s="280"/>
      <c r="N2" s="280"/>
      <c r="O2" s="280"/>
      <c r="P2" s="280"/>
      <c r="Q2" s="280"/>
      <c r="R2" s="280"/>
      <c r="S2" s="280"/>
      <c r="T2" s="280"/>
      <c r="U2" s="281"/>
      <c r="V2" s="236"/>
      <c r="W2" s="237"/>
      <c r="X2" s="237"/>
      <c r="Y2" s="237"/>
      <c r="Z2" s="237"/>
      <c r="AA2" s="237"/>
      <c r="AB2" s="237"/>
      <c r="AC2" s="237"/>
      <c r="AD2" s="237"/>
      <c r="AE2" s="237"/>
      <c r="AF2" s="237"/>
      <c r="AG2" s="238"/>
      <c r="AH2" s="244"/>
      <c r="AI2" s="245"/>
      <c r="AJ2" s="245"/>
      <c r="AK2" s="245"/>
      <c r="AL2" s="245"/>
      <c r="AM2" s="245"/>
      <c r="AN2" s="245"/>
      <c r="AO2" s="245"/>
      <c r="AP2" s="245"/>
      <c r="AQ2" s="245"/>
      <c r="AR2" s="245"/>
      <c r="AS2" s="246"/>
      <c r="AT2" s="232"/>
      <c r="AU2" s="232"/>
      <c r="AV2" s="232"/>
      <c r="AW2" s="232"/>
      <c r="AX2" s="232"/>
      <c r="AY2" s="232"/>
      <c r="AZ2" s="282"/>
      <c r="BA2" s="282"/>
      <c r="BB2" s="282"/>
      <c r="BC2" s="282"/>
      <c r="BD2" s="282"/>
      <c r="BE2" s="282"/>
      <c r="BF2" s="282"/>
      <c r="BG2" s="282"/>
      <c r="BH2" s="282"/>
      <c r="BI2" s="282"/>
      <c r="BJ2" s="282"/>
      <c r="BK2" s="282"/>
      <c r="BL2" s="282"/>
      <c r="BM2" s="282"/>
      <c r="BN2" s="282"/>
      <c r="BO2" s="282"/>
      <c r="BP2" s="282"/>
      <c r="BQ2" s="282"/>
      <c r="BR2" s="282"/>
      <c r="BS2" s="282"/>
      <c r="BT2" s="282"/>
      <c r="BU2" s="282"/>
      <c r="BV2" s="282"/>
      <c r="BW2" s="282"/>
      <c r="BX2" s="282"/>
      <c r="BY2" s="282"/>
      <c r="BZ2" s="282"/>
      <c r="CA2" s="282"/>
      <c r="CB2" s="282"/>
      <c r="CC2" s="282"/>
      <c r="CD2" s="282"/>
      <c r="CE2" s="282"/>
      <c r="CF2" s="282"/>
      <c r="CG2" s="282"/>
      <c r="CH2" s="282"/>
      <c r="CI2" s="282"/>
      <c r="CJ2" s="282"/>
      <c r="CK2" s="282"/>
      <c r="CL2" s="282"/>
      <c r="CM2" s="229"/>
      <c r="CN2" s="229"/>
      <c r="CO2" s="229"/>
      <c r="CP2" s="229"/>
      <c r="CQ2" s="229"/>
      <c r="CR2" s="229"/>
      <c r="CS2" s="283"/>
      <c r="CT2" s="283"/>
      <c r="CU2" s="283"/>
      <c r="CV2" s="283"/>
      <c r="CW2" s="283"/>
      <c r="CX2" s="283"/>
      <c r="CY2" s="283"/>
      <c r="CZ2" s="283"/>
      <c r="DA2" s="283"/>
      <c r="DB2" s="283"/>
      <c r="DC2" s="283"/>
      <c r="DD2" s="283"/>
      <c r="DE2" s="283"/>
      <c r="DF2" s="283"/>
      <c r="DG2" s="283"/>
      <c r="DH2" s="283"/>
      <c r="DI2" s="283"/>
      <c r="DJ2" s="284"/>
      <c r="DK2" s="282"/>
      <c r="DL2" s="282"/>
      <c r="DM2" s="282"/>
      <c r="DN2" s="282"/>
      <c r="DO2" s="282"/>
      <c r="DP2" s="282"/>
      <c r="DQ2" s="282"/>
      <c r="DR2" s="282"/>
      <c r="DS2" s="282"/>
      <c r="DT2" s="282"/>
      <c r="DU2" s="282"/>
      <c r="DV2" s="282"/>
      <c r="DW2" s="28"/>
      <c r="DX2" s="28"/>
      <c r="DY2" s="28"/>
      <c r="DZ2" s="28"/>
      <c r="EA2" s="28"/>
      <c r="EB2" s="28"/>
      <c r="EC2" s="28"/>
      <c r="ED2" s="28"/>
      <c r="EE2" s="28"/>
      <c r="EF2" s="28"/>
      <c r="EG2" s="28"/>
      <c r="EH2" s="28"/>
      <c r="EI2" s="28"/>
      <c r="EJ2" s="28"/>
      <c r="EK2" s="28"/>
      <c r="EL2" s="28"/>
      <c r="EM2" s="28"/>
      <c r="EN2" s="28"/>
      <c r="EO2" s="28"/>
      <c r="EP2" s="28"/>
      <c r="EQ2" s="28"/>
      <c r="ER2" s="28"/>
      <c r="ES2" s="28"/>
      <c r="ET2" s="28"/>
      <c r="EU2" s="28"/>
      <c r="EV2" s="28"/>
      <c r="EW2" s="28"/>
      <c r="EX2" s="28"/>
      <c r="EY2" s="28"/>
      <c r="EZ2" s="28"/>
      <c r="FA2" s="28"/>
      <c r="FB2" s="28"/>
      <c r="FC2" s="28"/>
      <c r="FD2" s="28"/>
      <c r="FE2" s="28"/>
      <c r="FF2" s="28"/>
      <c r="FG2" s="28"/>
      <c r="FH2" s="28"/>
      <c r="FI2" s="28"/>
      <c r="FJ2" s="28"/>
      <c r="FK2" s="28"/>
      <c r="FL2" s="28"/>
      <c r="FM2" s="28"/>
      <c r="FN2" s="28"/>
      <c r="FO2" s="28"/>
      <c r="FP2" s="28"/>
      <c r="FQ2" s="28"/>
      <c r="FR2" s="28"/>
      <c r="FS2" s="28"/>
      <c r="FT2" s="28"/>
      <c r="FU2" s="28"/>
      <c r="FV2" s="28"/>
      <c r="FW2" s="28"/>
      <c r="FX2" s="28"/>
      <c r="FY2" s="28"/>
      <c r="FZ2" s="28"/>
      <c r="GA2" s="28"/>
      <c r="GB2" s="28"/>
      <c r="GC2" s="28"/>
      <c r="GD2" s="28"/>
      <c r="GE2" s="28"/>
      <c r="GF2" s="28"/>
      <c r="GG2" s="28"/>
      <c r="GH2" s="28"/>
      <c r="GI2" s="28"/>
      <c r="GJ2" s="28"/>
      <c r="GK2" s="28"/>
      <c r="GL2" s="28"/>
      <c r="GM2" s="28"/>
      <c r="GN2" s="28"/>
      <c r="GO2" s="28"/>
    </row>
    <row r="3" spans="1:197" ht="15" customHeight="1" thickTop="1" thickBot="1" x14ac:dyDescent="0.3">
      <c r="A3" s="16" t="s">
        <v>12</v>
      </c>
      <c r="B3" s="29" t="s">
        <v>0</v>
      </c>
      <c r="C3" s="263" t="s">
        <v>13</v>
      </c>
      <c r="D3" s="263"/>
      <c r="E3" s="29" t="s">
        <v>0</v>
      </c>
      <c r="F3" s="6" t="s">
        <v>12</v>
      </c>
      <c r="G3" s="13" t="s">
        <v>14</v>
      </c>
      <c r="H3" s="17" t="s">
        <v>15</v>
      </c>
      <c r="I3" s="28"/>
      <c r="J3" s="36" t="s">
        <v>17</v>
      </c>
      <c r="K3" s="40" t="s">
        <v>0</v>
      </c>
      <c r="L3" s="39" t="s">
        <v>18</v>
      </c>
      <c r="M3" s="274" t="s">
        <v>19</v>
      </c>
      <c r="N3" s="275"/>
      <c r="O3" s="41" t="s">
        <v>20</v>
      </c>
      <c r="P3" s="37" t="s">
        <v>21</v>
      </c>
      <c r="Q3" s="37" t="s">
        <v>22</v>
      </c>
      <c r="R3" s="37" t="s">
        <v>12</v>
      </c>
      <c r="S3" s="37" t="s">
        <v>23</v>
      </c>
      <c r="T3" s="37" t="s">
        <v>24</v>
      </c>
      <c r="U3" s="38" t="s">
        <v>25</v>
      </c>
      <c r="V3" s="43" t="s">
        <v>17</v>
      </c>
      <c r="W3" s="45" t="s">
        <v>0</v>
      </c>
      <c r="X3" s="44" t="s">
        <v>18</v>
      </c>
      <c r="Y3" s="239" t="s">
        <v>19</v>
      </c>
      <c r="Z3" s="240"/>
      <c r="AA3" s="46" t="s">
        <v>20</v>
      </c>
      <c r="AB3" s="47" t="s">
        <v>21</v>
      </c>
      <c r="AC3" s="47" t="s">
        <v>22</v>
      </c>
      <c r="AD3" s="47" t="s">
        <v>12</v>
      </c>
      <c r="AE3" s="47" t="s">
        <v>23</v>
      </c>
      <c r="AF3" s="47" t="s">
        <v>24</v>
      </c>
      <c r="AG3" s="48" t="s">
        <v>25</v>
      </c>
      <c r="AH3" s="53" t="s">
        <v>17</v>
      </c>
      <c r="AI3" s="55" t="s">
        <v>0</v>
      </c>
      <c r="AJ3" s="54" t="s">
        <v>18</v>
      </c>
      <c r="AK3" s="247" t="s">
        <v>19</v>
      </c>
      <c r="AL3" s="248"/>
      <c r="AM3" s="56" t="s">
        <v>20</v>
      </c>
      <c r="AN3" s="57" t="s">
        <v>21</v>
      </c>
      <c r="AO3" s="57" t="s">
        <v>22</v>
      </c>
      <c r="AP3" s="57" t="s">
        <v>12</v>
      </c>
      <c r="AQ3" s="57" t="s">
        <v>23</v>
      </c>
      <c r="AR3" s="57" t="s">
        <v>24</v>
      </c>
      <c r="AS3" s="58" t="s">
        <v>25</v>
      </c>
      <c r="AT3" s="231" t="s">
        <v>32</v>
      </c>
      <c r="AU3" s="229"/>
      <c r="AV3" s="229" t="s">
        <v>33</v>
      </c>
      <c r="AW3" s="229"/>
      <c r="AX3" s="229" t="s">
        <v>34</v>
      </c>
      <c r="AY3" s="230"/>
      <c r="AZ3" s="26" t="s">
        <v>0</v>
      </c>
      <c r="BA3" s="26" t="s">
        <v>35</v>
      </c>
      <c r="BB3" s="229" t="s">
        <v>19</v>
      </c>
      <c r="BC3" s="229"/>
      <c r="BD3" s="26" t="s">
        <v>17</v>
      </c>
      <c r="BE3" s="26" t="s">
        <v>36</v>
      </c>
      <c r="BF3" s="26" t="s">
        <v>20</v>
      </c>
      <c r="BG3" s="26" t="s">
        <v>21</v>
      </c>
      <c r="BH3" s="26" t="s">
        <v>22</v>
      </c>
      <c r="BI3" s="26" t="s">
        <v>12</v>
      </c>
      <c r="BJ3" s="26" t="s">
        <v>23</v>
      </c>
      <c r="BK3" s="26" t="s">
        <v>24</v>
      </c>
      <c r="BL3" s="26" t="s">
        <v>25</v>
      </c>
      <c r="BM3" s="26" t="s">
        <v>0</v>
      </c>
      <c r="BN3" s="26" t="s">
        <v>35</v>
      </c>
      <c r="BO3" s="229" t="s">
        <v>19</v>
      </c>
      <c r="BP3" s="229"/>
      <c r="BQ3" s="26" t="s">
        <v>17</v>
      </c>
      <c r="BR3" s="26" t="s">
        <v>36</v>
      </c>
      <c r="BS3" s="26" t="s">
        <v>20</v>
      </c>
      <c r="BT3" s="26" t="s">
        <v>21</v>
      </c>
      <c r="BU3" s="26" t="s">
        <v>22</v>
      </c>
      <c r="BV3" s="26" t="s">
        <v>12</v>
      </c>
      <c r="BW3" s="26" t="s">
        <v>23</v>
      </c>
      <c r="BX3" s="26" t="s">
        <v>24</v>
      </c>
      <c r="BY3" s="26" t="s">
        <v>25</v>
      </c>
      <c r="BZ3" s="26" t="s">
        <v>0</v>
      </c>
      <c r="CA3" s="26" t="s">
        <v>35</v>
      </c>
      <c r="CB3" s="229" t="s">
        <v>19</v>
      </c>
      <c r="CC3" s="229"/>
      <c r="CD3" s="26" t="s">
        <v>17</v>
      </c>
      <c r="CE3" s="26" t="s">
        <v>36</v>
      </c>
      <c r="CF3" s="26" t="s">
        <v>20</v>
      </c>
      <c r="CG3" s="26" t="s">
        <v>21</v>
      </c>
      <c r="CH3" s="26" t="s">
        <v>22</v>
      </c>
      <c r="CI3" s="26" t="s">
        <v>12</v>
      </c>
      <c r="CJ3" s="26" t="s">
        <v>23</v>
      </c>
      <c r="CK3" s="26" t="s">
        <v>24</v>
      </c>
      <c r="CL3" s="26" t="s">
        <v>25</v>
      </c>
      <c r="CM3" s="26" t="s">
        <v>42</v>
      </c>
      <c r="CN3" s="26" t="s">
        <v>42</v>
      </c>
      <c r="CO3" s="26" t="s">
        <v>42</v>
      </c>
      <c r="CP3" s="26" t="s">
        <v>42</v>
      </c>
      <c r="CQ3" s="26" t="s">
        <v>42</v>
      </c>
      <c r="CR3" s="26" t="s">
        <v>42</v>
      </c>
      <c r="CS3" s="26" t="s">
        <v>12</v>
      </c>
      <c r="CT3" s="26" t="s">
        <v>12</v>
      </c>
      <c r="CU3" s="26" t="s">
        <v>36</v>
      </c>
      <c r="CV3" s="26" t="s">
        <v>36</v>
      </c>
      <c r="CW3" s="26" t="s">
        <v>43</v>
      </c>
      <c r="CX3" s="26" t="s">
        <v>43</v>
      </c>
      <c r="CY3" s="26" t="s">
        <v>20</v>
      </c>
      <c r="CZ3" s="26" t="s">
        <v>20</v>
      </c>
      <c r="DA3" s="26" t="s">
        <v>21</v>
      </c>
      <c r="DB3" s="26" t="s">
        <v>21</v>
      </c>
      <c r="DC3" s="26" t="s">
        <v>22</v>
      </c>
      <c r="DD3" s="26" t="s">
        <v>22</v>
      </c>
      <c r="DE3" s="26" t="s">
        <v>12</v>
      </c>
      <c r="DF3" s="26" t="s">
        <v>12</v>
      </c>
      <c r="DG3" s="26" t="s">
        <v>23</v>
      </c>
      <c r="DH3" s="26" t="s">
        <v>23</v>
      </c>
      <c r="DI3" s="26" t="s">
        <v>24</v>
      </c>
      <c r="DJ3" s="30" t="s">
        <v>24</v>
      </c>
      <c r="DK3" s="26" t="s">
        <v>0</v>
      </c>
      <c r="DL3" s="26" t="s">
        <v>35</v>
      </c>
      <c r="DM3" s="26" t="s">
        <v>42</v>
      </c>
      <c r="DN3" s="26" t="s">
        <v>0</v>
      </c>
      <c r="DO3" s="26" t="s">
        <v>0</v>
      </c>
      <c r="DP3" s="26" t="s">
        <v>35</v>
      </c>
      <c r="DQ3" s="26" t="s">
        <v>42</v>
      </c>
      <c r="DR3" s="26" t="s">
        <v>0</v>
      </c>
      <c r="DS3" s="26" t="s">
        <v>0</v>
      </c>
      <c r="DT3" s="26" t="s">
        <v>35</v>
      </c>
      <c r="DU3" s="26" t="s">
        <v>42</v>
      </c>
      <c r="DV3" s="26" t="s">
        <v>0</v>
      </c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P3" s="28"/>
      <c r="EQ3" s="28"/>
      <c r="ER3" s="28"/>
      <c r="ES3" s="28"/>
      <c r="ET3" s="28"/>
      <c r="EU3" s="28"/>
      <c r="EV3" s="28"/>
      <c r="EW3" s="28"/>
      <c r="EX3" s="28"/>
      <c r="EY3" s="28"/>
      <c r="EZ3" s="28"/>
      <c r="FA3" s="28"/>
      <c r="FB3" s="28"/>
      <c r="FC3" s="28"/>
      <c r="FD3" s="28"/>
      <c r="FE3" s="28"/>
      <c r="FF3" s="28"/>
      <c r="FG3" s="28"/>
      <c r="FH3" s="28"/>
      <c r="FI3" s="28"/>
      <c r="FJ3" s="28"/>
      <c r="FK3" s="28"/>
      <c r="FL3" s="28"/>
      <c r="FM3" s="28"/>
      <c r="FN3" s="28"/>
      <c r="FO3" s="28"/>
      <c r="FP3" s="28"/>
      <c r="FQ3" s="28"/>
      <c r="FR3" s="28"/>
      <c r="FS3" s="28"/>
      <c r="FT3" s="28"/>
      <c r="FU3" s="28"/>
      <c r="FV3" s="28"/>
      <c r="FW3" s="28"/>
      <c r="FX3" s="28"/>
      <c r="FY3" s="28"/>
      <c r="FZ3" s="28"/>
      <c r="GA3" s="28"/>
      <c r="GB3" s="28"/>
      <c r="GC3" s="28"/>
      <c r="GD3" s="28"/>
      <c r="GE3" s="28"/>
      <c r="GF3" s="28"/>
      <c r="GG3" s="28"/>
      <c r="GH3" s="28"/>
      <c r="GI3" s="28"/>
      <c r="GJ3" s="28"/>
      <c r="GK3" s="28"/>
      <c r="GL3" s="28"/>
      <c r="GM3" s="28"/>
      <c r="GN3" s="28"/>
      <c r="GO3" s="28"/>
    </row>
    <row r="4" spans="1:197" ht="15" customHeight="1" thickTop="1" x14ac:dyDescent="0.25">
      <c r="A4" s="18"/>
      <c r="B4" s="212"/>
      <c r="C4" s="11"/>
      <c r="D4" s="9"/>
      <c r="E4" s="215"/>
      <c r="F4" s="7"/>
      <c r="G4" s="14"/>
      <c r="H4" s="19"/>
      <c r="I4" s="28"/>
      <c r="J4" s="35">
        <v>1</v>
      </c>
      <c r="K4" s="218" t="str">
        <f>VLOOKUP(AT4,$AU$4:$AZ$27,6,0)</f>
        <v>Equipe 01</v>
      </c>
      <c r="L4" s="184">
        <f t="shared" ref="L4:L11" si="0">VLOOKUP(K4,$AZ$4:$BL$27,6,0)</f>
        <v>0</v>
      </c>
      <c r="M4" s="139">
        <f t="shared" ref="M4:M11" si="1">VLOOKUP(K4,$AZ$4:$BL$27,3,0)</f>
        <v>0</v>
      </c>
      <c r="N4" s="63" t="str">
        <f t="shared" ref="N4:N11" si="2">VLOOKUP(K4,$AZ$4:$BL$27,4,0)</f>
        <v>u</v>
      </c>
      <c r="O4" s="142">
        <f t="shared" ref="O4:O11" si="3">VLOOKUP(K4,$AZ$4:$BL$27,7,0)</f>
        <v>0</v>
      </c>
      <c r="P4" s="143">
        <f t="shared" ref="P4:P11" si="4">VLOOKUP(K4,$AZ$4:$BL$27,8,0)</f>
        <v>0</v>
      </c>
      <c r="Q4" s="143">
        <f t="shared" ref="Q4:Q11" si="5">VLOOKUP(K4,$AZ$4:$BL$27,9,0)</f>
        <v>0</v>
      </c>
      <c r="R4" s="143">
        <f t="shared" ref="R4:R11" si="6">VLOOKUP(K4,$AZ$4:$BL$27,10,0)</f>
        <v>0</v>
      </c>
      <c r="S4" s="143">
        <f t="shared" ref="S4:S11" si="7">VLOOKUP(K4,$AZ$4:$BL$27,11,0)</f>
        <v>0</v>
      </c>
      <c r="T4" s="143">
        <f t="shared" ref="T4:T11" si="8">VLOOKUP(K4,$AZ$4:$BL$27,12,0)</f>
        <v>0</v>
      </c>
      <c r="U4" s="175">
        <f t="shared" ref="U4:U11" si="9">VLOOKUP(K4,$AZ$4:$BL$27,13,0)</f>
        <v>0</v>
      </c>
      <c r="V4" s="49">
        <v>1</v>
      </c>
      <c r="W4" s="221" t="str">
        <f>VLOOKUP(AV4,$AW$4:$BM$27,17,0)</f>
        <v>Equipe 01</v>
      </c>
      <c r="X4" s="187">
        <f t="shared" ref="X4:X11" si="10">VLOOKUP(W4,$BM$4:$BY$27,6,0)</f>
        <v>0</v>
      </c>
      <c r="Y4" s="148">
        <f t="shared" ref="Y4:Y11" si="11">VLOOKUP(W4,$BM$4:$BY$27,3,0)</f>
        <v>0</v>
      </c>
      <c r="Z4" s="50" t="str">
        <f t="shared" ref="Z4:Z11" si="12">VLOOKUP(W4,$BM$4:$BY$27,4,0)</f>
        <v>u</v>
      </c>
      <c r="AA4" s="151">
        <f t="shared" ref="AA4:AA11" si="13">VLOOKUP(W4,$BM$4:$BY$27,7,0)</f>
        <v>0</v>
      </c>
      <c r="AB4" s="152">
        <f t="shared" ref="AB4:AB11" si="14">VLOOKUP(W4,$BM$4:$BY$27,8,0)</f>
        <v>0</v>
      </c>
      <c r="AC4" s="152">
        <f t="shared" ref="AC4:AC11" si="15">VLOOKUP(W4,$BM$4:$BY$27,9,0)</f>
        <v>0</v>
      </c>
      <c r="AD4" s="152">
        <f t="shared" ref="AD4:AD11" si="16">VLOOKUP(W4,$BM$4:$BY$27,10,0)</f>
        <v>0</v>
      </c>
      <c r="AE4" s="152">
        <f t="shared" ref="AE4:AE11" si="17">VLOOKUP(W4,$BM$4:$BY$27,11,0)</f>
        <v>0</v>
      </c>
      <c r="AF4" s="152">
        <f t="shared" ref="AF4:AF11" si="18">VLOOKUP(W4,$BM$4:$BY$27,12,0)</f>
        <v>0</v>
      </c>
      <c r="AG4" s="178">
        <f t="shared" ref="AG4:AG11" si="19">VLOOKUP(W4,$BM$4:$BY$27,13,0)</f>
        <v>0</v>
      </c>
      <c r="AH4" s="59">
        <v>1</v>
      </c>
      <c r="AI4" s="224" t="str">
        <f>VLOOKUP(AX4,$AY$4:$BZ$27,28,0)</f>
        <v>Equipe 01</v>
      </c>
      <c r="AJ4" s="190">
        <f t="shared" ref="AJ4:AJ11" si="20">VLOOKUP(AI4,$BZ$4:$CL$27,6,0)</f>
        <v>0</v>
      </c>
      <c r="AK4" s="157">
        <f>VLOOKUP(AI4,$BZ$4:$CL$27,3,0)</f>
        <v>0</v>
      </c>
      <c r="AL4" s="60" t="str">
        <f>VLOOKUP(AI4,$BZ$4:$CL$27,4,0)</f>
        <v>u</v>
      </c>
      <c r="AM4" s="160">
        <f>VLOOKUP(AI4,$BZ$4:$CL$27,7,0)</f>
        <v>0</v>
      </c>
      <c r="AN4" s="161">
        <f>VLOOKUP(AI4,$BZ$4:$CL$27,8,0)</f>
        <v>0</v>
      </c>
      <c r="AO4" s="161">
        <f>VLOOKUP(AI4,$BZ$4:$CL$27,9,0)</f>
        <v>0</v>
      </c>
      <c r="AP4" s="161">
        <f>VLOOKUP(AI4,$BZ$4:$CL$27,10,0)</f>
        <v>0</v>
      </c>
      <c r="AQ4" s="161">
        <f>VLOOKUP(AI4,$BZ$4:$CL$27,11,0)</f>
        <v>0</v>
      </c>
      <c r="AR4" s="161">
        <f>VLOOKUP(AI4,$BZ$4:$CL$27,12,0)</f>
        <v>0</v>
      </c>
      <c r="AS4" s="181">
        <f>VLOOKUP(AI4,$BZ$4:$CL$27,13,0)</f>
        <v>0</v>
      </c>
      <c r="AT4" s="27">
        <v>1</v>
      </c>
      <c r="AU4" s="26">
        <f>BD4</f>
        <v>1</v>
      </c>
      <c r="AV4" s="26">
        <v>1</v>
      </c>
      <c r="AW4" s="26">
        <f>BQ4</f>
        <v>1</v>
      </c>
      <c r="AX4" s="26">
        <v>1</v>
      </c>
      <c r="AY4" s="30">
        <f>CD4</f>
        <v>1</v>
      </c>
      <c r="AZ4" s="31" t="str">
        <f>Equipes!A2</f>
        <v>Equipe 01</v>
      </c>
      <c r="BA4" s="26">
        <f>RANK(CM4,$CM$4:$CM$27)</f>
        <v>1</v>
      </c>
      <c r="BB4" s="26">
        <f>'J06'!BA4-BA4</f>
        <v>0</v>
      </c>
      <c r="BC4" s="32" t="str">
        <f>IF(BA4&gt;'J06'!BA4,'J06'!$BC$28,IF(BA4='J06'!BA4,'J06'!$BB$28,IF(BA4&lt;'J06'!BA4,'J06'!$BA$28)))</f>
        <v>u</v>
      </c>
      <c r="BD4" s="26">
        <f>RANK(CN4,$CN$4:$CN$27)</f>
        <v>1</v>
      </c>
      <c r="BE4" s="26">
        <f>SUMPRODUCT(($B$4:$B$15=AZ4)*($CW$4:$CW$15))+SUMPRODUCT(($E$4:$E$15=AZ4)*($CX$4:$CX$15))+'J06'!BE4</f>
        <v>0</v>
      </c>
      <c r="BF4" s="26">
        <f>SUMPRODUCT(($B$4:$B$15=AZ4)*($CY$4:$CY$15))+SUMPRODUCT(($E$4:$E$15=AZ4)*($CZ$4:$CZ$15))+'J06'!BF4</f>
        <v>0</v>
      </c>
      <c r="BG4" s="26">
        <f>SUMPRODUCT(($B$4:$B$15=AZ4)*($DA$4:$DA$15))+SUMPRODUCT(($E$4:$E$15=AZ4)*($DB$4:$DB$15))+'J06'!BG4</f>
        <v>0</v>
      </c>
      <c r="BH4" s="26">
        <f>SUMPRODUCT(($B$4:$B$15=AZ4)*($DC$4:$DC$15))+SUMPRODUCT(($E$4:$E$15=AZ4)*($DD$4:$DD$15))+'J06'!BH4</f>
        <v>0</v>
      </c>
      <c r="BI4" s="26">
        <f>SUMPRODUCT(($B$4:$B$15=AZ4)*($DE$4:$DE$15))+SUMPRODUCT(($E$4:$E$15=AZ4)*($DF$4:$DF$15))+'J06'!BI4</f>
        <v>0</v>
      </c>
      <c r="BJ4" s="26">
        <f>SUMPRODUCT(($B$4:$B$15=AZ4)*($DG$4:$DG$15))+SUMPRODUCT(($E$4:$E$15=AZ4)*($DH$4:$DH$15))+'J06'!BJ4</f>
        <v>0</v>
      </c>
      <c r="BK4" s="26">
        <f>SUMPRODUCT(($B$4:$B$15=AZ4)*($DI$4:$DI$15))+SUMPRODUCT(($E$4:$E$15=AZ4)*($DJ$4:$DJ$15))+'J06'!BK4</f>
        <v>0</v>
      </c>
      <c r="BL4" s="26">
        <f>BJ4-BK4</f>
        <v>0</v>
      </c>
      <c r="BM4" s="31" t="str">
        <f>Equipes!A2</f>
        <v>Equipe 01</v>
      </c>
      <c r="BN4" s="26">
        <f>RANK(CO4,$CO$4:$CO$27)</f>
        <v>1</v>
      </c>
      <c r="BO4" s="26">
        <f>'J06'!BN4-BN4</f>
        <v>0</v>
      </c>
      <c r="BP4" s="32" t="str">
        <f>IF(BN4&gt;'J06'!BN4,'J06'!$BP$28,IF(BN4='J06'!BN4,'J06'!$BO$28,IF(BN4&lt;'J06'!BN4,'J06'!$BN$28)))</f>
        <v>u</v>
      </c>
      <c r="BQ4" s="26">
        <f>RANK(CP4,$CP$4:$CP$27)</f>
        <v>1</v>
      </c>
      <c r="BR4" s="26">
        <f>SUMPRODUCT(($B$4:$B$15=BM4)*($CU$4:$CU$15))+'J06'!BR4</f>
        <v>0</v>
      </c>
      <c r="BS4" s="26">
        <f>SUMPRODUCT(($B$4:$B$15=BM4)*($CY$4:$CY$15))+'J06'!BS4</f>
        <v>0</v>
      </c>
      <c r="BT4" s="26">
        <f>SUMPRODUCT(($B$4:$B$15=BM4)*($DA$4:$DA$15))+'J06'!BT4</f>
        <v>0</v>
      </c>
      <c r="BU4" s="26">
        <f>SUMPRODUCT(($B$4:$B$15=BM4)*($DC$4:$DC$15))+'J06'!BU4</f>
        <v>0</v>
      </c>
      <c r="BV4" s="26">
        <f>SUMPRODUCT(($B$4:$B$15=BM4)*($DE$4:$DE$15))+'J06'!BV4</f>
        <v>0</v>
      </c>
      <c r="BW4" s="26">
        <f>SUMPRODUCT(($B$4:$B$15=BM4)*($DG$4:$DG$15))+'J06'!BW4</f>
        <v>0</v>
      </c>
      <c r="BX4" s="26">
        <f>SUMPRODUCT(($B$4:$B$15=BM4)*($DI$4:$DI$15))+'J06'!BX4</f>
        <v>0</v>
      </c>
      <c r="BY4" s="26">
        <f>BW4-BX4</f>
        <v>0</v>
      </c>
      <c r="BZ4" s="31" t="str">
        <f>Equipes!A2</f>
        <v>Equipe 01</v>
      </c>
      <c r="CA4" s="26">
        <f>RANK(CQ4,$CQ$4:$CQ$27)</f>
        <v>1</v>
      </c>
      <c r="CB4" s="26">
        <f>'J06'!CA4-CA4</f>
        <v>0</v>
      </c>
      <c r="CC4" s="32" t="str">
        <f>IF(CA4&gt;'J06'!CA4,'J06'!$CC$28,IF(CA4='J06'!CA4,'J06'!$CB$28,IF(CA4&lt;'J06'!CA4,'J06'!$CA$28)))</f>
        <v>u</v>
      </c>
      <c r="CD4" s="26">
        <f>RANK(CR4,$CR$4:$CR$27)</f>
        <v>1</v>
      </c>
      <c r="CE4" s="26">
        <f>SUMPRODUCT(($E$4:$E$15=BZ4)*($CV$4:$CV$15))+'J06'!CE4</f>
        <v>0</v>
      </c>
      <c r="CF4" s="26">
        <f>SUMPRODUCT(($E$4:$E$15=BZ4)*($CZ$4:$CZ$15))+'J06'!CF4</f>
        <v>0</v>
      </c>
      <c r="CG4" s="26">
        <f>SUMPRODUCT(($E$4:$E$15=BZ4)*($DB$4:$DB$15))+'J06'!CG4</f>
        <v>0</v>
      </c>
      <c r="CH4" s="26">
        <f>SUMPRODUCT(($E$4:$E$15=BZ4)*($DD$4:$DD$15))+'J06'!CH4</f>
        <v>0</v>
      </c>
      <c r="CI4" s="26">
        <f>SUMPRODUCT(($E$4:$E$15=BZ4)*($DF$4:$DF$15))+'J06'!CI4</f>
        <v>0</v>
      </c>
      <c r="CJ4" s="26">
        <f>SUMPRODUCT(($E$4:$E$15=BZ4)*($DH$4:$DH$15))+'J06'!CJ4</f>
        <v>0</v>
      </c>
      <c r="CK4" s="26">
        <f>SUMPRODUCT(($E$4:$E$15=BZ4)*($DJ$4:$DJ$15))+'J06'!CK4</f>
        <v>0</v>
      </c>
      <c r="CL4" s="26">
        <f>CJ4-CK4</f>
        <v>0</v>
      </c>
      <c r="CM4" s="33">
        <f>SUM(BE4*1000+(BL4)/100+(BJ4)/1000)</f>
        <v>0</v>
      </c>
      <c r="CN4" s="33">
        <f>CM4+0.0000008</f>
        <v>7.9999999999999996E-7</v>
      </c>
      <c r="CO4" s="33">
        <f>SUM(BR4*1000+(BY4)/100+(BW4)/1000)</f>
        <v>0</v>
      </c>
      <c r="CP4" s="33">
        <f>CO4+0.0000008</f>
        <v>7.9999999999999996E-7</v>
      </c>
      <c r="CQ4" s="33">
        <f>SUM(CE4*1000+(CL4)/100+(CJ4)/1000)</f>
        <v>0</v>
      </c>
      <c r="CR4" s="33">
        <f>CQ4+0.0000008</f>
        <v>7.9999999999999996E-7</v>
      </c>
      <c r="CS4" s="26">
        <f>A4</f>
        <v>0</v>
      </c>
      <c r="CT4" s="26">
        <f>F4</f>
        <v>0</v>
      </c>
      <c r="CU4" s="26">
        <f>IF(C4="",0,IF(C4&gt;D4,3,IF(C4=D4,1,IF(C4&lt;D4,0))))</f>
        <v>0</v>
      </c>
      <c r="CV4" s="26">
        <f>IF(D4="",0,IF(D4&gt;C4,3,IF(D4=C4,1,IF(D4&lt;C4,0))))</f>
        <v>0</v>
      </c>
      <c r="CW4" s="26">
        <f>CU4-CS4</f>
        <v>0</v>
      </c>
      <c r="CX4" s="26">
        <f>CV4-CT4</f>
        <v>0</v>
      </c>
      <c r="CY4" s="26">
        <f t="shared" ref="CY4:CZ7" si="21">IF(C4="",0,1)</f>
        <v>0</v>
      </c>
      <c r="CZ4" s="26">
        <f t="shared" si="21"/>
        <v>0</v>
      </c>
      <c r="DA4" s="26" t="b">
        <f>IF(C4&lt;&gt;"",IF(C4&gt;D4,1))</f>
        <v>0</v>
      </c>
      <c r="DB4" s="26" t="b">
        <f>IF(D4&lt;&gt;"",IF(D4&gt;C4,1))</f>
        <v>0</v>
      </c>
      <c r="DC4" s="26" t="b">
        <f>IF(C4&lt;&gt;"",IF(C4=D4,1))</f>
        <v>0</v>
      </c>
      <c r="DD4" s="26" t="b">
        <f>IF(D4&lt;&gt;"",IF(D4=C4,1))</f>
        <v>0</v>
      </c>
      <c r="DE4" s="26" t="b">
        <f>IF(C4&lt;&gt;"",IF(C4&lt;D4,1))</f>
        <v>0</v>
      </c>
      <c r="DF4" s="26" t="b">
        <f>IF(D4&lt;&gt;"",IF(D4&lt;C4,1))</f>
        <v>0</v>
      </c>
      <c r="DG4" s="26">
        <f t="shared" ref="DG4:DH7" si="22">C4</f>
        <v>0</v>
      </c>
      <c r="DH4" s="26">
        <f t="shared" si="22"/>
        <v>0</v>
      </c>
      <c r="DI4" s="26">
        <f>D4</f>
        <v>0</v>
      </c>
      <c r="DJ4" s="30">
        <f>C4</f>
        <v>0</v>
      </c>
      <c r="DK4" s="31" t="str">
        <f>VLOOKUP(AT4,$AU$4:$AZ$27,6,0)</f>
        <v>Equipe 01</v>
      </c>
      <c r="DL4" s="33">
        <f>VLOOKUP(DK4,$AZ$4:$CM$27,40,0)</f>
        <v>0</v>
      </c>
      <c r="DM4" s="26">
        <f>RANK(DL4,$DL$4:$DL$27)</f>
        <v>1</v>
      </c>
      <c r="DN4" s="31" t="str">
        <f>AZ4</f>
        <v>Equipe 01</v>
      </c>
      <c r="DO4" s="31" t="str">
        <f>VLOOKUP(AV4,$AW$4:$BM$27,17,0)</f>
        <v>Equipe 01</v>
      </c>
      <c r="DP4" s="33">
        <f>VLOOKUP(DO4,$BM$4:$CO$27,29,0)</f>
        <v>0</v>
      </c>
      <c r="DQ4" s="26">
        <f>RANK(DP4,$DP$4:$DP$27)</f>
        <v>1</v>
      </c>
      <c r="DR4" s="31" t="str">
        <f>BM4</f>
        <v>Equipe 01</v>
      </c>
      <c r="DS4" s="31" t="str">
        <f>VLOOKUP(AX4,$AY$4:$BZ$27,28,0)</f>
        <v>Equipe 01</v>
      </c>
      <c r="DT4" s="33">
        <f>VLOOKUP(DS4,$BZ$4:$CQ$27,18,0)</f>
        <v>0</v>
      </c>
      <c r="DU4" s="26">
        <f>RANK(DT4,$DT$4:$DT$27)</f>
        <v>1</v>
      </c>
      <c r="DV4" s="31" t="str">
        <f>BZ4</f>
        <v>Equipe 01</v>
      </c>
      <c r="DW4" s="28"/>
      <c r="DX4" s="28"/>
      <c r="DY4" s="28"/>
      <c r="DZ4" s="28"/>
      <c r="EA4" s="28"/>
      <c r="EB4" s="28"/>
      <c r="EC4" s="28"/>
      <c r="ED4" s="28"/>
      <c r="EE4" s="28"/>
      <c r="EF4" s="28"/>
      <c r="EG4" s="28"/>
      <c r="EH4" s="28"/>
      <c r="EI4" s="28"/>
      <c r="EJ4" s="28"/>
      <c r="EK4" s="28"/>
      <c r="EL4" s="28"/>
      <c r="EM4" s="28"/>
      <c r="EN4" s="28"/>
      <c r="EO4" s="28"/>
      <c r="EP4" s="28"/>
      <c r="EQ4" s="28"/>
      <c r="ER4" s="28"/>
      <c r="ES4" s="28"/>
      <c r="ET4" s="28"/>
      <c r="EU4" s="28"/>
      <c r="EV4" s="28"/>
      <c r="EW4" s="28"/>
      <c r="EX4" s="28"/>
      <c r="EY4" s="28"/>
      <c r="EZ4" s="28"/>
      <c r="FA4" s="28"/>
      <c r="FB4" s="28"/>
      <c r="FC4" s="28"/>
      <c r="FD4" s="28"/>
      <c r="FE4" s="28"/>
      <c r="FF4" s="28"/>
      <c r="FG4" s="28"/>
      <c r="FH4" s="28"/>
      <c r="FI4" s="28"/>
      <c r="FJ4" s="28"/>
      <c r="FK4" s="28"/>
      <c r="FL4" s="28"/>
      <c r="FM4" s="28"/>
      <c r="FN4" s="28"/>
      <c r="FO4" s="28"/>
      <c r="FP4" s="28"/>
      <c r="FQ4" s="28"/>
      <c r="FR4" s="28"/>
      <c r="FS4" s="28"/>
      <c r="FT4" s="28"/>
      <c r="FU4" s="28"/>
      <c r="FV4" s="28"/>
      <c r="FW4" s="28"/>
      <c r="FX4" s="28"/>
      <c r="FY4" s="28"/>
      <c r="FZ4" s="28"/>
      <c r="GA4" s="28"/>
      <c r="GB4" s="28"/>
      <c r="GC4" s="28"/>
      <c r="GD4" s="28"/>
      <c r="GE4" s="28"/>
      <c r="GF4" s="28"/>
      <c r="GG4" s="28"/>
      <c r="GH4" s="28"/>
      <c r="GI4" s="28"/>
      <c r="GJ4" s="28"/>
      <c r="GK4" s="28"/>
      <c r="GL4" s="28"/>
      <c r="GM4" s="28"/>
      <c r="GN4" s="28"/>
      <c r="GO4" s="28"/>
    </row>
    <row r="5" spans="1:197" ht="15" customHeight="1" x14ac:dyDescent="0.25">
      <c r="A5" s="20"/>
      <c r="B5" s="213"/>
      <c r="C5" s="12"/>
      <c r="D5" s="10"/>
      <c r="E5" s="216"/>
      <c r="F5" s="8"/>
      <c r="G5" s="15"/>
      <c r="H5" s="21"/>
      <c r="I5" s="28"/>
      <c r="J5" s="34">
        <f>IF(DL5=DL4,DM4,DM5)</f>
        <v>1</v>
      </c>
      <c r="K5" s="219" t="str">
        <f t="shared" ref="K5:K11" si="23">VLOOKUP(AT5,$AU$4:$AZ$27,6,0)</f>
        <v>Equipe 02</v>
      </c>
      <c r="L5" s="185">
        <f t="shared" si="0"/>
        <v>0</v>
      </c>
      <c r="M5" s="140">
        <f t="shared" si="1"/>
        <v>0</v>
      </c>
      <c r="N5" s="42" t="str">
        <f t="shared" si="2"/>
        <v>u</v>
      </c>
      <c r="O5" s="144">
        <f t="shared" si="3"/>
        <v>0</v>
      </c>
      <c r="P5" s="145">
        <f t="shared" si="4"/>
        <v>0</v>
      </c>
      <c r="Q5" s="145">
        <f t="shared" si="5"/>
        <v>0</v>
      </c>
      <c r="R5" s="145">
        <f t="shared" si="6"/>
        <v>0</v>
      </c>
      <c r="S5" s="145">
        <f t="shared" si="7"/>
        <v>0</v>
      </c>
      <c r="T5" s="145">
        <f t="shared" si="8"/>
        <v>0</v>
      </c>
      <c r="U5" s="176">
        <f t="shared" si="9"/>
        <v>0</v>
      </c>
      <c r="V5" s="51">
        <f>IF(DP5=DP4,DQ4,DQ5)</f>
        <v>1</v>
      </c>
      <c r="W5" s="222" t="str">
        <f t="shared" ref="W5:W11" si="24">VLOOKUP(AV5,$AW$4:$BM$27,17,0)</f>
        <v>Equipe 02</v>
      </c>
      <c r="X5" s="188">
        <f t="shared" si="10"/>
        <v>0</v>
      </c>
      <c r="Y5" s="149">
        <f t="shared" si="11"/>
        <v>0</v>
      </c>
      <c r="Z5" s="52" t="str">
        <f t="shared" si="12"/>
        <v>u</v>
      </c>
      <c r="AA5" s="153">
        <f t="shared" si="13"/>
        <v>0</v>
      </c>
      <c r="AB5" s="154">
        <f t="shared" si="14"/>
        <v>0</v>
      </c>
      <c r="AC5" s="154">
        <f t="shared" si="15"/>
        <v>0</v>
      </c>
      <c r="AD5" s="154">
        <f t="shared" si="16"/>
        <v>0</v>
      </c>
      <c r="AE5" s="154">
        <f t="shared" si="17"/>
        <v>0</v>
      </c>
      <c r="AF5" s="154">
        <f t="shared" si="18"/>
        <v>0</v>
      </c>
      <c r="AG5" s="179">
        <f t="shared" si="19"/>
        <v>0</v>
      </c>
      <c r="AH5" s="61">
        <f>IF(DT5=DT4,DU4,DU5)</f>
        <v>1</v>
      </c>
      <c r="AI5" s="225" t="str">
        <f t="shared" ref="AI5:AI11" si="25">VLOOKUP(AX5,$AY$4:$BZ$27,28,0)</f>
        <v>Equipe 02</v>
      </c>
      <c r="AJ5" s="191">
        <f t="shared" si="20"/>
        <v>0</v>
      </c>
      <c r="AK5" s="158">
        <f t="shared" ref="AK5:AK11" si="26">VLOOKUP(AI5,$BZ$4:$CL$27,3,0)</f>
        <v>0</v>
      </c>
      <c r="AL5" s="62" t="str">
        <f t="shared" ref="AL5:AL11" si="27">VLOOKUP(AI5,$BZ$4:$CL$27,4,0)</f>
        <v>u</v>
      </c>
      <c r="AM5" s="162">
        <f t="shared" ref="AM5:AM11" si="28">VLOOKUP(AI5,$BZ$4:$CL$27,7,0)</f>
        <v>0</v>
      </c>
      <c r="AN5" s="163">
        <f t="shared" ref="AN5:AN11" si="29">VLOOKUP(AI5,$BZ$4:$CL$27,8,0)</f>
        <v>0</v>
      </c>
      <c r="AO5" s="163">
        <f t="shared" ref="AO5:AO11" si="30">VLOOKUP(AI5,$BZ$4:$CL$27,9,0)</f>
        <v>0</v>
      </c>
      <c r="AP5" s="163">
        <f t="shared" ref="AP5:AP11" si="31">VLOOKUP(AI5,$BZ$4:$CL$27,10,0)</f>
        <v>0</v>
      </c>
      <c r="AQ5" s="163">
        <f t="shared" ref="AQ5:AQ11" si="32">VLOOKUP(AI5,$BZ$4:$CL$27,11,0)</f>
        <v>0</v>
      </c>
      <c r="AR5" s="163">
        <f t="shared" ref="AR5:AR11" si="33">VLOOKUP(AI5,$BZ$4:$CL$27,12,0)</f>
        <v>0</v>
      </c>
      <c r="AS5" s="182">
        <f t="shared" ref="AS5:AS11" si="34">VLOOKUP(AI5,$BZ$4:$CL$27,13,0)</f>
        <v>0</v>
      </c>
      <c r="AT5" s="27">
        <v>2</v>
      </c>
      <c r="AU5" s="26">
        <f t="shared" ref="AU5:AU11" si="35">BD5</f>
        <v>2</v>
      </c>
      <c r="AV5" s="26">
        <v>2</v>
      </c>
      <c r="AW5" s="26">
        <f t="shared" ref="AW5:AW11" si="36">BQ5</f>
        <v>2</v>
      </c>
      <c r="AX5" s="26">
        <v>2</v>
      </c>
      <c r="AY5" s="30">
        <f t="shared" ref="AY5:AY11" si="37">CD5</f>
        <v>2</v>
      </c>
      <c r="AZ5" s="31" t="str">
        <f>Equipes!A3</f>
        <v>Equipe 02</v>
      </c>
      <c r="BA5" s="26">
        <f t="shared" ref="BA5:BA11" si="38">RANK(CM5,$CM$4:$CM$27)</f>
        <v>1</v>
      </c>
      <c r="BB5" s="26">
        <f>'J06'!BA5-BA5</f>
        <v>0</v>
      </c>
      <c r="BC5" s="32" t="str">
        <f>IF(BA5&gt;'J06'!BA5,'J06'!$BC$28,IF(BA5='J06'!BA5,'J06'!$BB$28,IF(BA5&lt;'J06'!BA5,'J06'!$BA$28)))</f>
        <v>u</v>
      </c>
      <c r="BD5" s="26">
        <f t="shared" ref="BD5:BD11" si="39">RANK(CN5,$CN$4:$CN$27)</f>
        <v>2</v>
      </c>
      <c r="BE5" s="26">
        <f>SUMPRODUCT(($B$4:$B$15=AZ5)*($CW$4:$CW$15))+SUMPRODUCT(($E$4:$E$15=AZ5)*($CX$4:$CX$15))+'J06'!BE5</f>
        <v>0</v>
      </c>
      <c r="BF5" s="26">
        <f>SUMPRODUCT(($B$4:$B$15=AZ5)*($CY$4:$CY$15))+SUMPRODUCT(($E$4:$E$15=AZ5)*($CZ$4:$CZ$15))+'J06'!BF5</f>
        <v>0</v>
      </c>
      <c r="BG5" s="26">
        <f>SUMPRODUCT(($B$4:$B$15=AZ5)*($DA$4:$DA$15))+SUMPRODUCT(($E$4:$E$15=AZ5)*($DB$4:$DB$15))+'J06'!BG5</f>
        <v>0</v>
      </c>
      <c r="BH5" s="26">
        <f>SUMPRODUCT(($B$4:$B$15=AZ5)*($DC$4:$DC$15))+SUMPRODUCT(($E$4:$E$15=AZ5)*($DD$4:$DD$15))+'J06'!BH5</f>
        <v>0</v>
      </c>
      <c r="BI5" s="26">
        <f>SUMPRODUCT(($B$4:$B$15=AZ5)*($DE$4:$DE$15))+SUMPRODUCT(($E$4:$E$15=AZ5)*($DF$4:$DF$15))+'J06'!BI5</f>
        <v>0</v>
      </c>
      <c r="BJ5" s="26">
        <f>SUMPRODUCT(($B$4:$B$15=AZ5)*($DG$4:$DG$15))+SUMPRODUCT(($E$4:$E$15=AZ5)*($DH$4:$DH$15))+'J06'!BJ5</f>
        <v>0</v>
      </c>
      <c r="BK5" s="26">
        <f>SUMPRODUCT(($B$4:$B$15=AZ5)*($DI$4:$DI$15))+SUMPRODUCT(($E$4:$E$15=AZ5)*($DJ$4:$DJ$15))+'J06'!BK5</f>
        <v>0</v>
      </c>
      <c r="BL5" s="26">
        <f t="shared" ref="BL5:BL11" si="40">BJ5-BK5</f>
        <v>0</v>
      </c>
      <c r="BM5" s="31" t="str">
        <f>Equipes!A3</f>
        <v>Equipe 02</v>
      </c>
      <c r="BN5" s="26">
        <f t="shared" ref="BN5:BN11" si="41">RANK(CO5,$CO$4:$CO$27)</f>
        <v>1</v>
      </c>
      <c r="BO5" s="26">
        <f>'J06'!BN5-BN5</f>
        <v>0</v>
      </c>
      <c r="BP5" s="32" t="str">
        <f>IF(BN5&gt;'J06'!BN5,'J06'!$BP$28,IF(BN5='J06'!BN5,'J06'!$BO$28,IF(BN5&lt;'J06'!BN5,'J06'!$BN$28)))</f>
        <v>u</v>
      </c>
      <c r="BQ5" s="26">
        <f t="shared" ref="BQ5:BQ11" si="42">RANK(CP5,$CP$4:$CP$27)</f>
        <v>2</v>
      </c>
      <c r="BR5" s="26">
        <f>SUMPRODUCT(($B$4:$B$15=BM5)*($CU$4:$CU$15))+'J06'!BR5</f>
        <v>0</v>
      </c>
      <c r="BS5" s="26">
        <f>SUMPRODUCT(($B$4:$B$15=BM5)*($CY$4:$CY$15))+'J06'!BS5</f>
        <v>0</v>
      </c>
      <c r="BT5" s="26">
        <f>SUMPRODUCT(($B$4:$B$15=BM5)*($DA$4:$DA$15))+'J06'!BT5</f>
        <v>0</v>
      </c>
      <c r="BU5" s="26">
        <f>SUMPRODUCT(($B$4:$B$15=BM5)*($DC$4:$DC$15))+'J06'!BU5</f>
        <v>0</v>
      </c>
      <c r="BV5" s="26">
        <f>SUMPRODUCT(($B$4:$B$15=BM5)*($DE$4:$DE$15))+'J06'!BV5</f>
        <v>0</v>
      </c>
      <c r="BW5" s="26">
        <f>SUMPRODUCT(($B$4:$B$15=BM5)*($DG$4:$DG$15))+'J06'!BW5</f>
        <v>0</v>
      </c>
      <c r="BX5" s="26">
        <f>SUMPRODUCT(($B$4:$B$15=BM5)*($DI$4:$DI$15))+'J06'!BX5</f>
        <v>0</v>
      </c>
      <c r="BY5" s="26">
        <f t="shared" ref="BY5:BY11" si="43">BW5-BX5</f>
        <v>0</v>
      </c>
      <c r="BZ5" s="31" t="str">
        <f>Equipes!A3</f>
        <v>Equipe 02</v>
      </c>
      <c r="CA5" s="26">
        <f t="shared" ref="CA5:CA11" si="44">RANK(CQ5,$CQ$4:$CQ$27)</f>
        <v>1</v>
      </c>
      <c r="CB5" s="26">
        <f>'J06'!CA5-CA5</f>
        <v>0</v>
      </c>
      <c r="CC5" s="32" t="str">
        <f>IF(CA5&gt;'J06'!CA5,'J06'!$CC$28,IF(CA5='J06'!CA5,'J06'!$CB$28,IF(CA5&lt;'J06'!CA5,'J06'!$CA$28)))</f>
        <v>u</v>
      </c>
      <c r="CD5" s="26">
        <f t="shared" ref="CD5:CD11" si="45">RANK(CR5,$CR$4:$CR$27)</f>
        <v>2</v>
      </c>
      <c r="CE5" s="26">
        <f>SUMPRODUCT(($E$4:$E$15=BZ5)*($CV$4:$CV$15))+'J06'!CE5</f>
        <v>0</v>
      </c>
      <c r="CF5" s="26">
        <f>SUMPRODUCT(($E$4:$E$15=BZ5)*($CZ$4:$CZ$15))+'J06'!CF5</f>
        <v>0</v>
      </c>
      <c r="CG5" s="26">
        <f>SUMPRODUCT(($E$4:$E$15=BZ5)*($DB$4:$DB$15))+'J06'!CG5</f>
        <v>0</v>
      </c>
      <c r="CH5" s="26">
        <f>SUMPRODUCT(($E$4:$E$15=BZ5)*($DD$4:$DD$15))+'J06'!CH5</f>
        <v>0</v>
      </c>
      <c r="CI5" s="26">
        <f>SUMPRODUCT(($E$4:$E$15=BZ5)*($DF$4:$DF$15))+'J06'!CI5</f>
        <v>0</v>
      </c>
      <c r="CJ5" s="26">
        <f>SUMPRODUCT(($E$4:$E$15=BZ5)*($DH$4:$DH$15))+'J06'!CJ5</f>
        <v>0</v>
      </c>
      <c r="CK5" s="26">
        <f>SUMPRODUCT(($E$4:$E$15=BZ5)*($DJ$4:$DJ$15))+'J06'!CK5</f>
        <v>0</v>
      </c>
      <c r="CL5" s="26">
        <f t="shared" ref="CL5:CL11" si="46">CJ5-CK5</f>
        <v>0</v>
      </c>
      <c r="CM5" s="33">
        <f t="shared" ref="CM5:CM11" si="47">SUM(BE5*1000+(BL5)/100+(BJ5)/1000)</f>
        <v>0</v>
      </c>
      <c r="CN5" s="33">
        <f>CM5+0.0000007</f>
        <v>6.9999999999999997E-7</v>
      </c>
      <c r="CO5" s="33">
        <f t="shared" ref="CO5:CO11" si="48">SUM(BR5*1000+(BY5)/100+(BW5)/1000)</f>
        <v>0</v>
      </c>
      <c r="CP5" s="33">
        <f>CO5+0.0000007</f>
        <v>6.9999999999999997E-7</v>
      </c>
      <c r="CQ5" s="33">
        <f t="shared" ref="CQ5:CQ11" si="49">SUM(CE5*1000+(CL5)/100+(CJ5)/1000)</f>
        <v>0</v>
      </c>
      <c r="CR5" s="33">
        <f>CQ5+0.0000007</f>
        <v>6.9999999999999997E-7</v>
      </c>
      <c r="CS5" s="26">
        <f>A5</f>
        <v>0</v>
      </c>
      <c r="CT5" s="26">
        <f>F5</f>
        <v>0</v>
      </c>
      <c r="CU5" s="26">
        <f>IF(C5="",0,IF(C5&gt;D5,3,IF(C5=D5,1,IF(C5&lt;D5,0))))</f>
        <v>0</v>
      </c>
      <c r="CV5" s="26">
        <f>IF(D5="",0,IF(D5&gt;C5,3,IF(D5=C5,1,IF(D5&lt;C5,0))))</f>
        <v>0</v>
      </c>
      <c r="CW5" s="26">
        <f t="shared" ref="CW5:CX7" si="50">CU5-CS5</f>
        <v>0</v>
      </c>
      <c r="CX5" s="26">
        <f t="shared" si="50"/>
        <v>0</v>
      </c>
      <c r="CY5" s="26">
        <f t="shared" si="21"/>
        <v>0</v>
      </c>
      <c r="CZ5" s="26">
        <f t="shared" si="21"/>
        <v>0</v>
      </c>
      <c r="DA5" s="26" t="b">
        <f>IF(C5&lt;&gt;"",IF(C5&gt;D5,1))</f>
        <v>0</v>
      </c>
      <c r="DB5" s="26" t="b">
        <f>IF(D5&lt;&gt;"",IF(D5&gt;C5,1))</f>
        <v>0</v>
      </c>
      <c r="DC5" s="26" t="b">
        <f>IF(C5&lt;&gt;"",IF(C5=D5,1))</f>
        <v>0</v>
      </c>
      <c r="DD5" s="26" t="b">
        <f>IF(D5&lt;&gt;"",IF(D5=C5,1))</f>
        <v>0</v>
      </c>
      <c r="DE5" s="26" t="b">
        <f>IF(C5&lt;&gt;"",IF(C5&lt;D5,1))</f>
        <v>0</v>
      </c>
      <c r="DF5" s="26" t="b">
        <f>IF(D5&lt;&gt;"",IF(D5&lt;C5,1))</f>
        <v>0</v>
      </c>
      <c r="DG5" s="26">
        <f t="shared" si="22"/>
        <v>0</v>
      </c>
      <c r="DH5" s="26">
        <f t="shared" si="22"/>
        <v>0</v>
      </c>
      <c r="DI5" s="26">
        <f>D5</f>
        <v>0</v>
      </c>
      <c r="DJ5" s="30">
        <f>C5</f>
        <v>0</v>
      </c>
      <c r="DK5" s="31" t="str">
        <f t="shared" ref="DK5:DK11" si="51">VLOOKUP(AT5,$AU$4:$AZ$27,6,0)</f>
        <v>Equipe 02</v>
      </c>
      <c r="DL5" s="33">
        <f t="shared" ref="DL5:DL11" si="52">VLOOKUP(DK5,$AZ$4:$CM$27,40,0)</f>
        <v>0</v>
      </c>
      <c r="DM5" s="26">
        <f t="shared" ref="DM5:DM11" si="53">RANK(DL5,$DL$4:$DL$27)</f>
        <v>1</v>
      </c>
      <c r="DN5" s="31" t="str">
        <f t="shared" ref="DN5:DN11" si="54">AZ5</f>
        <v>Equipe 02</v>
      </c>
      <c r="DO5" s="31" t="str">
        <f t="shared" ref="DO5:DO11" si="55">VLOOKUP(AV5,$AW$4:$BM$27,17,0)</f>
        <v>Equipe 02</v>
      </c>
      <c r="DP5" s="33">
        <f t="shared" ref="DP5:DP11" si="56">VLOOKUP(DO5,$BM$4:$CO$27,29,0)</f>
        <v>0</v>
      </c>
      <c r="DQ5" s="26">
        <f t="shared" ref="DQ5:DQ11" si="57">RANK(DP5,$DP$4:$DP$27)</f>
        <v>1</v>
      </c>
      <c r="DR5" s="31" t="str">
        <f t="shared" ref="DR5:DR11" si="58">BM5</f>
        <v>Equipe 02</v>
      </c>
      <c r="DS5" s="31" t="str">
        <f t="shared" ref="DS5:DS11" si="59">VLOOKUP(AX5,$AY$4:$BZ$27,28,0)</f>
        <v>Equipe 02</v>
      </c>
      <c r="DT5" s="33">
        <f t="shared" ref="DT5:DT11" si="60">VLOOKUP(DS5,$BZ$4:$CQ$27,18,0)</f>
        <v>0</v>
      </c>
      <c r="DU5" s="26">
        <f t="shared" ref="DU5:DU11" si="61">RANK(DT5,$DT$4:$DT$27)</f>
        <v>1</v>
      </c>
      <c r="DV5" s="31" t="str">
        <f t="shared" ref="DV5:DV11" si="62">BZ5</f>
        <v>Equipe 02</v>
      </c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</row>
    <row r="6" spans="1:197" ht="15" customHeight="1" x14ac:dyDescent="0.25">
      <c r="A6" s="20"/>
      <c r="B6" s="213"/>
      <c r="C6" s="12"/>
      <c r="D6" s="10"/>
      <c r="E6" s="216"/>
      <c r="F6" s="8"/>
      <c r="G6" s="15"/>
      <c r="H6" s="21"/>
      <c r="I6" s="28"/>
      <c r="J6" s="34">
        <f t="shared" ref="J6:J11" si="63">IF(DL6=DL5,DM5,DM6)</f>
        <v>1</v>
      </c>
      <c r="K6" s="219" t="str">
        <f t="shared" si="23"/>
        <v>Equipe 03</v>
      </c>
      <c r="L6" s="185">
        <f t="shared" si="0"/>
        <v>0</v>
      </c>
      <c r="M6" s="140">
        <f t="shared" si="1"/>
        <v>0</v>
      </c>
      <c r="N6" s="42" t="str">
        <f t="shared" si="2"/>
        <v>u</v>
      </c>
      <c r="O6" s="144">
        <f t="shared" si="3"/>
        <v>0</v>
      </c>
      <c r="P6" s="145">
        <f t="shared" si="4"/>
        <v>0</v>
      </c>
      <c r="Q6" s="145">
        <f t="shared" si="5"/>
        <v>0</v>
      </c>
      <c r="R6" s="145">
        <f t="shared" si="6"/>
        <v>0</v>
      </c>
      <c r="S6" s="145">
        <f t="shared" si="7"/>
        <v>0</v>
      </c>
      <c r="T6" s="145">
        <f t="shared" si="8"/>
        <v>0</v>
      </c>
      <c r="U6" s="176">
        <f t="shared" si="9"/>
        <v>0</v>
      </c>
      <c r="V6" s="51">
        <f t="shared" ref="V6:V11" si="64">IF(DP6=DP5,DQ5,DQ6)</f>
        <v>1</v>
      </c>
      <c r="W6" s="222" t="str">
        <f t="shared" si="24"/>
        <v>Equipe 03</v>
      </c>
      <c r="X6" s="188">
        <f t="shared" si="10"/>
        <v>0</v>
      </c>
      <c r="Y6" s="149">
        <f t="shared" si="11"/>
        <v>0</v>
      </c>
      <c r="Z6" s="52" t="str">
        <f t="shared" si="12"/>
        <v>u</v>
      </c>
      <c r="AA6" s="153">
        <f t="shared" si="13"/>
        <v>0</v>
      </c>
      <c r="AB6" s="154">
        <f t="shared" si="14"/>
        <v>0</v>
      </c>
      <c r="AC6" s="154">
        <f t="shared" si="15"/>
        <v>0</v>
      </c>
      <c r="AD6" s="154">
        <f t="shared" si="16"/>
        <v>0</v>
      </c>
      <c r="AE6" s="154">
        <f t="shared" si="17"/>
        <v>0</v>
      </c>
      <c r="AF6" s="154">
        <f t="shared" si="18"/>
        <v>0</v>
      </c>
      <c r="AG6" s="179">
        <f t="shared" si="19"/>
        <v>0</v>
      </c>
      <c r="AH6" s="61">
        <f t="shared" ref="AH6:AH11" si="65">IF(DT6=DT5,DU5,DU6)</f>
        <v>1</v>
      </c>
      <c r="AI6" s="225" t="str">
        <f t="shared" si="25"/>
        <v>Equipe 03</v>
      </c>
      <c r="AJ6" s="191">
        <f t="shared" si="20"/>
        <v>0</v>
      </c>
      <c r="AK6" s="158">
        <f t="shared" si="26"/>
        <v>0</v>
      </c>
      <c r="AL6" s="62" t="str">
        <f t="shared" si="27"/>
        <v>u</v>
      </c>
      <c r="AM6" s="162">
        <f t="shared" si="28"/>
        <v>0</v>
      </c>
      <c r="AN6" s="163">
        <f t="shared" si="29"/>
        <v>0</v>
      </c>
      <c r="AO6" s="163">
        <f t="shared" si="30"/>
        <v>0</v>
      </c>
      <c r="AP6" s="163">
        <f t="shared" si="31"/>
        <v>0</v>
      </c>
      <c r="AQ6" s="163">
        <f t="shared" si="32"/>
        <v>0</v>
      </c>
      <c r="AR6" s="163">
        <f t="shared" si="33"/>
        <v>0</v>
      </c>
      <c r="AS6" s="182">
        <f t="shared" si="34"/>
        <v>0</v>
      </c>
      <c r="AT6" s="27">
        <v>3</v>
      </c>
      <c r="AU6" s="26">
        <f t="shared" si="35"/>
        <v>3</v>
      </c>
      <c r="AV6" s="26">
        <v>3</v>
      </c>
      <c r="AW6" s="26">
        <f t="shared" si="36"/>
        <v>3</v>
      </c>
      <c r="AX6" s="26">
        <v>3</v>
      </c>
      <c r="AY6" s="30">
        <f t="shared" si="37"/>
        <v>3</v>
      </c>
      <c r="AZ6" s="31" t="str">
        <f>Equipes!A4</f>
        <v>Equipe 03</v>
      </c>
      <c r="BA6" s="26">
        <f t="shared" si="38"/>
        <v>1</v>
      </c>
      <c r="BB6" s="26">
        <f>'J06'!BA6-BA6</f>
        <v>0</v>
      </c>
      <c r="BC6" s="32" t="str">
        <f>IF(BA6&gt;'J06'!BA6,'J06'!$BC$28,IF(BA6='J06'!BA6,'J06'!$BB$28,IF(BA6&lt;'J06'!BA6,'J06'!$BA$28)))</f>
        <v>u</v>
      </c>
      <c r="BD6" s="26">
        <f t="shared" si="39"/>
        <v>3</v>
      </c>
      <c r="BE6" s="26">
        <f>SUMPRODUCT(($B$4:$B$15=AZ6)*($CW$4:$CW$15))+SUMPRODUCT(($E$4:$E$15=AZ6)*($CX$4:$CX$15))+'J06'!BE6</f>
        <v>0</v>
      </c>
      <c r="BF6" s="26">
        <f>SUMPRODUCT(($B$4:$B$15=AZ6)*($CY$4:$CY$15))+SUMPRODUCT(($E$4:$E$15=AZ6)*($CZ$4:$CZ$15))+'J06'!BF6</f>
        <v>0</v>
      </c>
      <c r="BG6" s="26">
        <f>SUMPRODUCT(($B$4:$B$15=AZ6)*($DA$4:$DA$15))+SUMPRODUCT(($E$4:$E$15=AZ6)*($DB$4:$DB$15))+'J06'!BG6</f>
        <v>0</v>
      </c>
      <c r="BH6" s="26">
        <f>SUMPRODUCT(($B$4:$B$15=AZ6)*($DC$4:$DC$15))+SUMPRODUCT(($E$4:$E$15=AZ6)*($DD$4:$DD$15))+'J06'!BH6</f>
        <v>0</v>
      </c>
      <c r="BI6" s="26">
        <f>SUMPRODUCT(($B$4:$B$15=AZ6)*($DE$4:$DE$15))+SUMPRODUCT(($E$4:$E$15=AZ6)*($DF$4:$DF$15))+'J06'!BI6</f>
        <v>0</v>
      </c>
      <c r="BJ6" s="26">
        <f>SUMPRODUCT(($B$4:$B$15=AZ6)*($DG$4:$DG$15))+SUMPRODUCT(($E$4:$E$15=AZ6)*($DH$4:$DH$15))+'J06'!BJ6</f>
        <v>0</v>
      </c>
      <c r="BK6" s="26">
        <f>SUMPRODUCT(($B$4:$B$15=AZ6)*($DI$4:$DI$15))+SUMPRODUCT(($E$4:$E$15=AZ6)*($DJ$4:$DJ$15))+'J06'!BK6</f>
        <v>0</v>
      </c>
      <c r="BL6" s="26">
        <f t="shared" si="40"/>
        <v>0</v>
      </c>
      <c r="BM6" s="31" t="str">
        <f>Equipes!A4</f>
        <v>Equipe 03</v>
      </c>
      <c r="BN6" s="26">
        <f t="shared" si="41"/>
        <v>1</v>
      </c>
      <c r="BO6" s="26">
        <f>'J06'!BN6-BN6</f>
        <v>0</v>
      </c>
      <c r="BP6" s="32" t="str">
        <f>IF(BN6&gt;'J06'!BN6,'J06'!$BP$28,IF(BN6='J06'!BN6,'J06'!$BO$28,IF(BN6&lt;'J06'!BN6,'J06'!$BN$28)))</f>
        <v>u</v>
      </c>
      <c r="BQ6" s="26">
        <f t="shared" si="42"/>
        <v>3</v>
      </c>
      <c r="BR6" s="26">
        <f>SUMPRODUCT(($B$4:$B$15=BM6)*($CU$4:$CU$15))+'J06'!BR6</f>
        <v>0</v>
      </c>
      <c r="BS6" s="26">
        <f>SUMPRODUCT(($B$4:$B$15=BM6)*($CY$4:$CY$15))+'J06'!BS6</f>
        <v>0</v>
      </c>
      <c r="BT6" s="26">
        <f>SUMPRODUCT(($B$4:$B$15=BM6)*($DA$4:$DA$15))+'J06'!BT6</f>
        <v>0</v>
      </c>
      <c r="BU6" s="26">
        <f>SUMPRODUCT(($B$4:$B$15=BM6)*($DC$4:$DC$15))+'J06'!BU6</f>
        <v>0</v>
      </c>
      <c r="BV6" s="26">
        <f>SUMPRODUCT(($B$4:$B$15=BM6)*($DE$4:$DE$15))+'J06'!BV6</f>
        <v>0</v>
      </c>
      <c r="BW6" s="26">
        <f>SUMPRODUCT(($B$4:$B$15=BM6)*($DG$4:$DG$15))+'J06'!BW6</f>
        <v>0</v>
      </c>
      <c r="BX6" s="26">
        <f>SUMPRODUCT(($B$4:$B$15=BM6)*($DI$4:$DI$15))+'J06'!BX6</f>
        <v>0</v>
      </c>
      <c r="BY6" s="26">
        <f t="shared" si="43"/>
        <v>0</v>
      </c>
      <c r="BZ6" s="31" t="str">
        <f>Equipes!A4</f>
        <v>Equipe 03</v>
      </c>
      <c r="CA6" s="26">
        <f t="shared" si="44"/>
        <v>1</v>
      </c>
      <c r="CB6" s="26">
        <f>'J06'!CA6-CA6</f>
        <v>0</v>
      </c>
      <c r="CC6" s="32" t="str">
        <f>IF(CA6&gt;'J06'!CA6,'J06'!$CC$28,IF(CA6='J06'!CA6,'J06'!$CB$28,IF(CA6&lt;'J06'!CA6,'J06'!$CA$28)))</f>
        <v>u</v>
      </c>
      <c r="CD6" s="26">
        <f t="shared" si="45"/>
        <v>3</v>
      </c>
      <c r="CE6" s="26">
        <f>SUMPRODUCT(($E$4:$E$15=BZ6)*($CV$4:$CV$15))+'J06'!CE6</f>
        <v>0</v>
      </c>
      <c r="CF6" s="26">
        <f>SUMPRODUCT(($E$4:$E$15=BZ6)*($CZ$4:$CZ$15))+'J06'!CF6</f>
        <v>0</v>
      </c>
      <c r="CG6" s="26">
        <f>SUMPRODUCT(($E$4:$E$15=BZ6)*($DB$4:$DB$15))+'J06'!CG6</f>
        <v>0</v>
      </c>
      <c r="CH6" s="26">
        <f>SUMPRODUCT(($E$4:$E$15=BZ6)*($DD$4:$DD$15))+'J06'!CH6</f>
        <v>0</v>
      </c>
      <c r="CI6" s="26">
        <f>SUMPRODUCT(($E$4:$E$15=BZ6)*($DF$4:$DF$15))+'J06'!CI6</f>
        <v>0</v>
      </c>
      <c r="CJ6" s="26">
        <f>SUMPRODUCT(($E$4:$E$15=BZ6)*($DH$4:$DH$15))+'J06'!CJ6</f>
        <v>0</v>
      </c>
      <c r="CK6" s="26">
        <f>SUMPRODUCT(($E$4:$E$15=BZ6)*($DJ$4:$DJ$15))+'J06'!CK6</f>
        <v>0</v>
      </c>
      <c r="CL6" s="26">
        <f t="shared" si="46"/>
        <v>0</v>
      </c>
      <c r="CM6" s="33">
        <f t="shared" si="47"/>
        <v>0</v>
      </c>
      <c r="CN6" s="33">
        <f>CM6+0.0000006</f>
        <v>5.9999999999999997E-7</v>
      </c>
      <c r="CO6" s="33">
        <f t="shared" si="48"/>
        <v>0</v>
      </c>
      <c r="CP6" s="33">
        <f>CO6+0.0000006</f>
        <v>5.9999999999999997E-7</v>
      </c>
      <c r="CQ6" s="33">
        <f t="shared" si="49"/>
        <v>0</v>
      </c>
      <c r="CR6" s="33">
        <f>CQ6+0.0000006</f>
        <v>5.9999999999999997E-7</v>
      </c>
      <c r="CS6" s="26">
        <f>A6</f>
        <v>0</v>
      </c>
      <c r="CT6" s="26">
        <f>F6</f>
        <v>0</v>
      </c>
      <c r="CU6" s="26">
        <f>IF(C6="",0,IF(C6&gt;D6,3,IF(C6=D6,1,IF(C6&lt;D6,0))))</f>
        <v>0</v>
      </c>
      <c r="CV6" s="26">
        <f>IF(D6="",0,IF(D6&gt;C6,3,IF(D6=C6,1,IF(D6&lt;C6,0))))</f>
        <v>0</v>
      </c>
      <c r="CW6" s="26">
        <f t="shared" si="50"/>
        <v>0</v>
      </c>
      <c r="CX6" s="26">
        <f t="shared" si="50"/>
        <v>0</v>
      </c>
      <c r="CY6" s="26">
        <f t="shared" si="21"/>
        <v>0</v>
      </c>
      <c r="CZ6" s="26">
        <f t="shared" si="21"/>
        <v>0</v>
      </c>
      <c r="DA6" s="26" t="b">
        <f>IF(C6&lt;&gt;"",IF(C6&gt;D6,1))</f>
        <v>0</v>
      </c>
      <c r="DB6" s="26" t="b">
        <f>IF(D6&lt;&gt;"",IF(D6&gt;C6,1))</f>
        <v>0</v>
      </c>
      <c r="DC6" s="26" t="b">
        <f>IF(C6&lt;&gt;"",IF(C6=D6,1))</f>
        <v>0</v>
      </c>
      <c r="DD6" s="26" t="b">
        <f>IF(D6&lt;&gt;"",IF(D6=C6,1))</f>
        <v>0</v>
      </c>
      <c r="DE6" s="26" t="b">
        <f>IF(C6&lt;&gt;"",IF(C6&lt;D6,1))</f>
        <v>0</v>
      </c>
      <c r="DF6" s="26" t="b">
        <f>IF(D6&lt;&gt;"",IF(D6&lt;C6,1))</f>
        <v>0</v>
      </c>
      <c r="DG6" s="26">
        <f t="shared" si="22"/>
        <v>0</v>
      </c>
      <c r="DH6" s="26">
        <f t="shared" si="22"/>
        <v>0</v>
      </c>
      <c r="DI6" s="26">
        <f>D6</f>
        <v>0</v>
      </c>
      <c r="DJ6" s="30">
        <f>C6</f>
        <v>0</v>
      </c>
      <c r="DK6" s="31" t="str">
        <f t="shared" si="51"/>
        <v>Equipe 03</v>
      </c>
      <c r="DL6" s="33">
        <f t="shared" si="52"/>
        <v>0</v>
      </c>
      <c r="DM6" s="26">
        <f t="shared" si="53"/>
        <v>1</v>
      </c>
      <c r="DN6" s="31" t="str">
        <f t="shared" si="54"/>
        <v>Equipe 03</v>
      </c>
      <c r="DO6" s="31" t="str">
        <f t="shared" si="55"/>
        <v>Equipe 03</v>
      </c>
      <c r="DP6" s="33">
        <f t="shared" si="56"/>
        <v>0</v>
      </c>
      <c r="DQ6" s="26">
        <f t="shared" si="57"/>
        <v>1</v>
      </c>
      <c r="DR6" s="31" t="str">
        <f t="shared" si="58"/>
        <v>Equipe 03</v>
      </c>
      <c r="DS6" s="31" t="str">
        <f t="shared" si="59"/>
        <v>Equipe 03</v>
      </c>
      <c r="DT6" s="33">
        <f t="shared" si="60"/>
        <v>0</v>
      </c>
      <c r="DU6" s="26">
        <f t="shared" si="61"/>
        <v>1</v>
      </c>
      <c r="DV6" s="31" t="str">
        <f t="shared" si="62"/>
        <v>Equipe 03</v>
      </c>
      <c r="DW6" s="28"/>
      <c r="DX6" s="28"/>
      <c r="DY6" s="28"/>
      <c r="DZ6" s="28"/>
      <c r="EA6" s="28"/>
      <c r="EB6" s="28"/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8"/>
      <c r="ET6" s="28"/>
      <c r="EU6" s="28"/>
      <c r="EV6" s="28"/>
      <c r="EW6" s="28"/>
      <c r="EX6" s="28"/>
      <c r="EY6" s="28"/>
      <c r="EZ6" s="28"/>
      <c r="FA6" s="28"/>
      <c r="FB6" s="28"/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8"/>
    </row>
    <row r="7" spans="1:197" ht="15" customHeight="1" thickBot="1" x14ac:dyDescent="0.3">
      <c r="A7" s="73"/>
      <c r="B7" s="214"/>
      <c r="C7" s="74"/>
      <c r="D7" s="75"/>
      <c r="E7" s="217"/>
      <c r="F7" s="76"/>
      <c r="G7" s="77"/>
      <c r="H7" s="78"/>
      <c r="I7" s="28"/>
      <c r="J7" s="34">
        <f t="shared" si="63"/>
        <v>1</v>
      </c>
      <c r="K7" s="219" t="str">
        <f t="shared" si="23"/>
        <v>Equipe 04</v>
      </c>
      <c r="L7" s="185">
        <f t="shared" si="0"/>
        <v>0</v>
      </c>
      <c r="M7" s="140">
        <f t="shared" si="1"/>
        <v>0</v>
      </c>
      <c r="N7" s="42" t="str">
        <f t="shared" si="2"/>
        <v>u</v>
      </c>
      <c r="O7" s="144">
        <f t="shared" si="3"/>
        <v>0</v>
      </c>
      <c r="P7" s="145">
        <f t="shared" si="4"/>
        <v>0</v>
      </c>
      <c r="Q7" s="145">
        <f t="shared" si="5"/>
        <v>0</v>
      </c>
      <c r="R7" s="145">
        <f t="shared" si="6"/>
        <v>0</v>
      </c>
      <c r="S7" s="145">
        <f t="shared" si="7"/>
        <v>0</v>
      </c>
      <c r="T7" s="145">
        <f t="shared" si="8"/>
        <v>0</v>
      </c>
      <c r="U7" s="176">
        <f t="shared" si="9"/>
        <v>0</v>
      </c>
      <c r="V7" s="51">
        <f t="shared" si="64"/>
        <v>1</v>
      </c>
      <c r="W7" s="222" t="str">
        <f t="shared" si="24"/>
        <v>Equipe 04</v>
      </c>
      <c r="X7" s="188">
        <f t="shared" si="10"/>
        <v>0</v>
      </c>
      <c r="Y7" s="149">
        <f t="shared" si="11"/>
        <v>0</v>
      </c>
      <c r="Z7" s="52" t="str">
        <f t="shared" si="12"/>
        <v>u</v>
      </c>
      <c r="AA7" s="153">
        <f t="shared" si="13"/>
        <v>0</v>
      </c>
      <c r="AB7" s="154">
        <f t="shared" si="14"/>
        <v>0</v>
      </c>
      <c r="AC7" s="154">
        <f t="shared" si="15"/>
        <v>0</v>
      </c>
      <c r="AD7" s="154">
        <f t="shared" si="16"/>
        <v>0</v>
      </c>
      <c r="AE7" s="154">
        <f t="shared" si="17"/>
        <v>0</v>
      </c>
      <c r="AF7" s="154">
        <f t="shared" si="18"/>
        <v>0</v>
      </c>
      <c r="AG7" s="179">
        <f t="shared" si="19"/>
        <v>0</v>
      </c>
      <c r="AH7" s="61">
        <f t="shared" si="65"/>
        <v>1</v>
      </c>
      <c r="AI7" s="225" t="str">
        <f t="shared" si="25"/>
        <v>Equipe 04</v>
      </c>
      <c r="AJ7" s="191">
        <f t="shared" si="20"/>
        <v>0</v>
      </c>
      <c r="AK7" s="158">
        <f t="shared" si="26"/>
        <v>0</v>
      </c>
      <c r="AL7" s="62" t="str">
        <f t="shared" si="27"/>
        <v>u</v>
      </c>
      <c r="AM7" s="162">
        <f t="shared" si="28"/>
        <v>0</v>
      </c>
      <c r="AN7" s="163">
        <f t="shared" si="29"/>
        <v>0</v>
      </c>
      <c r="AO7" s="163">
        <f t="shared" si="30"/>
        <v>0</v>
      </c>
      <c r="AP7" s="163">
        <f t="shared" si="31"/>
        <v>0</v>
      </c>
      <c r="AQ7" s="163">
        <f t="shared" si="32"/>
        <v>0</v>
      </c>
      <c r="AR7" s="163">
        <f t="shared" si="33"/>
        <v>0</v>
      </c>
      <c r="AS7" s="182">
        <f t="shared" si="34"/>
        <v>0</v>
      </c>
      <c r="AT7" s="27">
        <v>4</v>
      </c>
      <c r="AU7" s="26">
        <f t="shared" si="35"/>
        <v>4</v>
      </c>
      <c r="AV7" s="26">
        <v>4</v>
      </c>
      <c r="AW7" s="26">
        <f t="shared" si="36"/>
        <v>4</v>
      </c>
      <c r="AX7" s="26">
        <v>4</v>
      </c>
      <c r="AY7" s="30">
        <f t="shared" si="37"/>
        <v>4</v>
      </c>
      <c r="AZ7" s="31" t="str">
        <f>Equipes!A5</f>
        <v>Equipe 04</v>
      </c>
      <c r="BA7" s="26">
        <f t="shared" si="38"/>
        <v>1</v>
      </c>
      <c r="BB7" s="26">
        <f>'J06'!BA7-BA7</f>
        <v>0</v>
      </c>
      <c r="BC7" s="32" t="str">
        <f>IF(BA7&gt;'J06'!BA7,'J06'!$BC$28,IF(BA7='J06'!BA7,'J06'!$BB$28,IF(BA7&lt;'J06'!BA7,'J06'!$BA$28)))</f>
        <v>u</v>
      </c>
      <c r="BD7" s="26">
        <f t="shared" si="39"/>
        <v>4</v>
      </c>
      <c r="BE7" s="26">
        <f>SUMPRODUCT(($B$4:$B$15=AZ7)*($CW$4:$CW$15))+SUMPRODUCT(($E$4:$E$15=AZ7)*($CX$4:$CX$15))+'J06'!BE7</f>
        <v>0</v>
      </c>
      <c r="BF7" s="26">
        <f>SUMPRODUCT(($B$4:$B$15=AZ7)*($CY$4:$CY$15))+SUMPRODUCT(($E$4:$E$15=AZ7)*($CZ$4:$CZ$15))+'J06'!BF7</f>
        <v>0</v>
      </c>
      <c r="BG7" s="26">
        <f>SUMPRODUCT(($B$4:$B$15=AZ7)*($DA$4:$DA$15))+SUMPRODUCT(($E$4:$E$15=AZ7)*($DB$4:$DB$15))+'J06'!BG7</f>
        <v>0</v>
      </c>
      <c r="BH7" s="26">
        <f>SUMPRODUCT(($B$4:$B$15=AZ7)*($DC$4:$DC$15))+SUMPRODUCT(($E$4:$E$15=AZ7)*($DD$4:$DD$15))+'J06'!BH7</f>
        <v>0</v>
      </c>
      <c r="BI7" s="26">
        <f>SUMPRODUCT(($B$4:$B$15=AZ7)*($DE$4:$DE$15))+SUMPRODUCT(($E$4:$E$15=AZ7)*($DF$4:$DF$15))+'J06'!BI7</f>
        <v>0</v>
      </c>
      <c r="BJ7" s="26">
        <f>SUMPRODUCT(($B$4:$B$15=AZ7)*($DG$4:$DG$15))+SUMPRODUCT(($E$4:$E$15=AZ7)*($DH$4:$DH$15))+'J06'!BJ7</f>
        <v>0</v>
      </c>
      <c r="BK7" s="26">
        <f>SUMPRODUCT(($B$4:$B$15=AZ7)*($DI$4:$DI$15))+SUMPRODUCT(($E$4:$E$15=AZ7)*($DJ$4:$DJ$15))+'J06'!BK7</f>
        <v>0</v>
      </c>
      <c r="BL7" s="26">
        <f t="shared" si="40"/>
        <v>0</v>
      </c>
      <c r="BM7" s="31" t="str">
        <f>Equipes!A5</f>
        <v>Equipe 04</v>
      </c>
      <c r="BN7" s="26">
        <f t="shared" si="41"/>
        <v>1</v>
      </c>
      <c r="BO7" s="26">
        <f>'J06'!BN7-BN7</f>
        <v>0</v>
      </c>
      <c r="BP7" s="32" t="str">
        <f>IF(BN7&gt;'J06'!BN7,'J06'!$BP$28,IF(BN7='J06'!BN7,'J06'!$BO$28,IF(BN7&lt;'J06'!BN7,'J06'!$BN$28)))</f>
        <v>u</v>
      </c>
      <c r="BQ7" s="26">
        <f t="shared" si="42"/>
        <v>4</v>
      </c>
      <c r="BR7" s="26">
        <f>SUMPRODUCT(($B$4:$B$15=BM7)*($CU$4:$CU$15))+'J06'!BR7</f>
        <v>0</v>
      </c>
      <c r="BS7" s="26">
        <f>SUMPRODUCT(($B$4:$B$15=BM7)*($CY$4:$CY$15))+'J06'!BS7</f>
        <v>0</v>
      </c>
      <c r="BT7" s="26">
        <f>SUMPRODUCT(($B$4:$B$15=BM7)*($DA$4:$DA$15))+'J06'!BT7</f>
        <v>0</v>
      </c>
      <c r="BU7" s="26">
        <f>SUMPRODUCT(($B$4:$B$15=BM7)*($DC$4:$DC$15))+'J06'!BU7</f>
        <v>0</v>
      </c>
      <c r="BV7" s="26">
        <f>SUMPRODUCT(($B$4:$B$15=BM7)*($DE$4:$DE$15))+'J06'!BV7</f>
        <v>0</v>
      </c>
      <c r="BW7" s="26">
        <f>SUMPRODUCT(($B$4:$B$15=BM7)*($DG$4:$DG$15))+'J06'!BW7</f>
        <v>0</v>
      </c>
      <c r="BX7" s="26">
        <f>SUMPRODUCT(($B$4:$B$15=BM7)*($DI$4:$DI$15))+'J06'!BX7</f>
        <v>0</v>
      </c>
      <c r="BY7" s="26">
        <f t="shared" si="43"/>
        <v>0</v>
      </c>
      <c r="BZ7" s="31" t="str">
        <f>Equipes!A5</f>
        <v>Equipe 04</v>
      </c>
      <c r="CA7" s="26">
        <f t="shared" si="44"/>
        <v>1</v>
      </c>
      <c r="CB7" s="26">
        <f>'J06'!CA7-CA7</f>
        <v>0</v>
      </c>
      <c r="CC7" s="32" t="str">
        <f>IF(CA7&gt;'J06'!CA7,'J06'!$CC$28,IF(CA7='J06'!CA7,'J06'!$CB$28,IF(CA7&lt;'J06'!CA7,'J06'!$CA$28)))</f>
        <v>u</v>
      </c>
      <c r="CD7" s="26">
        <f t="shared" si="45"/>
        <v>4</v>
      </c>
      <c r="CE7" s="26">
        <f>SUMPRODUCT(($E$4:$E$15=BZ7)*($CV$4:$CV$15))+'J06'!CE7</f>
        <v>0</v>
      </c>
      <c r="CF7" s="26">
        <f>SUMPRODUCT(($E$4:$E$15=BZ7)*($CZ$4:$CZ$15))+'J06'!CF7</f>
        <v>0</v>
      </c>
      <c r="CG7" s="26">
        <f>SUMPRODUCT(($E$4:$E$15=BZ7)*($DB$4:$DB$15))+'J06'!CG7</f>
        <v>0</v>
      </c>
      <c r="CH7" s="26">
        <f>SUMPRODUCT(($E$4:$E$15=BZ7)*($DD$4:$DD$15))+'J06'!CH7</f>
        <v>0</v>
      </c>
      <c r="CI7" s="26">
        <f>SUMPRODUCT(($E$4:$E$15=BZ7)*($DF$4:$DF$15))+'J06'!CI7</f>
        <v>0</v>
      </c>
      <c r="CJ7" s="26">
        <f>SUMPRODUCT(($E$4:$E$15=BZ7)*($DH$4:$DH$15))+'J06'!CJ7</f>
        <v>0</v>
      </c>
      <c r="CK7" s="26">
        <f>SUMPRODUCT(($E$4:$E$15=BZ7)*($DJ$4:$DJ$15))+'J06'!CK7</f>
        <v>0</v>
      </c>
      <c r="CL7" s="26">
        <f t="shared" si="46"/>
        <v>0</v>
      </c>
      <c r="CM7" s="33">
        <f t="shared" si="47"/>
        <v>0</v>
      </c>
      <c r="CN7" s="33">
        <f>CM7+0.0000005</f>
        <v>4.9999999999999998E-7</v>
      </c>
      <c r="CO7" s="33">
        <f t="shared" si="48"/>
        <v>0</v>
      </c>
      <c r="CP7" s="33">
        <f>CO7+0.0000005</f>
        <v>4.9999999999999998E-7</v>
      </c>
      <c r="CQ7" s="33">
        <f t="shared" si="49"/>
        <v>0</v>
      </c>
      <c r="CR7" s="33">
        <f>CQ7+0.0000005</f>
        <v>4.9999999999999998E-7</v>
      </c>
      <c r="CS7" s="26">
        <f>A7</f>
        <v>0</v>
      </c>
      <c r="CT7" s="26">
        <f>F7</f>
        <v>0</v>
      </c>
      <c r="CU7" s="26">
        <f>IF(C7="",0,IF(C7&gt;D7,3,IF(C7=D7,1,IF(C7&lt;D7,0))))</f>
        <v>0</v>
      </c>
      <c r="CV7" s="26">
        <f>IF(D7="",0,IF(D7&gt;C7,3,IF(D7=C7,1,IF(D7&lt;C7,0))))</f>
        <v>0</v>
      </c>
      <c r="CW7" s="26">
        <f t="shared" si="50"/>
        <v>0</v>
      </c>
      <c r="CX7" s="26">
        <f t="shared" si="50"/>
        <v>0</v>
      </c>
      <c r="CY7" s="26">
        <f t="shared" si="21"/>
        <v>0</v>
      </c>
      <c r="CZ7" s="26">
        <f t="shared" si="21"/>
        <v>0</v>
      </c>
      <c r="DA7" s="26" t="b">
        <f>IF(C7&lt;&gt;"",IF(C7&gt;D7,1))</f>
        <v>0</v>
      </c>
      <c r="DB7" s="26" t="b">
        <f>IF(D7&lt;&gt;"",IF(D7&gt;C7,1))</f>
        <v>0</v>
      </c>
      <c r="DC7" s="26" t="b">
        <f>IF(C7&lt;&gt;"",IF(C7=D7,1))</f>
        <v>0</v>
      </c>
      <c r="DD7" s="26" t="b">
        <f>IF(D7&lt;&gt;"",IF(D7=C7,1))</f>
        <v>0</v>
      </c>
      <c r="DE7" s="26" t="b">
        <f>IF(C7&lt;&gt;"",IF(C7&lt;D7,1))</f>
        <v>0</v>
      </c>
      <c r="DF7" s="26" t="b">
        <f>IF(D7&lt;&gt;"",IF(D7&lt;C7,1))</f>
        <v>0</v>
      </c>
      <c r="DG7" s="26">
        <f t="shared" si="22"/>
        <v>0</v>
      </c>
      <c r="DH7" s="26">
        <f t="shared" si="22"/>
        <v>0</v>
      </c>
      <c r="DI7" s="26">
        <f>D7</f>
        <v>0</v>
      </c>
      <c r="DJ7" s="30">
        <f>C7</f>
        <v>0</v>
      </c>
      <c r="DK7" s="31" t="str">
        <f t="shared" si="51"/>
        <v>Equipe 04</v>
      </c>
      <c r="DL7" s="33">
        <f t="shared" si="52"/>
        <v>0</v>
      </c>
      <c r="DM7" s="26">
        <f t="shared" si="53"/>
        <v>1</v>
      </c>
      <c r="DN7" s="31" t="str">
        <f t="shared" si="54"/>
        <v>Equipe 04</v>
      </c>
      <c r="DO7" s="31" t="str">
        <f t="shared" si="55"/>
        <v>Equipe 04</v>
      </c>
      <c r="DP7" s="33">
        <f t="shared" si="56"/>
        <v>0</v>
      </c>
      <c r="DQ7" s="26">
        <f t="shared" si="57"/>
        <v>1</v>
      </c>
      <c r="DR7" s="31" t="str">
        <f t="shared" si="58"/>
        <v>Equipe 04</v>
      </c>
      <c r="DS7" s="31" t="str">
        <f t="shared" si="59"/>
        <v>Equipe 04</v>
      </c>
      <c r="DT7" s="33">
        <f t="shared" si="60"/>
        <v>0</v>
      </c>
      <c r="DU7" s="26">
        <f t="shared" si="61"/>
        <v>1</v>
      </c>
      <c r="DV7" s="31" t="str">
        <f t="shared" si="62"/>
        <v>Equipe 04</v>
      </c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</row>
    <row r="8" spans="1:197" ht="15" customHeight="1" thickTop="1" x14ac:dyDescent="0.25">
      <c r="A8" s="79"/>
      <c r="B8" s="196"/>
      <c r="C8" s="80"/>
      <c r="D8" s="80"/>
      <c r="E8" s="197"/>
      <c r="F8" s="79"/>
      <c r="G8" s="81"/>
      <c r="H8" s="82"/>
      <c r="I8" s="28"/>
      <c r="J8" s="34">
        <f t="shared" si="63"/>
        <v>1</v>
      </c>
      <c r="K8" s="219" t="str">
        <f t="shared" si="23"/>
        <v>Equipe 05</v>
      </c>
      <c r="L8" s="185">
        <f t="shared" si="0"/>
        <v>0</v>
      </c>
      <c r="M8" s="140">
        <f t="shared" si="1"/>
        <v>0</v>
      </c>
      <c r="N8" s="42" t="str">
        <f t="shared" si="2"/>
        <v>u</v>
      </c>
      <c r="O8" s="144">
        <f t="shared" si="3"/>
        <v>0</v>
      </c>
      <c r="P8" s="145">
        <f t="shared" si="4"/>
        <v>0</v>
      </c>
      <c r="Q8" s="145">
        <f t="shared" si="5"/>
        <v>0</v>
      </c>
      <c r="R8" s="145">
        <f t="shared" si="6"/>
        <v>0</v>
      </c>
      <c r="S8" s="145">
        <f t="shared" si="7"/>
        <v>0</v>
      </c>
      <c r="T8" s="145">
        <f t="shared" si="8"/>
        <v>0</v>
      </c>
      <c r="U8" s="176">
        <f t="shared" si="9"/>
        <v>0</v>
      </c>
      <c r="V8" s="51">
        <f t="shared" si="64"/>
        <v>1</v>
      </c>
      <c r="W8" s="222" t="str">
        <f t="shared" si="24"/>
        <v>Equipe 05</v>
      </c>
      <c r="X8" s="188">
        <f t="shared" si="10"/>
        <v>0</v>
      </c>
      <c r="Y8" s="149">
        <f t="shared" si="11"/>
        <v>0</v>
      </c>
      <c r="Z8" s="52" t="str">
        <f t="shared" si="12"/>
        <v>u</v>
      </c>
      <c r="AA8" s="153">
        <f t="shared" si="13"/>
        <v>0</v>
      </c>
      <c r="AB8" s="154">
        <f t="shared" si="14"/>
        <v>0</v>
      </c>
      <c r="AC8" s="154">
        <f t="shared" si="15"/>
        <v>0</v>
      </c>
      <c r="AD8" s="154">
        <f t="shared" si="16"/>
        <v>0</v>
      </c>
      <c r="AE8" s="154">
        <f t="shared" si="17"/>
        <v>0</v>
      </c>
      <c r="AF8" s="154">
        <f t="shared" si="18"/>
        <v>0</v>
      </c>
      <c r="AG8" s="179">
        <f t="shared" si="19"/>
        <v>0</v>
      </c>
      <c r="AH8" s="61">
        <f t="shared" si="65"/>
        <v>1</v>
      </c>
      <c r="AI8" s="225" t="str">
        <f t="shared" si="25"/>
        <v>Equipe 05</v>
      </c>
      <c r="AJ8" s="191">
        <f t="shared" si="20"/>
        <v>0</v>
      </c>
      <c r="AK8" s="158">
        <f t="shared" si="26"/>
        <v>0</v>
      </c>
      <c r="AL8" s="62" t="str">
        <f t="shared" si="27"/>
        <v>u</v>
      </c>
      <c r="AM8" s="162">
        <f t="shared" si="28"/>
        <v>0</v>
      </c>
      <c r="AN8" s="163">
        <f t="shared" si="29"/>
        <v>0</v>
      </c>
      <c r="AO8" s="163">
        <f t="shared" si="30"/>
        <v>0</v>
      </c>
      <c r="AP8" s="163">
        <f t="shared" si="31"/>
        <v>0</v>
      </c>
      <c r="AQ8" s="163">
        <f t="shared" si="32"/>
        <v>0</v>
      </c>
      <c r="AR8" s="163">
        <f t="shared" si="33"/>
        <v>0</v>
      </c>
      <c r="AS8" s="182">
        <f t="shared" si="34"/>
        <v>0</v>
      </c>
      <c r="AT8" s="27">
        <v>5</v>
      </c>
      <c r="AU8" s="26">
        <f t="shared" si="35"/>
        <v>5</v>
      </c>
      <c r="AV8" s="26">
        <v>5</v>
      </c>
      <c r="AW8" s="26">
        <f t="shared" si="36"/>
        <v>5</v>
      </c>
      <c r="AX8" s="26">
        <v>5</v>
      </c>
      <c r="AY8" s="30">
        <f t="shared" si="37"/>
        <v>5</v>
      </c>
      <c r="AZ8" s="31" t="str">
        <f>Equipes!A6</f>
        <v>Equipe 05</v>
      </c>
      <c r="BA8" s="26">
        <f t="shared" si="38"/>
        <v>1</v>
      </c>
      <c r="BB8" s="26">
        <f>'J06'!BA8-BA8</f>
        <v>0</v>
      </c>
      <c r="BC8" s="32" t="str">
        <f>IF(BA8&gt;'J06'!BA8,'J06'!$BC$28,IF(BA8='J06'!BA8,'J06'!$BB$28,IF(BA8&lt;'J06'!BA8,'J06'!$BA$28)))</f>
        <v>u</v>
      </c>
      <c r="BD8" s="26">
        <f t="shared" si="39"/>
        <v>5</v>
      </c>
      <c r="BE8" s="26">
        <f>SUMPRODUCT(($B$4:$B$15=AZ8)*($CW$4:$CW$15))+SUMPRODUCT(($E$4:$E$15=AZ8)*($CX$4:$CX$15))+'J06'!BE8</f>
        <v>0</v>
      </c>
      <c r="BF8" s="26">
        <f>SUMPRODUCT(($B$4:$B$15=AZ8)*($CY$4:$CY$15))+SUMPRODUCT(($E$4:$E$15=AZ8)*($CZ$4:$CZ$15))+'J06'!BF8</f>
        <v>0</v>
      </c>
      <c r="BG8" s="26">
        <f>SUMPRODUCT(($B$4:$B$15=AZ8)*($DA$4:$DA$15))+SUMPRODUCT(($E$4:$E$15=AZ8)*($DB$4:$DB$15))+'J06'!BG8</f>
        <v>0</v>
      </c>
      <c r="BH8" s="26">
        <f>SUMPRODUCT(($B$4:$B$15=AZ8)*($DC$4:$DC$15))+SUMPRODUCT(($E$4:$E$15=AZ8)*($DD$4:$DD$15))+'J06'!BH8</f>
        <v>0</v>
      </c>
      <c r="BI8" s="26">
        <f>SUMPRODUCT(($B$4:$B$15=AZ8)*($DE$4:$DE$15))+SUMPRODUCT(($E$4:$E$15=AZ8)*($DF$4:$DF$15))+'J06'!BI8</f>
        <v>0</v>
      </c>
      <c r="BJ8" s="26">
        <f>SUMPRODUCT(($B$4:$B$15=AZ8)*($DG$4:$DG$15))+SUMPRODUCT(($E$4:$E$15=AZ8)*($DH$4:$DH$15))+'J06'!BJ8</f>
        <v>0</v>
      </c>
      <c r="BK8" s="26">
        <f>SUMPRODUCT(($B$4:$B$15=AZ8)*($DI$4:$DI$15))+SUMPRODUCT(($E$4:$E$15=AZ8)*($DJ$4:$DJ$15))+'J06'!BK8</f>
        <v>0</v>
      </c>
      <c r="BL8" s="26">
        <f t="shared" si="40"/>
        <v>0</v>
      </c>
      <c r="BM8" s="31" t="str">
        <f>Equipes!A6</f>
        <v>Equipe 05</v>
      </c>
      <c r="BN8" s="26">
        <f t="shared" si="41"/>
        <v>1</v>
      </c>
      <c r="BO8" s="26">
        <f>'J06'!BN8-BN8</f>
        <v>0</v>
      </c>
      <c r="BP8" s="32" t="str">
        <f>IF(BN8&gt;'J06'!BN8,'J06'!$BP$28,IF(BN8='J06'!BN8,'J06'!$BO$28,IF(BN8&lt;'J06'!BN8,'J06'!$BN$28)))</f>
        <v>u</v>
      </c>
      <c r="BQ8" s="26">
        <f t="shared" si="42"/>
        <v>5</v>
      </c>
      <c r="BR8" s="26">
        <f>SUMPRODUCT(($B$4:$B$15=BM8)*($CU$4:$CU$15))+'J06'!BR8</f>
        <v>0</v>
      </c>
      <c r="BS8" s="26">
        <f>SUMPRODUCT(($B$4:$B$15=BM8)*($CY$4:$CY$15))+'J06'!BS8</f>
        <v>0</v>
      </c>
      <c r="BT8" s="26">
        <f>SUMPRODUCT(($B$4:$B$15=BM8)*($DA$4:$DA$15))+'J06'!BT8</f>
        <v>0</v>
      </c>
      <c r="BU8" s="26">
        <f>SUMPRODUCT(($B$4:$B$15=BM8)*($DC$4:$DC$15))+'J06'!BU8</f>
        <v>0</v>
      </c>
      <c r="BV8" s="26">
        <f>SUMPRODUCT(($B$4:$B$15=BM8)*($DE$4:$DE$15))+'J06'!BV8</f>
        <v>0</v>
      </c>
      <c r="BW8" s="26">
        <f>SUMPRODUCT(($B$4:$B$15=BM8)*($DG$4:$DG$15))+'J06'!BW8</f>
        <v>0</v>
      </c>
      <c r="BX8" s="26">
        <f>SUMPRODUCT(($B$4:$B$15=BM8)*($DI$4:$DI$15))+'J06'!BX8</f>
        <v>0</v>
      </c>
      <c r="BY8" s="26">
        <f t="shared" si="43"/>
        <v>0</v>
      </c>
      <c r="BZ8" s="31" t="str">
        <f>Equipes!A6</f>
        <v>Equipe 05</v>
      </c>
      <c r="CA8" s="26">
        <f t="shared" si="44"/>
        <v>1</v>
      </c>
      <c r="CB8" s="26">
        <f>'J06'!CA8-CA8</f>
        <v>0</v>
      </c>
      <c r="CC8" s="32" t="str">
        <f>IF(CA8&gt;'J06'!CA8,'J06'!$CC$28,IF(CA8='J06'!CA8,'J06'!$CB$28,IF(CA8&lt;'J06'!CA8,'J06'!$CA$28)))</f>
        <v>u</v>
      </c>
      <c r="CD8" s="26">
        <f t="shared" si="45"/>
        <v>5</v>
      </c>
      <c r="CE8" s="26">
        <f>SUMPRODUCT(($E$4:$E$15=BZ8)*($CV$4:$CV$15))+'J06'!CE8</f>
        <v>0</v>
      </c>
      <c r="CF8" s="26">
        <f>SUMPRODUCT(($E$4:$E$15=BZ8)*($CZ$4:$CZ$15))+'J06'!CF8</f>
        <v>0</v>
      </c>
      <c r="CG8" s="26">
        <f>SUMPRODUCT(($E$4:$E$15=BZ8)*($DB$4:$DB$15))+'J06'!CG8</f>
        <v>0</v>
      </c>
      <c r="CH8" s="26">
        <f>SUMPRODUCT(($E$4:$E$15=BZ8)*($DD$4:$DD$15))+'J06'!CH8</f>
        <v>0</v>
      </c>
      <c r="CI8" s="26">
        <f>SUMPRODUCT(($E$4:$E$15=BZ8)*($DF$4:$DF$15))+'J06'!CI8</f>
        <v>0</v>
      </c>
      <c r="CJ8" s="26">
        <f>SUMPRODUCT(($E$4:$E$15=BZ8)*($DH$4:$DH$15))+'J06'!CJ8</f>
        <v>0</v>
      </c>
      <c r="CK8" s="26">
        <f>SUMPRODUCT(($E$4:$E$15=BZ8)*($DJ$4:$DJ$15))+'J06'!CK8</f>
        <v>0</v>
      </c>
      <c r="CL8" s="26">
        <f t="shared" si="46"/>
        <v>0</v>
      </c>
      <c r="CM8" s="33">
        <f t="shared" si="47"/>
        <v>0</v>
      </c>
      <c r="CN8" s="33">
        <f>CM8+0.0000004</f>
        <v>3.9999999999999998E-7</v>
      </c>
      <c r="CO8" s="33">
        <f t="shared" si="48"/>
        <v>0</v>
      </c>
      <c r="CP8" s="33">
        <f>CO8+0.0000004</f>
        <v>3.9999999999999998E-7</v>
      </c>
      <c r="CQ8" s="33">
        <f t="shared" si="49"/>
        <v>0</v>
      </c>
      <c r="CR8" s="33">
        <f>CQ8+0.0000004</f>
        <v>3.9999999999999998E-7</v>
      </c>
      <c r="CS8" s="103"/>
      <c r="CT8" s="97"/>
      <c r="CU8" s="97"/>
      <c r="CV8" s="97"/>
      <c r="CW8" s="97"/>
      <c r="CX8" s="97"/>
      <c r="CY8" s="97"/>
      <c r="CZ8" s="97"/>
      <c r="DA8" s="97"/>
      <c r="DB8" s="97"/>
      <c r="DC8" s="97"/>
      <c r="DD8" s="97"/>
      <c r="DE8" s="97"/>
      <c r="DF8" s="97"/>
      <c r="DG8" s="97"/>
      <c r="DH8" s="97"/>
      <c r="DI8" s="97"/>
      <c r="DJ8" s="104"/>
      <c r="DK8" s="31" t="str">
        <f t="shared" si="51"/>
        <v>Equipe 05</v>
      </c>
      <c r="DL8" s="33">
        <f t="shared" si="52"/>
        <v>0</v>
      </c>
      <c r="DM8" s="26">
        <f t="shared" si="53"/>
        <v>1</v>
      </c>
      <c r="DN8" s="31" t="str">
        <f t="shared" si="54"/>
        <v>Equipe 05</v>
      </c>
      <c r="DO8" s="31" t="str">
        <f t="shared" si="55"/>
        <v>Equipe 05</v>
      </c>
      <c r="DP8" s="33">
        <f t="shared" si="56"/>
        <v>0</v>
      </c>
      <c r="DQ8" s="26">
        <f t="shared" si="57"/>
        <v>1</v>
      </c>
      <c r="DR8" s="31" t="str">
        <f t="shared" si="58"/>
        <v>Equipe 05</v>
      </c>
      <c r="DS8" s="31" t="str">
        <f t="shared" si="59"/>
        <v>Equipe 05</v>
      </c>
      <c r="DT8" s="33">
        <f t="shared" si="60"/>
        <v>0</v>
      </c>
      <c r="DU8" s="26">
        <f t="shared" si="61"/>
        <v>1</v>
      </c>
      <c r="DV8" s="31" t="str">
        <f t="shared" si="62"/>
        <v>Equipe 05</v>
      </c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</row>
    <row r="9" spans="1:197" ht="15" customHeight="1" x14ac:dyDescent="0.25">
      <c r="A9" s="105"/>
      <c r="B9" s="106"/>
      <c r="C9" s="94"/>
      <c r="D9" s="94"/>
      <c r="E9" s="93"/>
      <c r="F9" s="105"/>
      <c r="G9" s="107"/>
      <c r="H9" s="108"/>
      <c r="I9" s="28"/>
      <c r="J9" s="34">
        <f t="shared" si="63"/>
        <v>1</v>
      </c>
      <c r="K9" s="219" t="str">
        <f t="shared" si="23"/>
        <v>Equipe 06</v>
      </c>
      <c r="L9" s="185">
        <f t="shared" si="0"/>
        <v>0</v>
      </c>
      <c r="M9" s="140">
        <f t="shared" si="1"/>
        <v>0</v>
      </c>
      <c r="N9" s="42" t="str">
        <f t="shared" si="2"/>
        <v>u</v>
      </c>
      <c r="O9" s="144">
        <f t="shared" si="3"/>
        <v>0</v>
      </c>
      <c r="P9" s="145">
        <f t="shared" si="4"/>
        <v>0</v>
      </c>
      <c r="Q9" s="145">
        <f t="shared" si="5"/>
        <v>0</v>
      </c>
      <c r="R9" s="145">
        <f t="shared" si="6"/>
        <v>0</v>
      </c>
      <c r="S9" s="145">
        <f t="shared" si="7"/>
        <v>0</v>
      </c>
      <c r="T9" s="145">
        <f t="shared" si="8"/>
        <v>0</v>
      </c>
      <c r="U9" s="176">
        <f t="shared" si="9"/>
        <v>0</v>
      </c>
      <c r="V9" s="51">
        <f t="shared" si="64"/>
        <v>1</v>
      </c>
      <c r="W9" s="222" t="str">
        <f t="shared" si="24"/>
        <v>Equipe 06</v>
      </c>
      <c r="X9" s="188">
        <f t="shared" si="10"/>
        <v>0</v>
      </c>
      <c r="Y9" s="149">
        <f t="shared" si="11"/>
        <v>0</v>
      </c>
      <c r="Z9" s="52" t="str">
        <f t="shared" si="12"/>
        <v>u</v>
      </c>
      <c r="AA9" s="153">
        <f t="shared" si="13"/>
        <v>0</v>
      </c>
      <c r="AB9" s="154">
        <f t="shared" si="14"/>
        <v>0</v>
      </c>
      <c r="AC9" s="154">
        <f t="shared" si="15"/>
        <v>0</v>
      </c>
      <c r="AD9" s="154">
        <f t="shared" si="16"/>
        <v>0</v>
      </c>
      <c r="AE9" s="154">
        <f t="shared" si="17"/>
        <v>0</v>
      </c>
      <c r="AF9" s="154">
        <f t="shared" si="18"/>
        <v>0</v>
      </c>
      <c r="AG9" s="179">
        <f t="shared" si="19"/>
        <v>0</v>
      </c>
      <c r="AH9" s="61">
        <f t="shared" si="65"/>
        <v>1</v>
      </c>
      <c r="AI9" s="225" t="str">
        <f t="shared" si="25"/>
        <v>Equipe 06</v>
      </c>
      <c r="AJ9" s="191">
        <f t="shared" si="20"/>
        <v>0</v>
      </c>
      <c r="AK9" s="158">
        <f t="shared" si="26"/>
        <v>0</v>
      </c>
      <c r="AL9" s="62" t="str">
        <f t="shared" si="27"/>
        <v>u</v>
      </c>
      <c r="AM9" s="162">
        <f t="shared" si="28"/>
        <v>0</v>
      </c>
      <c r="AN9" s="163">
        <f t="shared" si="29"/>
        <v>0</v>
      </c>
      <c r="AO9" s="163">
        <f t="shared" si="30"/>
        <v>0</v>
      </c>
      <c r="AP9" s="163">
        <f t="shared" si="31"/>
        <v>0</v>
      </c>
      <c r="AQ9" s="163">
        <f t="shared" si="32"/>
        <v>0</v>
      </c>
      <c r="AR9" s="163">
        <f t="shared" si="33"/>
        <v>0</v>
      </c>
      <c r="AS9" s="182">
        <f t="shared" si="34"/>
        <v>0</v>
      </c>
      <c r="AT9" s="27">
        <v>6</v>
      </c>
      <c r="AU9" s="26">
        <f t="shared" si="35"/>
        <v>6</v>
      </c>
      <c r="AV9" s="26">
        <v>6</v>
      </c>
      <c r="AW9" s="26">
        <f t="shared" si="36"/>
        <v>6</v>
      </c>
      <c r="AX9" s="26">
        <v>6</v>
      </c>
      <c r="AY9" s="30">
        <f t="shared" si="37"/>
        <v>6</v>
      </c>
      <c r="AZ9" s="31" t="str">
        <f>Equipes!A7</f>
        <v>Equipe 06</v>
      </c>
      <c r="BA9" s="26">
        <f t="shared" si="38"/>
        <v>1</v>
      </c>
      <c r="BB9" s="26">
        <f>'J06'!BA9-BA9</f>
        <v>0</v>
      </c>
      <c r="BC9" s="32" t="str">
        <f>IF(BA9&gt;'J06'!BA9,'J06'!$BC$28,IF(BA9='J06'!BA9,'J06'!$BB$28,IF(BA9&lt;'J06'!BA9,'J06'!$BA$28)))</f>
        <v>u</v>
      </c>
      <c r="BD9" s="26">
        <f t="shared" si="39"/>
        <v>6</v>
      </c>
      <c r="BE9" s="26">
        <f>SUMPRODUCT(($B$4:$B$15=AZ9)*($CW$4:$CW$15))+SUMPRODUCT(($E$4:$E$15=AZ9)*($CX$4:$CX$15))+'J06'!BE9</f>
        <v>0</v>
      </c>
      <c r="BF9" s="26">
        <f>SUMPRODUCT(($B$4:$B$15=AZ9)*($CY$4:$CY$15))+SUMPRODUCT(($E$4:$E$15=AZ9)*($CZ$4:$CZ$15))+'J06'!BF9</f>
        <v>0</v>
      </c>
      <c r="BG9" s="26">
        <f>SUMPRODUCT(($B$4:$B$15=AZ9)*($DA$4:$DA$15))+SUMPRODUCT(($E$4:$E$15=AZ9)*($DB$4:$DB$15))+'J06'!BG9</f>
        <v>0</v>
      </c>
      <c r="BH9" s="26">
        <f>SUMPRODUCT(($B$4:$B$15=AZ9)*($DC$4:$DC$15))+SUMPRODUCT(($E$4:$E$15=AZ9)*($DD$4:$DD$15))+'J06'!BH9</f>
        <v>0</v>
      </c>
      <c r="BI9" s="26">
        <f>SUMPRODUCT(($B$4:$B$15=AZ9)*($DE$4:$DE$15))+SUMPRODUCT(($E$4:$E$15=AZ9)*($DF$4:$DF$15))+'J06'!BI9</f>
        <v>0</v>
      </c>
      <c r="BJ9" s="26">
        <f>SUMPRODUCT(($B$4:$B$15=AZ9)*($DG$4:$DG$15))+SUMPRODUCT(($E$4:$E$15=AZ9)*($DH$4:$DH$15))+'J06'!BJ9</f>
        <v>0</v>
      </c>
      <c r="BK9" s="26">
        <f>SUMPRODUCT(($B$4:$B$15=AZ9)*($DI$4:$DI$15))+SUMPRODUCT(($E$4:$E$15=AZ9)*($DJ$4:$DJ$15))+'J06'!BK9</f>
        <v>0</v>
      </c>
      <c r="BL9" s="26">
        <f t="shared" si="40"/>
        <v>0</v>
      </c>
      <c r="BM9" s="31" t="str">
        <f>Equipes!A7</f>
        <v>Equipe 06</v>
      </c>
      <c r="BN9" s="26">
        <f t="shared" si="41"/>
        <v>1</v>
      </c>
      <c r="BO9" s="26">
        <f>'J06'!BN9-BN9</f>
        <v>0</v>
      </c>
      <c r="BP9" s="32" t="str">
        <f>IF(BN9&gt;'J06'!BN9,'J06'!$BP$28,IF(BN9='J06'!BN9,'J06'!$BO$28,IF(BN9&lt;'J06'!BN9,'J06'!$BN$28)))</f>
        <v>u</v>
      </c>
      <c r="BQ9" s="26">
        <f t="shared" si="42"/>
        <v>6</v>
      </c>
      <c r="BR9" s="26">
        <f>SUMPRODUCT(($B$4:$B$15=BM9)*($CU$4:$CU$15))+'J06'!BR9</f>
        <v>0</v>
      </c>
      <c r="BS9" s="26">
        <f>SUMPRODUCT(($B$4:$B$15=BM9)*($CY$4:$CY$15))+'J06'!BS9</f>
        <v>0</v>
      </c>
      <c r="BT9" s="26">
        <f>SUMPRODUCT(($B$4:$B$15=BM9)*($DA$4:$DA$15))+'J06'!BT9</f>
        <v>0</v>
      </c>
      <c r="BU9" s="26">
        <f>SUMPRODUCT(($B$4:$B$15=BM9)*($DC$4:$DC$15))+'J06'!BU9</f>
        <v>0</v>
      </c>
      <c r="BV9" s="26">
        <f>SUMPRODUCT(($B$4:$B$15=BM9)*($DE$4:$DE$15))+'J06'!BV9</f>
        <v>0</v>
      </c>
      <c r="BW9" s="26">
        <f>SUMPRODUCT(($B$4:$B$15=BM9)*($DG$4:$DG$15))+'J06'!BW9</f>
        <v>0</v>
      </c>
      <c r="BX9" s="26">
        <f>SUMPRODUCT(($B$4:$B$15=BM9)*($DI$4:$DI$15))+'J06'!BX9</f>
        <v>0</v>
      </c>
      <c r="BY9" s="26">
        <f t="shared" si="43"/>
        <v>0</v>
      </c>
      <c r="BZ9" s="31" t="str">
        <f>Equipes!A7</f>
        <v>Equipe 06</v>
      </c>
      <c r="CA9" s="26">
        <f t="shared" si="44"/>
        <v>1</v>
      </c>
      <c r="CB9" s="26">
        <f>'J06'!CA9-CA9</f>
        <v>0</v>
      </c>
      <c r="CC9" s="32" t="str">
        <f>IF(CA9&gt;'J06'!CA9,'J06'!$CC$28,IF(CA9='J06'!CA9,'J06'!$CB$28,IF(CA9&lt;'J06'!CA9,'J06'!$CA$28)))</f>
        <v>u</v>
      </c>
      <c r="CD9" s="26">
        <f t="shared" si="45"/>
        <v>6</v>
      </c>
      <c r="CE9" s="26">
        <f>SUMPRODUCT(($E$4:$E$15=BZ9)*($CV$4:$CV$15))+'J06'!CE9</f>
        <v>0</v>
      </c>
      <c r="CF9" s="26">
        <f>SUMPRODUCT(($E$4:$E$15=BZ9)*($CZ$4:$CZ$15))+'J06'!CF9</f>
        <v>0</v>
      </c>
      <c r="CG9" s="26">
        <f>SUMPRODUCT(($E$4:$E$15=BZ9)*($DB$4:$DB$15))+'J06'!CG9</f>
        <v>0</v>
      </c>
      <c r="CH9" s="26">
        <f>SUMPRODUCT(($E$4:$E$15=BZ9)*($DD$4:$DD$15))+'J06'!CH9</f>
        <v>0</v>
      </c>
      <c r="CI9" s="26">
        <f>SUMPRODUCT(($E$4:$E$15=BZ9)*($DF$4:$DF$15))+'J06'!CI9</f>
        <v>0</v>
      </c>
      <c r="CJ9" s="26">
        <f>SUMPRODUCT(($E$4:$E$15=BZ9)*($DH$4:$DH$15))+'J06'!CJ9</f>
        <v>0</v>
      </c>
      <c r="CK9" s="26">
        <f>SUMPRODUCT(($E$4:$E$15=BZ9)*($DJ$4:$DJ$15))+'J06'!CK9</f>
        <v>0</v>
      </c>
      <c r="CL9" s="26">
        <f t="shared" si="46"/>
        <v>0</v>
      </c>
      <c r="CM9" s="33">
        <f t="shared" si="47"/>
        <v>0</v>
      </c>
      <c r="CN9" s="33">
        <f>CM9+0.0000003</f>
        <v>2.9999999999999999E-7</v>
      </c>
      <c r="CO9" s="33">
        <f t="shared" si="48"/>
        <v>0</v>
      </c>
      <c r="CP9" s="33">
        <f>CO9+0.0000003</f>
        <v>2.9999999999999999E-7</v>
      </c>
      <c r="CQ9" s="33">
        <f t="shared" si="49"/>
        <v>0</v>
      </c>
      <c r="CR9" s="33">
        <f>CQ9+0.0000003</f>
        <v>2.9999999999999999E-7</v>
      </c>
      <c r="CS9" s="109"/>
      <c r="CT9" s="101"/>
      <c r="CU9" s="101"/>
      <c r="CV9" s="101"/>
      <c r="CW9" s="101"/>
      <c r="CX9" s="101"/>
      <c r="CY9" s="101"/>
      <c r="CZ9" s="101"/>
      <c r="DA9" s="101"/>
      <c r="DB9" s="101"/>
      <c r="DC9" s="101"/>
      <c r="DD9" s="101"/>
      <c r="DE9" s="101"/>
      <c r="DF9" s="101"/>
      <c r="DG9" s="101"/>
      <c r="DH9" s="101"/>
      <c r="DI9" s="101"/>
      <c r="DJ9" s="110"/>
      <c r="DK9" s="31" t="str">
        <f t="shared" si="51"/>
        <v>Equipe 06</v>
      </c>
      <c r="DL9" s="33">
        <f t="shared" si="52"/>
        <v>0</v>
      </c>
      <c r="DM9" s="26">
        <f t="shared" si="53"/>
        <v>1</v>
      </c>
      <c r="DN9" s="31" t="str">
        <f t="shared" si="54"/>
        <v>Equipe 06</v>
      </c>
      <c r="DO9" s="31" t="str">
        <f t="shared" si="55"/>
        <v>Equipe 06</v>
      </c>
      <c r="DP9" s="33">
        <f t="shared" si="56"/>
        <v>0</v>
      </c>
      <c r="DQ9" s="26">
        <f t="shared" si="57"/>
        <v>1</v>
      </c>
      <c r="DR9" s="31" t="str">
        <f t="shared" si="58"/>
        <v>Equipe 06</v>
      </c>
      <c r="DS9" s="31" t="str">
        <f t="shared" si="59"/>
        <v>Equipe 06</v>
      </c>
      <c r="DT9" s="33">
        <f t="shared" si="60"/>
        <v>0</v>
      </c>
      <c r="DU9" s="26">
        <f t="shared" si="61"/>
        <v>1</v>
      </c>
      <c r="DV9" s="31" t="str">
        <f t="shared" si="62"/>
        <v>Equipe 06</v>
      </c>
      <c r="DW9" s="28"/>
      <c r="DX9" s="28"/>
      <c r="DY9" s="28"/>
      <c r="DZ9" s="28"/>
      <c r="EA9" s="28"/>
      <c r="EB9" s="28"/>
      <c r="EC9" s="28"/>
      <c r="ED9" s="28"/>
      <c r="EE9" s="28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  <c r="GJ9" s="28"/>
      <c r="GK9" s="28"/>
      <c r="GL9" s="28"/>
      <c r="GM9" s="28"/>
      <c r="GN9" s="28"/>
      <c r="GO9" s="28"/>
    </row>
    <row r="10" spans="1:197" ht="15" customHeight="1" x14ac:dyDescent="0.25">
      <c r="A10" s="105"/>
      <c r="B10" s="106"/>
      <c r="C10" s="94"/>
      <c r="D10" s="94"/>
      <c r="E10" s="93"/>
      <c r="F10" s="105"/>
      <c r="G10" s="107"/>
      <c r="H10" s="108"/>
      <c r="I10" s="28"/>
      <c r="J10" s="34">
        <f t="shared" si="63"/>
        <v>1</v>
      </c>
      <c r="K10" s="219" t="str">
        <f t="shared" si="23"/>
        <v>Equipe 07</v>
      </c>
      <c r="L10" s="185">
        <f t="shared" si="0"/>
        <v>0</v>
      </c>
      <c r="M10" s="140">
        <f t="shared" si="1"/>
        <v>0</v>
      </c>
      <c r="N10" s="42" t="str">
        <f t="shared" si="2"/>
        <v>u</v>
      </c>
      <c r="O10" s="144">
        <f t="shared" si="3"/>
        <v>0</v>
      </c>
      <c r="P10" s="145">
        <f t="shared" si="4"/>
        <v>0</v>
      </c>
      <c r="Q10" s="145">
        <f t="shared" si="5"/>
        <v>0</v>
      </c>
      <c r="R10" s="145">
        <f t="shared" si="6"/>
        <v>0</v>
      </c>
      <c r="S10" s="145">
        <f t="shared" si="7"/>
        <v>0</v>
      </c>
      <c r="T10" s="145">
        <f t="shared" si="8"/>
        <v>0</v>
      </c>
      <c r="U10" s="176">
        <f t="shared" si="9"/>
        <v>0</v>
      </c>
      <c r="V10" s="51">
        <f t="shared" si="64"/>
        <v>1</v>
      </c>
      <c r="W10" s="222" t="str">
        <f t="shared" si="24"/>
        <v>Equipe 07</v>
      </c>
      <c r="X10" s="188">
        <f t="shared" si="10"/>
        <v>0</v>
      </c>
      <c r="Y10" s="149">
        <f t="shared" si="11"/>
        <v>0</v>
      </c>
      <c r="Z10" s="52" t="str">
        <f t="shared" si="12"/>
        <v>u</v>
      </c>
      <c r="AA10" s="153">
        <f t="shared" si="13"/>
        <v>0</v>
      </c>
      <c r="AB10" s="154">
        <f t="shared" si="14"/>
        <v>0</v>
      </c>
      <c r="AC10" s="154">
        <f t="shared" si="15"/>
        <v>0</v>
      </c>
      <c r="AD10" s="154">
        <f t="shared" si="16"/>
        <v>0</v>
      </c>
      <c r="AE10" s="154">
        <f t="shared" si="17"/>
        <v>0</v>
      </c>
      <c r="AF10" s="154">
        <f t="shared" si="18"/>
        <v>0</v>
      </c>
      <c r="AG10" s="179">
        <f t="shared" si="19"/>
        <v>0</v>
      </c>
      <c r="AH10" s="61">
        <f t="shared" si="65"/>
        <v>1</v>
      </c>
      <c r="AI10" s="225" t="str">
        <f t="shared" si="25"/>
        <v>Equipe 07</v>
      </c>
      <c r="AJ10" s="191">
        <f t="shared" si="20"/>
        <v>0</v>
      </c>
      <c r="AK10" s="158">
        <f t="shared" si="26"/>
        <v>0</v>
      </c>
      <c r="AL10" s="62" t="str">
        <f t="shared" si="27"/>
        <v>u</v>
      </c>
      <c r="AM10" s="162">
        <f t="shared" si="28"/>
        <v>0</v>
      </c>
      <c r="AN10" s="163">
        <f t="shared" si="29"/>
        <v>0</v>
      </c>
      <c r="AO10" s="163">
        <f t="shared" si="30"/>
        <v>0</v>
      </c>
      <c r="AP10" s="163">
        <f t="shared" si="31"/>
        <v>0</v>
      </c>
      <c r="AQ10" s="163">
        <f t="shared" si="32"/>
        <v>0</v>
      </c>
      <c r="AR10" s="163">
        <f t="shared" si="33"/>
        <v>0</v>
      </c>
      <c r="AS10" s="182">
        <f t="shared" si="34"/>
        <v>0</v>
      </c>
      <c r="AT10" s="27">
        <v>7</v>
      </c>
      <c r="AU10" s="26">
        <f t="shared" si="35"/>
        <v>7</v>
      </c>
      <c r="AV10" s="26">
        <v>7</v>
      </c>
      <c r="AW10" s="26">
        <f t="shared" si="36"/>
        <v>7</v>
      </c>
      <c r="AX10" s="26">
        <v>7</v>
      </c>
      <c r="AY10" s="30">
        <f t="shared" si="37"/>
        <v>7</v>
      </c>
      <c r="AZ10" s="31" t="str">
        <f>Equipes!A8</f>
        <v>Equipe 07</v>
      </c>
      <c r="BA10" s="26">
        <f t="shared" si="38"/>
        <v>1</v>
      </c>
      <c r="BB10" s="26">
        <f>'J06'!BA10-BA10</f>
        <v>0</v>
      </c>
      <c r="BC10" s="32" t="str">
        <f>IF(BA10&gt;'J06'!BA10,'J06'!$BC$28,IF(BA10='J06'!BA10,'J06'!$BB$28,IF(BA10&lt;'J06'!BA10,'J06'!$BA$28)))</f>
        <v>u</v>
      </c>
      <c r="BD10" s="26">
        <f t="shared" si="39"/>
        <v>7</v>
      </c>
      <c r="BE10" s="26">
        <f>SUMPRODUCT(($B$4:$B$15=AZ10)*($CW$4:$CW$15))+SUMPRODUCT(($E$4:$E$15=AZ10)*($CX$4:$CX$15))+'J06'!BE10</f>
        <v>0</v>
      </c>
      <c r="BF10" s="26">
        <f>SUMPRODUCT(($B$4:$B$15=AZ10)*($CY$4:$CY$15))+SUMPRODUCT(($E$4:$E$15=AZ10)*($CZ$4:$CZ$15))+'J06'!BF10</f>
        <v>0</v>
      </c>
      <c r="BG10" s="26">
        <f>SUMPRODUCT(($B$4:$B$15=AZ10)*($DA$4:$DA$15))+SUMPRODUCT(($E$4:$E$15=AZ10)*($DB$4:$DB$15))+'J06'!BG10</f>
        <v>0</v>
      </c>
      <c r="BH10" s="26">
        <f>SUMPRODUCT(($B$4:$B$15=AZ10)*($DC$4:$DC$15))+SUMPRODUCT(($E$4:$E$15=AZ10)*($DD$4:$DD$15))+'J06'!BH10</f>
        <v>0</v>
      </c>
      <c r="BI10" s="26">
        <f>SUMPRODUCT(($B$4:$B$15=AZ10)*($DE$4:$DE$15))+SUMPRODUCT(($E$4:$E$15=AZ10)*($DF$4:$DF$15))+'J06'!BI10</f>
        <v>0</v>
      </c>
      <c r="BJ10" s="26">
        <f>SUMPRODUCT(($B$4:$B$15=AZ10)*($DG$4:$DG$15))+SUMPRODUCT(($E$4:$E$15=AZ10)*($DH$4:$DH$15))+'J06'!BJ10</f>
        <v>0</v>
      </c>
      <c r="BK10" s="26">
        <f>SUMPRODUCT(($B$4:$B$15=AZ10)*($DI$4:$DI$15))+SUMPRODUCT(($E$4:$E$15=AZ10)*($DJ$4:$DJ$15))+'J06'!BK10</f>
        <v>0</v>
      </c>
      <c r="BL10" s="26">
        <f t="shared" si="40"/>
        <v>0</v>
      </c>
      <c r="BM10" s="31" t="str">
        <f>Equipes!A8</f>
        <v>Equipe 07</v>
      </c>
      <c r="BN10" s="26">
        <f t="shared" si="41"/>
        <v>1</v>
      </c>
      <c r="BO10" s="26">
        <f>'J06'!BN10-BN10</f>
        <v>0</v>
      </c>
      <c r="BP10" s="32" t="str">
        <f>IF(BN10&gt;'J06'!BN10,'J06'!$BP$28,IF(BN10='J06'!BN10,'J06'!$BO$28,IF(BN10&lt;'J06'!BN10,'J06'!$BN$28)))</f>
        <v>u</v>
      </c>
      <c r="BQ10" s="26">
        <f t="shared" si="42"/>
        <v>7</v>
      </c>
      <c r="BR10" s="26">
        <f>SUMPRODUCT(($B$4:$B$15=BM10)*($CU$4:$CU$15))+'J06'!BR10</f>
        <v>0</v>
      </c>
      <c r="BS10" s="26">
        <f>SUMPRODUCT(($B$4:$B$15=BM10)*($CY$4:$CY$15))+'J06'!BS10</f>
        <v>0</v>
      </c>
      <c r="BT10" s="26">
        <f>SUMPRODUCT(($B$4:$B$15=BM10)*($DA$4:$DA$15))+'J06'!BT10</f>
        <v>0</v>
      </c>
      <c r="BU10" s="26">
        <f>SUMPRODUCT(($B$4:$B$15=BM10)*($DC$4:$DC$15))+'J06'!BU10</f>
        <v>0</v>
      </c>
      <c r="BV10" s="26">
        <f>SUMPRODUCT(($B$4:$B$15=BM10)*($DE$4:$DE$15))+'J06'!BV10</f>
        <v>0</v>
      </c>
      <c r="BW10" s="26">
        <f>SUMPRODUCT(($B$4:$B$15=BM10)*($DG$4:$DG$15))+'J06'!BW10</f>
        <v>0</v>
      </c>
      <c r="BX10" s="26">
        <f>SUMPRODUCT(($B$4:$B$15=BM10)*($DI$4:$DI$15))+'J06'!BX10</f>
        <v>0</v>
      </c>
      <c r="BY10" s="26">
        <f t="shared" si="43"/>
        <v>0</v>
      </c>
      <c r="BZ10" s="31" t="str">
        <f>Equipes!A8</f>
        <v>Equipe 07</v>
      </c>
      <c r="CA10" s="26">
        <f t="shared" si="44"/>
        <v>1</v>
      </c>
      <c r="CB10" s="26">
        <f>'J06'!CA10-CA10</f>
        <v>0</v>
      </c>
      <c r="CC10" s="32" t="str">
        <f>IF(CA10&gt;'J06'!CA10,'J06'!$CC$28,IF(CA10='J06'!CA10,'J06'!$CB$28,IF(CA10&lt;'J06'!CA10,'J06'!$CA$28)))</f>
        <v>u</v>
      </c>
      <c r="CD10" s="26">
        <f t="shared" si="45"/>
        <v>7</v>
      </c>
      <c r="CE10" s="26">
        <f>SUMPRODUCT(($E$4:$E$15=BZ10)*($CV$4:$CV$15))+'J06'!CE10</f>
        <v>0</v>
      </c>
      <c r="CF10" s="26">
        <f>SUMPRODUCT(($E$4:$E$15=BZ10)*($CZ$4:$CZ$15))+'J06'!CF10</f>
        <v>0</v>
      </c>
      <c r="CG10" s="26">
        <f>SUMPRODUCT(($E$4:$E$15=BZ10)*($DB$4:$DB$15))+'J06'!CG10</f>
        <v>0</v>
      </c>
      <c r="CH10" s="26">
        <f>SUMPRODUCT(($E$4:$E$15=BZ10)*($DD$4:$DD$15))+'J06'!CH10</f>
        <v>0</v>
      </c>
      <c r="CI10" s="26">
        <f>SUMPRODUCT(($E$4:$E$15=BZ10)*($DF$4:$DF$15))+'J06'!CI10</f>
        <v>0</v>
      </c>
      <c r="CJ10" s="26">
        <f>SUMPRODUCT(($E$4:$E$15=BZ10)*($DH$4:$DH$15))+'J06'!CJ10</f>
        <v>0</v>
      </c>
      <c r="CK10" s="26">
        <f>SUMPRODUCT(($E$4:$E$15=BZ10)*($DJ$4:$DJ$15))+'J06'!CK10</f>
        <v>0</v>
      </c>
      <c r="CL10" s="26">
        <f t="shared" si="46"/>
        <v>0</v>
      </c>
      <c r="CM10" s="33">
        <f t="shared" si="47"/>
        <v>0</v>
      </c>
      <c r="CN10" s="33">
        <f>CM10+0.0000002</f>
        <v>1.9999999999999999E-7</v>
      </c>
      <c r="CO10" s="33">
        <f t="shared" si="48"/>
        <v>0</v>
      </c>
      <c r="CP10" s="33">
        <f>CO10+0.0000002</f>
        <v>1.9999999999999999E-7</v>
      </c>
      <c r="CQ10" s="33">
        <f t="shared" si="49"/>
        <v>0</v>
      </c>
      <c r="CR10" s="33">
        <f>CQ10+0.0000002</f>
        <v>1.9999999999999999E-7</v>
      </c>
      <c r="CS10" s="109"/>
      <c r="CT10" s="101"/>
      <c r="CU10" s="101"/>
      <c r="CV10" s="101"/>
      <c r="CW10" s="101"/>
      <c r="CX10" s="101"/>
      <c r="CY10" s="101"/>
      <c r="CZ10" s="101"/>
      <c r="DA10" s="101"/>
      <c r="DB10" s="101"/>
      <c r="DC10" s="101"/>
      <c r="DD10" s="101"/>
      <c r="DE10" s="101"/>
      <c r="DF10" s="101"/>
      <c r="DG10" s="101"/>
      <c r="DH10" s="101"/>
      <c r="DI10" s="101"/>
      <c r="DJ10" s="110"/>
      <c r="DK10" s="31" t="str">
        <f t="shared" si="51"/>
        <v>Equipe 07</v>
      </c>
      <c r="DL10" s="33">
        <f t="shared" si="52"/>
        <v>0</v>
      </c>
      <c r="DM10" s="26">
        <f t="shared" si="53"/>
        <v>1</v>
      </c>
      <c r="DN10" s="31" t="str">
        <f t="shared" si="54"/>
        <v>Equipe 07</v>
      </c>
      <c r="DO10" s="31" t="str">
        <f t="shared" si="55"/>
        <v>Equipe 07</v>
      </c>
      <c r="DP10" s="33">
        <f t="shared" si="56"/>
        <v>0</v>
      </c>
      <c r="DQ10" s="26">
        <f t="shared" si="57"/>
        <v>1</v>
      </c>
      <c r="DR10" s="31" t="str">
        <f t="shared" si="58"/>
        <v>Equipe 07</v>
      </c>
      <c r="DS10" s="31" t="str">
        <f t="shared" si="59"/>
        <v>Equipe 07</v>
      </c>
      <c r="DT10" s="33">
        <f t="shared" si="60"/>
        <v>0</v>
      </c>
      <c r="DU10" s="26">
        <f t="shared" si="61"/>
        <v>1</v>
      </c>
      <c r="DV10" s="31" t="str">
        <f t="shared" si="62"/>
        <v>Equipe 07</v>
      </c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28"/>
      <c r="EV10" s="28"/>
      <c r="EW10" s="28"/>
      <c r="EX10" s="28"/>
      <c r="EY10" s="28"/>
      <c r="EZ10" s="28"/>
      <c r="FA10" s="28"/>
      <c r="FB10" s="28"/>
      <c r="FC10" s="28"/>
      <c r="FD10" s="28"/>
      <c r="FE10" s="28"/>
      <c r="FF10" s="28"/>
      <c r="FG10" s="28"/>
      <c r="FH10" s="28"/>
      <c r="FI10" s="28"/>
      <c r="FJ10" s="28"/>
      <c r="FK10" s="28"/>
      <c r="FL10" s="28"/>
      <c r="FM10" s="28"/>
      <c r="FN10" s="28"/>
      <c r="FO10" s="28"/>
      <c r="FP10" s="28"/>
      <c r="FQ10" s="28"/>
      <c r="FR10" s="28"/>
      <c r="FS10" s="28"/>
      <c r="FT10" s="28"/>
      <c r="FU10" s="28"/>
      <c r="FV10" s="28"/>
      <c r="FW10" s="28"/>
      <c r="FX10" s="28"/>
      <c r="FY10" s="28"/>
      <c r="FZ10" s="28"/>
      <c r="GA10" s="28"/>
      <c r="GB10" s="28"/>
      <c r="GC10" s="28"/>
      <c r="GD10" s="28"/>
      <c r="GE10" s="28"/>
      <c r="GF10" s="28"/>
      <c r="GG10" s="28"/>
      <c r="GH10" s="28"/>
      <c r="GI10" s="28"/>
      <c r="GJ10" s="28"/>
      <c r="GK10" s="28"/>
      <c r="GL10" s="28"/>
      <c r="GM10" s="28"/>
      <c r="GN10" s="28"/>
      <c r="GO10" s="28"/>
    </row>
    <row r="11" spans="1:197" ht="15" customHeight="1" thickBot="1" x14ac:dyDescent="0.3">
      <c r="A11" s="105"/>
      <c r="B11" s="106"/>
      <c r="C11" s="94"/>
      <c r="D11" s="94"/>
      <c r="E11" s="93"/>
      <c r="F11" s="105"/>
      <c r="G11" s="107"/>
      <c r="H11" s="108"/>
      <c r="I11" s="28"/>
      <c r="J11" s="83">
        <f t="shared" si="63"/>
        <v>1</v>
      </c>
      <c r="K11" s="220" t="str">
        <f t="shared" si="23"/>
        <v>Equipe 08</v>
      </c>
      <c r="L11" s="186">
        <f t="shared" si="0"/>
        <v>0</v>
      </c>
      <c r="M11" s="141">
        <f t="shared" si="1"/>
        <v>0</v>
      </c>
      <c r="N11" s="84" t="str">
        <f t="shared" si="2"/>
        <v>u</v>
      </c>
      <c r="O11" s="146">
        <f t="shared" si="3"/>
        <v>0</v>
      </c>
      <c r="P11" s="147">
        <f t="shared" si="4"/>
        <v>0</v>
      </c>
      <c r="Q11" s="147">
        <f t="shared" si="5"/>
        <v>0</v>
      </c>
      <c r="R11" s="147">
        <f t="shared" si="6"/>
        <v>0</v>
      </c>
      <c r="S11" s="147">
        <f t="shared" si="7"/>
        <v>0</v>
      </c>
      <c r="T11" s="147">
        <f t="shared" si="8"/>
        <v>0</v>
      </c>
      <c r="U11" s="177">
        <f t="shared" si="9"/>
        <v>0</v>
      </c>
      <c r="V11" s="85">
        <f t="shared" si="64"/>
        <v>1</v>
      </c>
      <c r="W11" s="223" t="str">
        <f t="shared" si="24"/>
        <v>Equipe 08</v>
      </c>
      <c r="X11" s="189">
        <f t="shared" si="10"/>
        <v>0</v>
      </c>
      <c r="Y11" s="150">
        <f t="shared" si="11"/>
        <v>0</v>
      </c>
      <c r="Z11" s="86" t="str">
        <f t="shared" si="12"/>
        <v>u</v>
      </c>
      <c r="AA11" s="155">
        <f t="shared" si="13"/>
        <v>0</v>
      </c>
      <c r="AB11" s="156">
        <f t="shared" si="14"/>
        <v>0</v>
      </c>
      <c r="AC11" s="156">
        <f t="shared" si="15"/>
        <v>0</v>
      </c>
      <c r="AD11" s="156">
        <f t="shared" si="16"/>
        <v>0</v>
      </c>
      <c r="AE11" s="156">
        <f t="shared" si="17"/>
        <v>0</v>
      </c>
      <c r="AF11" s="156">
        <f t="shared" si="18"/>
        <v>0</v>
      </c>
      <c r="AG11" s="180">
        <f t="shared" si="19"/>
        <v>0</v>
      </c>
      <c r="AH11" s="87">
        <f t="shared" si="65"/>
        <v>1</v>
      </c>
      <c r="AI11" s="226" t="str">
        <f t="shared" si="25"/>
        <v>Equipe 08</v>
      </c>
      <c r="AJ11" s="192">
        <f t="shared" si="20"/>
        <v>0</v>
      </c>
      <c r="AK11" s="159">
        <f t="shared" si="26"/>
        <v>0</v>
      </c>
      <c r="AL11" s="88" t="str">
        <f t="shared" si="27"/>
        <v>u</v>
      </c>
      <c r="AM11" s="164">
        <f t="shared" si="28"/>
        <v>0</v>
      </c>
      <c r="AN11" s="165">
        <f t="shared" si="29"/>
        <v>0</v>
      </c>
      <c r="AO11" s="165">
        <f t="shared" si="30"/>
        <v>0</v>
      </c>
      <c r="AP11" s="165">
        <f t="shared" si="31"/>
        <v>0</v>
      </c>
      <c r="AQ11" s="165">
        <f t="shared" si="32"/>
        <v>0</v>
      </c>
      <c r="AR11" s="165">
        <f t="shared" si="33"/>
        <v>0</v>
      </c>
      <c r="AS11" s="183">
        <f t="shared" si="34"/>
        <v>0</v>
      </c>
      <c r="AT11" s="27">
        <v>8</v>
      </c>
      <c r="AU11" s="26">
        <f t="shared" si="35"/>
        <v>8</v>
      </c>
      <c r="AV11" s="26">
        <v>8</v>
      </c>
      <c r="AW11" s="26">
        <f t="shared" si="36"/>
        <v>8</v>
      </c>
      <c r="AX11" s="26">
        <v>8</v>
      </c>
      <c r="AY11" s="30">
        <f t="shared" si="37"/>
        <v>8</v>
      </c>
      <c r="AZ11" s="31" t="str">
        <f>Equipes!A9</f>
        <v>Equipe 08</v>
      </c>
      <c r="BA11" s="26">
        <f t="shared" si="38"/>
        <v>1</v>
      </c>
      <c r="BB11" s="26">
        <f>'J06'!BA11-BA11</f>
        <v>0</v>
      </c>
      <c r="BC11" s="32" t="str">
        <f>IF(BA11&gt;'J06'!BA11,'J06'!$BC$28,IF(BA11='J06'!BA11,'J06'!$BB$28,IF(BA11&lt;'J06'!BA11,'J06'!$BA$28)))</f>
        <v>u</v>
      </c>
      <c r="BD11" s="26">
        <f t="shared" si="39"/>
        <v>8</v>
      </c>
      <c r="BE11" s="26">
        <f>SUMPRODUCT(($B$4:$B$15=AZ11)*($CW$4:$CW$15))+SUMPRODUCT(($E$4:$E$15=AZ11)*($CX$4:$CX$15))+'J06'!BE11</f>
        <v>0</v>
      </c>
      <c r="BF11" s="26">
        <f>SUMPRODUCT(($B$4:$B$15=AZ11)*($CY$4:$CY$15))+SUMPRODUCT(($E$4:$E$15=AZ11)*($CZ$4:$CZ$15))+'J06'!BF11</f>
        <v>0</v>
      </c>
      <c r="BG11" s="26">
        <f>SUMPRODUCT(($B$4:$B$15=AZ11)*($DA$4:$DA$15))+SUMPRODUCT(($E$4:$E$15=AZ11)*($DB$4:$DB$15))+'J06'!BG11</f>
        <v>0</v>
      </c>
      <c r="BH11" s="26">
        <f>SUMPRODUCT(($B$4:$B$15=AZ11)*($DC$4:$DC$15))+SUMPRODUCT(($E$4:$E$15=AZ11)*($DD$4:$DD$15))+'J06'!BH11</f>
        <v>0</v>
      </c>
      <c r="BI11" s="26">
        <f>SUMPRODUCT(($B$4:$B$15=AZ11)*($DE$4:$DE$15))+SUMPRODUCT(($E$4:$E$15=AZ11)*($DF$4:$DF$15))+'J06'!BI11</f>
        <v>0</v>
      </c>
      <c r="BJ11" s="26">
        <f>SUMPRODUCT(($B$4:$B$15=AZ11)*($DG$4:$DG$15))+SUMPRODUCT(($E$4:$E$15=AZ11)*($DH$4:$DH$15))+'J06'!BJ11</f>
        <v>0</v>
      </c>
      <c r="BK11" s="26">
        <f>SUMPRODUCT(($B$4:$B$15=AZ11)*($DI$4:$DI$15))+SUMPRODUCT(($E$4:$E$15=AZ11)*($DJ$4:$DJ$15))+'J06'!BK11</f>
        <v>0</v>
      </c>
      <c r="BL11" s="26">
        <f t="shared" si="40"/>
        <v>0</v>
      </c>
      <c r="BM11" s="31" t="str">
        <f>Equipes!A9</f>
        <v>Equipe 08</v>
      </c>
      <c r="BN11" s="26">
        <f t="shared" si="41"/>
        <v>1</v>
      </c>
      <c r="BO11" s="26">
        <f>'J06'!BN11-BN11</f>
        <v>0</v>
      </c>
      <c r="BP11" s="32" t="str">
        <f>IF(BN11&gt;'J06'!BN11,'J06'!$BP$28,IF(BN11='J06'!BN11,'J06'!$BO$28,IF(BN11&lt;'J06'!BN11,'J06'!$BN$28)))</f>
        <v>u</v>
      </c>
      <c r="BQ11" s="26">
        <f t="shared" si="42"/>
        <v>8</v>
      </c>
      <c r="BR11" s="26">
        <f>SUMPRODUCT(($B$4:$B$15=BM11)*($CU$4:$CU$15))+'J06'!BR11</f>
        <v>0</v>
      </c>
      <c r="BS11" s="26">
        <f>SUMPRODUCT(($B$4:$B$15=BM11)*($CY$4:$CY$15))+'J06'!BS11</f>
        <v>0</v>
      </c>
      <c r="BT11" s="26">
        <f>SUMPRODUCT(($B$4:$B$15=BM11)*($DA$4:$DA$15))+'J06'!BT11</f>
        <v>0</v>
      </c>
      <c r="BU11" s="26">
        <f>SUMPRODUCT(($B$4:$B$15=BM11)*($DC$4:$DC$15))+'J06'!BU11</f>
        <v>0</v>
      </c>
      <c r="BV11" s="26">
        <f>SUMPRODUCT(($B$4:$B$15=BM11)*($DE$4:$DE$15))+'J06'!BV11</f>
        <v>0</v>
      </c>
      <c r="BW11" s="26">
        <f>SUMPRODUCT(($B$4:$B$15=BM11)*($DG$4:$DG$15))+'J06'!BW11</f>
        <v>0</v>
      </c>
      <c r="BX11" s="26">
        <f>SUMPRODUCT(($B$4:$B$15=BM11)*($DI$4:$DI$15))+'J06'!BX11</f>
        <v>0</v>
      </c>
      <c r="BY11" s="26">
        <f t="shared" si="43"/>
        <v>0</v>
      </c>
      <c r="BZ11" s="31" t="str">
        <f>Equipes!A9</f>
        <v>Equipe 08</v>
      </c>
      <c r="CA11" s="26">
        <f t="shared" si="44"/>
        <v>1</v>
      </c>
      <c r="CB11" s="26">
        <f>'J06'!CA11-CA11</f>
        <v>0</v>
      </c>
      <c r="CC11" s="32" t="str">
        <f>IF(CA11&gt;'J06'!CA11,'J06'!$CC$28,IF(CA11='J06'!CA11,'J06'!$CB$28,IF(CA11&lt;'J06'!CA11,'J06'!$CA$28)))</f>
        <v>u</v>
      </c>
      <c r="CD11" s="26">
        <f t="shared" si="45"/>
        <v>8</v>
      </c>
      <c r="CE11" s="26">
        <f>SUMPRODUCT(($E$4:$E$15=BZ11)*($CV$4:$CV$15))+'J06'!CE11</f>
        <v>0</v>
      </c>
      <c r="CF11" s="26">
        <f>SUMPRODUCT(($E$4:$E$15=BZ11)*($CZ$4:$CZ$15))+'J06'!CF11</f>
        <v>0</v>
      </c>
      <c r="CG11" s="26">
        <f>SUMPRODUCT(($E$4:$E$15=BZ11)*($DB$4:$DB$15))+'J06'!CG11</f>
        <v>0</v>
      </c>
      <c r="CH11" s="26">
        <f>SUMPRODUCT(($E$4:$E$15=BZ11)*($DD$4:$DD$15))+'J06'!CH11</f>
        <v>0</v>
      </c>
      <c r="CI11" s="26">
        <f>SUMPRODUCT(($E$4:$E$15=BZ11)*($DF$4:$DF$15))+'J06'!CI11</f>
        <v>0</v>
      </c>
      <c r="CJ11" s="26">
        <f>SUMPRODUCT(($E$4:$E$15=BZ11)*($DH$4:$DH$15))+'J06'!CJ11</f>
        <v>0</v>
      </c>
      <c r="CK11" s="26">
        <f>SUMPRODUCT(($E$4:$E$15=BZ11)*($DJ$4:$DJ$15))+'J06'!CK11</f>
        <v>0</v>
      </c>
      <c r="CL11" s="26">
        <f t="shared" si="46"/>
        <v>0</v>
      </c>
      <c r="CM11" s="33">
        <f t="shared" si="47"/>
        <v>0</v>
      </c>
      <c r="CN11" s="33">
        <f>CM11+0.0000001</f>
        <v>9.9999999999999995E-8</v>
      </c>
      <c r="CO11" s="33">
        <f t="shared" si="48"/>
        <v>0</v>
      </c>
      <c r="CP11" s="33">
        <f>CO11+0.0000001</f>
        <v>9.9999999999999995E-8</v>
      </c>
      <c r="CQ11" s="33">
        <f t="shared" si="49"/>
        <v>0</v>
      </c>
      <c r="CR11" s="33">
        <f>CQ11+0.0000001</f>
        <v>9.9999999999999995E-8</v>
      </c>
      <c r="CS11" s="109"/>
      <c r="CT11" s="101"/>
      <c r="CU11" s="101"/>
      <c r="CV11" s="101"/>
      <c r="CW11" s="101"/>
      <c r="CX11" s="101"/>
      <c r="CY11" s="101"/>
      <c r="CZ11" s="101"/>
      <c r="DA11" s="101"/>
      <c r="DB11" s="101"/>
      <c r="DC11" s="101"/>
      <c r="DD11" s="101"/>
      <c r="DE11" s="101"/>
      <c r="DF11" s="101"/>
      <c r="DG11" s="101"/>
      <c r="DH11" s="101"/>
      <c r="DI11" s="101"/>
      <c r="DJ11" s="110"/>
      <c r="DK11" s="31" t="str">
        <f t="shared" si="51"/>
        <v>Equipe 08</v>
      </c>
      <c r="DL11" s="33">
        <f t="shared" si="52"/>
        <v>0</v>
      </c>
      <c r="DM11" s="26">
        <f t="shared" si="53"/>
        <v>1</v>
      </c>
      <c r="DN11" s="31" t="str">
        <f t="shared" si="54"/>
        <v>Equipe 08</v>
      </c>
      <c r="DO11" s="31" t="str">
        <f t="shared" si="55"/>
        <v>Equipe 08</v>
      </c>
      <c r="DP11" s="33">
        <f t="shared" si="56"/>
        <v>0</v>
      </c>
      <c r="DQ11" s="26">
        <f t="shared" si="57"/>
        <v>1</v>
      </c>
      <c r="DR11" s="31" t="str">
        <f t="shared" si="58"/>
        <v>Equipe 08</v>
      </c>
      <c r="DS11" s="31" t="str">
        <f t="shared" si="59"/>
        <v>Equipe 08</v>
      </c>
      <c r="DT11" s="33">
        <f t="shared" si="60"/>
        <v>0</v>
      </c>
      <c r="DU11" s="26">
        <f t="shared" si="61"/>
        <v>1</v>
      </c>
      <c r="DV11" s="31" t="str">
        <f t="shared" si="62"/>
        <v>Equipe 08</v>
      </c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</row>
    <row r="12" spans="1:197" ht="15" customHeight="1" thickTop="1" x14ac:dyDescent="0.25">
      <c r="A12" s="105"/>
      <c r="B12" s="106"/>
      <c r="C12" s="94"/>
      <c r="D12" s="94"/>
      <c r="E12" s="93"/>
      <c r="F12" s="105"/>
      <c r="G12" s="107"/>
      <c r="H12" s="108"/>
      <c r="I12" s="28"/>
      <c r="J12" s="89"/>
      <c r="K12" s="197"/>
      <c r="L12" s="198"/>
      <c r="M12" s="205"/>
      <c r="N12" s="90"/>
      <c r="O12" s="253" t="s">
        <v>29</v>
      </c>
      <c r="P12" s="254"/>
      <c r="Q12" s="254"/>
      <c r="R12" s="254"/>
      <c r="S12" s="261">
        <f>SUM(C4:D7)</f>
        <v>0</v>
      </c>
      <c r="T12" s="261"/>
      <c r="U12" s="262"/>
      <c r="V12" s="89"/>
      <c r="W12" s="197"/>
      <c r="X12" s="198"/>
      <c r="Y12" s="205"/>
      <c r="Z12" s="91"/>
      <c r="AA12" s="205"/>
      <c r="AB12" s="205"/>
      <c r="AC12" s="205"/>
      <c r="AD12" s="205"/>
      <c r="AE12" s="205"/>
      <c r="AF12" s="205"/>
      <c r="AG12" s="206"/>
      <c r="AH12" s="89"/>
      <c r="AI12" s="197"/>
      <c r="AJ12" s="198"/>
      <c r="AK12" s="205"/>
      <c r="AL12" s="91"/>
      <c r="AM12" s="205"/>
      <c r="AN12" s="205"/>
      <c r="AO12" s="205"/>
      <c r="AP12" s="205"/>
      <c r="AQ12" s="205"/>
      <c r="AR12" s="205"/>
      <c r="AS12" s="206"/>
      <c r="AT12" s="97"/>
      <c r="AU12" s="97"/>
      <c r="AV12" s="97"/>
      <c r="AW12" s="97"/>
      <c r="AX12" s="97"/>
      <c r="AY12" s="97"/>
      <c r="AZ12" s="98"/>
      <c r="BA12" s="97"/>
      <c r="BB12" s="97"/>
      <c r="BC12" s="99"/>
      <c r="BD12" s="97"/>
      <c r="BE12" s="97"/>
      <c r="BF12" s="97"/>
      <c r="BG12" s="97"/>
      <c r="BH12" s="97"/>
      <c r="BI12" s="97"/>
      <c r="BJ12" s="97"/>
      <c r="BK12" s="97"/>
      <c r="BL12" s="97"/>
      <c r="BM12" s="98"/>
      <c r="BN12" s="97"/>
      <c r="BO12" s="97"/>
      <c r="BP12" s="99"/>
      <c r="BQ12" s="97"/>
      <c r="BR12" s="97"/>
      <c r="BS12" s="97"/>
      <c r="BT12" s="97"/>
      <c r="BU12" s="97"/>
      <c r="BV12" s="97"/>
      <c r="BW12" s="97"/>
      <c r="BX12" s="97"/>
      <c r="BY12" s="97"/>
      <c r="BZ12" s="98"/>
      <c r="CA12" s="97"/>
      <c r="CB12" s="97"/>
      <c r="CC12" s="99"/>
      <c r="CD12" s="97"/>
      <c r="CE12" s="97"/>
      <c r="CF12" s="97"/>
      <c r="CG12" s="97"/>
      <c r="CH12" s="97"/>
      <c r="CI12" s="97"/>
      <c r="CJ12" s="97"/>
      <c r="CK12" s="97"/>
      <c r="CL12" s="97"/>
      <c r="CM12" s="100"/>
      <c r="CN12" s="100"/>
      <c r="CO12" s="100"/>
      <c r="CP12" s="100"/>
      <c r="CQ12" s="100"/>
      <c r="CR12" s="100"/>
      <c r="CS12" s="101"/>
      <c r="CT12" s="101"/>
      <c r="CU12" s="101"/>
      <c r="CV12" s="101"/>
      <c r="CW12" s="101"/>
      <c r="CX12" s="101"/>
      <c r="CY12" s="101"/>
      <c r="CZ12" s="101"/>
      <c r="DA12" s="101"/>
      <c r="DB12" s="101"/>
      <c r="DC12" s="101"/>
      <c r="DD12" s="101"/>
      <c r="DE12" s="101"/>
      <c r="DF12" s="101"/>
      <c r="DG12" s="101"/>
      <c r="DH12" s="101"/>
      <c r="DI12" s="101"/>
      <c r="DJ12" s="101"/>
      <c r="DK12" s="98"/>
      <c r="DL12" s="100"/>
      <c r="DM12" s="97"/>
      <c r="DN12" s="98"/>
      <c r="DO12" s="98"/>
      <c r="DP12" s="100"/>
      <c r="DQ12" s="97"/>
      <c r="DR12" s="98"/>
      <c r="DS12" s="98"/>
      <c r="DT12" s="100"/>
      <c r="DU12" s="97"/>
      <c r="DV12" s="9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</row>
    <row r="13" spans="1:197" ht="15" customHeight="1" x14ac:dyDescent="0.25">
      <c r="A13" s="105"/>
      <c r="B13" s="106"/>
      <c r="C13" s="94"/>
      <c r="D13" s="94"/>
      <c r="E13" s="93"/>
      <c r="F13" s="105"/>
      <c r="G13" s="107"/>
      <c r="H13" s="108"/>
      <c r="I13" s="28"/>
      <c r="J13" s="92"/>
      <c r="K13" s="201"/>
      <c r="L13" s="202"/>
      <c r="M13" s="207"/>
      <c r="N13" s="95"/>
      <c r="O13" s="249"/>
      <c r="P13" s="250"/>
      <c r="Q13" s="250"/>
      <c r="R13" s="250"/>
      <c r="S13" s="259"/>
      <c r="T13" s="259"/>
      <c r="U13" s="260"/>
      <c r="V13" s="92"/>
      <c r="W13" s="201"/>
      <c r="X13" s="202"/>
      <c r="Y13" s="207"/>
      <c r="Z13" s="96"/>
      <c r="AA13" s="207"/>
      <c r="AB13" s="207"/>
      <c r="AC13" s="207"/>
      <c r="AD13" s="207"/>
      <c r="AE13" s="207"/>
      <c r="AF13" s="207"/>
      <c r="AG13" s="208"/>
      <c r="AH13" s="92"/>
      <c r="AI13" s="201"/>
      <c r="AJ13" s="202"/>
      <c r="AK13" s="207"/>
      <c r="AL13" s="96"/>
      <c r="AM13" s="207"/>
      <c r="AN13" s="207"/>
      <c r="AO13" s="207"/>
      <c r="AP13" s="207"/>
      <c r="AQ13" s="207"/>
      <c r="AR13" s="207"/>
      <c r="AS13" s="208"/>
      <c r="AT13" s="101"/>
      <c r="AU13" s="101"/>
      <c r="AV13" s="101"/>
      <c r="AW13" s="101"/>
      <c r="AX13" s="101"/>
      <c r="AY13" s="101"/>
      <c r="AZ13" s="72"/>
      <c r="BA13" s="101"/>
      <c r="BB13" s="101"/>
      <c r="BC13" s="95"/>
      <c r="BD13" s="101"/>
      <c r="BE13" s="101"/>
      <c r="BF13" s="101"/>
      <c r="BG13" s="101"/>
      <c r="BH13" s="101"/>
      <c r="BI13" s="101"/>
      <c r="BJ13" s="101"/>
      <c r="BK13" s="101"/>
      <c r="BL13" s="101"/>
      <c r="BM13" s="72"/>
      <c r="BN13" s="101"/>
      <c r="BO13" s="101"/>
      <c r="BP13" s="95"/>
      <c r="BQ13" s="101"/>
      <c r="BR13" s="101"/>
      <c r="BS13" s="101"/>
      <c r="BT13" s="101"/>
      <c r="BU13" s="101"/>
      <c r="BV13" s="101"/>
      <c r="BW13" s="101"/>
      <c r="BX13" s="101"/>
      <c r="BY13" s="101"/>
      <c r="BZ13" s="72"/>
      <c r="CA13" s="101"/>
      <c r="CB13" s="101"/>
      <c r="CC13" s="95"/>
      <c r="CD13" s="101"/>
      <c r="CE13" s="101"/>
      <c r="CF13" s="101"/>
      <c r="CG13" s="101"/>
      <c r="CH13" s="101"/>
      <c r="CI13" s="101"/>
      <c r="CJ13" s="101"/>
      <c r="CK13" s="101"/>
      <c r="CL13" s="101"/>
      <c r="CM13" s="102"/>
      <c r="CN13" s="102"/>
      <c r="CO13" s="102"/>
      <c r="CP13" s="102"/>
      <c r="CQ13" s="102"/>
      <c r="CR13" s="102"/>
      <c r="CS13" s="101"/>
      <c r="CT13" s="101"/>
      <c r="CU13" s="101"/>
      <c r="CV13" s="101"/>
      <c r="CW13" s="101"/>
      <c r="CX13" s="101"/>
      <c r="CY13" s="101"/>
      <c r="CZ13" s="101"/>
      <c r="DA13" s="101"/>
      <c r="DB13" s="101"/>
      <c r="DC13" s="101"/>
      <c r="DD13" s="101"/>
      <c r="DE13" s="101"/>
      <c r="DF13" s="101"/>
      <c r="DG13" s="101"/>
      <c r="DH13" s="101"/>
      <c r="DI13" s="101"/>
      <c r="DJ13" s="101"/>
      <c r="DK13" s="72"/>
      <c r="DL13" s="102"/>
      <c r="DM13" s="101"/>
      <c r="DN13" s="72"/>
      <c r="DO13" s="72"/>
      <c r="DP13" s="102"/>
      <c r="DQ13" s="101"/>
      <c r="DR13" s="72"/>
      <c r="DS13" s="72"/>
      <c r="DT13" s="102"/>
      <c r="DU13" s="101"/>
      <c r="DV13" s="72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</row>
    <row r="14" spans="1:197" ht="15" customHeight="1" x14ac:dyDescent="0.25">
      <c r="A14" s="105"/>
      <c r="B14" s="106"/>
      <c r="C14" s="94"/>
      <c r="D14" s="94"/>
      <c r="E14" s="93"/>
      <c r="F14" s="105"/>
      <c r="G14" s="107"/>
      <c r="H14" s="108"/>
      <c r="I14" s="28"/>
      <c r="J14" s="92"/>
      <c r="K14" s="93"/>
      <c r="L14" s="93"/>
      <c r="M14" s="94"/>
      <c r="N14" s="95"/>
      <c r="O14" s="249" t="s">
        <v>30</v>
      </c>
      <c r="P14" s="250"/>
      <c r="Q14" s="250"/>
      <c r="R14" s="250"/>
      <c r="S14" s="259">
        <f>S12+'J06'!S14:U15</f>
        <v>0</v>
      </c>
      <c r="T14" s="259"/>
      <c r="U14" s="260"/>
      <c r="V14" s="92"/>
      <c r="W14" s="93"/>
      <c r="X14" s="93"/>
      <c r="Y14" s="94"/>
      <c r="Z14" s="96"/>
      <c r="AA14" s="94"/>
      <c r="AB14" s="94"/>
      <c r="AC14" s="94"/>
      <c r="AD14" s="94"/>
      <c r="AE14" s="94"/>
      <c r="AF14" s="94"/>
      <c r="AG14" s="94"/>
      <c r="AH14" s="92"/>
      <c r="AI14" s="93"/>
      <c r="AJ14" s="93"/>
      <c r="AK14" s="94"/>
      <c r="AL14" s="96"/>
      <c r="AM14" s="94"/>
      <c r="AN14" s="94"/>
      <c r="AO14" s="94"/>
      <c r="AP14" s="94"/>
      <c r="AQ14" s="94"/>
      <c r="AR14" s="94"/>
      <c r="AS14" s="94"/>
      <c r="AT14" s="101"/>
      <c r="AU14" s="101"/>
      <c r="AV14" s="101"/>
      <c r="AW14" s="101"/>
      <c r="AX14" s="101"/>
      <c r="AY14" s="101"/>
      <c r="AZ14" s="72"/>
      <c r="BA14" s="101"/>
      <c r="BB14" s="101"/>
      <c r="BC14" s="95"/>
      <c r="BD14" s="101"/>
      <c r="BE14" s="101"/>
      <c r="BF14" s="101"/>
      <c r="BG14" s="101"/>
      <c r="BH14" s="101"/>
      <c r="BI14" s="101"/>
      <c r="BJ14" s="101"/>
      <c r="BK14" s="101"/>
      <c r="BL14" s="101"/>
      <c r="BM14" s="72"/>
      <c r="BN14" s="101"/>
      <c r="BO14" s="101"/>
      <c r="BP14" s="95"/>
      <c r="BQ14" s="101"/>
      <c r="BR14" s="101"/>
      <c r="BS14" s="101"/>
      <c r="BT14" s="101"/>
      <c r="BU14" s="101"/>
      <c r="BV14" s="101"/>
      <c r="BW14" s="101"/>
      <c r="BX14" s="101"/>
      <c r="BY14" s="101"/>
      <c r="BZ14" s="72"/>
      <c r="CA14" s="101"/>
      <c r="CB14" s="101"/>
      <c r="CC14" s="95"/>
      <c r="CD14" s="101"/>
      <c r="CE14" s="101"/>
      <c r="CF14" s="101"/>
      <c r="CG14" s="101"/>
      <c r="CH14" s="101"/>
      <c r="CI14" s="101"/>
      <c r="CJ14" s="101"/>
      <c r="CK14" s="101"/>
      <c r="CL14" s="101"/>
      <c r="CM14" s="102"/>
      <c r="CN14" s="102"/>
      <c r="CO14" s="102"/>
      <c r="CP14" s="102"/>
      <c r="CQ14" s="102"/>
      <c r="CR14" s="102"/>
      <c r="CS14" s="101"/>
      <c r="CT14" s="101"/>
      <c r="CU14" s="101"/>
      <c r="CV14" s="101"/>
      <c r="CW14" s="101"/>
      <c r="CX14" s="101"/>
      <c r="CY14" s="101"/>
      <c r="CZ14" s="101"/>
      <c r="DA14" s="101"/>
      <c r="DB14" s="101"/>
      <c r="DC14" s="101"/>
      <c r="DD14" s="101"/>
      <c r="DE14" s="101"/>
      <c r="DF14" s="101"/>
      <c r="DG14" s="101"/>
      <c r="DH14" s="101"/>
      <c r="DI14" s="101"/>
      <c r="DJ14" s="101"/>
      <c r="DK14" s="72"/>
      <c r="DL14" s="102"/>
      <c r="DM14" s="101"/>
      <c r="DN14" s="72"/>
      <c r="DO14" s="72"/>
      <c r="DP14" s="102"/>
      <c r="DQ14" s="101"/>
      <c r="DR14" s="72"/>
      <c r="DS14" s="72"/>
      <c r="DT14" s="102"/>
      <c r="DU14" s="101"/>
      <c r="DV14" s="72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</row>
    <row r="15" spans="1:197" ht="15" customHeight="1" x14ac:dyDescent="0.25">
      <c r="A15" s="105"/>
      <c r="B15" s="106"/>
      <c r="C15" s="94"/>
      <c r="D15" s="94"/>
      <c r="E15" s="93"/>
      <c r="F15" s="105"/>
      <c r="G15" s="107"/>
      <c r="H15" s="108"/>
      <c r="I15" s="28"/>
      <c r="J15" s="92"/>
      <c r="K15" s="93"/>
      <c r="L15" s="93"/>
      <c r="M15" s="94"/>
      <c r="N15" s="95"/>
      <c r="O15" s="249"/>
      <c r="P15" s="250"/>
      <c r="Q15" s="250"/>
      <c r="R15" s="250"/>
      <c r="S15" s="259"/>
      <c r="T15" s="259"/>
      <c r="U15" s="260"/>
      <c r="V15" s="92"/>
      <c r="W15" s="93"/>
      <c r="X15" s="93"/>
      <c r="Y15" s="94"/>
      <c r="Z15" s="96"/>
      <c r="AA15" s="94"/>
      <c r="AB15" s="94"/>
      <c r="AC15" s="94"/>
      <c r="AD15" s="94"/>
      <c r="AE15" s="94"/>
      <c r="AF15" s="94"/>
      <c r="AG15" s="94"/>
      <c r="AH15" s="92"/>
      <c r="AI15" s="93"/>
      <c r="AJ15" s="93"/>
      <c r="AK15" s="94"/>
      <c r="AL15" s="96"/>
      <c r="AM15" s="94"/>
      <c r="AN15" s="94"/>
      <c r="AO15" s="94"/>
      <c r="AP15" s="94"/>
      <c r="AQ15" s="94"/>
      <c r="AR15" s="94"/>
      <c r="AS15" s="94"/>
      <c r="AT15" s="101"/>
      <c r="AU15" s="101"/>
      <c r="AV15" s="101"/>
      <c r="AW15" s="101"/>
      <c r="AX15" s="101"/>
      <c r="AY15" s="101"/>
      <c r="AZ15" s="72"/>
      <c r="BA15" s="101"/>
      <c r="BB15" s="101"/>
      <c r="BC15" s="95"/>
      <c r="BD15" s="101"/>
      <c r="BE15" s="101"/>
      <c r="BF15" s="101"/>
      <c r="BG15" s="101"/>
      <c r="BH15" s="101"/>
      <c r="BI15" s="101"/>
      <c r="BJ15" s="101"/>
      <c r="BK15" s="101"/>
      <c r="BL15" s="101"/>
      <c r="BM15" s="72"/>
      <c r="BN15" s="101"/>
      <c r="BO15" s="101"/>
      <c r="BP15" s="95"/>
      <c r="BQ15" s="101"/>
      <c r="BR15" s="101"/>
      <c r="BS15" s="101"/>
      <c r="BT15" s="101"/>
      <c r="BU15" s="101"/>
      <c r="BV15" s="101"/>
      <c r="BW15" s="101"/>
      <c r="BX15" s="101"/>
      <c r="BY15" s="101"/>
      <c r="BZ15" s="72"/>
      <c r="CA15" s="101"/>
      <c r="CB15" s="101"/>
      <c r="CC15" s="95"/>
      <c r="CD15" s="101"/>
      <c r="CE15" s="101"/>
      <c r="CF15" s="101"/>
      <c r="CG15" s="101"/>
      <c r="CH15" s="101"/>
      <c r="CI15" s="101"/>
      <c r="CJ15" s="101"/>
      <c r="CK15" s="101"/>
      <c r="CL15" s="101"/>
      <c r="CM15" s="102"/>
      <c r="CN15" s="102"/>
      <c r="CO15" s="102"/>
      <c r="CP15" s="102"/>
      <c r="CQ15" s="102"/>
      <c r="CR15" s="102"/>
      <c r="CS15" s="101"/>
      <c r="CT15" s="101"/>
      <c r="CU15" s="101"/>
      <c r="CV15" s="101"/>
      <c r="CW15" s="101"/>
      <c r="CX15" s="101"/>
      <c r="CY15" s="101"/>
      <c r="CZ15" s="101"/>
      <c r="DA15" s="101"/>
      <c r="DB15" s="101"/>
      <c r="DC15" s="101"/>
      <c r="DD15" s="101"/>
      <c r="DE15" s="101"/>
      <c r="DF15" s="101"/>
      <c r="DG15" s="101"/>
      <c r="DH15" s="101"/>
      <c r="DI15" s="101"/>
      <c r="DJ15" s="101"/>
      <c r="DK15" s="72"/>
      <c r="DL15" s="102"/>
      <c r="DM15" s="101"/>
      <c r="DN15" s="72"/>
      <c r="DO15" s="72"/>
      <c r="DP15" s="102"/>
      <c r="DQ15" s="101"/>
      <c r="DR15" s="72"/>
      <c r="DS15" s="72"/>
      <c r="DT15" s="102"/>
      <c r="DU15" s="101"/>
      <c r="DV15" s="72"/>
      <c r="DW15" s="28"/>
      <c r="DX15" s="28"/>
      <c r="DY15" s="28"/>
      <c r="DZ15" s="28"/>
      <c r="EA15" s="28"/>
      <c r="EB15" s="28"/>
      <c r="EC15" s="28"/>
      <c r="ED15" s="28"/>
      <c r="EE15" s="28"/>
      <c r="EF15" s="28"/>
      <c r="EG15" s="28"/>
      <c r="EH15" s="28"/>
      <c r="EI15" s="28"/>
      <c r="EJ15" s="28"/>
      <c r="EK15" s="28"/>
      <c r="EL15" s="28"/>
      <c r="EM15" s="28"/>
      <c r="EN15" s="28"/>
      <c r="EO15" s="28"/>
      <c r="EP15" s="28"/>
      <c r="EQ15" s="28"/>
      <c r="ER15" s="28"/>
      <c r="ES15" s="28"/>
      <c r="ET15" s="28"/>
      <c r="EU15" s="28"/>
      <c r="EV15" s="28"/>
      <c r="EW15" s="28"/>
      <c r="EX15" s="28"/>
      <c r="EY15" s="28"/>
      <c r="EZ15" s="28"/>
      <c r="FA15" s="28"/>
      <c r="FB15" s="28"/>
      <c r="FC15" s="28"/>
      <c r="FD15" s="28"/>
      <c r="FE15" s="28"/>
      <c r="FF15" s="28"/>
      <c r="FG15" s="28"/>
      <c r="FH15" s="28"/>
      <c r="FI15" s="28"/>
      <c r="FJ15" s="28"/>
      <c r="FK15" s="28"/>
      <c r="FL15" s="28"/>
      <c r="FM15" s="28"/>
      <c r="FN15" s="28"/>
      <c r="FO15" s="28"/>
      <c r="FP15" s="28"/>
      <c r="FQ15" s="28"/>
      <c r="FR15" s="28"/>
      <c r="FS15" s="28"/>
      <c r="FT15" s="28"/>
      <c r="FU15" s="28"/>
      <c r="FV15" s="28"/>
      <c r="FW15" s="28"/>
      <c r="FX15" s="28"/>
      <c r="FY15" s="28"/>
      <c r="FZ15" s="28"/>
      <c r="GA15" s="28"/>
      <c r="GB15" s="28"/>
      <c r="GC15" s="28"/>
      <c r="GD15" s="28"/>
      <c r="GE15" s="28"/>
      <c r="GF15" s="28"/>
      <c r="GG15" s="28"/>
      <c r="GH15" s="28"/>
      <c r="GI15" s="28"/>
      <c r="GJ15" s="28"/>
      <c r="GK15" s="28"/>
      <c r="GL15" s="28"/>
      <c r="GM15" s="28"/>
      <c r="GN15" s="28"/>
      <c r="GO15" s="28"/>
    </row>
    <row r="16" spans="1:197" ht="15" customHeight="1" x14ac:dyDescent="0.25">
      <c r="A16" s="71"/>
      <c r="B16" s="69"/>
      <c r="C16" s="71"/>
      <c r="D16" s="71"/>
      <c r="E16" s="64"/>
      <c r="F16" s="71"/>
      <c r="G16" s="71"/>
      <c r="H16" s="71"/>
      <c r="I16" s="28"/>
      <c r="J16" s="92"/>
      <c r="K16" s="93"/>
      <c r="L16" s="93"/>
      <c r="M16" s="94"/>
      <c r="N16" s="95"/>
      <c r="O16" s="249" t="s">
        <v>31</v>
      </c>
      <c r="P16" s="250"/>
      <c r="Q16" s="250"/>
      <c r="R16" s="250"/>
      <c r="S16" s="255" t="str">
        <f>IF(O4=0,"",SUM(S4:S11)/SUM(O4:O11)*2)</f>
        <v/>
      </c>
      <c r="T16" s="255"/>
      <c r="U16" s="256"/>
      <c r="V16" s="92"/>
      <c r="W16" s="93"/>
      <c r="X16" s="93"/>
      <c r="Y16" s="94"/>
      <c r="Z16" s="96"/>
      <c r="AA16" s="94"/>
      <c r="AB16" s="94"/>
      <c r="AC16" s="94"/>
      <c r="AD16" s="94"/>
      <c r="AE16" s="94"/>
      <c r="AF16" s="94"/>
      <c r="AG16" s="94"/>
      <c r="AH16" s="92"/>
      <c r="AI16" s="93"/>
      <c r="AJ16" s="93"/>
      <c r="AK16" s="94"/>
      <c r="AL16" s="96"/>
      <c r="AM16" s="94"/>
      <c r="AN16" s="94"/>
      <c r="AO16" s="94"/>
      <c r="AP16" s="94"/>
      <c r="AQ16" s="94"/>
      <c r="AR16" s="94"/>
      <c r="AS16" s="94"/>
      <c r="AT16" s="101"/>
      <c r="AU16" s="101"/>
      <c r="AV16" s="101"/>
      <c r="AW16" s="101"/>
      <c r="AX16" s="101"/>
      <c r="AY16" s="101"/>
      <c r="AZ16" s="72"/>
      <c r="BA16" s="101"/>
      <c r="BB16" s="101"/>
      <c r="BC16" s="95"/>
      <c r="BD16" s="101"/>
      <c r="BE16" s="101"/>
      <c r="BF16" s="101"/>
      <c r="BG16" s="101"/>
      <c r="BH16" s="101"/>
      <c r="BI16" s="101"/>
      <c r="BJ16" s="101"/>
      <c r="BK16" s="101"/>
      <c r="BL16" s="101"/>
      <c r="BM16" s="72"/>
      <c r="BN16" s="101"/>
      <c r="BO16" s="101"/>
      <c r="BP16" s="95"/>
      <c r="BQ16" s="101"/>
      <c r="BR16" s="101"/>
      <c r="BS16" s="101"/>
      <c r="BT16" s="101"/>
      <c r="BU16" s="101"/>
      <c r="BV16" s="101"/>
      <c r="BW16" s="101"/>
      <c r="BX16" s="101"/>
      <c r="BY16" s="101"/>
      <c r="BZ16" s="72"/>
      <c r="CA16" s="101"/>
      <c r="CB16" s="101"/>
      <c r="CC16" s="95"/>
      <c r="CD16" s="101"/>
      <c r="CE16" s="101"/>
      <c r="CF16" s="101"/>
      <c r="CG16" s="101"/>
      <c r="CH16" s="101"/>
      <c r="CI16" s="101"/>
      <c r="CJ16" s="101"/>
      <c r="CK16" s="101"/>
      <c r="CL16" s="101"/>
      <c r="CM16" s="102"/>
      <c r="CN16" s="102"/>
      <c r="CO16" s="102"/>
      <c r="CP16" s="102"/>
      <c r="CQ16" s="102"/>
      <c r="CR16" s="102"/>
      <c r="CS16" s="28"/>
      <c r="CT16" s="28"/>
      <c r="CU16" s="28"/>
      <c r="CV16" s="28"/>
      <c r="CW16" s="28"/>
      <c r="CX16" s="28"/>
      <c r="CY16" s="28"/>
      <c r="CZ16" s="28"/>
      <c r="DA16" s="28"/>
      <c r="DB16" s="28"/>
      <c r="DC16" s="28"/>
      <c r="DD16" s="28"/>
      <c r="DE16" s="28"/>
      <c r="DF16" s="28"/>
      <c r="DG16" s="28"/>
      <c r="DH16" s="28"/>
      <c r="DI16" s="28"/>
      <c r="DJ16" s="28"/>
      <c r="DK16" s="72"/>
      <c r="DL16" s="102"/>
      <c r="DM16" s="101"/>
      <c r="DN16" s="72"/>
      <c r="DO16" s="72"/>
      <c r="DP16" s="102"/>
      <c r="DQ16" s="101"/>
      <c r="DR16" s="72"/>
      <c r="DS16" s="72"/>
      <c r="DT16" s="102"/>
      <c r="DU16" s="101"/>
      <c r="DV16" s="72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28"/>
      <c r="EV16" s="28"/>
      <c r="EW16" s="28"/>
      <c r="EX16" s="28"/>
      <c r="EY16" s="28"/>
      <c r="EZ16" s="28"/>
      <c r="FA16" s="28"/>
      <c r="FB16" s="28"/>
      <c r="FC16" s="28"/>
      <c r="FD16" s="28"/>
      <c r="FE16" s="28"/>
      <c r="FF16" s="28"/>
      <c r="FG16" s="28"/>
      <c r="FH16" s="28"/>
      <c r="FI16" s="28"/>
      <c r="FJ16" s="28"/>
      <c r="FK16" s="28"/>
      <c r="FL16" s="28"/>
      <c r="FM16" s="28"/>
      <c r="FN16" s="28"/>
      <c r="FO16" s="28"/>
      <c r="FP16" s="28"/>
      <c r="FQ16" s="28"/>
      <c r="FR16" s="28"/>
      <c r="FS16" s="28"/>
      <c r="FT16" s="28"/>
      <c r="FU16" s="28"/>
      <c r="FV16" s="28"/>
      <c r="FW16" s="28"/>
      <c r="FX16" s="28"/>
      <c r="FY16" s="28"/>
      <c r="FZ16" s="28"/>
      <c r="GA16" s="28"/>
      <c r="GB16" s="28"/>
      <c r="GC16" s="28"/>
      <c r="GD16" s="28"/>
      <c r="GE16" s="28"/>
      <c r="GF16" s="28"/>
      <c r="GG16" s="28"/>
      <c r="GH16" s="28"/>
      <c r="GI16" s="28"/>
      <c r="GJ16" s="28"/>
      <c r="GK16" s="28"/>
      <c r="GL16" s="28"/>
      <c r="GM16" s="28"/>
      <c r="GN16" s="28"/>
      <c r="GO16" s="28"/>
    </row>
    <row r="17" spans="1:197" ht="15" customHeight="1" thickBot="1" x14ac:dyDescent="0.3">
      <c r="A17" s="28"/>
      <c r="B17" s="228"/>
      <c r="C17" s="228"/>
      <c r="D17" s="228"/>
      <c r="E17" s="228"/>
      <c r="F17" s="228"/>
      <c r="G17" s="228"/>
      <c r="H17" s="28"/>
      <c r="I17" s="28"/>
      <c r="J17" s="92"/>
      <c r="K17" s="93"/>
      <c r="L17" s="93"/>
      <c r="M17" s="94"/>
      <c r="N17" s="95"/>
      <c r="O17" s="251"/>
      <c r="P17" s="252"/>
      <c r="Q17" s="252"/>
      <c r="R17" s="252"/>
      <c r="S17" s="257"/>
      <c r="T17" s="257"/>
      <c r="U17" s="258"/>
      <c r="V17" s="92"/>
      <c r="W17" s="93"/>
      <c r="X17" s="93"/>
      <c r="Y17" s="94"/>
      <c r="Z17" s="96"/>
      <c r="AA17" s="94"/>
      <c r="AB17" s="94"/>
      <c r="AC17" s="94"/>
      <c r="AD17" s="94"/>
      <c r="AE17" s="94"/>
      <c r="AF17" s="94"/>
      <c r="AG17" s="94"/>
      <c r="AH17" s="92"/>
      <c r="AI17" s="93"/>
      <c r="AJ17" s="93"/>
      <c r="AK17" s="94"/>
      <c r="AL17" s="96"/>
      <c r="AM17" s="94"/>
      <c r="AN17" s="94"/>
      <c r="AO17" s="94"/>
      <c r="AP17" s="94"/>
      <c r="AQ17" s="94"/>
      <c r="AR17" s="94"/>
      <c r="AS17" s="94"/>
      <c r="AT17" s="101"/>
      <c r="AU17" s="101"/>
      <c r="AV17" s="101"/>
      <c r="AW17" s="101"/>
      <c r="AX17" s="101"/>
      <c r="AY17" s="101"/>
      <c r="AZ17" s="72"/>
      <c r="BA17" s="101"/>
      <c r="BB17" s="101"/>
      <c r="BC17" s="95"/>
      <c r="BD17" s="101"/>
      <c r="BE17" s="101"/>
      <c r="BF17" s="101"/>
      <c r="BG17" s="101"/>
      <c r="BH17" s="101"/>
      <c r="BI17" s="101"/>
      <c r="BJ17" s="101"/>
      <c r="BK17" s="101"/>
      <c r="BL17" s="101"/>
      <c r="BM17" s="72"/>
      <c r="BN17" s="101"/>
      <c r="BO17" s="101"/>
      <c r="BP17" s="95"/>
      <c r="BQ17" s="101"/>
      <c r="BR17" s="101"/>
      <c r="BS17" s="101"/>
      <c r="BT17" s="101"/>
      <c r="BU17" s="101"/>
      <c r="BV17" s="101"/>
      <c r="BW17" s="101"/>
      <c r="BX17" s="101"/>
      <c r="BY17" s="101"/>
      <c r="BZ17" s="72"/>
      <c r="CA17" s="101"/>
      <c r="CB17" s="101"/>
      <c r="CC17" s="95"/>
      <c r="CD17" s="101"/>
      <c r="CE17" s="101"/>
      <c r="CF17" s="101"/>
      <c r="CG17" s="101"/>
      <c r="CH17" s="101"/>
      <c r="CI17" s="101"/>
      <c r="CJ17" s="101"/>
      <c r="CK17" s="101"/>
      <c r="CL17" s="101"/>
      <c r="CM17" s="102"/>
      <c r="CN17" s="102"/>
      <c r="CO17" s="102"/>
      <c r="CP17" s="102"/>
      <c r="CQ17" s="102"/>
      <c r="CR17" s="102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72"/>
      <c r="DL17" s="102"/>
      <c r="DM17" s="101"/>
      <c r="DN17" s="72"/>
      <c r="DO17" s="72"/>
      <c r="DP17" s="102"/>
      <c r="DQ17" s="101"/>
      <c r="DR17" s="72"/>
      <c r="DS17" s="72"/>
      <c r="DT17" s="102"/>
      <c r="DU17" s="101"/>
      <c r="DV17" s="72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</row>
    <row r="18" spans="1:197" ht="15" customHeight="1" thickTop="1" x14ac:dyDescent="0.25">
      <c r="A18" s="28"/>
      <c r="B18" s="228"/>
      <c r="C18" s="228"/>
      <c r="D18" s="228"/>
      <c r="E18" s="228"/>
      <c r="F18" s="228"/>
      <c r="G18" s="228"/>
      <c r="H18" s="28"/>
      <c r="I18" s="28"/>
      <c r="J18" s="92"/>
      <c r="K18" s="93"/>
      <c r="L18" s="93"/>
      <c r="M18" s="94"/>
      <c r="N18" s="95"/>
      <c r="O18" s="193"/>
      <c r="P18" s="193"/>
      <c r="Q18" s="193"/>
      <c r="R18" s="193"/>
      <c r="S18" s="193"/>
      <c r="T18" s="193"/>
      <c r="U18" s="193"/>
      <c r="V18" s="92"/>
      <c r="W18" s="93"/>
      <c r="X18" s="93"/>
      <c r="Y18" s="94"/>
      <c r="Z18" s="96"/>
      <c r="AA18" s="94"/>
      <c r="AB18" s="94"/>
      <c r="AC18" s="94"/>
      <c r="AD18" s="94"/>
      <c r="AE18" s="94"/>
      <c r="AF18" s="94"/>
      <c r="AG18" s="94"/>
      <c r="AH18" s="92"/>
      <c r="AI18" s="93"/>
      <c r="AJ18" s="93"/>
      <c r="AK18" s="94"/>
      <c r="AL18" s="96"/>
      <c r="AM18" s="94"/>
      <c r="AN18" s="94"/>
      <c r="AO18" s="94"/>
      <c r="AP18" s="94"/>
      <c r="AQ18" s="94"/>
      <c r="AR18" s="94"/>
      <c r="AS18" s="94"/>
      <c r="AT18" s="101"/>
      <c r="AU18" s="101"/>
      <c r="AV18" s="101"/>
      <c r="AW18" s="101"/>
      <c r="AX18" s="101"/>
      <c r="AY18" s="101"/>
      <c r="AZ18" s="72"/>
      <c r="BA18" s="101"/>
      <c r="BB18" s="101"/>
      <c r="BC18" s="95"/>
      <c r="BD18" s="101"/>
      <c r="BE18" s="101"/>
      <c r="BF18" s="101"/>
      <c r="BG18" s="101"/>
      <c r="BH18" s="101"/>
      <c r="BI18" s="101"/>
      <c r="BJ18" s="101"/>
      <c r="BK18" s="101"/>
      <c r="BL18" s="101"/>
      <c r="BM18" s="72"/>
      <c r="BN18" s="101"/>
      <c r="BO18" s="101"/>
      <c r="BP18" s="95"/>
      <c r="BQ18" s="101"/>
      <c r="BR18" s="101"/>
      <c r="BS18" s="101"/>
      <c r="BT18" s="101"/>
      <c r="BU18" s="101"/>
      <c r="BV18" s="101"/>
      <c r="BW18" s="101"/>
      <c r="BX18" s="101"/>
      <c r="BY18" s="101"/>
      <c r="BZ18" s="72"/>
      <c r="CA18" s="101"/>
      <c r="CB18" s="101"/>
      <c r="CC18" s="95"/>
      <c r="CD18" s="101"/>
      <c r="CE18" s="101"/>
      <c r="CF18" s="101"/>
      <c r="CG18" s="101"/>
      <c r="CH18" s="101"/>
      <c r="CI18" s="101"/>
      <c r="CJ18" s="101"/>
      <c r="CK18" s="101"/>
      <c r="CL18" s="101"/>
      <c r="CM18" s="102"/>
      <c r="CN18" s="102"/>
      <c r="CO18" s="102"/>
      <c r="CP18" s="102"/>
      <c r="CQ18" s="102"/>
      <c r="CR18" s="102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72"/>
      <c r="DL18" s="102"/>
      <c r="DM18" s="101"/>
      <c r="DN18" s="72"/>
      <c r="DO18" s="72"/>
      <c r="DP18" s="102"/>
      <c r="DQ18" s="101"/>
      <c r="DR18" s="72"/>
      <c r="DS18" s="72"/>
      <c r="DT18" s="102"/>
      <c r="DU18" s="101"/>
      <c r="DV18" s="72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</row>
    <row r="19" spans="1:197" ht="15" customHeight="1" x14ac:dyDescent="0.25">
      <c r="A19" s="28"/>
      <c r="B19" s="228"/>
      <c r="C19" s="228"/>
      <c r="D19" s="228"/>
      <c r="E19" s="228"/>
      <c r="F19" s="228"/>
      <c r="G19" s="228"/>
      <c r="H19" s="28"/>
      <c r="I19" s="28"/>
      <c r="J19" s="92"/>
      <c r="K19" s="93"/>
      <c r="L19" s="93"/>
      <c r="M19" s="94"/>
      <c r="N19" s="95"/>
      <c r="O19" s="193"/>
      <c r="P19" s="193"/>
      <c r="Q19" s="193"/>
      <c r="R19" s="193"/>
      <c r="S19" s="193"/>
      <c r="T19" s="193"/>
      <c r="U19" s="193"/>
      <c r="V19" s="92"/>
      <c r="W19" s="93"/>
      <c r="X19" s="93"/>
      <c r="Y19" s="94"/>
      <c r="Z19" s="96"/>
      <c r="AA19" s="94"/>
      <c r="AB19" s="94"/>
      <c r="AC19" s="94"/>
      <c r="AD19" s="94"/>
      <c r="AE19" s="94"/>
      <c r="AF19" s="94"/>
      <c r="AG19" s="94"/>
      <c r="AH19" s="92"/>
      <c r="AI19" s="93"/>
      <c r="AJ19" s="93"/>
      <c r="AK19" s="94"/>
      <c r="AL19" s="96"/>
      <c r="AM19" s="94"/>
      <c r="AN19" s="94"/>
      <c r="AO19" s="94"/>
      <c r="AP19" s="94"/>
      <c r="AQ19" s="94"/>
      <c r="AR19" s="94"/>
      <c r="AS19" s="94"/>
      <c r="AT19" s="101"/>
      <c r="AU19" s="101"/>
      <c r="AV19" s="101"/>
      <c r="AW19" s="101"/>
      <c r="AX19" s="101"/>
      <c r="AY19" s="101"/>
      <c r="AZ19" s="72"/>
      <c r="BA19" s="101"/>
      <c r="BB19" s="101"/>
      <c r="BC19" s="95"/>
      <c r="BD19" s="101"/>
      <c r="BE19" s="101"/>
      <c r="BF19" s="101"/>
      <c r="BG19" s="101"/>
      <c r="BH19" s="101"/>
      <c r="BI19" s="101"/>
      <c r="BJ19" s="101"/>
      <c r="BK19" s="101"/>
      <c r="BL19" s="101"/>
      <c r="BM19" s="72"/>
      <c r="BN19" s="101"/>
      <c r="BO19" s="101"/>
      <c r="BP19" s="95"/>
      <c r="BQ19" s="101"/>
      <c r="BR19" s="101"/>
      <c r="BS19" s="101"/>
      <c r="BT19" s="101"/>
      <c r="BU19" s="101"/>
      <c r="BV19" s="101"/>
      <c r="BW19" s="101"/>
      <c r="BX19" s="101"/>
      <c r="BY19" s="101"/>
      <c r="BZ19" s="72"/>
      <c r="CA19" s="101"/>
      <c r="CB19" s="101"/>
      <c r="CC19" s="95"/>
      <c r="CD19" s="101"/>
      <c r="CE19" s="101"/>
      <c r="CF19" s="101"/>
      <c r="CG19" s="101"/>
      <c r="CH19" s="101"/>
      <c r="CI19" s="101"/>
      <c r="CJ19" s="101"/>
      <c r="CK19" s="101"/>
      <c r="CL19" s="101"/>
      <c r="CM19" s="102"/>
      <c r="CN19" s="102"/>
      <c r="CO19" s="102"/>
      <c r="CP19" s="102"/>
      <c r="CQ19" s="102"/>
      <c r="CR19" s="102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72"/>
      <c r="DL19" s="102"/>
      <c r="DM19" s="101"/>
      <c r="DN19" s="72"/>
      <c r="DO19" s="72"/>
      <c r="DP19" s="102"/>
      <c r="DQ19" s="101"/>
      <c r="DR19" s="72"/>
      <c r="DS19" s="72"/>
      <c r="DT19" s="102"/>
      <c r="DU19" s="101"/>
      <c r="DV19" s="72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</row>
    <row r="20" spans="1:197" ht="15" customHeight="1" x14ac:dyDescent="0.25">
      <c r="A20" s="28"/>
      <c r="B20" s="228"/>
      <c r="C20" s="228"/>
      <c r="D20" s="228"/>
      <c r="E20" s="228"/>
      <c r="F20" s="228"/>
      <c r="G20" s="228"/>
      <c r="H20" s="28"/>
      <c r="I20" s="28"/>
      <c r="J20" s="92"/>
      <c r="K20" s="93"/>
      <c r="L20" s="93"/>
      <c r="M20" s="94"/>
      <c r="N20" s="95"/>
      <c r="O20" s="94"/>
      <c r="P20" s="94"/>
      <c r="Q20" s="94"/>
      <c r="R20" s="94"/>
      <c r="S20" s="94"/>
      <c r="T20" s="94"/>
      <c r="U20" s="94"/>
      <c r="V20" s="92"/>
      <c r="W20" s="93"/>
      <c r="X20" s="93"/>
      <c r="Y20" s="94"/>
      <c r="Z20" s="96"/>
      <c r="AA20" s="94"/>
      <c r="AB20" s="94"/>
      <c r="AC20" s="94"/>
      <c r="AD20" s="94"/>
      <c r="AE20" s="94"/>
      <c r="AF20" s="94"/>
      <c r="AG20" s="94"/>
      <c r="AH20" s="92"/>
      <c r="AI20" s="93"/>
      <c r="AJ20" s="93"/>
      <c r="AK20" s="94"/>
      <c r="AL20" s="96"/>
      <c r="AM20" s="94"/>
      <c r="AN20" s="94"/>
      <c r="AO20" s="94"/>
      <c r="AP20" s="94"/>
      <c r="AQ20" s="94"/>
      <c r="AR20" s="94"/>
      <c r="AS20" s="94"/>
      <c r="AT20" s="101"/>
      <c r="AU20" s="101"/>
      <c r="AV20" s="101"/>
      <c r="AW20" s="101"/>
      <c r="AX20" s="101"/>
      <c r="AY20" s="101"/>
      <c r="AZ20" s="72"/>
      <c r="BA20" s="101"/>
      <c r="BB20" s="101"/>
      <c r="BC20" s="95"/>
      <c r="BD20" s="101"/>
      <c r="BE20" s="101"/>
      <c r="BF20" s="101"/>
      <c r="BG20" s="101"/>
      <c r="BH20" s="101"/>
      <c r="BI20" s="101"/>
      <c r="BJ20" s="101"/>
      <c r="BK20" s="101"/>
      <c r="BL20" s="101"/>
      <c r="BM20" s="72"/>
      <c r="BN20" s="101"/>
      <c r="BO20" s="101"/>
      <c r="BP20" s="95"/>
      <c r="BQ20" s="101"/>
      <c r="BR20" s="101"/>
      <c r="BS20" s="101"/>
      <c r="BT20" s="101"/>
      <c r="BU20" s="101"/>
      <c r="BV20" s="101"/>
      <c r="BW20" s="101"/>
      <c r="BX20" s="101"/>
      <c r="BY20" s="101"/>
      <c r="BZ20" s="72"/>
      <c r="CA20" s="101"/>
      <c r="CB20" s="101"/>
      <c r="CC20" s="95"/>
      <c r="CD20" s="101"/>
      <c r="CE20" s="101"/>
      <c r="CF20" s="101"/>
      <c r="CG20" s="101"/>
      <c r="CH20" s="101"/>
      <c r="CI20" s="101"/>
      <c r="CJ20" s="101"/>
      <c r="CK20" s="101"/>
      <c r="CL20" s="101"/>
      <c r="CM20" s="102"/>
      <c r="CN20" s="102"/>
      <c r="CO20" s="102"/>
      <c r="CP20" s="102"/>
      <c r="CQ20" s="102"/>
      <c r="CR20" s="102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72"/>
      <c r="DL20" s="102"/>
      <c r="DM20" s="101"/>
      <c r="DN20" s="72"/>
      <c r="DO20" s="72"/>
      <c r="DP20" s="102"/>
      <c r="DQ20" s="101"/>
      <c r="DR20" s="72"/>
      <c r="DS20" s="72"/>
      <c r="DT20" s="102"/>
      <c r="DU20" s="101"/>
      <c r="DV20" s="72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</row>
    <row r="21" spans="1:197" ht="15" customHeight="1" x14ac:dyDescent="0.25">
      <c r="A21" s="28"/>
      <c r="B21" s="228"/>
      <c r="C21" s="228"/>
      <c r="D21" s="228"/>
      <c r="E21" s="228"/>
      <c r="F21" s="228"/>
      <c r="G21" s="228"/>
      <c r="H21" s="28"/>
      <c r="I21" s="28"/>
      <c r="J21" s="92"/>
      <c r="K21" s="93"/>
      <c r="L21" s="93"/>
      <c r="M21" s="94"/>
      <c r="N21" s="95"/>
      <c r="O21" s="94"/>
      <c r="P21" s="94"/>
      <c r="Q21" s="94"/>
      <c r="R21" s="94"/>
      <c r="S21" s="94"/>
      <c r="T21" s="94"/>
      <c r="U21" s="94"/>
      <c r="V21" s="92"/>
      <c r="W21" s="93"/>
      <c r="X21" s="93"/>
      <c r="Y21" s="94"/>
      <c r="Z21" s="96"/>
      <c r="AA21" s="94"/>
      <c r="AB21" s="94"/>
      <c r="AC21" s="94"/>
      <c r="AD21" s="94"/>
      <c r="AE21" s="94"/>
      <c r="AF21" s="94"/>
      <c r="AG21" s="94"/>
      <c r="AH21" s="92"/>
      <c r="AI21" s="93"/>
      <c r="AJ21" s="93"/>
      <c r="AK21" s="94"/>
      <c r="AL21" s="96"/>
      <c r="AM21" s="94"/>
      <c r="AN21" s="94"/>
      <c r="AO21" s="94"/>
      <c r="AP21" s="94"/>
      <c r="AQ21" s="94"/>
      <c r="AR21" s="94"/>
      <c r="AS21" s="94"/>
      <c r="AT21" s="101"/>
      <c r="AU21" s="101"/>
      <c r="AV21" s="101"/>
      <c r="AW21" s="101"/>
      <c r="AX21" s="101"/>
      <c r="AY21" s="101"/>
      <c r="AZ21" s="72"/>
      <c r="BA21" s="101"/>
      <c r="BB21" s="101"/>
      <c r="BC21" s="95"/>
      <c r="BD21" s="101"/>
      <c r="BE21" s="101"/>
      <c r="BF21" s="101"/>
      <c r="BG21" s="101"/>
      <c r="BH21" s="101"/>
      <c r="BI21" s="101"/>
      <c r="BJ21" s="101"/>
      <c r="BK21" s="101"/>
      <c r="BL21" s="101"/>
      <c r="BM21" s="72"/>
      <c r="BN21" s="101"/>
      <c r="BO21" s="101"/>
      <c r="BP21" s="95"/>
      <c r="BQ21" s="101"/>
      <c r="BR21" s="101"/>
      <c r="BS21" s="101"/>
      <c r="BT21" s="101"/>
      <c r="BU21" s="101"/>
      <c r="BV21" s="101"/>
      <c r="BW21" s="101"/>
      <c r="BX21" s="101"/>
      <c r="BY21" s="101"/>
      <c r="BZ21" s="72"/>
      <c r="CA21" s="101"/>
      <c r="CB21" s="101"/>
      <c r="CC21" s="95"/>
      <c r="CD21" s="101"/>
      <c r="CE21" s="101"/>
      <c r="CF21" s="101"/>
      <c r="CG21" s="101"/>
      <c r="CH21" s="101"/>
      <c r="CI21" s="101"/>
      <c r="CJ21" s="101"/>
      <c r="CK21" s="101"/>
      <c r="CL21" s="101"/>
      <c r="CM21" s="102"/>
      <c r="CN21" s="102"/>
      <c r="CO21" s="102"/>
      <c r="CP21" s="102"/>
      <c r="CQ21" s="102"/>
      <c r="CR21" s="102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72"/>
      <c r="DL21" s="102"/>
      <c r="DM21" s="101"/>
      <c r="DN21" s="72"/>
      <c r="DO21" s="72"/>
      <c r="DP21" s="102"/>
      <c r="DQ21" s="101"/>
      <c r="DR21" s="72"/>
      <c r="DS21" s="72"/>
      <c r="DT21" s="102"/>
      <c r="DU21" s="101"/>
      <c r="DV21" s="72"/>
      <c r="DW21" s="28"/>
      <c r="DX21" s="28"/>
      <c r="DY21" s="28"/>
      <c r="DZ21" s="28"/>
      <c r="EA21" s="28"/>
      <c r="EB21" s="28"/>
      <c r="EC21" s="28"/>
      <c r="ED21" s="28"/>
      <c r="EE21" s="28"/>
      <c r="EF21" s="28"/>
      <c r="EG21" s="28"/>
      <c r="EH21" s="28"/>
      <c r="EI21" s="28"/>
      <c r="EJ21" s="28"/>
      <c r="EK21" s="28"/>
      <c r="EL21" s="28"/>
      <c r="EM21" s="28"/>
      <c r="EN21" s="28"/>
      <c r="EO21" s="28"/>
      <c r="EP21" s="28"/>
      <c r="EQ21" s="28"/>
      <c r="ER21" s="28"/>
      <c r="ES21" s="28"/>
      <c r="ET21" s="28"/>
      <c r="EU21" s="28"/>
      <c r="EV21" s="28"/>
      <c r="EW21" s="28"/>
      <c r="EX21" s="28"/>
      <c r="EY21" s="28"/>
      <c r="EZ21" s="28"/>
      <c r="FA21" s="28"/>
      <c r="FB21" s="28"/>
      <c r="FC21" s="28"/>
      <c r="FD21" s="28"/>
      <c r="FE21" s="28"/>
      <c r="FF21" s="28"/>
      <c r="FG21" s="28"/>
      <c r="FH21" s="28"/>
      <c r="FI21" s="28"/>
      <c r="FJ21" s="28"/>
      <c r="FK21" s="28"/>
      <c r="FL21" s="28"/>
      <c r="FM21" s="28"/>
      <c r="FN21" s="28"/>
      <c r="FO21" s="28"/>
      <c r="FP21" s="28"/>
      <c r="FQ21" s="28"/>
      <c r="FR21" s="28"/>
      <c r="FS21" s="28"/>
      <c r="FT21" s="28"/>
      <c r="FU21" s="28"/>
      <c r="FV21" s="28"/>
      <c r="FW21" s="28"/>
      <c r="FX21" s="28"/>
      <c r="FY21" s="28"/>
      <c r="FZ21" s="28"/>
      <c r="GA21" s="28"/>
      <c r="GB21" s="28"/>
      <c r="GC21" s="28"/>
      <c r="GD21" s="28"/>
      <c r="GE21" s="28"/>
      <c r="GF21" s="28"/>
      <c r="GG21" s="28"/>
      <c r="GH21" s="28"/>
      <c r="GI21" s="28"/>
      <c r="GJ21" s="28"/>
      <c r="GK21" s="28"/>
      <c r="GL21" s="28"/>
      <c r="GM21" s="28"/>
      <c r="GN21" s="28"/>
      <c r="GO21" s="28"/>
    </row>
    <row r="22" spans="1:197" ht="15" customHeight="1" x14ac:dyDescent="0.25">
      <c r="A22" s="28"/>
      <c r="B22" s="228"/>
      <c r="C22" s="228"/>
      <c r="D22" s="228"/>
      <c r="E22" s="228"/>
      <c r="F22" s="228"/>
      <c r="G22" s="228"/>
      <c r="H22" s="28"/>
      <c r="I22" s="28"/>
      <c r="J22" s="92"/>
      <c r="K22" s="93"/>
      <c r="L22" s="93"/>
      <c r="M22" s="94"/>
      <c r="N22" s="95"/>
      <c r="O22" s="94"/>
      <c r="P22" s="94"/>
      <c r="Q22" s="94"/>
      <c r="R22" s="94"/>
      <c r="S22" s="94"/>
      <c r="T22" s="94"/>
      <c r="U22" s="94"/>
      <c r="V22" s="92"/>
      <c r="W22" s="93"/>
      <c r="X22" s="93"/>
      <c r="Y22" s="94"/>
      <c r="Z22" s="96"/>
      <c r="AA22" s="94"/>
      <c r="AB22" s="94"/>
      <c r="AC22" s="94"/>
      <c r="AD22" s="94"/>
      <c r="AE22" s="94"/>
      <c r="AF22" s="94"/>
      <c r="AG22" s="94"/>
      <c r="AH22" s="92"/>
      <c r="AI22" s="93"/>
      <c r="AJ22" s="93"/>
      <c r="AK22" s="94"/>
      <c r="AL22" s="96"/>
      <c r="AM22" s="94"/>
      <c r="AN22" s="94"/>
      <c r="AO22" s="94"/>
      <c r="AP22" s="94"/>
      <c r="AQ22" s="94"/>
      <c r="AR22" s="94"/>
      <c r="AS22" s="94"/>
      <c r="AT22" s="101"/>
      <c r="AU22" s="101"/>
      <c r="AV22" s="101"/>
      <c r="AW22" s="101"/>
      <c r="AX22" s="101"/>
      <c r="AY22" s="101"/>
      <c r="AZ22" s="72"/>
      <c r="BA22" s="101"/>
      <c r="BB22" s="101"/>
      <c r="BC22" s="95"/>
      <c r="BD22" s="101"/>
      <c r="BE22" s="101"/>
      <c r="BF22" s="101"/>
      <c r="BG22" s="101"/>
      <c r="BH22" s="101"/>
      <c r="BI22" s="101"/>
      <c r="BJ22" s="101"/>
      <c r="BK22" s="101"/>
      <c r="BL22" s="101"/>
      <c r="BM22" s="72"/>
      <c r="BN22" s="101"/>
      <c r="BO22" s="101"/>
      <c r="BP22" s="95"/>
      <c r="BQ22" s="101"/>
      <c r="BR22" s="101"/>
      <c r="BS22" s="101"/>
      <c r="BT22" s="101"/>
      <c r="BU22" s="101"/>
      <c r="BV22" s="101"/>
      <c r="BW22" s="101"/>
      <c r="BX22" s="101"/>
      <c r="BY22" s="101"/>
      <c r="BZ22" s="72"/>
      <c r="CA22" s="101"/>
      <c r="CB22" s="101"/>
      <c r="CC22" s="95"/>
      <c r="CD22" s="101"/>
      <c r="CE22" s="101"/>
      <c r="CF22" s="101"/>
      <c r="CG22" s="101"/>
      <c r="CH22" s="101"/>
      <c r="CI22" s="101"/>
      <c r="CJ22" s="101"/>
      <c r="CK22" s="101"/>
      <c r="CL22" s="101"/>
      <c r="CM22" s="102"/>
      <c r="CN22" s="102"/>
      <c r="CO22" s="102"/>
      <c r="CP22" s="102"/>
      <c r="CQ22" s="102"/>
      <c r="CR22" s="102"/>
      <c r="CS22" s="28"/>
      <c r="CT22" s="28"/>
      <c r="CU22" s="28"/>
      <c r="CV22" s="28"/>
      <c r="CW22" s="28"/>
      <c r="CX22" s="28"/>
      <c r="CY22" s="28"/>
      <c r="CZ22" s="28"/>
      <c r="DA22" s="28"/>
      <c r="DB22" s="28"/>
      <c r="DC22" s="28"/>
      <c r="DD22" s="28"/>
      <c r="DE22" s="28"/>
      <c r="DF22" s="28"/>
      <c r="DG22" s="28"/>
      <c r="DH22" s="28"/>
      <c r="DI22" s="28"/>
      <c r="DJ22" s="28"/>
      <c r="DK22" s="72"/>
      <c r="DL22" s="102"/>
      <c r="DM22" s="101"/>
      <c r="DN22" s="72"/>
      <c r="DO22" s="72"/>
      <c r="DP22" s="102"/>
      <c r="DQ22" s="101"/>
      <c r="DR22" s="72"/>
      <c r="DS22" s="72"/>
      <c r="DT22" s="102"/>
      <c r="DU22" s="101"/>
      <c r="DV22" s="72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28"/>
      <c r="EV22" s="28"/>
      <c r="EW22" s="28"/>
      <c r="EX22" s="28"/>
      <c r="EY22" s="28"/>
      <c r="EZ22" s="28"/>
      <c r="FA22" s="28"/>
      <c r="FB22" s="28"/>
      <c r="FC22" s="28"/>
      <c r="FD22" s="28"/>
      <c r="FE22" s="28"/>
      <c r="FF22" s="28"/>
      <c r="FG22" s="28"/>
      <c r="FH22" s="28"/>
      <c r="FI22" s="28"/>
      <c r="FJ22" s="28"/>
      <c r="FK22" s="28"/>
      <c r="FL22" s="28"/>
      <c r="FM22" s="28"/>
      <c r="FN22" s="28"/>
      <c r="FO22" s="28"/>
      <c r="FP22" s="28"/>
      <c r="FQ22" s="28"/>
      <c r="FR22" s="28"/>
      <c r="FS22" s="28"/>
      <c r="FT22" s="28"/>
      <c r="FU22" s="28"/>
      <c r="FV22" s="28"/>
      <c r="FW22" s="28"/>
      <c r="FX22" s="28"/>
      <c r="FY22" s="28"/>
      <c r="FZ22" s="28"/>
      <c r="GA22" s="28"/>
      <c r="GB22" s="28"/>
      <c r="GC22" s="28"/>
      <c r="GD22" s="28"/>
      <c r="GE22" s="28"/>
      <c r="GF22" s="28"/>
      <c r="GG22" s="28"/>
      <c r="GH22" s="28"/>
      <c r="GI22" s="28"/>
      <c r="GJ22" s="28"/>
      <c r="GK22" s="28"/>
      <c r="GL22" s="28"/>
      <c r="GM22" s="28"/>
      <c r="GN22" s="28"/>
      <c r="GO22" s="28"/>
    </row>
    <row r="23" spans="1:197" ht="15" customHeight="1" x14ac:dyDescent="0.25">
      <c r="A23" s="28"/>
      <c r="B23" s="228"/>
      <c r="C23" s="228"/>
      <c r="D23" s="228"/>
      <c r="E23" s="228"/>
      <c r="F23" s="228"/>
      <c r="G23" s="228"/>
      <c r="H23" s="28"/>
      <c r="I23" s="28"/>
      <c r="J23" s="92"/>
      <c r="K23" s="93"/>
      <c r="L23" s="93"/>
      <c r="M23" s="94"/>
      <c r="N23" s="95"/>
      <c r="O23" s="94"/>
      <c r="P23" s="94"/>
      <c r="Q23" s="94"/>
      <c r="R23" s="94"/>
      <c r="S23" s="94"/>
      <c r="T23" s="94"/>
      <c r="U23" s="94"/>
      <c r="V23" s="92"/>
      <c r="W23" s="93"/>
      <c r="X23" s="93"/>
      <c r="Y23" s="94"/>
      <c r="Z23" s="96"/>
      <c r="AA23" s="94"/>
      <c r="AB23" s="94"/>
      <c r="AC23" s="94"/>
      <c r="AD23" s="94"/>
      <c r="AE23" s="94"/>
      <c r="AF23" s="94"/>
      <c r="AG23" s="94"/>
      <c r="AH23" s="92"/>
      <c r="AI23" s="93"/>
      <c r="AJ23" s="93"/>
      <c r="AK23" s="94"/>
      <c r="AL23" s="96"/>
      <c r="AM23" s="94"/>
      <c r="AN23" s="94"/>
      <c r="AO23" s="94"/>
      <c r="AP23" s="94"/>
      <c r="AQ23" s="94"/>
      <c r="AR23" s="94"/>
      <c r="AS23" s="94"/>
      <c r="AT23" s="101"/>
      <c r="AU23" s="101"/>
      <c r="AV23" s="101"/>
      <c r="AW23" s="101"/>
      <c r="AX23" s="101"/>
      <c r="AY23" s="101"/>
      <c r="AZ23" s="72"/>
      <c r="BA23" s="101"/>
      <c r="BB23" s="101"/>
      <c r="BC23" s="95"/>
      <c r="BD23" s="101"/>
      <c r="BE23" s="101"/>
      <c r="BF23" s="101"/>
      <c r="BG23" s="101"/>
      <c r="BH23" s="101"/>
      <c r="BI23" s="101"/>
      <c r="BJ23" s="101"/>
      <c r="BK23" s="101"/>
      <c r="BL23" s="101"/>
      <c r="BM23" s="72"/>
      <c r="BN23" s="101"/>
      <c r="BO23" s="101"/>
      <c r="BP23" s="95"/>
      <c r="BQ23" s="101"/>
      <c r="BR23" s="101"/>
      <c r="BS23" s="101"/>
      <c r="BT23" s="101"/>
      <c r="BU23" s="101"/>
      <c r="BV23" s="101"/>
      <c r="BW23" s="101"/>
      <c r="BX23" s="101"/>
      <c r="BY23" s="101"/>
      <c r="BZ23" s="72"/>
      <c r="CA23" s="101"/>
      <c r="CB23" s="101"/>
      <c r="CC23" s="95"/>
      <c r="CD23" s="101"/>
      <c r="CE23" s="101"/>
      <c r="CF23" s="101"/>
      <c r="CG23" s="101"/>
      <c r="CH23" s="101"/>
      <c r="CI23" s="101"/>
      <c r="CJ23" s="101"/>
      <c r="CK23" s="101"/>
      <c r="CL23" s="101"/>
      <c r="CM23" s="102"/>
      <c r="CN23" s="102"/>
      <c r="CO23" s="102"/>
      <c r="CP23" s="102"/>
      <c r="CQ23" s="102"/>
      <c r="CR23" s="102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72"/>
      <c r="DL23" s="102"/>
      <c r="DM23" s="101"/>
      <c r="DN23" s="72"/>
      <c r="DO23" s="72"/>
      <c r="DP23" s="102"/>
      <c r="DQ23" s="101"/>
      <c r="DR23" s="72"/>
      <c r="DS23" s="72"/>
      <c r="DT23" s="102"/>
      <c r="DU23" s="101"/>
      <c r="DV23" s="72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</row>
    <row r="24" spans="1:197" ht="15" customHeight="1" x14ac:dyDescent="0.25">
      <c r="A24" s="28"/>
      <c r="B24" s="228"/>
      <c r="C24" s="228"/>
      <c r="D24" s="228"/>
      <c r="E24" s="228"/>
      <c r="F24" s="228"/>
      <c r="G24" s="228"/>
      <c r="H24" s="28"/>
      <c r="I24" s="28"/>
      <c r="J24" s="92"/>
      <c r="K24" s="93"/>
      <c r="L24" s="93"/>
      <c r="M24" s="94"/>
      <c r="N24" s="95"/>
      <c r="O24" s="111"/>
      <c r="P24" s="111"/>
      <c r="Q24" s="111"/>
      <c r="R24" s="111"/>
      <c r="S24" s="111"/>
      <c r="T24" s="111"/>
      <c r="U24" s="111"/>
      <c r="V24" s="92"/>
      <c r="W24" s="93"/>
      <c r="X24" s="93"/>
      <c r="Y24" s="94"/>
      <c r="Z24" s="96"/>
      <c r="AA24" s="94"/>
      <c r="AB24" s="94"/>
      <c r="AC24" s="94"/>
      <c r="AD24" s="94"/>
      <c r="AE24" s="94"/>
      <c r="AF24" s="94"/>
      <c r="AG24" s="94"/>
      <c r="AH24" s="92"/>
      <c r="AI24" s="93"/>
      <c r="AJ24" s="93"/>
      <c r="AK24" s="94"/>
      <c r="AL24" s="96"/>
      <c r="AM24" s="94"/>
      <c r="AN24" s="94"/>
      <c r="AO24" s="94"/>
      <c r="AP24" s="94"/>
      <c r="AQ24" s="94"/>
      <c r="AR24" s="94"/>
      <c r="AS24" s="94"/>
      <c r="AT24" s="101"/>
      <c r="AU24" s="101"/>
      <c r="AV24" s="101"/>
      <c r="AW24" s="101"/>
      <c r="AX24" s="101"/>
      <c r="AY24" s="101"/>
      <c r="AZ24" s="72"/>
      <c r="BA24" s="101"/>
      <c r="BB24" s="101"/>
      <c r="BC24" s="95"/>
      <c r="BD24" s="101"/>
      <c r="BE24" s="101"/>
      <c r="BF24" s="101"/>
      <c r="BG24" s="101"/>
      <c r="BH24" s="101"/>
      <c r="BI24" s="101"/>
      <c r="BJ24" s="101"/>
      <c r="BK24" s="101"/>
      <c r="BL24" s="101"/>
      <c r="BM24" s="72"/>
      <c r="BN24" s="101"/>
      <c r="BO24" s="101"/>
      <c r="BP24" s="95"/>
      <c r="BQ24" s="101"/>
      <c r="BR24" s="101"/>
      <c r="BS24" s="101"/>
      <c r="BT24" s="101"/>
      <c r="BU24" s="101"/>
      <c r="BV24" s="101"/>
      <c r="BW24" s="101"/>
      <c r="BX24" s="101"/>
      <c r="BY24" s="101"/>
      <c r="BZ24" s="72"/>
      <c r="CA24" s="101"/>
      <c r="CB24" s="101"/>
      <c r="CC24" s="95"/>
      <c r="CD24" s="101"/>
      <c r="CE24" s="101"/>
      <c r="CF24" s="101"/>
      <c r="CG24" s="101"/>
      <c r="CH24" s="101"/>
      <c r="CI24" s="101"/>
      <c r="CJ24" s="101"/>
      <c r="CK24" s="101"/>
      <c r="CL24" s="101"/>
      <c r="CM24" s="102"/>
      <c r="CN24" s="102"/>
      <c r="CO24" s="102"/>
      <c r="CP24" s="102"/>
      <c r="CQ24" s="102"/>
      <c r="CR24" s="102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72"/>
      <c r="DL24" s="102"/>
      <c r="DM24" s="101"/>
      <c r="DN24" s="72"/>
      <c r="DO24" s="72"/>
      <c r="DP24" s="102"/>
      <c r="DQ24" s="101"/>
      <c r="DR24" s="72"/>
      <c r="DS24" s="72"/>
      <c r="DT24" s="102"/>
      <c r="DU24" s="101"/>
      <c r="DV24" s="72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</row>
    <row r="25" spans="1:197" ht="15" customHeight="1" x14ac:dyDescent="0.25">
      <c r="A25" s="28"/>
      <c r="B25" s="228"/>
      <c r="C25" s="228"/>
      <c r="D25" s="228"/>
      <c r="E25" s="228"/>
      <c r="F25" s="228"/>
      <c r="G25" s="228"/>
      <c r="H25" s="28"/>
      <c r="I25" s="28"/>
      <c r="J25" s="92"/>
      <c r="K25" s="93"/>
      <c r="L25" s="93"/>
      <c r="M25" s="94"/>
      <c r="N25" s="95"/>
      <c r="O25" s="111"/>
      <c r="P25" s="111"/>
      <c r="Q25" s="111"/>
      <c r="R25" s="111"/>
      <c r="S25" s="111"/>
      <c r="T25" s="111"/>
      <c r="U25" s="111"/>
      <c r="V25" s="92"/>
      <c r="W25" s="93"/>
      <c r="X25" s="93"/>
      <c r="Y25" s="94"/>
      <c r="Z25" s="96"/>
      <c r="AA25" s="94"/>
      <c r="AB25" s="94"/>
      <c r="AC25" s="94"/>
      <c r="AD25" s="94"/>
      <c r="AE25" s="94"/>
      <c r="AF25" s="94"/>
      <c r="AG25" s="94"/>
      <c r="AH25" s="92"/>
      <c r="AI25" s="93"/>
      <c r="AJ25" s="93"/>
      <c r="AK25" s="94"/>
      <c r="AL25" s="96"/>
      <c r="AM25" s="94"/>
      <c r="AN25" s="94"/>
      <c r="AO25" s="94"/>
      <c r="AP25" s="94"/>
      <c r="AQ25" s="94"/>
      <c r="AR25" s="94"/>
      <c r="AS25" s="94"/>
      <c r="AT25" s="101"/>
      <c r="AU25" s="101"/>
      <c r="AV25" s="101"/>
      <c r="AW25" s="101"/>
      <c r="AX25" s="101"/>
      <c r="AY25" s="101"/>
      <c r="AZ25" s="72"/>
      <c r="BA25" s="101"/>
      <c r="BB25" s="101"/>
      <c r="BC25" s="95"/>
      <c r="BD25" s="101"/>
      <c r="BE25" s="101"/>
      <c r="BF25" s="101"/>
      <c r="BG25" s="101"/>
      <c r="BH25" s="101"/>
      <c r="BI25" s="101"/>
      <c r="BJ25" s="101"/>
      <c r="BK25" s="101"/>
      <c r="BL25" s="101"/>
      <c r="BM25" s="72"/>
      <c r="BN25" s="101"/>
      <c r="BO25" s="101"/>
      <c r="BP25" s="95"/>
      <c r="BQ25" s="101"/>
      <c r="BR25" s="101"/>
      <c r="BS25" s="101"/>
      <c r="BT25" s="101"/>
      <c r="BU25" s="101"/>
      <c r="BV25" s="101"/>
      <c r="BW25" s="101"/>
      <c r="BX25" s="101"/>
      <c r="BY25" s="101"/>
      <c r="BZ25" s="72"/>
      <c r="CA25" s="101"/>
      <c r="CB25" s="101"/>
      <c r="CC25" s="95"/>
      <c r="CD25" s="101"/>
      <c r="CE25" s="101"/>
      <c r="CF25" s="101"/>
      <c r="CG25" s="101"/>
      <c r="CH25" s="101"/>
      <c r="CI25" s="101"/>
      <c r="CJ25" s="101"/>
      <c r="CK25" s="101"/>
      <c r="CL25" s="101"/>
      <c r="CM25" s="102"/>
      <c r="CN25" s="102"/>
      <c r="CO25" s="102"/>
      <c r="CP25" s="102"/>
      <c r="CQ25" s="102"/>
      <c r="CR25" s="102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72"/>
      <c r="DL25" s="102"/>
      <c r="DM25" s="101"/>
      <c r="DN25" s="72"/>
      <c r="DO25" s="72"/>
      <c r="DP25" s="102"/>
      <c r="DQ25" s="101"/>
      <c r="DR25" s="72"/>
      <c r="DS25" s="72"/>
      <c r="DT25" s="102"/>
      <c r="DU25" s="101"/>
      <c r="DV25" s="72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</row>
    <row r="26" spans="1:197" ht="15" customHeight="1" x14ac:dyDescent="0.25">
      <c r="A26" s="28"/>
      <c r="B26" s="228"/>
      <c r="C26" s="228"/>
      <c r="D26" s="228"/>
      <c r="E26" s="228"/>
      <c r="F26" s="228"/>
      <c r="G26" s="228"/>
      <c r="H26" s="28"/>
      <c r="I26" s="28"/>
      <c r="J26" s="92"/>
      <c r="K26" s="93"/>
      <c r="L26" s="93"/>
      <c r="M26" s="94"/>
      <c r="N26" s="95"/>
      <c r="O26" s="111"/>
      <c r="P26" s="111"/>
      <c r="Q26" s="111"/>
      <c r="R26" s="111"/>
      <c r="S26" s="111"/>
      <c r="T26" s="111"/>
      <c r="U26" s="111"/>
      <c r="V26" s="92"/>
      <c r="W26" s="93"/>
      <c r="X26" s="93"/>
      <c r="Y26" s="94"/>
      <c r="Z26" s="96"/>
      <c r="AA26" s="94"/>
      <c r="AB26" s="94"/>
      <c r="AC26" s="94"/>
      <c r="AD26" s="94"/>
      <c r="AE26" s="94"/>
      <c r="AF26" s="94"/>
      <c r="AG26" s="94"/>
      <c r="AH26" s="92"/>
      <c r="AI26" s="93"/>
      <c r="AJ26" s="93"/>
      <c r="AK26" s="94"/>
      <c r="AL26" s="96"/>
      <c r="AM26" s="94"/>
      <c r="AN26" s="94"/>
      <c r="AO26" s="94"/>
      <c r="AP26" s="94"/>
      <c r="AQ26" s="94"/>
      <c r="AR26" s="94"/>
      <c r="AS26" s="94"/>
      <c r="AT26" s="101"/>
      <c r="AU26" s="101"/>
      <c r="AV26" s="101"/>
      <c r="AW26" s="101"/>
      <c r="AX26" s="101"/>
      <c r="AY26" s="101"/>
      <c r="AZ26" s="72"/>
      <c r="BA26" s="101"/>
      <c r="BB26" s="101"/>
      <c r="BC26" s="95"/>
      <c r="BD26" s="101"/>
      <c r="BE26" s="101"/>
      <c r="BF26" s="101"/>
      <c r="BG26" s="101"/>
      <c r="BH26" s="101"/>
      <c r="BI26" s="101"/>
      <c r="BJ26" s="101"/>
      <c r="BK26" s="101"/>
      <c r="BL26" s="101"/>
      <c r="BM26" s="72"/>
      <c r="BN26" s="101"/>
      <c r="BO26" s="101"/>
      <c r="BP26" s="95"/>
      <c r="BQ26" s="101"/>
      <c r="BR26" s="101"/>
      <c r="BS26" s="101"/>
      <c r="BT26" s="101"/>
      <c r="BU26" s="101"/>
      <c r="BV26" s="101"/>
      <c r="BW26" s="101"/>
      <c r="BX26" s="101"/>
      <c r="BY26" s="101"/>
      <c r="BZ26" s="72"/>
      <c r="CA26" s="101"/>
      <c r="CB26" s="101"/>
      <c r="CC26" s="95"/>
      <c r="CD26" s="101"/>
      <c r="CE26" s="101"/>
      <c r="CF26" s="101"/>
      <c r="CG26" s="101"/>
      <c r="CH26" s="101"/>
      <c r="CI26" s="101"/>
      <c r="CJ26" s="101"/>
      <c r="CK26" s="101"/>
      <c r="CL26" s="101"/>
      <c r="CM26" s="102"/>
      <c r="CN26" s="102"/>
      <c r="CO26" s="102"/>
      <c r="CP26" s="102"/>
      <c r="CQ26" s="102"/>
      <c r="CR26" s="102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72"/>
      <c r="DL26" s="102"/>
      <c r="DM26" s="101"/>
      <c r="DN26" s="72"/>
      <c r="DO26" s="72"/>
      <c r="DP26" s="102"/>
      <c r="DQ26" s="101"/>
      <c r="DR26" s="72"/>
      <c r="DS26" s="72"/>
      <c r="DT26" s="102"/>
      <c r="DU26" s="101"/>
      <c r="DV26" s="72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</row>
    <row r="27" spans="1:197" ht="15" customHeight="1" x14ac:dyDescent="0.25">
      <c r="A27" s="28"/>
      <c r="B27" s="228"/>
      <c r="C27" s="228"/>
      <c r="D27" s="228"/>
      <c r="E27" s="228"/>
      <c r="F27" s="228"/>
      <c r="G27" s="228"/>
      <c r="H27" s="28"/>
      <c r="I27" s="28"/>
      <c r="J27" s="92"/>
      <c r="K27" s="93"/>
      <c r="L27" s="93"/>
      <c r="M27" s="94"/>
      <c r="N27" s="95"/>
      <c r="O27" s="111"/>
      <c r="P27" s="111"/>
      <c r="Q27" s="111"/>
      <c r="R27" s="111"/>
      <c r="S27" s="111"/>
      <c r="T27" s="111"/>
      <c r="U27" s="111"/>
      <c r="V27" s="92"/>
      <c r="W27" s="93"/>
      <c r="X27" s="93"/>
      <c r="Y27" s="94"/>
      <c r="Z27" s="96"/>
      <c r="AA27" s="94"/>
      <c r="AB27" s="94"/>
      <c r="AC27" s="94"/>
      <c r="AD27" s="94"/>
      <c r="AE27" s="94"/>
      <c r="AF27" s="94"/>
      <c r="AG27" s="94"/>
      <c r="AH27" s="92"/>
      <c r="AI27" s="93"/>
      <c r="AJ27" s="93"/>
      <c r="AK27" s="94"/>
      <c r="AL27" s="96"/>
      <c r="AM27" s="94"/>
      <c r="AN27" s="94"/>
      <c r="AO27" s="94"/>
      <c r="AP27" s="94"/>
      <c r="AQ27" s="94"/>
      <c r="AR27" s="94"/>
      <c r="AS27" s="94"/>
      <c r="AT27" s="101"/>
      <c r="AU27" s="101"/>
      <c r="AV27" s="101"/>
      <c r="AW27" s="101"/>
      <c r="AX27" s="101"/>
      <c r="AY27" s="101"/>
      <c r="AZ27" s="72"/>
      <c r="BA27" s="101"/>
      <c r="BB27" s="101"/>
      <c r="BC27" s="95"/>
      <c r="BD27" s="101"/>
      <c r="BE27" s="101"/>
      <c r="BF27" s="101"/>
      <c r="BG27" s="101"/>
      <c r="BH27" s="101"/>
      <c r="BI27" s="101"/>
      <c r="BJ27" s="101"/>
      <c r="BK27" s="101"/>
      <c r="BL27" s="101"/>
      <c r="BM27" s="72"/>
      <c r="BN27" s="101"/>
      <c r="BO27" s="101"/>
      <c r="BP27" s="95"/>
      <c r="BQ27" s="101"/>
      <c r="BR27" s="101"/>
      <c r="BS27" s="101"/>
      <c r="BT27" s="101"/>
      <c r="BU27" s="101"/>
      <c r="BV27" s="101"/>
      <c r="BW27" s="101"/>
      <c r="BX27" s="101"/>
      <c r="BY27" s="101"/>
      <c r="BZ27" s="72"/>
      <c r="CA27" s="101"/>
      <c r="CB27" s="101"/>
      <c r="CC27" s="95"/>
      <c r="CD27" s="101"/>
      <c r="CE27" s="101"/>
      <c r="CF27" s="101"/>
      <c r="CG27" s="101"/>
      <c r="CH27" s="101"/>
      <c r="CI27" s="101"/>
      <c r="CJ27" s="101"/>
      <c r="CK27" s="101"/>
      <c r="CL27" s="101"/>
      <c r="CM27" s="102"/>
      <c r="CN27" s="102"/>
      <c r="CO27" s="102"/>
      <c r="CP27" s="102"/>
      <c r="CQ27" s="102"/>
      <c r="CR27" s="102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72"/>
      <c r="DL27" s="102"/>
      <c r="DM27" s="101"/>
      <c r="DN27" s="72"/>
      <c r="DO27" s="72"/>
      <c r="DP27" s="102"/>
      <c r="DQ27" s="101"/>
      <c r="DR27" s="72"/>
      <c r="DS27" s="72"/>
      <c r="DT27" s="102"/>
      <c r="DU27" s="101"/>
      <c r="DV27" s="72"/>
      <c r="DW27" s="28"/>
      <c r="DX27" s="28"/>
      <c r="DY27" s="28"/>
      <c r="DZ27" s="28"/>
      <c r="EA27" s="28"/>
      <c r="EB27" s="28"/>
      <c r="EC27" s="28"/>
      <c r="ED27" s="28"/>
      <c r="EE27" s="28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  <c r="FK27" s="28"/>
      <c r="FL27" s="28"/>
      <c r="FM27" s="28"/>
      <c r="FN27" s="28"/>
      <c r="FO27" s="28"/>
      <c r="FP27" s="28"/>
      <c r="FQ27" s="28"/>
      <c r="FR27" s="28"/>
      <c r="FS27" s="28"/>
      <c r="FT27" s="28"/>
      <c r="FU27" s="28"/>
      <c r="FV27" s="28"/>
      <c r="FW27" s="28"/>
      <c r="FX27" s="28"/>
      <c r="FY27" s="28"/>
      <c r="FZ27" s="28"/>
      <c r="GA27" s="28"/>
      <c r="GB27" s="28"/>
      <c r="GC27" s="28"/>
      <c r="GD27" s="28"/>
      <c r="GE27" s="28"/>
      <c r="GF27" s="28"/>
      <c r="GG27" s="28"/>
      <c r="GH27" s="28"/>
      <c r="GI27" s="28"/>
      <c r="GJ27" s="28"/>
      <c r="GK27" s="28"/>
      <c r="GL27" s="28"/>
      <c r="GM27" s="28"/>
      <c r="GN27" s="28"/>
      <c r="GO27" s="28"/>
    </row>
    <row r="28" spans="1:197" ht="15" customHeight="1" x14ac:dyDescent="0.25">
      <c r="A28" s="28"/>
      <c r="B28" s="228"/>
      <c r="C28" s="228"/>
      <c r="D28" s="228"/>
      <c r="E28" s="228"/>
      <c r="F28" s="228"/>
      <c r="G28" s="228"/>
      <c r="H28" s="28"/>
      <c r="I28" s="28"/>
      <c r="J28" s="28"/>
      <c r="K28" s="64"/>
      <c r="L28" s="64"/>
      <c r="M28" s="28"/>
      <c r="N28" s="28"/>
      <c r="O28" s="111"/>
      <c r="P28" s="111"/>
      <c r="Q28" s="111"/>
      <c r="R28" s="111"/>
      <c r="S28" s="111"/>
      <c r="T28" s="111"/>
      <c r="U28" s="111"/>
      <c r="V28" s="28"/>
      <c r="W28" s="64"/>
      <c r="X28" s="64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64"/>
      <c r="AJ28" s="64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65"/>
      <c r="AZ28" s="66"/>
      <c r="BA28" s="67" t="s">
        <v>38</v>
      </c>
      <c r="BB28" s="67" t="s">
        <v>37</v>
      </c>
      <c r="BC28" s="67" t="s">
        <v>39</v>
      </c>
      <c r="BD28" s="65"/>
      <c r="BE28" s="65"/>
      <c r="BF28" s="65"/>
      <c r="BG28" s="65"/>
      <c r="BH28" s="65"/>
      <c r="BI28" s="65"/>
      <c r="BJ28" s="65"/>
      <c r="BK28" s="65"/>
      <c r="BL28" s="65"/>
      <c r="BM28" s="66"/>
      <c r="BN28" s="67" t="s">
        <v>38</v>
      </c>
      <c r="BO28" s="67" t="s">
        <v>37</v>
      </c>
      <c r="BP28" s="67" t="s">
        <v>39</v>
      </c>
      <c r="BQ28" s="65"/>
      <c r="BR28" s="65"/>
      <c r="BS28" s="65"/>
      <c r="BT28" s="65"/>
      <c r="BU28" s="65"/>
      <c r="BV28" s="65"/>
      <c r="BW28" s="65"/>
      <c r="BX28" s="65"/>
      <c r="BY28" s="65"/>
      <c r="BZ28" s="66"/>
      <c r="CA28" s="67" t="s">
        <v>38</v>
      </c>
      <c r="CB28" s="67" t="s">
        <v>37</v>
      </c>
      <c r="CC28" s="67" t="s">
        <v>39</v>
      </c>
      <c r="CD28" s="65"/>
      <c r="CE28" s="65"/>
      <c r="CF28" s="65"/>
      <c r="CG28" s="65"/>
      <c r="CH28" s="65"/>
      <c r="CI28" s="65"/>
      <c r="CJ28" s="65"/>
      <c r="CK28" s="65"/>
      <c r="CL28" s="65"/>
      <c r="CM28" s="65"/>
      <c r="CN28" s="65"/>
      <c r="CO28" s="65"/>
      <c r="CP28" s="65"/>
      <c r="CQ28" s="65"/>
      <c r="CR28" s="65"/>
      <c r="CS28" s="28"/>
      <c r="CT28" s="28"/>
      <c r="CU28" s="28"/>
      <c r="CV28" s="28"/>
      <c r="CW28" s="28"/>
      <c r="CX28" s="28"/>
      <c r="CY28" s="28"/>
      <c r="CZ28" s="28"/>
      <c r="DA28" s="28"/>
      <c r="DB28" s="28"/>
      <c r="DC28" s="28"/>
      <c r="DD28" s="28"/>
      <c r="DE28" s="28"/>
      <c r="DF28" s="28"/>
      <c r="DG28" s="28"/>
      <c r="DH28" s="28"/>
      <c r="DI28" s="28"/>
      <c r="DJ28" s="28"/>
      <c r="DK28" s="64"/>
      <c r="DL28" s="28"/>
      <c r="DM28" s="28"/>
      <c r="DN28" s="64"/>
      <c r="DO28" s="64"/>
      <c r="DP28" s="28"/>
      <c r="DQ28" s="28"/>
      <c r="DR28" s="64"/>
      <c r="DS28" s="64"/>
      <c r="DT28" s="28"/>
      <c r="DU28" s="28"/>
      <c r="DV28" s="64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28"/>
      <c r="EV28" s="28"/>
      <c r="EW28" s="28"/>
      <c r="EX28" s="28"/>
      <c r="EY28" s="28"/>
      <c r="EZ28" s="28"/>
      <c r="FA28" s="28"/>
      <c r="FB28" s="28"/>
      <c r="FC28" s="28"/>
      <c r="FD28" s="28"/>
      <c r="FE28" s="28"/>
      <c r="FF28" s="28"/>
      <c r="FG28" s="28"/>
      <c r="FH28" s="28"/>
      <c r="FI28" s="28"/>
      <c r="FJ28" s="28"/>
      <c r="FK28" s="28"/>
      <c r="FL28" s="28"/>
      <c r="FM28" s="28"/>
      <c r="FN28" s="28"/>
      <c r="FO28" s="28"/>
      <c r="FP28" s="28"/>
      <c r="FQ28" s="28"/>
      <c r="FR28" s="28"/>
      <c r="FS28" s="28"/>
      <c r="FT28" s="28"/>
      <c r="FU28" s="28"/>
      <c r="FV28" s="28"/>
      <c r="FW28" s="28"/>
      <c r="FX28" s="28"/>
      <c r="FY28" s="28"/>
      <c r="FZ28" s="28"/>
      <c r="GA28" s="28"/>
      <c r="GB28" s="28"/>
      <c r="GC28" s="28"/>
      <c r="GD28" s="28"/>
      <c r="GE28" s="28"/>
      <c r="GF28" s="28"/>
      <c r="GG28" s="28"/>
      <c r="GH28" s="28"/>
      <c r="GI28" s="28"/>
      <c r="GJ28" s="28"/>
      <c r="GK28" s="28"/>
      <c r="GL28" s="28"/>
      <c r="GM28" s="28"/>
      <c r="GN28" s="28"/>
      <c r="GO28" s="28"/>
    </row>
    <row r="29" spans="1:197" ht="15" customHeight="1" x14ac:dyDescent="0.25">
      <c r="A29" s="28"/>
      <c r="B29" s="228"/>
      <c r="C29" s="228"/>
      <c r="D29" s="228"/>
      <c r="E29" s="228"/>
      <c r="F29" s="228"/>
      <c r="G29" s="228"/>
      <c r="H29" s="28"/>
      <c r="I29" s="28"/>
      <c r="J29" s="28"/>
      <c r="K29" s="64"/>
      <c r="L29" s="64"/>
      <c r="M29" s="28"/>
      <c r="N29" s="28"/>
      <c r="O29" s="111"/>
      <c r="P29" s="111"/>
      <c r="Q29" s="111"/>
      <c r="R29" s="111"/>
      <c r="S29" s="111"/>
      <c r="T29" s="111"/>
      <c r="U29" s="111"/>
      <c r="V29" s="28"/>
      <c r="W29" s="64"/>
      <c r="X29" s="64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64"/>
      <c r="AJ29" s="64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65"/>
      <c r="AZ29" s="66"/>
      <c r="BA29" s="65" t="s">
        <v>38</v>
      </c>
      <c r="BB29" s="65" t="s">
        <v>37</v>
      </c>
      <c r="BC29" s="65" t="s">
        <v>39</v>
      </c>
      <c r="BD29" s="65"/>
      <c r="BE29" s="65"/>
      <c r="BF29" s="65"/>
      <c r="BG29" s="65"/>
      <c r="BH29" s="65"/>
      <c r="BI29" s="65"/>
      <c r="BJ29" s="65"/>
      <c r="BK29" s="65"/>
      <c r="BL29" s="65"/>
      <c r="BM29" s="66"/>
      <c r="BN29" s="65" t="s">
        <v>38</v>
      </c>
      <c r="BO29" s="65" t="s">
        <v>37</v>
      </c>
      <c r="BP29" s="65" t="s">
        <v>39</v>
      </c>
      <c r="BQ29" s="65"/>
      <c r="BR29" s="65"/>
      <c r="BS29" s="65"/>
      <c r="BT29" s="65"/>
      <c r="BU29" s="65"/>
      <c r="BV29" s="65"/>
      <c r="BW29" s="65"/>
      <c r="BX29" s="65"/>
      <c r="BY29" s="65"/>
      <c r="BZ29" s="66"/>
      <c r="CA29" s="65" t="s">
        <v>38</v>
      </c>
      <c r="CB29" s="65" t="s">
        <v>37</v>
      </c>
      <c r="CC29" s="65" t="s">
        <v>39</v>
      </c>
      <c r="CD29" s="65"/>
      <c r="CE29" s="65"/>
      <c r="CF29" s="65"/>
      <c r="CG29" s="65"/>
      <c r="CH29" s="65"/>
      <c r="CI29" s="65"/>
      <c r="CJ29" s="65"/>
      <c r="CK29" s="65"/>
      <c r="CL29" s="65"/>
      <c r="CM29" s="65"/>
      <c r="CN29" s="65"/>
      <c r="CO29" s="65"/>
      <c r="CP29" s="65"/>
      <c r="CQ29" s="65"/>
      <c r="CR29" s="65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64"/>
      <c r="DL29" s="28"/>
      <c r="DM29" s="28"/>
      <c r="DN29" s="64"/>
      <c r="DO29" s="64"/>
      <c r="DP29" s="28"/>
      <c r="DQ29" s="28"/>
      <c r="DR29" s="64"/>
      <c r="DS29" s="64"/>
      <c r="DT29" s="28"/>
      <c r="DU29" s="28"/>
      <c r="DV29" s="64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</row>
    <row r="30" spans="1:197" ht="15" customHeight="1" x14ac:dyDescent="0.25">
      <c r="A30" s="28"/>
      <c r="B30" s="228"/>
      <c r="C30" s="228"/>
      <c r="D30" s="228"/>
      <c r="E30" s="228"/>
      <c r="F30" s="228"/>
      <c r="G30" s="228"/>
      <c r="H30" s="28"/>
      <c r="I30" s="28"/>
      <c r="J30" s="28"/>
      <c r="K30" s="64"/>
      <c r="L30" s="64"/>
      <c r="M30" s="28"/>
      <c r="N30" s="28"/>
      <c r="O30" s="71"/>
      <c r="P30" s="71"/>
      <c r="Q30" s="71"/>
      <c r="R30" s="71"/>
      <c r="S30" s="71"/>
      <c r="T30" s="71"/>
      <c r="U30" s="71"/>
      <c r="V30" s="28"/>
      <c r="W30" s="64"/>
      <c r="X30" s="64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64"/>
      <c r="AJ30" s="64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65"/>
      <c r="AZ30" s="66"/>
      <c r="BA30" s="65"/>
      <c r="BB30" s="65"/>
      <c r="BC30" s="65"/>
      <c r="BD30" s="65"/>
      <c r="BE30" s="65"/>
      <c r="BF30" s="65"/>
      <c r="BG30" s="65"/>
      <c r="BH30" s="65"/>
      <c r="BI30" s="65"/>
      <c r="BJ30" s="65"/>
      <c r="BK30" s="65"/>
      <c r="BL30" s="65"/>
      <c r="BM30" s="66"/>
      <c r="BN30" s="65"/>
      <c r="BO30" s="65"/>
      <c r="BP30" s="65"/>
      <c r="BQ30" s="65"/>
      <c r="BR30" s="65"/>
      <c r="BS30" s="65"/>
      <c r="BT30" s="65"/>
      <c r="BU30" s="65"/>
      <c r="BV30" s="65"/>
      <c r="BW30" s="65"/>
      <c r="BX30" s="65"/>
      <c r="BY30" s="65"/>
      <c r="BZ30" s="66"/>
      <c r="CA30" s="65"/>
      <c r="CB30" s="65"/>
      <c r="CC30" s="65"/>
      <c r="CD30" s="65"/>
      <c r="CE30" s="65"/>
      <c r="CF30" s="65"/>
      <c r="CG30" s="65"/>
      <c r="CH30" s="65"/>
      <c r="CI30" s="65"/>
      <c r="CJ30" s="65"/>
      <c r="CK30" s="65"/>
      <c r="CL30" s="65"/>
      <c r="CM30" s="65"/>
      <c r="CN30" s="65"/>
      <c r="CO30" s="65"/>
      <c r="CP30" s="65"/>
      <c r="CQ30" s="65"/>
      <c r="CR30" s="65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64"/>
      <c r="DL30" s="28"/>
      <c r="DM30" s="28"/>
      <c r="DN30" s="64"/>
      <c r="DO30" s="64"/>
      <c r="DP30" s="28"/>
      <c r="DQ30" s="28"/>
      <c r="DR30" s="64"/>
      <c r="DS30" s="64"/>
      <c r="DT30" s="28"/>
      <c r="DU30" s="28"/>
      <c r="DV30" s="64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</row>
    <row r="31" spans="1:197" ht="15" customHeight="1" x14ac:dyDescent="0.25">
      <c r="A31" s="28"/>
      <c r="B31" s="228"/>
      <c r="C31" s="228"/>
      <c r="D31" s="228"/>
      <c r="E31" s="228"/>
      <c r="F31" s="228"/>
      <c r="G31" s="228"/>
      <c r="H31" s="28"/>
      <c r="I31" s="28"/>
      <c r="J31" s="28"/>
      <c r="K31" s="64"/>
      <c r="L31" s="64"/>
      <c r="M31" s="28"/>
      <c r="N31" s="28"/>
      <c r="O31" s="71"/>
      <c r="P31" s="71"/>
      <c r="Q31" s="71"/>
      <c r="R31" s="71"/>
      <c r="S31" s="71"/>
      <c r="T31" s="71"/>
      <c r="U31" s="71"/>
      <c r="V31" s="28"/>
      <c r="W31" s="64"/>
      <c r="X31" s="64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64"/>
      <c r="AJ31" s="64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65"/>
      <c r="AZ31" s="66"/>
      <c r="BA31" s="65"/>
      <c r="BB31" s="65"/>
      <c r="BC31" s="65"/>
      <c r="BD31" s="65"/>
      <c r="BE31" s="65"/>
      <c r="BF31" s="65"/>
      <c r="BG31" s="65"/>
      <c r="BH31" s="65"/>
      <c r="BI31" s="65"/>
      <c r="BJ31" s="65"/>
      <c r="BK31" s="65"/>
      <c r="BL31" s="65"/>
      <c r="BM31" s="66"/>
      <c r="BN31" s="65"/>
      <c r="BO31" s="65"/>
      <c r="BP31" s="65"/>
      <c r="BQ31" s="65"/>
      <c r="BR31" s="65"/>
      <c r="BS31" s="65"/>
      <c r="BT31" s="65"/>
      <c r="BU31" s="65"/>
      <c r="BV31" s="65"/>
      <c r="BW31" s="65"/>
      <c r="BX31" s="65"/>
      <c r="BY31" s="65"/>
      <c r="BZ31" s="66"/>
      <c r="CA31" s="65"/>
      <c r="CB31" s="65"/>
      <c r="CC31" s="65"/>
      <c r="CD31" s="65"/>
      <c r="CE31" s="65"/>
      <c r="CF31" s="65"/>
      <c r="CG31" s="65"/>
      <c r="CH31" s="65"/>
      <c r="CI31" s="65"/>
      <c r="CJ31" s="65"/>
      <c r="CK31" s="65"/>
      <c r="CL31" s="65"/>
      <c r="CM31" s="65"/>
      <c r="CN31" s="65"/>
      <c r="CO31" s="65"/>
      <c r="CP31" s="65"/>
      <c r="CQ31" s="65"/>
      <c r="CR31" s="65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64"/>
      <c r="DL31" s="28"/>
      <c r="DM31" s="28"/>
      <c r="DN31" s="64"/>
      <c r="DO31" s="64"/>
      <c r="DP31" s="28"/>
      <c r="DQ31" s="28"/>
      <c r="DR31" s="64"/>
      <c r="DS31" s="64"/>
      <c r="DT31" s="28"/>
      <c r="DU31" s="28"/>
      <c r="DV31" s="64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</row>
    <row r="32" spans="1:197" ht="15" customHeight="1" x14ac:dyDescent="0.25">
      <c r="A32" s="28"/>
      <c r="B32" s="228"/>
      <c r="C32" s="228"/>
      <c r="D32" s="228"/>
      <c r="E32" s="228"/>
      <c r="F32" s="228"/>
      <c r="G32" s="228"/>
      <c r="H32" s="28"/>
      <c r="I32" s="28"/>
      <c r="J32" s="28"/>
      <c r="K32" s="64"/>
      <c r="L32" s="64"/>
      <c r="M32" s="28"/>
      <c r="N32" s="28"/>
      <c r="O32" s="68"/>
      <c r="P32" s="68"/>
      <c r="Q32" s="68"/>
      <c r="R32" s="68"/>
      <c r="S32" s="68"/>
      <c r="T32" s="68"/>
      <c r="U32" s="68"/>
      <c r="V32" s="28"/>
      <c r="W32" s="64"/>
      <c r="X32" s="64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64"/>
      <c r="AJ32" s="64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65"/>
      <c r="AZ32" s="66"/>
      <c r="BA32" s="65"/>
      <c r="BB32" s="65"/>
      <c r="BC32" s="65"/>
      <c r="BD32" s="65"/>
      <c r="BE32" s="65"/>
      <c r="BF32" s="65"/>
      <c r="BG32" s="65"/>
      <c r="BH32" s="65"/>
      <c r="BI32" s="65"/>
      <c r="BJ32" s="65"/>
      <c r="BK32" s="65"/>
      <c r="BL32" s="65"/>
      <c r="BM32" s="66"/>
      <c r="BN32" s="65"/>
      <c r="BO32" s="65"/>
      <c r="BP32" s="65"/>
      <c r="BQ32" s="65"/>
      <c r="BR32" s="65"/>
      <c r="BS32" s="65"/>
      <c r="BT32" s="65"/>
      <c r="BU32" s="65"/>
      <c r="BV32" s="65"/>
      <c r="BW32" s="65"/>
      <c r="BX32" s="65"/>
      <c r="BY32" s="65"/>
      <c r="BZ32" s="66"/>
      <c r="CA32" s="65"/>
      <c r="CB32" s="65"/>
      <c r="CC32" s="65"/>
      <c r="CD32" s="65"/>
      <c r="CE32" s="65"/>
      <c r="CF32" s="65"/>
      <c r="CG32" s="65"/>
      <c r="CH32" s="65"/>
      <c r="CI32" s="65"/>
      <c r="CJ32" s="65"/>
      <c r="CK32" s="65"/>
      <c r="CL32" s="65"/>
      <c r="CM32" s="65"/>
      <c r="CN32" s="65"/>
      <c r="CO32" s="65"/>
      <c r="CP32" s="65"/>
      <c r="CQ32" s="65"/>
      <c r="CR32" s="65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64"/>
      <c r="DL32" s="28"/>
      <c r="DM32" s="28"/>
      <c r="DN32" s="64"/>
      <c r="DO32" s="64"/>
      <c r="DP32" s="28"/>
      <c r="DQ32" s="28"/>
      <c r="DR32" s="64"/>
      <c r="DS32" s="64"/>
      <c r="DT32" s="28"/>
      <c r="DU32" s="28"/>
      <c r="DV32" s="64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</row>
    <row r="33" spans="1:197" ht="15" customHeight="1" x14ac:dyDescent="0.25">
      <c r="A33" s="28"/>
      <c r="B33" s="228"/>
      <c r="C33" s="228"/>
      <c r="D33" s="228"/>
      <c r="E33" s="228"/>
      <c r="F33" s="228"/>
      <c r="G33" s="228"/>
      <c r="H33" s="28"/>
      <c r="I33" s="28"/>
      <c r="J33" s="28"/>
      <c r="K33" s="64"/>
      <c r="L33" s="64"/>
      <c r="M33" s="28"/>
      <c r="N33" s="28"/>
      <c r="O33" s="68"/>
      <c r="P33" s="68"/>
      <c r="Q33" s="68"/>
      <c r="R33" s="68"/>
      <c r="S33" s="68"/>
      <c r="T33" s="68"/>
      <c r="U33" s="68"/>
      <c r="V33" s="28"/>
      <c r="W33" s="64"/>
      <c r="X33" s="64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64"/>
      <c r="AJ33" s="64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65"/>
      <c r="AZ33" s="66"/>
      <c r="BA33" s="65"/>
      <c r="BB33" s="65"/>
      <c r="BC33" s="65"/>
      <c r="BD33" s="65"/>
      <c r="BE33" s="65"/>
      <c r="BF33" s="65"/>
      <c r="BG33" s="65"/>
      <c r="BH33" s="65"/>
      <c r="BI33" s="65"/>
      <c r="BJ33" s="65"/>
      <c r="BK33" s="65"/>
      <c r="BL33" s="65"/>
      <c r="BM33" s="66"/>
      <c r="BN33" s="65"/>
      <c r="BO33" s="65"/>
      <c r="BP33" s="65"/>
      <c r="BQ33" s="65"/>
      <c r="BR33" s="65"/>
      <c r="BS33" s="65"/>
      <c r="BT33" s="65"/>
      <c r="BU33" s="65"/>
      <c r="BV33" s="65"/>
      <c r="BW33" s="65"/>
      <c r="BX33" s="65"/>
      <c r="BY33" s="65"/>
      <c r="BZ33" s="66"/>
      <c r="CA33" s="65"/>
      <c r="CB33" s="65"/>
      <c r="CC33" s="65"/>
      <c r="CD33" s="65"/>
      <c r="CE33" s="65"/>
      <c r="CF33" s="65"/>
      <c r="CG33" s="65"/>
      <c r="CH33" s="65"/>
      <c r="CI33" s="65"/>
      <c r="CJ33" s="65"/>
      <c r="CK33" s="65"/>
      <c r="CL33" s="65"/>
      <c r="CM33" s="65"/>
      <c r="CN33" s="65"/>
      <c r="CO33" s="65"/>
      <c r="CP33" s="65"/>
      <c r="CQ33" s="65"/>
      <c r="CR33" s="65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64"/>
      <c r="DL33" s="28"/>
      <c r="DM33" s="28"/>
      <c r="DN33" s="64"/>
      <c r="DO33" s="64"/>
      <c r="DP33" s="28"/>
      <c r="DQ33" s="28"/>
      <c r="DR33" s="64"/>
      <c r="DS33" s="64"/>
      <c r="DT33" s="28"/>
      <c r="DU33" s="28"/>
      <c r="DV33" s="64"/>
      <c r="DW33" s="28"/>
      <c r="DX33" s="28"/>
      <c r="DY33" s="28"/>
      <c r="DZ33" s="28"/>
      <c r="EA33" s="28"/>
      <c r="EB33" s="28"/>
      <c r="EC33" s="28"/>
      <c r="ED33" s="28"/>
      <c r="EE33" s="28"/>
      <c r="EF33" s="28"/>
      <c r="EG33" s="28"/>
      <c r="EH33" s="28"/>
      <c r="EI33" s="28"/>
      <c r="EJ33" s="28"/>
      <c r="EK33" s="28"/>
      <c r="EL33" s="28"/>
      <c r="EM33" s="28"/>
      <c r="EN33" s="28"/>
      <c r="EO33" s="28"/>
      <c r="EP33" s="28"/>
      <c r="EQ33" s="28"/>
      <c r="ER33" s="28"/>
      <c r="ES33" s="28"/>
      <c r="ET33" s="28"/>
      <c r="EU33" s="28"/>
      <c r="EV33" s="28"/>
      <c r="EW33" s="28"/>
      <c r="EX33" s="28"/>
      <c r="EY33" s="28"/>
      <c r="EZ33" s="28"/>
      <c r="FA33" s="28"/>
      <c r="FB33" s="28"/>
      <c r="FC33" s="28"/>
      <c r="FD33" s="28"/>
      <c r="FE33" s="28"/>
      <c r="FF33" s="28"/>
      <c r="FG33" s="28"/>
      <c r="FH33" s="28"/>
      <c r="FI33" s="28"/>
      <c r="FJ33" s="28"/>
      <c r="FK33" s="28"/>
      <c r="FL33" s="28"/>
      <c r="FM33" s="28"/>
      <c r="FN33" s="28"/>
      <c r="FO33" s="28"/>
      <c r="FP33" s="28"/>
      <c r="FQ33" s="28"/>
      <c r="FR33" s="28"/>
      <c r="FS33" s="28"/>
      <c r="FT33" s="28"/>
      <c r="FU33" s="28"/>
      <c r="FV33" s="28"/>
      <c r="FW33" s="28"/>
      <c r="FX33" s="28"/>
      <c r="FY33" s="28"/>
      <c r="FZ33" s="28"/>
      <c r="GA33" s="28"/>
      <c r="GB33" s="28"/>
      <c r="GC33" s="28"/>
      <c r="GD33" s="28"/>
      <c r="GE33" s="28"/>
      <c r="GF33" s="28"/>
      <c r="GG33" s="28"/>
      <c r="GH33" s="28"/>
      <c r="GI33" s="28"/>
      <c r="GJ33" s="28"/>
      <c r="GK33" s="28"/>
      <c r="GL33" s="28"/>
      <c r="GM33" s="28"/>
      <c r="GN33" s="28"/>
      <c r="GO33" s="28"/>
    </row>
    <row r="34" spans="1:197" x14ac:dyDescent="0.25">
      <c r="A34" s="28"/>
      <c r="B34" s="228"/>
      <c r="C34" s="228"/>
      <c r="D34" s="228"/>
      <c r="E34" s="228"/>
      <c r="F34" s="228"/>
      <c r="G34" s="228"/>
      <c r="H34" s="28"/>
      <c r="I34" s="28"/>
      <c r="J34" s="28"/>
      <c r="K34" s="64"/>
      <c r="L34" s="64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64"/>
      <c r="X34" s="64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64"/>
      <c r="AJ34" s="64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65"/>
      <c r="AZ34" s="66"/>
      <c r="BA34" s="65"/>
      <c r="BB34" s="65"/>
      <c r="BC34" s="65"/>
      <c r="BD34" s="65"/>
      <c r="BE34" s="65"/>
      <c r="BF34" s="65"/>
      <c r="BG34" s="65"/>
      <c r="BH34" s="65"/>
      <c r="BI34" s="65"/>
      <c r="BJ34" s="65"/>
      <c r="BK34" s="65"/>
      <c r="BL34" s="65"/>
      <c r="BM34" s="66"/>
      <c r="BN34" s="65"/>
      <c r="BO34" s="65"/>
      <c r="BP34" s="65"/>
      <c r="BQ34" s="65"/>
      <c r="BR34" s="65"/>
      <c r="BS34" s="65"/>
      <c r="BT34" s="65"/>
      <c r="BU34" s="65"/>
      <c r="BV34" s="65"/>
      <c r="BW34" s="65"/>
      <c r="BX34" s="65"/>
      <c r="BY34" s="65"/>
      <c r="BZ34" s="66"/>
      <c r="CA34" s="65"/>
      <c r="CB34" s="65"/>
      <c r="CC34" s="65"/>
      <c r="CD34" s="65"/>
      <c r="CE34" s="65"/>
      <c r="CF34" s="65"/>
      <c r="CG34" s="65"/>
      <c r="CH34" s="65"/>
      <c r="CI34" s="65"/>
      <c r="CJ34" s="65"/>
      <c r="CK34" s="65"/>
      <c r="CL34" s="65"/>
      <c r="CM34" s="65"/>
      <c r="CN34" s="65"/>
      <c r="CO34" s="65"/>
      <c r="CP34" s="65"/>
      <c r="CQ34" s="65"/>
      <c r="CR34" s="65"/>
      <c r="CS34" s="28"/>
      <c r="CT34" s="28"/>
      <c r="CU34" s="28"/>
      <c r="CV34" s="28"/>
      <c r="CW34" s="28"/>
      <c r="CX34" s="28"/>
      <c r="CY34" s="28"/>
      <c r="CZ34" s="28"/>
      <c r="DA34" s="28"/>
      <c r="DB34" s="28"/>
      <c r="DC34" s="28"/>
      <c r="DD34" s="28"/>
      <c r="DE34" s="28"/>
      <c r="DF34" s="28"/>
      <c r="DG34" s="28"/>
      <c r="DH34" s="28"/>
      <c r="DI34" s="28"/>
      <c r="DJ34" s="28"/>
      <c r="DK34" s="64"/>
      <c r="DL34" s="28"/>
      <c r="DM34" s="28"/>
      <c r="DN34" s="64"/>
      <c r="DO34" s="64"/>
      <c r="DP34" s="28"/>
      <c r="DQ34" s="28"/>
      <c r="DR34" s="64"/>
      <c r="DS34" s="64"/>
      <c r="DT34" s="28"/>
      <c r="DU34" s="28"/>
      <c r="DV34" s="64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28"/>
      <c r="EV34" s="28"/>
      <c r="EW34" s="28"/>
      <c r="EX34" s="28"/>
      <c r="EY34" s="28"/>
      <c r="EZ34" s="28"/>
      <c r="FA34" s="28"/>
      <c r="FB34" s="28"/>
      <c r="FC34" s="28"/>
      <c r="FD34" s="28"/>
      <c r="FE34" s="28"/>
      <c r="FF34" s="28"/>
      <c r="FG34" s="28"/>
      <c r="FH34" s="28"/>
      <c r="FI34" s="28"/>
      <c r="FJ34" s="28"/>
      <c r="FK34" s="28"/>
      <c r="FL34" s="28"/>
      <c r="FM34" s="28"/>
      <c r="FN34" s="28"/>
      <c r="FO34" s="28"/>
      <c r="FP34" s="28"/>
      <c r="FQ34" s="28"/>
      <c r="FR34" s="28"/>
      <c r="FS34" s="28"/>
      <c r="FT34" s="28"/>
      <c r="FU34" s="28"/>
      <c r="FV34" s="28"/>
      <c r="FW34" s="28"/>
      <c r="FX34" s="28"/>
      <c r="FY34" s="28"/>
      <c r="FZ34" s="28"/>
      <c r="GA34" s="28"/>
      <c r="GB34" s="28"/>
      <c r="GC34" s="28"/>
      <c r="GD34" s="28"/>
      <c r="GE34" s="28"/>
      <c r="GF34" s="28"/>
      <c r="GG34" s="28"/>
      <c r="GH34" s="28"/>
      <c r="GI34" s="28"/>
      <c r="GJ34" s="28"/>
      <c r="GK34" s="28"/>
      <c r="GL34" s="28"/>
      <c r="GM34" s="28"/>
      <c r="GN34" s="28"/>
      <c r="GO34" s="28"/>
    </row>
    <row r="35" spans="1:197" x14ac:dyDescent="0.25">
      <c r="A35" s="28"/>
      <c r="B35" s="69"/>
      <c r="C35" s="28"/>
      <c r="D35" s="28"/>
      <c r="E35" s="64"/>
      <c r="F35" s="28"/>
      <c r="G35" s="28"/>
      <c r="H35" s="28"/>
      <c r="I35" s="28"/>
      <c r="J35" s="28"/>
      <c r="K35" s="64"/>
      <c r="L35" s="64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64"/>
      <c r="X35" s="64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64"/>
      <c r="AJ35" s="64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65"/>
      <c r="AZ35" s="66"/>
      <c r="BA35" s="65"/>
      <c r="BB35" s="65"/>
      <c r="BC35" s="65"/>
      <c r="BD35" s="65"/>
      <c r="BE35" s="65"/>
      <c r="BF35" s="65"/>
      <c r="BG35" s="65"/>
      <c r="BH35" s="65"/>
      <c r="BI35" s="65"/>
      <c r="BJ35" s="65"/>
      <c r="BK35" s="65"/>
      <c r="BL35" s="65"/>
      <c r="BM35" s="66"/>
      <c r="BN35" s="65"/>
      <c r="BO35" s="65"/>
      <c r="BP35" s="65"/>
      <c r="BQ35" s="65"/>
      <c r="BR35" s="65"/>
      <c r="BS35" s="65"/>
      <c r="BT35" s="65"/>
      <c r="BU35" s="65"/>
      <c r="BV35" s="65"/>
      <c r="BW35" s="65"/>
      <c r="BX35" s="65"/>
      <c r="BY35" s="65"/>
      <c r="BZ35" s="66"/>
      <c r="CA35" s="65"/>
      <c r="CB35" s="65"/>
      <c r="CC35" s="65"/>
      <c r="CD35" s="65"/>
      <c r="CE35" s="65"/>
      <c r="CF35" s="65"/>
      <c r="CG35" s="65"/>
      <c r="CH35" s="65"/>
      <c r="CI35" s="65"/>
      <c r="CJ35" s="65"/>
      <c r="CK35" s="65"/>
      <c r="CL35" s="65"/>
      <c r="CM35" s="65"/>
      <c r="CN35" s="65"/>
      <c r="CO35" s="65"/>
      <c r="CP35" s="65"/>
      <c r="CQ35" s="65"/>
      <c r="CR35" s="65"/>
      <c r="CS35" s="28"/>
      <c r="CT35" s="28"/>
      <c r="CU35" s="28"/>
      <c r="CV35" s="28"/>
      <c r="CW35" s="28"/>
      <c r="CX35" s="28"/>
      <c r="CY35" s="28"/>
      <c r="CZ35" s="28"/>
      <c r="DA35" s="28"/>
      <c r="DB35" s="28"/>
      <c r="DC35" s="28"/>
      <c r="DD35" s="28"/>
      <c r="DE35" s="28"/>
      <c r="DF35" s="28"/>
      <c r="DG35" s="28"/>
      <c r="DH35" s="28"/>
      <c r="DI35" s="28"/>
      <c r="DJ35" s="28"/>
      <c r="DK35" s="64"/>
      <c r="DL35" s="28"/>
      <c r="DM35" s="28"/>
      <c r="DN35" s="64"/>
      <c r="DO35" s="64"/>
      <c r="DP35" s="28"/>
      <c r="DQ35" s="28"/>
      <c r="DR35" s="64"/>
      <c r="DS35" s="64"/>
      <c r="DT35" s="28"/>
      <c r="DU35" s="28"/>
      <c r="DV35" s="64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28"/>
      <c r="EV35" s="28"/>
      <c r="EW35" s="28"/>
      <c r="EX35" s="28"/>
      <c r="EY35" s="28"/>
      <c r="EZ35" s="28"/>
      <c r="FA35" s="28"/>
      <c r="FB35" s="28"/>
      <c r="FC35" s="28"/>
      <c r="FD35" s="28"/>
      <c r="FE35" s="28"/>
      <c r="FF35" s="28"/>
      <c r="FG35" s="28"/>
      <c r="FH35" s="28"/>
      <c r="FI35" s="28"/>
      <c r="FJ35" s="28"/>
      <c r="FK35" s="28"/>
      <c r="FL35" s="28"/>
      <c r="FM35" s="28"/>
      <c r="FN35" s="28"/>
      <c r="FO35" s="28"/>
      <c r="FP35" s="28"/>
      <c r="FQ35" s="28"/>
      <c r="FR35" s="28"/>
      <c r="FS35" s="28"/>
      <c r="FT35" s="28"/>
      <c r="FU35" s="28"/>
      <c r="FV35" s="28"/>
      <c r="FW35" s="28"/>
      <c r="FX35" s="28"/>
      <c r="FY35" s="28"/>
      <c r="FZ35" s="28"/>
      <c r="GA35" s="28"/>
      <c r="GB35" s="28"/>
      <c r="GC35" s="28"/>
      <c r="GD35" s="28"/>
      <c r="GE35" s="28"/>
      <c r="GF35" s="28"/>
      <c r="GG35" s="28"/>
      <c r="GH35" s="28"/>
      <c r="GI35" s="28"/>
      <c r="GJ35" s="28"/>
      <c r="GK35" s="28"/>
      <c r="GL35" s="28"/>
      <c r="GM35" s="28"/>
      <c r="GN35" s="28"/>
      <c r="GO35" s="28"/>
    </row>
    <row r="36" spans="1:197" x14ac:dyDescent="0.25">
      <c r="A36" s="28"/>
      <c r="B36" s="69"/>
      <c r="C36" s="28"/>
      <c r="D36" s="28"/>
      <c r="E36" s="64"/>
      <c r="F36" s="28"/>
      <c r="G36" s="28"/>
      <c r="H36" s="28"/>
      <c r="I36" s="28"/>
      <c r="J36" s="28"/>
      <c r="K36" s="64"/>
      <c r="L36" s="64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64"/>
      <c r="X36" s="64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64"/>
      <c r="AJ36" s="64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65"/>
      <c r="AZ36" s="66"/>
      <c r="BA36" s="65"/>
      <c r="BB36" s="65"/>
      <c r="BC36" s="65"/>
      <c r="BD36" s="65"/>
      <c r="BE36" s="65"/>
      <c r="BF36" s="65"/>
      <c r="BG36" s="65"/>
      <c r="BH36" s="65"/>
      <c r="BI36" s="65"/>
      <c r="BJ36" s="65"/>
      <c r="BK36" s="65"/>
      <c r="BL36" s="65"/>
      <c r="BM36" s="66"/>
      <c r="BN36" s="65"/>
      <c r="BO36" s="65"/>
      <c r="BP36" s="65"/>
      <c r="BQ36" s="65"/>
      <c r="BR36" s="65"/>
      <c r="BS36" s="65"/>
      <c r="BT36" s="65"/>
      <c r="BU36" s="65"/>
      <c r="BV36" s="65"/>
      <c r="BW36" s="65"/>
      <c r="BX36" s="65"/>
      <c r="BY36" s="65"/>
      <c r="BZ36" s="66"/>
      <c r="CA36" s="65"/>
      <c r="CB36" s="65"/>
      <c r="CC36" s="65"/>
      <c r="CD36" s="65"/>
      <c r="CE36" s="65"/>
      <c r="CF36" s="65"/>
      <c r="CG36" s="65"/>
      <c r="CH36" s="65"/>
      <c r="CI36" s="65"/>
      <c r="CJ36" s="65"/>
      <c r="CK36" s="65"/>
      <c r="CL36" s="65"/>
      <c r="CM36" s="65"/>
      <c r="CN36" s="65"/>
      <c r="CO36" s="65"/>
      <c r="CP36" s="65"/>
      <c r="CQ36" s="65"/>
      <c r="CR36" s="65"/>
      <c r="CS36" s="28"/>
      <c r="CT36" s="28"/>
      <c r="CU36" s="28"/>
      <c r="CV36" s="28"/>
      <c r="CW36" s="28"/>
      <c r="CX36" s="28"/>
      <c r="CY36" s="28"/>
      <c r="CZ36" s="28"/>
      <c r="DA36" s="28"/>
      <c r="DB36" s="28"/>
      <c r="DC36" s="28"/>
      <c r="DD36" s="28"/>
      <c r="DE36" s="28"/>
      <c r="DF36" s="28"/>
      <c r="DG36" s="28"/>
      <c r="DH36" s="28"/>
      <c r="DI36" s="28"/>
      <c r="DJ36" s="28"/>
      <c r="DK36" s="64"/>
      <c r="DL36" s="28"/>
      <c r="DM36" s="28"/>
      <c r="DN36" s="64"/>
      <c r="DO36" s="64"/>
      <c r="DP36" s="28"/>
      <c r="DQ36" s="28"/>
      <c r="DR36" s="64"/>
      <c r="DS36" s="64"/>
      <c r="DT36" s="28"/>
      <c r="DU36" s="28"/>
      <c r="DV36" s="64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28"/>
      <c r="EV36" s="28"/>
      <c r="EW36" s="28"/>
      <c r="EX36" s="28"/>
      <c r="EY36" s="28"/>
      <c r="EZ36" s="28"/>
      <c r="FA36" s="28"/>
      <c r="FB36" s="28"/>
      <c r="FC36" s="28"/>
      <c r="FD36" s="28"/>
      <c r="FE36" s="28"/>
      <c r="FF36" s="28"/>
      <c r="FG36" s="28"/>
      <c r="FH36" s="28"/>
      <c r="FI36" s="28"/>
      <c r="FJ36" s="28"/>
      <c r="FK36" s="28"/>
      <c r="FL36" s="28"/>
      <c r="FM36" s="28"/>
      <c r="FN36" s="28"/>
      <c r="FO36" s="28"/>
      <c r="FP36" s="28"/>
      <c r="FQ36" s="28"/>
      <c r="FR36" s="28"/>
      <c r="FS36" s="28"/>
      <c r="FT36" s="28"/>
      <c r="FU36" s="28"/>
      <c r="FV36" s="28"/>
      <c r="FW36" s="28"/>
      <c r="FX36" s="28"/>
      <c r="FY36" s="28"/>
      <c r="FZ36" s="28"/>
      <c r="GA36" s="28"/>
      <c r="GB36" s="28"/>
      <c r="GC36" s="28"/>
      <c r="GD36" s="28"/>
      <c r="GE36" s="28"/>
      <c r="GF36" s="28"/>
      <c r="GG36" s="28"/>
      <c r="GH36" s="28"/>
      <c r="GI36" s="28"/>
      <c r="GJ36" s="28"/>
      <c r="GK36" s="28"/>
      <c r="GL36" s="28"/>
      <c r="GM36" s="28"/>
      <c r="GN36" s="28"/>
      <c r="GO36" s="28"/>
    </row>
    <row r="37" spans="1:197" x14ac:dyDescent="0.25">
      <c r="A37" s="28"/>
      <c r="B37" s="69"/>
      <c r="C37" s="28"/>
      <c r="D37" s="28"/>
      <c r="E37" s="64"/>
      <c r="F37" s="28"/>
      <c r="G37" s="28"/>
      <c r="H37" s="28"/>
      <c r="I37" s="28"/>
      <c r="J37" s="28"/>
      <c r="K37" s="64"/>
      <c r="L37" s="64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64"/>
      <c r="X37" s="64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64"/>
      <c r="AJ37" s="64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65"/>
      <c r="AZ37" s="66"/>
      <c r="BA37" s="65"/>
      <c r="BB37" s="65"/>
      <c r="BC37" s="65"/>
      <c r="BD37" s="65"/>
      <c r="BE37" s="65"/>
      <c r="BF37" s="65"/>
      <c r="BG37" s="65"/>
      <c r="BH37" s="65"/>
      <c r="BI37" s="65"/>
      <c r="BJ37" s="65"/>
      <c r="BK37" s="65"/>
      <c r="BL37" s="65"/>
      <c r="BM37" s="66"/>
      <c r="BN37" s="65"/>
      <c r="BO37" s="65"/>
      <c r="BP37" s="65"/>
      <c r="BQ37" s="65"/>
      <c r="BR37" s="65"/>
      <c r="BS37" s="65"/>
      <c r="BT37" s="65"/>
      <c r="BU37" s="65"/>
      <c r="BV37" s="65"/>
      <c r="BW37" s="65"/>
      <c r="BX37" s="65"/>
      <c r="BY37" s="65"/>
      <c r="BZ37" s="66"/>
      <c r="CA37" s="65"/>
      <c r="CB37" s="65"/>
      <c r="CC37" s="65"/>
      <c r="CD37" s="65"/>
      <c r="CE37" s="65"/>
      <c r="CF37" s="65"/>
      <c r="CG37" s="65"/>
      <c r="CH37" s="65"/>
      <c r="CI37" s="65"/>
      <c r="CJ37" s="65"/>
      <c r="CK37" s="65"/>
      <c r="CL37" s="65"/>
      <c r="CM37" s="65"/>
      <c r="CN37" s="65"/>
      <c r="CO37" s="65"/>
      <c r="CP37" s="65"/>
      <c r="CQ37" s="65"/>
      <c r="CR37" s="65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64"/>
      <c r="DL37" s="28"/>
      <c r="DM37" s="28"/>
      <c r="DN37" s="64"/>
      <c r="DO37" s="64"/>
      <c r="DP37" s="28"/>
      <c r="DQ37" s="28"/>
      <c r="DR37" s="64"/>
      <c r="DS37" s="64"/>
      <c r="DT37" s="28"/>
      <c r="DU37" s="28"/>
      <c r="DV37" s="64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8"/>
      <c r="FD37" s="28"/>
      <c r="FE37" s="28"/>
      <c r="FF37" s="28"/>
      <c r="FG37" s="28"/>
      <c r="FH37" s="28"/>
      <c r="FI37" s="28"/>
      <c r="FJ37" s="28"/>
      <c r="FK37" s="28"/>
      <c r="FL37" s="28"/>
      <c r="FM37" s="28"/>
      <c r="FN37" s="28"/>
      <c r="FO37" s="28"/>
      <c r="FP37" s="28"/>
      <c r="FQ37" s="28"/>
      <c r="FR37" s="28"/>
      <c r="FS37" s="28"/>
      <c r="FT37" s="28"/>
      <c r="FU37" s="28"/>
      <c r="FV37" s="28"/>
      <c r="FW37" s="28"/>
      <c r="FX37" s="28"/>
      <c r="FY37" s="28"/>
      <c r="FZ37" s="28"/>
      <c r="GA37" s="28"/>
      <c r="GB37" s="28"/>
      <c r="GC37" s="28"/>
      <c r="GD37" s="28"/>
      <c r="GE37" s="28"/>
      <c r="GF37" s="28"/>
      <c r="GG37" s="28"/>
      <c r="GH37" s="28"/>
      <c r="GI37" s="28"/>
      <c r="GJ37" s="28"/>
      <c r="GK37" s="28"/>
      <c r="GL37" s="28"/>
      <c r="GM37" s="28"/>
      <c r="GN37" s="28"/>
      <c r="GO37" s="28"/>
    </row>
    <row r="38" spans="1:197" x14ac:dyDescent="0.25">
      <c r="A38" s="28"/>
      <c r="B38" s="69"/>
      <c r="C38" s="28"/>
      <c r="D38" s="28"/>
      <c r="E38" s="64"/>
      <c r="F38" s="28"/>
      <c r="G38" s="28"/>
      <c r="H38" s="28"/>
      <c r="I38" s="28"/>
      <c r="J38" s="28"/>
      <c r="K38" s="64"/>
      <c r="L38" s="64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64"/>
      <c r="X38" s="64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64"/>
      <c r="AJ38" s="64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65"/>
      <c r="AZ38" s="66"/>
      <c r="BA38" s="65"/>
      <c r="BB38" s="65"/>
      <c r="BC38" s="65"/>
      <c r="BD38" s="65"/>
      <c r="BE38" s="65"/>
      <c r="BF38" s="65"/>
      <c r="BG38" s="65"/>
      <c r="BH38" s="65"/>
      <c r="BI38" s="65"/>
      <c r="BJ38" s="65"/>
      <c r="BK38" s="65"/>
      <c r="BL38" s="65"/>
      <c r="BM38" s="66"/>
      <c r="BN38" s="65"/>
      <c r="BO38" s="65"/>
      <c r="BP38" s="65"/>
      <c r="BQ38" s="65"/>
      <c r="BR38" s="65"/>
      <c r="BS38" s="65"/>
      <c r="BT38" s="65"/>
      <c r="BU38" s="65"/>
      <c r="BV38" s="65"/>
      <c r="BW38" s="65"/>
      <c r="BX38" s="65"/>
      <c r="BY38" s="65"/>
      <c r="BZ38" s="66"/>
      <c r="CA38" s="65"/>
      <c r="CB38" s="65"/>
      <c r="CC38" s="65"/>
      <c r="CD38" s="65"/>
      <c r="CE38" s="65"/>
      <c r="CF38" s="65"/>
      <c r="CG38" s="65"/>
      <c r="CH38" s="65"/>
      <c r="CI38" s="65"/>
      <c r="CJ38" s="65"/>
      <c r="CK38" s="65"/>
      <c r="CL38" s="65"/>
      <c r="CM38" s="65"/>
      <c r="CN38" s="65"/>
      <c r="CO38" s="65"/>
      <c r="CP38" s="65"/>
      <c r="CQ38" s="65"/>
      <c r="CR38" s="65"/>
      <c r="CS38" s="28"/>
      <c r="CT38" s="28"/>
      <c r="CU38" s="28"/>
      <c r="CV38" s="28"/>
      <c r="CW38" s="28"/>
      <c r="CX38" s="28"/>
      <c r="CY38" s="28"/>
      <c r="CZ38" s="28"/>
      <c r="DA38" s="28"/>
      <c r="DB38" s="28"/>
      <c r="DC38" s="28"/>
      <c r="DD38" s="28"/>
      <c r="DE38" s="28"/>
      <c r="DF38" s="28"/>
      <c r="DG38" s="28"/>
      <c r="DH38" s="28"/>
      <c r="DI38" s="28"/>
      <c r="DJ38" s="28"/>
      <c r="DK38" s="64"/>
      <c r="DL38" s="28"/>
      <c r="DM38" s="28"/>
      <c r="DN38" s="64"/>
      <c r="DO38" s="64"/>
      <c r="DP38" s="28"/>
      <c r="DQ38" s="28"/>
      <c r="DR38" s="64"/>
      <c r="DS38" s="64"/>
      <c r="DT38" s="28"/>
      <c r="DU38" s="28"/>
      <c r="DV38" s="64"/>
      <c r="DW38" s="28"/>
      <c r="DX38" s="28"/>
      <c r="DY38" s="28"/>
      <c r="DZ38" s="28"/>
      <c r="EA38" s="28"/>
      <c r="EB38" s="28"/>
      <c r="EC38" s="28"/>
      <c r="ED38" s="28"/>
      <c r="EE38" s="28"/>
      <c r="EF38" s="28"/>
      <c r="EG38" s="28"/>
      <c r="EH38" s="28"/>
      <c r="EI38" s="28"/>
      <c r="EJ38" s="28"/>
      <c r="EK38" s="28"/>
      <c r="EL38" s="28"/>
      <c r="EM38" s="28"/>
      <c r="EN38" s="28"/>
      <c r="EO38" s="28"/>
      <c r="EP38" s="28"/>
      <c r="EQ38" s="28"/>
      <c r="ER38" s="28"/>
      <c r="ES38" s="28"/>
      <c r="ET38" s="28"/>
      <c r="EU38" s="28"/>
      <c r="EV38" s="28"/>
      <c r="EW38" s="28"/>
      <c r="EX38" s="28"/>
      <c r="EY38" s="28"/>
      <c r="EZ38" s="28"/>
      <c r="FA38" s="28"/>
      <c r="FB38" s="28"/>
      <c r="FC38" s="28"/>
      <c r="FD38" s="28"/>
      <c r="FE38" s="28"/>
      <c r="FF38" s="28"/>
      <c r="FG38" s="28"/>
      <c r="FH38" s="28"/>
      <c r="FI38" s="28"/>
      <c r="FJ38" s="28"/>
      <c r="FK38" s="28"/>
      <c r="FL38" s="28"/>
      <c r="FM38" s="28"/>
      <c r="FN38" s="28"/>
      <c r="FO38" s="28"/>
      <c r="FP38" s="28"/>
      <c r="FQ38" s="28"/>
      <c r="FR38" s="28"/>
      <c r="FS38" s="28"/>
      <c r="FT38" s="28"/>
      <c r="FU38" s="28"/>
      <c r="FV38" s="28"/>
      <c r="FW38" s="28"/>
      <c r="FX38" s="28"/>
      <c r="FY38" s="28"/>
      <c r="FZ38" s="28"/>
      <c r="GA38" s="28"/>
      <c r="GB38" s="28"/>
      <c r="GC38" s="28"/>
      <c r="GD38" s="28"/>
      <c r="GE38" s="28"/>
      <c r="GF38" s="28"/>
      <c r="GG38" s="28"/>
      <c r="GH38" s="28"/>
      <c r="GI38" s="28"/>
      <c r="GJ38" s="28"/>
      <c r="GK38" s="28"/>
      <c r="GL38" s="28"/>
      <c r="GM38" s="28"/>
      <c r="GN38" s="28"/>
      <c r="GO38" s="28"/>
    </row>
    <row r="39" spans="1:197" x14ac:dyDescent="0.25">
      <c r="A39" s="28"/>
      <c r="B39" s="69"/>
      <c r="C39" s="28"/>
      <c r="D39" s="28"/>
      <c r="E39" s="64"/>
      <c r="F39" s="28"/>
      <c r="G39" s="28"/>
      <c r="H39" s="28"/>
      <c r="I39" s="28"/>
      <c r="J39" s="28"/>
      <c r="K39" s="64"/>
      <c r="L39" s="64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64"/>
      <c r="X39" s="64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64"/>
      <c r="AJ39" s="64"/>
      <c r="AK39" s="28"/>
      <c r="AL39" s="28"/>
      <c r="AM39" s="28"/>
      <c r="AN39" s="28"/>
      <c r="AO39" s="28"/>
      <c r="AP39" s="28"/>
      <c r="AQ39" s="28"/>
      <c r="AR39" s="28"/>
      <c r="AS39" s="28"/>
      <c r="AT39" s="28"/>
      <c r="AU39" s="28"/>
      <c r="AV39" s="28"/>
      <c r="AW39" s="28"/>
      <c r="AX39" s="28"/>
      <c r="AY39" s="65"/>
      <c r="AZ39" s="66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6"/>
      <c r="BN39" s="65"/>
      <c r="BO39" s="65"/>
      <c r="BP39" s="65"/>
      <c r="BQ39" s="65"/>
      <c r="BR39" s="65"/>
      <c r="BS39" s="65"/>
      <c r="BT39" s="65"/>
      <c r="BU39" s="65"/>
      <c r="BV39" s="65"/>
      <c r="BW39" s="65"/>
      <c r="BX39" s="65"/>
      <c r="BY39" s="65"/>
      <c r="BZ39" s="66"/>
      <c r="CA39" s="65"/>
      <c r="CB39" s="65"/>
      <c r="CC39" s="65"/>
      <c r="CD39" s="65"/>
      <c r="CE39" s="65"/>
      <c r="CF39" s="65"/>
      <c r="CG39" s="65"/>
      <c r="CH39" s="65"/>
      <c r="CI39" s="65"/>
      <c r="CJ39" s="65"/>
      <c r="CK39" s="65"/>
      <c r="CL39" s="65"/>
      <c r="CM39" s="65"/>
      <c r="CN39" s="65"/>
      <c r="CO39" s="65"/>
      <c r="CP39" s="65"/>
      <c r="CQ39" s="65"/>
      <c r="CR39" s="65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64"/>
      <c r="DL39" s="28"/>
      <c r="DM39" s="28"/>
      <c r="DN39" s="64"/>
      <c r="DO39" s="64"/>
      <c r="DP39" s="28"/>
      <c r="DQ39" s="28"/>
      <c r="DR39" s="64"/>
      <c r="DS39" s="64"/>
      <c r="DT39" s="28"/>
      <c r="DU39" s="28"/>
      <c r="DV39" s="64"/>
      <c r="DW39" s="28"/>
      <c r="DX39" s="28"/>
      <c r="DY39" s="28"/>
      <c r="DZ39" s="28"/>
      <c r="EA39" s="28"/>
      <c r="EB39" s="28"/>
      <c r="EC39" s="28"/>
      <c r="ED39" s="28"/>
      <c r="EE39" s="28"/>
      <c r="EF39" s="28"/>
      <c r="EG39" s="28"/>
      <c r="EH39" s="28"/>
      <c r="EI39" s="28"/>
      <c r="EJ39" s="28"/>
      <c r="EK39" s="28"/>
      <c r="EL39" s="28"/>
      <c r="EM39" s="28"/>
      <c r="EN39" s="28"/>
      <c r="EO39" s="28"/>
      <c r="EP39" s="28"/>
      <c r="EQ39" s="28"/>
      <c r="ER39" s="28"/>
      <c r="ES39" s="28"/>
      <c r="ET39" s="28"/>
      <c r="EU39" s="28"/>
      <c r="EV39" s="28"/>
      <c r="EW39" s="28"/>
      <c r="EX39" s="28"/>
      <c r="EY39" s="28"/>
      <c r="EZ39" s="28"/>
      <c r="FA39" s="28"/>
      <c r="FB39" s="28"/>
      <c r="FC39" s="28"/>
      <c r="FD39" s="28"/>
      <c r="FE39" s="28"/>
      <c r="FF39" s="28"/>
      <c r="FG39" s="28"/>
      <c r="FH39" s="28"/>
      <c r="FI39" s="28"/>
      <c r="FJ39" s="28"/>
      <c r="FK39" s="28"/>
      <c r="FL39" s="28"/>
      <c r="FM39" s="28"/>
      <c r="FN39" s="28"/>
      <c r="FO39" s="28"/>
      <c r="FP39" s="28"/>
      <c r="FQ39" s="28"/>
      <c r="FR39" s="28"/>
      <c r="FS39" s="28"/>
      <c r="FT39" s="28"/>
      <c r="FU39" s="28"/>
      <c r="FV39" s="28"/>
      <c r="FW39" s="28"/>
      <c r="FX39" s="28"/>
      <c r="FY39" s="28"/>
      <c r="FZ39" s="28"/>
      <c r="GA39" s="28"/>
      <c r="GB39" s="28"/>
      <c r="GC39" s="28"/>
      <c r="GD39" s="28"/>
      <c r="GE39" s="28"/>
      <c r="GF39" s="28"/>
      <c r="GG39" s="28"/>
      <c r="GH39" s="28"/>
      <c r="GI39" s="28"/>
      <c r="GJ39" s="28"/>
      <c r="GK39" s="28"/>
      <c r="GL39" s="28"/>
      <c r="GM39" s="28"/>
      <c r="GN39" s="28"/>
      <c r="GO39" s="28"/>
    </row>
    <row r="40" spans="1:197" x14ac:dyDescent="0.25">
      <c r="A40" s="28"/>
      <c r="B40" s="69"/>
      <c r="C40" s="28"/>
      <c r="D40" s="28"/>
      <c r="E40" s="64"/>
      <c r="F40" s="28"/>
      <c r="G40" s="28"/>
      <c r="H40" s="28"/>
      <c r="I40" s="28"/>
      <c r="J40" s="28"/>
      <c r="K40" s="64"/>
      <c r="L40" s="64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64"/>
      <c r="X40" s="64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64"/>
      <c r="AJ40" s="64"/>
      <c r="AK40" s="28"/>
      <c r="AL40" s="28"/>
      <c r="AM40" s="28"/>
      <c r="AN40" s="28"/>
      <c r="AO40" s="28"/>
      <c r="AP40" s="28"/>
      <c r="AQ40" s="28"/>
      <c r="AR40" s="28"/>
      <c r="AS40" s="28"/>
      <c r="AT40" s="28"/>
      <c r="AU40" s="28"/>
      <c r="AV40" s="28"/>
      <c r="AW40" s="28"/>
      <c r="AX40" s="28"/>
      <c r="AY40" s="65"/>
      <c r="AZ40" s="66"/>
      <c r="BA40" s="65"/>
      <c r="BB40" s="65"/>
      <c r="BC40" s="65"/>
      <c r="BD40" s="65"/>
      <c r="BE40" s="65"/>
      <c r="BF40" s="65"/>
      <c r="BG40" s="65"/>
      <c r="BH40" s="65"/>
      <c r="BI40" s="65"/>
      <c r="BJ40" s="65"/>
      <c r="BK40" s="65"/>
      <c r="BL40" s="65"/>
      <c r="BM40" s="66"/>
      <c r="BN40" s="65"/>
      <c r="BO40" s="65"/>
      <c r="BP40" s="65"/>
      <c r="BQ40" s="65"/>
      <c r="BR40" s="65"/>
      <c r="BS40" s="65"/>
      <c r="BT40" s="65"/>
      <c r="BU40" s="65"/>
      <c r="BV40" s="65"/>
      <c r="BW40" s="65"/>
      <c r="BX40" s="65"/>
      <c r="BY40" s="65"/>
      <c r="BZ40" s="66"/>
      <c r="CA40" s="65"/>
      <c r="CB40" s="65"/>
      <c r="CC40" s="65"/>
      <c r="CD40" s="65"/>
      <c r="CE40" s="65"/>
      <c r="CF40" s="65"/>
      <c r="CG40" s="65"/>
      <c r="CH40" s="65"/>
      <c r="CI40" s="65"/>
      <c r="CJ40" s="65"/>
      <c r="CK40" s="65"/>
      <c r="CL40" s="65"/>
      <c r="CM40" s="65"/>
      <c r="CN40" s="65"/>
      <c r="CO40" s="65"/>
      <c r="CP40" s="65"/>
      <c r="CQ40" s="65"/>
      <c r="CR40" s="65"/>
      <c r="CS40" s="28"/>
      <c r="CT40" s="28"/>
      <c r="CU40" s="28"/>
      <c r="CV40" s="28"/>
      <c r="CW40" s="28"/>
      <c r="CX40" s="28"/>
      <c r="CY40" s="28"/>
      <c r="CZ40" s="28"/>
      <c r="DA40" s="28"/>
      <c r="DB40" s="28"/>
      <c r="DC40" s="28"/>
      <c r="DD40" s="28"/>
      <c r="DE40" s="28"/>
      <c r="DF40" s="28"/>
      <c r="DG40" s="28"/>
      <c r="DH40" s="28"/>
      <c r="DI40" s="28"/>
      <c r="DJ40" s="28"/>
      <c r="DK40" s="64"/>
      <c r="DL40" s="28"/>
      <c r="DM40" s="28"/>
      <c r="DN40" s="64"/>
      <c r="DO40" s="64"/>
      <c r="DP40" s="28"/>
      <c r="DQ40" s="28"/>
      <c r="DR40" s="64"/>
      <c r="DS40" s="64"/>
      <c r="DT40" s="28"/>
      <c r="DU40" s="28"/>
      <c r="DV40" s="64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28"/>
      <c r="EV40" s="28"/>
      <c r="EW40" s="28"/>
      <c r="EX40" s="28"/>
      <c r="EY40" s="28"/>
      <c r="EZ40" s="28"/>
      <c r="FA40" s="28"/>
      <c r="FB40" s="28"/>
      <c r="FC40" s="28"/>
      <c r="FD40" s="28"/>
      <c r="FE40" s="28"/>
      <c r="FF40" s="28"/>
      <c r="FG40" s="28"/>
      <c r="FH40" s="28"/>
      <c r="FI40" s="28"/>
      <c r="FJ40" s="28"/>
      <c r="FK40" s="28"/>
      <c r="FL40" s="28"/>
      <c r="FM40" s="28"/>
      <c r="FN40" s="28"/>
      <c r="FO40" s="28"/>
      <c r="FP40" s="28"/>
      <c r="FQ40" s="28"/>
      <c r="FR40" s="28"/>
      <c r="FS40" s="28"/>
      <c r="FT40" s="28"/>
      <c r="FU40" s="28"/>
      <c r="FV40" s="28"/>
      <c r="FW40" s="28"/>
      <c r="FX40" s="28"/>
      <c r="FY40" s="28"/>
      <c r="FZ40" s="28"/>
      <c r="GA40" s="28"/>
      <c r="GB40" s="28"/>
      <c r="GC40" s="28"/>
      <c r="GD40" s="28"/>
      <c r="GE40" s="28"/>
      <c r="GF40" s="28"/>
      <c r="GG40" s="28"/>
      <c r="GH40" s="28"/>
      <c r="GI40" s="28"/>
      <c r="GJ40" s="28"/>
      <c r="GK40" s="28"/>
      <c r="GL40" s="28"/>
      <c r="GM40" s="28"/>
      <c r="GN40" s="28"/>
      <c r="GO40" s="28"/>
    </row>
    <row r="41" spans="1:197" x14ac:dyDescent="0.25">
      <c r="A41" s="28"/>
      <c r="B41" s="69"/>
      <c r="C41" s="28"/>
      <c r="D41" s="28"/>
      <c r="E41" s="64"/>
      <c r="F41" s="28"/>
      <c r="G41" s="28"/>
      <c r="H41" s="28"/>
      <c r="I41" s="28"/>
      <c r="J41" s="28"/>
      <c r="K41" s="64"/>
      <c r="L41" s="64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64"/>
      <c r="X41" s="64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64"/>
      <c r="AJ41" s="64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65"/>
      <c r="AZ41" s="66"/>
      <c r="BA41" s="65"/>
      <c r="BB41" s="65"/>
      <c r="BC41" s="65"/>
      <c r="BD41" s="65"/>
      <c r="BE41" s="65"/>
      <c r="BF41" s="65"/>
      <c r="BG41" s="65"/>
      <c r="BH41" s="65"/>
      <c r="BI41" s="65"/>
      <c r="BJ41" s="65"/>
      <c r="BK41" s="65"/>
      <c r="BL41" s="65"/>
      <c r="BM41" s="66"/>
      <c r="BN41" s="65"/>
      <c r="BO41" s="65"/>
      <c r="BP41" s="65"/>
      <c r="BQ41" s="65"/>
      <c r="BR41" s="65"/>
      <c r="BS41" s="65"/>
      <c r="BT41" s="65"/>
      <c r="BU41" s="65"/>
      <c r="BV41" s="65"/>
      <c r="BW41" s="65"/>
      <c r="BX41" s="65"/>
      <c r="BY41" s="65"/>
      <c r="BZ41" s="66"/>
      <c r="CA41" s="65"/>
      <c r="CB41" s="65"/>
      <c r="CC41" s="65"/>
      <c r="CD41" s="65"/>
      <c r="CE41" s="65"/>
      <c r="CF41" s="65"/>
      <c r="CG41" s="65"/>
      <c r="CH41" s="65"/>
      <c r="CI41" s="65"/>
      <c r="CJ41" s="65"/>
      <c r="CK41" s="65"/>
      <c r="CL41" s="65"/>
      <c r="CM41" s="65"/>
      <c r="CN41" s="65"/>
      <c r="CO41" s="65"/>
      <c r="CP41" s="65"/>
      <c r="CQ41" s="65"/>
      <c r="CR41" s="65"/>
      <c r="CS41" s="28"/>
      <c r="CT41" s="28"/>
      <c r="CU41" s="28"/>
      <c r="CV41" s="28"/>
      <c r="CW41" s="28"/>
      <c r="CX41" s="28"/>
      <c r="CY41" s="28"/>
      <c r="CZ41" s="28"/>
      <c r="DA41" s="28"/>
      <c r="DB41" s="28"/>
      <c r="DC41" s="28"/>
      <c r="DD41" s="28"/>
      <c r="DE41" s="28"/>
      <c r="DF41" s="28"/>
      <c r="DG41" s="28"/>
      <c r="DH41" s="28"/>
      <c r="DI41" s="28"/>
      <c r="DJ41" s="28"/>
      <c r="DK41" s="64"/>
      <c r="DL41" s="28"/>
      <c r="DM41" s="28"/>
      <c r="DN41" s="64"/>
      <c r="DO41" s="64"/>
      <c r="DP41" s="28"/>
      <c r="DQ41" s="28"/>
      <c r="DR41" s="64"/>
      <c r="DS41" s="64"/>
      <c r="DT41" s="28"/>
      <c r="DU41" s="28"/>
      <c r="DV41" s="64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28"/>
      <c r="EV41" s="28"/>
      <c r="EW41" s="28"/>
      <c r="EX41" s="28"/>
      <c r="EY41" s="28"/>
      <c r="EZ41" s="28"/>
      <c r="FA41" s="28"/>
      <c r="FB41" s="28"/>
      <c r="FC41" s="28"/>
      <c r="FD41" s="28"/>
      <c r="FE41" s="28"/>
      <c r="FF41" s="28"/>
      <c r="FG41" s="28"/>
      <c r="FH41" s="28"/>
      <c r="FI41" s="28"/>
      <c r="FJ41" s="28"/>
      <c r="FK41" s="28"/>
      <c r="FL41" s="28"/>
      <c r="FM41" s="28"/>
      <c r="FN41" s="28"/>
      <c r="FO41" s="28"/>
      <c r="FP41" s="28"/>
      <c r="FQ41" s="28"/>
      <c r="FR41" s="28"/>
      <c r="FS41" s="28"/>
      <c r="FT41" s="28"/>
      <c r="FU41" s="28"/>
      <c r="FV41" s="28"/>
      <c r="FW41" s="28"/>
      <c r="FX41" s="28"/>
      <c r="FY41" s="28"/>
      <c r="FZ41" s="28"/>
      <c r="GA41" s="28"/>
      <c r="GB41" s="28"/>
      <c r="GC41" s="28"/>
      <c r="GD41" s="28"/>
      <c r="GE41" s="28"/>
      <c r="GF41" s="28"/>
      <c r="GG41" s="28"/>
      <c r="GH41" s="28"/>
      <c r="GI41" s="28"/>
      <c r="GJ41" s="28"/>
      <c r="GK41" s="28"/>
      <c r="GL41" s="28"/>
      <c r="GM41" s="28"/>
      <c r="GN41" s="28"/>
      <c r="GO41" s="28"/>
    </row>
    <row r="42" spans="1:197" x14ac:dyDescent="0.25">
      <c r="A42" s="28"/>
      <c r="B42" s="69"/>
      <c r="C42" s="28"/>
      <c r="D42" s="28"/>
      <c r="E42" s="64"/>
      <c r="F42" s="28"/>
      <c r="G42" s="28"/>
      <c r="H42" s="28"/>
      <c r="I42" s="28"/>
      <c r="J42" s="28"/>
      <c r="K42" s="64"/>
      <c r="L42" s="64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64"/>
      <c r="X42" s="64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64"/>
      <c r="AJ42" s="64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65"/>
      <c r="AZ42" s="66"/>
      <c r="BA42" s="65"/>
      <c r="BB42" s="65"/>
      <c r="BC42" s="65"/>
      <c r="BD42" s="65"/>
      <c r="BE42" s="65"/>
      <c r="BF42" s="65"/>
      <c r="BG42" s="65"/>
      <c r="BH42" s="65"/>
      <c r="BI42" s="65"/>
      <c r="BJ42" s="65"/>
      <c r="BK42" s="65"/>
      <c r="BL42" s="65"/>
      <c r="BM42" s="66"/>
      <c r="BN42" s="65"/>
      <c r="BO42" s="65"/>
      <c r="BP42" s="65"/>
      <c r="BQ42" s="65"/>
      <c r="BR42" s="65"/>
      <c r="BS42" s="65"/>
      <c r="BT42" s="65"/>
      <c r="BU42" s="65"/>
      <c r="BV42" s="65"/>
      <c r="BW42" s="65"/>
      <c r="BX42" s="65"/>
      <c r="BY42" s="65"/>
      <c r="BZ42" s="66"/>
      <c r="CA42" s="65"/>
      <c r="CB42" s="65"/>
      <c r="CC42" s="65"/>
      <c r="CD42" s="65"/>
      <c r="CE42" s="65"/>
      <c r="CF42" s="65"/>
      <c r="CG42" s="65"/>
      <c r="CH42" s="65"/>
      <c r="CI42" s="65"/>
      <c r="CJ42" s="65"/>
      <c r="CK42" s="65"/>
      <c r="CL42" s="65"/>
      <c r="CM42" s="65"/>
      <c r="CN42" s="65"/>
      <c r="CO42" s="65"/>
      <c r="CP42" s="65"/>
      <c r="CQ42" s="65"/>
      <c r="CR42" s="65"/>
      <c r="CS42" s="28"/>
      <c r="CT42" s="28"/>
      <c r="CU42" s="28"/>
      <c r="CV42" s="28"/>
      <c r="CW42" s="28"/>
      <c r="CX42" s="28"/>
      <c r="CY42" s="28"/>
      <c r="CZ42" s="28"/>
      <c r="DA42" s="28"/>
      <c r="DB42" s="28"/>
      <c r="DC42" s="28"/>
      <c r="DD42" s="28"/>
      <c r="DE42" s="28"/>
      <c r="DF42" s="28"/>
      <c r="DG42" s="28"/>
      <c r="DH42" s="28"/>
      <c r="DI42" s="28"/>
      <c r="DJ42" s="28"/>
      <c r="DK42" s="64"/>
      <c r="DL42" s="28"/>
      <c r="DM42" s="28"/>
      <c r="DN42" s="64"/>
      <c r="DO42" s="64"/>
      <c r="DP42" s="28"/>
      <c r="DQ42" s="28"/>
      <c r="DR42" s="64"/>
      <c r="DS42" s="64"/>
      <c r="DT42" s="28"/>
      <c r="DU42" s="28"/>
      <c r="DV42" s="64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28"/>
      <c r="EW42" s="28"/>
      <c r="EX42" s="28"/>
      <c r="EY42" s="28"/>
      <c r="EZ42" s="28"/>
      <c r="FA42" s="28"/>
      <c r="FB42" s="28"/>
      <c r="FC42" s="28"/>
      <c r="FD42" s="28"/>
      <c r="FE42" s="28"/>
      <c r="FF42" s="28"/>
      <c r="FG42" s="28"/>
      <c r="FH42" s="28"/>
      <c r="FI42" s="28"/>
      <c r="FJ42" s="28"/>
      <c r="FK42" s="28"/>
      <c r="FL42" s="28"/>
      <c r="FM42" s="28"/>
      <c r="FN42" s="28"/>
      <c r="FO42" s="28"/>
      <c r="FP42" s="28"/>
      <c r="FQ42" s="28"/>
      <c r="FR42" s="28"/>
      <c r="FS42" s="28"/>
      <c r="FT42" s="28"/>
      <c r="FU42" s="28"/>
      <c r="FV42" s="28"/>
      <c r="FW42" s="28"/>
      <c r="FX42" s="28"/>
      <c r="FY42" s="28"/>
      <c r="FZ42" s="28"/>
      <c r="GA42" s="28"/>
      <c r="GB42" s="28"/>
      <c r="GC42" s="28"/>
      <c r="GD42" s="28"/>
      <c r="GE42" s="28"/>
      <c r="GF42" s="28"/>
      <c r="GG42" s="28"/>
      <c r="GH42" s="28"/>
      <c r="GI42" s="28"/>
      <c r="GJ42" s="28"/>
      <c r="GK42" s="28"/>
      <c r="GL42" s="28"/>
      <c r="GM42" s="28"/>
      <c r="GN42" s="28"/>
      <c r="GO42" s="28"/>
    </row>
    <row r="43" spans="1:197" x14ac:dyDescent="0.25">
      <c r="A43" s="28"/>
      <c r="B43" s="69"/>
      <c r="C43" s="28"/>
      <c r="D43" s="28"/>
      <c r="E43" s="64"/>
      <c r="F43" s="28"/>
      <c r="G43" s="28"/>
      <c r="H43" s="28"/>
      <c r="I43" s="28"/>
      <c r="J43" s="28"/>
      <c r="K43" s="64"/>
      <c r="L43" s="64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64"/>
      <c r="X43" s="64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64"/>
      <c r="AJ43" s="64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65"/>
      <c r="AZ43" s="66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6"/>
      <c r="BN43" s="65"/>
      <c r="BO43" s="65"/>
      <c r="BP43" s="65"/>
      <c r="BQ43" s="65"/>
      <c r="BR43" s="65"/>
      <c r="BS43" s="65"/>
      <c r="BT43" s="65"/>
      <c r="BU43" s="65"/>
      <c r="BV43" s="65"/>
      <c r="BW43" s="65"/>
      <c r="BX43" s="65"/>
      <c r="BY43" s="65"/>
      <c r="BZ43" s="66"/>
      <c r="CA43" s="65"/>
      <c r="CB43" s="65"/>
      <c r="CC43" s="65"/>
      <c r="CD43" s="65"/>
      <c r="CE43" s="65"/>
      <c r="CF43" s="65"/>
      <c r="CG43" s="65"/>
      <c r="CH43" s="65"/>
      <c r="CI43" s="65"/>
      <c r="CJ43" s="65"/>
      <c r="CK43" s="65"/>
      <c r="CL43" s="65"/>
      <c r="CM43" s="65"/>
      <c r="CN43" s="65"/>
      <c r="CO43" s="65"/>
      <c r="CP43" s="65"/>
      <c r="CQ43" s="65"/>
      <c r="CR43" s="65"/>
      <c r="CS43" s="28"/>
      <c r="CT43" s="28"/>
      <c r="CU43" s="28"/>
      <c r="CV43" s="28"/>
      <c r="CW43" s="28"/>
      <c r="CX43" s="28"/>
      <c r="CY43" s="28"/>
      <c r="CZ43" s="28"/>
      <c r="DA43" s="28"/>
      <c r="DB43" s="28"/>
      <c r="DC43" s="28"/>
      <c r="DD43" s="28"/>
      <c r="DE43" s="28"/>
      <c r="DF43" s="28"/>
      <c r="DG43" s="28"/>
      <c r="DH43" s="28"/>
      <c r="DI43" s="28"/>
      <c r="DJ43" s="28"/>
      <c r="DK43" s="64"/>
      <c r="DL43" s="28"/>
      <c r="DM43" s="28"/>
      <c r="DN43" s="64"/>
      <c r="DO43" s="64"/>
      <c r="DP43" s="28"/>
      <c r="DQ43" s="28"/>
      <c r="DR43" s="64"/>
      <c r="DS43" s="64"/>
      <c r="DT43" s="28"/>
      <c r="DU43" s="28"/>
      <c r="DV43" s="64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28"/>
      <c r="EW43" s="28"/>
      <c r="EX43" s="28"/>
      <c r="EY43" s="28"/>
      <c r="EZ43" s="28"/>
      <c r="FA43" s="28"/>
      <c r="FB43" s="28"/>
      <c r="FC43" s="28"/>
      <c r="FD43" s="28"/>
      <c r="FE43" s="28"/>
      <c r="FF43" s="28"/>
      <c r="FG43" s="28"/>
      <c r="FH43" s="28"/>
      <c r="FI43" s="28"/>
      <c r="FJ43" s="28"/>
      <c r="FK43" s="28"/>
      <c r="FL43" s="28"/>
      <c r="FM43" s="28"/>
      <c r="FN43" s="28"/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  <c r="GD43" s="28"/>
      <c r="GE43" s="28"/>
      <c r="GF43" s="28"/>
      <c r="GG43" s="28"/>
      <c r="GH43" s="28"/>
      <c r="GI43" s="28"/>
      <c r="GJ43" s="28"/>
      <c r="GK43" s="28"/>
      <c r="GL43" s="28"/>
      <c r="GM43" s="28"/>
      <c r="GN43" s="28"/>
      <c r="GO43" s="28"/>
    </row>
    <row r="44" spans="1:197" x14ac:dyDescent="0.25">
      <c r="A44" s="28"/>
      <c r="B44" s="69"/>
      <c r="C44" s="28"/>
      <c r="D44" s="28"/>
      <c r="E44" s="64"/>
      <c r="F44" s="28"/>
      <c r="G44" s="28"/>
      <c r="H44" s="28"/>
      <c r="I44" s="28"/>
      <c r="J44" s="28"/>
      <c r="K44" s="64"/>
      <c r="L44" s="64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64"/>
      <c r="X44" s="64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64"/>
      <c r="AJ44" s="64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/>
      <c r="AY44" s="65"/>
      <c r="AZ44" s="66"/>
      <c r="BA44" s="65"/>
      <c r="BB44" s="65"/>
      <c r="BC44" s="65"/>
      <c r="BD44" s="65"/>
      <c r="BE44" s="65"/>
      <c r="BF44" s="65"/>
      <c r="BG44" s="65"/>
      <c r="BH44" s="65"/>
      <c r="BI44" s="65"/>
      <c r="BJ44" s="65"/>
      <c r="BK44" s="65"/>
      <c r="BL44" s="65"/>
      <c r="BM44" s="66"/>
      <c r="BN44" s="65"/>
      <c r="BO44" s="65"/>
      <c r="BP44" s="65"/>
      <c r="BQ44" s="65"/>
      <c r="BR44" s="65"/>
      <c r="BS44" s="65"/>
      <c r="BT44" s="65"/>
      <c r="BU44" s="65"/>
      <c r="BV44" s="65"/>
      <c r="BW44" s="65"/>
      <c r="BX44" s="65"/>
      <c r="BY44" s="65"/>
      <c r="BZ44" s="66"/>
      <c r="CA44" s="65"/>
      <c r="CB44" s="65"/>
      <c r="CC44" s="65"/>
      <c r="CD44" s="65"/>
      <c r="CE44" s="65"/>
      <c r="CF44" s="65"/>
      <c r="CG44" s="65"/>
      <c r="CH44" s="65"/>
      <c r="CI44" s="65"/>
      <c r="CJ44" s="65"/>
      <c r="CK44" s="65"/>
      <c r="CL44" s="65"/>
      <c r="CM44" s="65"/>
      <c r="CN44" s="65"/>
      <c r="CO44" s="65"/>
      <c r="CP44" s="65"/>
      <c r="CQ44" s="65"/>
      <c r="CR44" s="65"/>
      <c r="CS44" s="28"/>
      <c r="CT44" s="28"/>
      <c r="CU44" s="28"/>
      <c r="CV44" s="28"/>
      <c r="CW44" s="28"/>
      <c r="CX44" s="28"/>
      <c r="CY44" s="28"/>
      <c r="CZ44" s="28"/>
      <c r="DA44" s="28"/>
      <c r="DB44" s="28"/>
      <c r="DC44" s="28"/>
      <c r="DD44" s="28"/>
      <c r="DE44" s="28"/>
      <c r="DF44" s="28"/>
      <c r="DG44" s="28"/>
      <c r="DH44" s="28"/>
      <c r="DI44" s="28"/>
      <c r="DJ44" s="28"/>
      <c r="DK44" s="64"/>
      <c r="DL44" s="28"/>
      <c r="DM44" s="28"/>
      <c r="DN44" s="64"/>
      <c r="DO44" s="64"/>
      <c r="DP44" s="28"/>
      <c r="DQ44" s="28"/>
      <c r="DR44" s="64"/>
      <c r="DS44" s="64"/>
      <c r="DT44" s="28"/>
      <c r="DU44" s="28"/>
      <c r="DV44" s="64"/>
      <c r="DW44" s="28"/>
      <c r="DX44" s="28"/>
      <c r="DY44" s="28"/>
      <c r="DZ44" s="28"/>
      <c r="EA44" s="28"/>
      <c r="EB44" s="28"/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28"/>
      <c r="EW44" s="28"/>
      <c r="EX44" s="28"/>
      <c r="EY44" s="28"/>
      <c r="EZ44" s="28"/>
      <c r="FA44" s="28"/>
      <c r="FB44" s="28"/>
      <c r="FC44" s="28"/>
      <c r="FD44" s="28"/>
      <c r="FE44" s="28"/>
      <c r="FF44" s="28"/>
      <c r="FG44" s="28"/>
      <c r="FH44" s="28"/>
      <c r="FI44" s="28"/>
      <c r="FJ44" s="28"/>
      <c r="FK44" s="28"/>
      <c r="FL44" s="28"/>
      <c r="FM44" s="28"/>
      <c r="FN44" s="28"/>
      <c r="FO44" s="28"/>
      <c r="FP44" s="28"/>
      <c r="FQ44" s="28"/>
      <c r="FR44" s="28"/>
      <c r="FS44" s="28"/>
      <c r="FT44" s="28"/>
      <c r="FU44" s="28"/>
      <c r="FV44" s="28"/>
      <c r="FW44" s="28"/>
      <c r="FX44" s="28"/>
      <c r="FY44" s="28"/>
      <c r="FZ44" s="28"/>
      <c r="GA44" s="28"/>
      <c r="GB44" s="28"/>
      <c r="GC44" s="28"/>
      <c r="GD44" s="28"/>
      <c r="GE44" s="28"/>
      <c r="GF44" s="28"/>
      <c r="GG44" s="28"/>
      <c r="GH44" s="28"/>
      <c r="GI44" s="28"/>
      <c r="GJ44" s="28"/>
      <c r="GK44" s="28"/>
      <c r="GL44" s="28"/>
      <c r="GM44" s="28"/>
      <c r="GN44" s="28"/>
      <c r="GO44" s="28"/>
    </row>
    <row r="45" spans="1:197" x14ac:dyDescent="0.25">
      <c r="A45" s="28"/>
      <c r="B45" s="69"/>
      <c r="C45" s="28"/>
      <c r="D45" s="28"/>
      <c r="E45" s="64"/>
      <c r="F45" s="28"/>
      <c r="G45" s="28"/>
      <c r="H45" s="28"/>
      <c r="I45" s="28"/>
      <c r="J45" s="28"/>
      <c r="K45" s="64"/>
      <c r="L45" s="64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64"/>
      <c r="X45" s="64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64"/>
      <c r="AJ45" s="64"/>
      <c r="AK45" s="28"/>
      <c r="AL45" s="28"/>
      <c r="AM45" s="28"/>
      <c r="AN45" s="28"/>
      <c r="AO45" s="28"/>
      <c r="AP45" s="28"/>
      <c r="AQ45" s="28"/>
      <c r="AR45" s="28"/>
      <c r="AS45" s="28"/>
      <c r="AT45" s="28"/>
      <c r="AU45" s="28"/>
      <c r="AV45" s="28"/>
      <c r="AW45" s="28"/>
      <c r="AX45" s="28"/>
      <c r="AY45" s="65"/>
      <c r="AZ45" s="66"/>
      <c r="BA45" s="65"/>
      <c r="BB45" s="65"/>
      <c r="BC45" s="65"/>
      <c r="BD45" s="65"/>
      <c r="BE45" s="65"/>
      <c r="BF45" s="65"/>
      <c r="BG45" s="65"/>
      <c r="BH45" s="65"/>
      <c r="BI45" s="65"/>
      <c r="BJ45" s="65"/>
      <c r="BK45" s="65"/>
      <c r="BL45" s="65"/>
      <c r="BM45" s="66"/>
      <c r="BN45" s="65"/>
      <c r="BO45" s="65"/>
      <c r="BP45" s="65"/>
      <c r="BQ45" s="65"/>
      <c r="BR45" s="65"/>
      <c r="BS45" s="65"/>
      <c r="BT45" s="65"/>
      <c r="BU45" s="65"/>
      <c r="BV45" s="65"/>
      <c r="BW45" s="65"/>
      <c r="BX45" s="65"/>
      <c r="BY45" s="65"/>
      <c r="BZ45" s="66"/>
      <c r="CA45" s="65"/>
      <c r="CB45" s="65"/>
      <c r="CC45" s="65"/>
      <c r="CD45" s="65"/>
      <c r="CE45" s="65"/>
      <c r="CF45" s="65"/>
      <c r="CG45" s="65"/>
      <c r="CH45" s="65"/>
      <c r="CI45" s="65"/>
      <c r="CJ45" s="65"/>
      <c r="CK45" s="65"/>
      <c r="CL45" s="65"/>
      <c r="CM45" s="65"/>
      <c r="CN45" s="65"/>
      <c r="CO45" s="65"/>
      <c r="CP45" s="65"/>
      <c r="CQ45" s="65"/>
      <c r="CR45" s="65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64"/>
      <c r="DL45" s="28"/>
      <c r="DM45" s="28"/>
      <c r="DN45" s="64"/>
      <c r="DO45" s="64"/>
      <c r="DP45" s="28"/>
      <c r="DQ45" s="28"/>
      <c r="DR45" s="64"/>
      <c r="DS45" s="64"/>
      <c r="DT45" s="28"/>
      <c r="DU45" s="28"/>
      <c r="DV45" s="64"/>
      <c r="DW45" s="28"/>
      <c r="DX45" s="28"/>
      <c r="DY45" s="28"/>
      <c r="DZ45" s="28"/>
      <c r="EA45" s="28"/>
      <c r="EB45" s="28"/>
      <c r="EC45" s="28"/>
      <c r="ED45" s="28"/>
      <c r="EE45" s="28"/>
      <c r="EF45" s="28"/>
      <c r="EG45" s="28"/>
      <c r="EH45" s="28"/>
      <c r="EI45" s="28"/>
      <c r="EJ45" s="28"/>
      <c r="EK45" s="28"/>
      <c r="EL45" s="28"/>
      <c r="EM45" s="28"/>
      <c r="EN45" s="28"/>
      <c r="EO45" s="28"/>
      <c r="EP45" s="28"/>
      <c r="EQ45" s="28"/>
      <c r="ER45" s="28"/>
      <c r="ES45" s="28"/>
      <c r="ET45" s="28"/>
      <c r="EU45" s="28"/>
      <c r="EV45" s="28"/>
      <c r="EW45" s="28"/>
      <c r="EX45" s="28"/>
      <c r="EY45" s="28"/>
      <c r="EZ45" s="28"/>
      <c r="FA45" s="28"/>
      <c r="FB45" s="28"/>
      <c r="FC45" s="28"/>
      <c r="FD45" s="28"/>
      <c r="FE45" s="28"/>
      <c r="FF45" s="28"/>
      <c r="FG45" s="28"/>
      <c r="FH45" s="28"/>
      <c r="FI45" s="28"/>
      <c r="FJ45" s="28"/>
      <c r="FK45" s="28"/>
      <c r="FL45" s="28"/>
      <c r="FM45" s="28"/>
      <c r="FN45" s="28"/>
      <c r="FO45" s="28"/>
      <c r="FP45" s="28"/>
      <c r="FQ45" s="28"/>
      <c r="FR45" s="28"/>
      <c r="FS45" s="28"/>
      <c r="FT45" s="28"/>
      <c r="FU45" s="28"/>
      <c r="FV45" s="28"/>
      <c r="FW45" s="28"/>
      <c r="FX45" s="28"/>
      <c r="FY45" s="28"/>
      <c r="FZ45" s="28"/>
      <c r="GA45" s="28"/>
      <c r="GB45" s="28"/>
      <c r="GC45" s="28"/>
      <c r="GD45" s="28"/>
      <c r="GE45" s="28"/>
      <c r="GF45" s="28"/>
      <c r="GG45" s="28"/>
      <c r="GH45" s="28"/>
      <c r="GI45" s="28"/>
      <c r="GJ45" s="28"/>
      <c r="GK45" s="28"/>
      <c r="GL45" s="28"/>
      <c r="GM45" s="28"/>
      <c r="GN45" s="28"/>
      <c r="GO45" s="28"/>
    </row>
    <row r="46" spans="1:197" x14ac:dyDescent="0.25">
      <c r="A46" s="28"/>
      <c r="B46" s="69"/>
      <c r="C46" s="28"/>
      <c r="D46" s="28"/>
      <c r="E46" s="64"/>
      <c r="F46" s="28"/>
      <c r="G46" s="28"/>
      <c r="H46" s="28"/>
      <c r="I46" s="28"/>
      <c r="J46" s="28"/>
      <c r="K46" s="64"/>
      <c r="L46" s="64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64"/>
      <c r="X46" s="64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64"/>
      <c r="AJ46" s="64"/>
      <c r="AK46" s="28"/>
      <c r="AL46" s="28"/>
      <c r="AM46" s="28"/>
      <c r="AN46" s="28"/>
      <c r="AO46" s="28"/>
      <c r="AP46" s="28"/>
      <c r="AQ46" s="28"/>
      <c r="AR46" s="28"/>
      <c r="AS46" s="28"/>
      <c r="AT46" s="28"/>
      <c r="AU46" s="28"/>
      <c r="AV46" s="28"/>
      <c r="AW46" s="28"/>
      <c r="AX46" s="28"/>
      <c r="AY46" s="65"/>
      <c r="AZ46" s="66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6"/>
      <c r="BN46" s="65"/>
      <c r="BO46" s="65"/>
      <c r="BP46" s="65"/>
      <c r="BQ46" s="65"/>
      <c r="BR46" s="65"/>
      <c r="BS46" s="65"/>
      <c r="BT46" s="65"/>
      <c r="BU46" s="65"/>
      <c r="BV46" s="65"/>
      <c r="BW46" s="65"/>
      <c r="BX46" s="65"/>
      <c r="BY46" s="65"/>
      <c r="BZ46" s="66"/>
      <c r="CA46" s="65"/>
      <c r="CB46" s="65"/>
      <c r="CC46" s="65"/>
      <c r="CD46" s="65"/>
      <c r="CE46" s="65"/>
      <c r="CF46" s="65"/>
      <c r="CG46" s="65"/>
      <c r="CH46" s="65"/>
      <c r="CI46" s="65"/>
      <c r="CJ46" s="65"/>
      <c r="CK46" s="65"/>
      <c r="CL46" s="65"/>
      <c r="CM46" s="65"/>
      <c r="CN46" s="65"/>
      <c r="CO46" s="65"/>
      <c r="CP46" s="65"/>
      <c r="CQ46" s="65"/>
      <c r="CR46" s="65"/>
      <c r="CS46" s="28"/>
      <c r="CT46" s="28"/>
      <c r="CU46" s="28"/>
      <c r="CV46" s="28"/>
      <c r="CW46" s="28"/>
      <c r="CX46" s="28"/>
      <c r="CY46" s="28"/>
      <c r="CZ46" s="28"/>
      <c r="DA46" s="28"/>
      <c r="DB46" s="28"/>
      <c r="DC46" s="28"/>
      <c r="DD46" s="28"/>
      <c r="DE46" s="28"/>
      <c r="DF46" s="28"/>
      <c r="DG46" s="28"/>
      <c r="DH46" s="28"/>
      <c r="DI46" s="28"/>
      <c r="DJ46" s="28"/>
      <c r="DK46" s="64"/>
      <c r="DL46" s="28"/>
      <c r="DM46" s="28"/>
      <c r="DN46" s="64"/>
      <c r="DO46" s="64"/>
      <c r="DP46" s="28"/>
      <c r="DQ46" s="28"/>
      <c r="DR46" s="64"/>
      <c r="DS46" s="64"/>
      <c r="DT46" s="28"/>
      <c r="DU46" s="28"/>
      <c r="DV46" s="64"/>
      <c r="DW46" s="28"/>
      <c r="DX46" s="28"/>
      <c r="DY46" s="28"/>
      <c r="DZ46" s="28"/>
      <c r="EA46" s="28"/>
      <c r="EB46" s="28"/>
      <c r="EC46" s="28"/>
      <c r="ED46" s="28"/>
      <c r="EE46" s="28"/>
      <c r="EF46" s="28"/>
      <c r="EG46" s="28"/>
      <c r="EH46" s="28"/>
      <c r="EI46" s="28"/>
      <c r="EJ46" s="28"/>
      <c r="EK46" s="28"/>
      <c r="EL46" s="28"/>
      <c r="EM46" s="28"/>
      <c r="EN46" s="28"/>
      <c r="EO46" s="28"/>
      <c r="EP46" s="28"/>
      <c r="EQ46" s="28"/>
      <c r="ER46" s="28"/>
      <c r="ES46" s="28"/>
      <c r="ET46" s="28"/>
      <c r="EU46" s="28"/>
      <c r="EV46" s="28"/>
      <c r="EW46" s="28"/>
      <c r="EX46" s="28"/>
      <c r="EY46" s="28"/>
      <c r="EZ46" s="28"/>
      <c r="FA46" s="28"/>
      <c r="FB46" s="28"/>
      <c r="FC46" s="28"/>
      <c r="FD46" s="28"/>
      <c r="FE46" s="28"/>
      <c r="FF46" s="28"/>
      <c r="FG46" s="28"/>
      <c r="FH46" s="28"/>
      <c r="FI46" s="28"/>
      <c r="FJ46" s="28"/>
      <c r="FK46" s="28"/>
      <c r="FL46" s="28"/>
      <c r="FM46" s="28"/>
      <c r="FN46" s="28"/>
      <c r="FO46" s="28"/>
      <c r="FP46" s="28"/>
      <c r="FQ46" s="28"/>
      <c r="FR46" s="28"/>
      <c r="FS46" s="28"/>
      <c r="FT46" s="28"/>
      <c r="FU46" s="28"/>
      <c r="FV46" s="28"/>
      <c r="FW46" s="28"/>
      <c r="FX46" s="28"/>
      <c r="FY46" s="28"/>
      <c r="FZ46" s="28"/>
      <c r="GA46" s="28"/>
      <c r="GB46" s="28"/>
      <c r="GC46" s="28"/>
      <c r="GD46" s="28"/>
      <c r="GE46" s="28"/>
      <c r="GF46" s="28"/>
      <c r="GG46" s="28"/>
      <c r="GH46" s="28"/>
      <c r="GI46" s="28"/>
      <c r="GJ46" s="28"/>
      <c r="GK46" s="28"/>
      <c r="GL46" s="28"/>
      <c r="GM46" s="28"/>
      <c r="GN46" s="28"/>
      <c r="GO46" s="28"/>
    </row>
    <row r="47" spans="1:197" x14ac:dyDescent="0.25">
      <c r="A47" s="28"/>
      <c r="B47" s="69"/>
      <c r="C47" s="28"/>
      <c r="D47" s="28"/>
      <c r="E47" s="64"/>
      <c r="F47" s="28"/>
      <c r="G47" s="28"/>
      <c r="H47" s="28"/>
      <c r="I47" s="28"/>
      <c r="J47" s="28"/>
      <c r="K47" s="64"/>
      <c r="L47" s="64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64"/>
      <c r="X47" s="64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64"/>
      <c r="AJ47" s="64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8"/>
      <c r="AV47" s="28"/>
      <c r="AW47" s="28"/>
      <c r="AX47" s="28"/>
      <c r="AY47" s="65"/>
      <c r="AZ47" s="66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6"/>
      <c r="BN47" s="65"/>
      <c r="BO47" s="65"/>
      <c r="BP47" s="65"/>
      <c r="BQ47" s="65"/>
      <c r="BR47" s="65"/>
      <c r="BS47" s="65"/>
      <c r="BT47" s="65"/>
      <c r="BU47" s="65"/>
      <c r="BV47" s="65"/>
      <c r="BW47" s="65"/>
      <c r="BX47" s="65"/>
      <c r="BY47" s="65"/>
      <c r="BZ47" s="66"/>
      <c r="CA47" s="65"/>
      <c r="CB47" s="65"/>
      <c r="CC47" s="65"/>
      <c r="CD47" s="65"/>
      <c r="CE47" s="65"/>
      <c r="CF47" s="65"/>
      <c r="CG47" s="65"/>
      <c r="CH47" s="65"/>
      <c r="CI47" s="65"/>
      <c r="CJ47" s="65"/>
      <c r="CK47" s="65"/>
      <c r="CL47" s="65"/>
      <c r="CM47" s="65"/>
      <c r="CN47" s="65"/>
      <c r="CO47" s="65"/>
      <c r="CP47" s="65"/>
      <c r="CQ47" s="65"/>
      <c r="CR47" s="65"/>
      <c r="CS47" s="28"/>
      <c r="CT47" s="28"/>
      <c r="CU47" s="28"/>
      <c r="CV47" s="28"/>
      <c r="CW47" s="28"/>
      <c r="CX47" s="28"/>
      <c r="CY47" s="28"/>
      <c r="CZ47" s="28"/>
      <c r="DA47" s="28"/>
      <c r="DB47" s="28"/>
      <c r="DC47" s="28"/>
      <c r="DD47" s="28"/>
      <c r="DE47" s="28"/>
      <c r="DF47" s="28"/>
      <c r="DG47" s="28"/>
      <c r="DH47" s="28"/>
      <c r="DI47" s="28"/>
      <c r="DJ47" s="28"/>
      <c r="DK47" s="64"/>
      <c r="DL47" s="28"/>
      <c r="DM47" s="28"/>
      <c r="DN47" s="64"/>
      <c r="DO47" s="64"/>
      <c r="DP47" s="28"/>
      <c r="DQ47" s="28"/>
      <c r="DR47" s="64"/>
      <c r="DS47" s="64"/>
      <c r="DT47" s="28"/>
      <c r="DU47" s="28"/>
      <c r="DV47" s="64"/>
      <c r="DW47" s="28"/>
      <c r="DX47" s="28"/>
      <c r="DY47" s="28"/>
      <c r="DZ47" s="28"/>
      <c r="EA47" s="28"/>
      <c r="EB47" s="28"/>
      <c r="EC47" s="28"/>
      <c r="ED47" s="28"/>
      <c r="EE47" s="28"/>
      <c r="EF47" s="28"/>
      <c r="EG47" s="28"/>
      <c r="EH47" s="28"/>
      <c r="EI47" s="28"/>
      <c r="EJ47" s="28"/>
      <c r="EK47" s="28"/>
      <c r="EL47" s="28"/>
      <c r="EM47" s="28"/>
      <c r="EN47" s="28"/>
      <c r="EO47" s="28"/>
      <c r="EP47" s="28"/>
      <c r="EQ47" s="28"/>
      <c r="ER47" s="28"/>
      <c r="ES47" s="28"/>
      <c r="ET47" s="28"/>
      <c r="EU47" s="28"/>
      <c r="EV47" s="28"/>
      <c r="EW47" s="28"/>
      <c r="EX47" s="28"/>
      <c r="EY47" s="28"/>
      <c r="EZ47" s="28"/>
      <c r="FA47" s="28"/>
      <c r="FB47" s="28"/>
      <c r="FC47" s="28"/>
      <c r="FD47" s="28"/>
      <c r="FE47" s="28"/>
      <c r="FF47" s="28"/>
      <c r="FG47" s="28"/>
      <c r="FH47" s="28"/>
      <c r="FI47" s="28"/>
      <c r="FJ47" s="28"/>
      <c r="FK47" s="28"/>
      <c r="FL47" s="28"/>
      <c r="FM47" s="28"/>
      <c r="FN47" s="28"/>
      <c r="FO47" s="28"/>
      <c r="FP47" s="28"/>
      <c r="FQ47" s="28"/>
      <c r="FR47" s="28"/>
      <c r="FS47" s="28"/>
      <c r="FT47" s="28"/>
      <c r="FU47" s="28"/>
      <c r="FV47" s="28"/>
      <c r="FW47" s="28"/>
      <c r="FX47" s="28"/>
      <c r="FY47" s="28"/>
      <c r="FZ47" s="28"/>
      <c r="GA47" s="28"/>
      <c r="GB47" s="28"/>
      <c r="GC47" s="28"/>
      <c r="GD47" s="28"/>
      <c r="GE47" s="28"/>
      <c r="GF47" s="28"/>
      <c r="GG47" s="28"/>
      <c r="GH47" s="28"/>
      <c r="GI47" s="28"/>
      <c r="GJ47" s="28"/>
      <c r="GK47" s="28"/>
      <c r="GL47" s="28"/>
      <c r="GM47" s="28"/>
      <c r="GN47" s="28"/>
      <c r="GO47" s="28"/>
    </row>
    <row r="48" spans="1:197" x14ac:dyDescent="0.25">
      <c r="A48" s="28"/>
      <c r="B48" s="69"/>
      <c r="C48" s="28"/>
      <c r="D48" s="28"/>
      <c r="E48" s="64"/>
      <c r="F48" s="28"/>
      <c r="G48" s="28"/>
      <c r="H48" s="28"/>
      <c r="I48" s="28"/>
      <c r="J48" s="28"/>
      <c r="K48" s="64"/>
      <c r="L48" s="64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64"/>
      <c r="X48" s="64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64"/>
      <c r="AJ48" s="64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65"/>
      <c r="AZ48" s="66"/>
      <c r="BA48" s="65"/>
      <c r="BB48" s="65"/>
      <c r="BC48" s="65"/>
      <c r="BD48" s="65"/>
      <c r="BE48" s="65"/>
      <c r="BF48" s="65"/>
      <c r="BG48" s="65"/>
      <c r="BH48" s="65"/>
      <c r="BI48" s="65"/>
      <c r="BJ48" s="65"/>
      <c r="BK48" s="65"/>
      <c r="BL48" s="65"/>
      <c r="BM48" s="66"/>
      <c r="BN48" s="65"/>
      <c r="BO48" s="65"/>
      <c r="BP48" s="65"/>
      <c r="BQ48" s="65"/>
      <c r="BR48" s="65"/>
      <c r="BS48" s="65"/>
      <c r="BT48" s="65"/>
      <c r="BU48" s="65"/>
      <c r="BV48" s="65"/>
      <c r="BW48" s="65"/>
      <c r="BX48" s="65"/>
      <c r="BY48" s="65"/>
      <c r="BZ48" s="66"/>
      <c r="CA48" s="65"/>
      <c r="CB48" s="65"/>
      <c r="CC48" s="65"/>
      <c r="CD48" s="65"/>
      <c r="CE48" s="65"/>
      <c r="CF48" s="65"/>
      <c r="CG48" s="65"/>
      <c r="CH48" s="65"/>
      <c r="CI48" s="65"/>
      <c r="CJ48" s="65"/>
      <c r="CK48" s="65"/>
      <c r="CL48" s="65"/>
      <c r="CM48" s="65"/>
      <c r="CN48" s="65"/>
      <c r="CO48" s="65"/>
      <c r="CP48" s="65"/>
      <c r="CQ48" s="65"/>
      <c r="CR48" s="65"/>
      <c r="CS48" s="28"/>
      <c r="CT48" s="28"/>
      <c r="CU48" s="28"/>
      <c r="CV48" s="28"/>
      <c r="CW48" s="28"/>
      <c r="CX48" s="28"/>
      <c r="CY48" s="28"/>
      <c r="CZ48" s="28"/>
      <c r="DA48" s="28"/>
      <c r="DB48" s="28"/>
      <c r="DC48" s="28"/>
      <c r="DD48" s="28"/>
      <c r="DE48" s="28"/>
      <c r="DF48" s="28"/>
      <c r="DG48" s="28"/>
      <c r="DH48" s="28"/>
      <c r="DI48" s="28"/>
      <c r="DJ48" s="28"/>
      <c r="DK48" s="64"/>
      <c r="DL48" s="28"/>
      <c r="DM48" s="28"/>
      <c r="DN48" s="64"/>
      <c r="DO48" s="64"/>
      <c r="DP48" s="28"/>
      <c r="DQ48" s="28"/>
      <c r="DR48" s="64"/>
      <c r="DS48" s="64"/>
      <c r="DT48" s="28"/>
      <c r="DU48" s="28"/>
      <c r="DV48" s="64"/>
      <c r="DW48" s="28"/>
      <c r="DX48" s="28"/>
      <c r="DY48" s="28"/>
      <c r="DZ48" s="28"/>
      <c r="EA48" s="28"/>
      <c r="EB48" s="28"/>
      <c r="EC48" s="28"/>
      <c r="ED48" s="28"/>
      <c r="EE48" s="28"/>
      <c r="EF48" s="28"/>
      <c r="EG48" s="28"/>
      <c r="EH48" s="28"/>
      <c r="EI48" s="28"/>
      <c r="EJ48" s="28"/>
      <c r="EK48" s="28"/>
      <c r="EL48" s="28"/>
      <c r="EM48" s="28"/>
      <c r="EN48" s="28"/>
      <c r="EO48" s="28"/>
      <c r="EP48" s="28"/>
      <c r="EQ48" s="28"/>
      <c r="ER48" s="28"/>
      <c r="ES48" s="28"/>
      <c r="ET48" s="28"/>
      <c r="EU48" s="28"/>
      <c r="EV48" s="28"/>
      <c r="EW48" s="28"/>
      <c r="EX48" s="28"/>
      <c r="EY48" s="28"/>
      <c r="EZ48" s="28"/>
      <c r="FA48" s="28"/>
      <c r="FB48" s="28"/>
      <c r="FC48" s="28"/>
      <c r="FD48" s="28"/>
      <c r="FE48" s="28"/>
      <c r="FF48" s="28"/>
      <c r="FG48" s="28"/>
      <c r="FH48" s="28"/>
      <c r="FI48" s="28"/>
      <c r="FJ48" s="28"/>
      <c r="FK48" s="28"/>
      <c r="FL48" s="28"/>
      <c r="FM48" s="28"/>
      <c r="FN48" s="28"/>
      <c r="FO48" s="28"/>
      <c r="FP48" s="28"/>
      <c r="FQ48" s="28"/>
      <c r="FR48" s="28"/>
      <c r="FS48" s="28"/>
      <c r="FT48" s="28"/>
      <c r="FU48" s="28"/>
      <c r="FV48" s="28"/>
      <c r="FW48" s="28"/>
      <c r="FX48" s="28"/>
      <c r="FY48" s="28"/>
      <c r="FZ48" s="28"/>
      <c r="GA48" s="28"/>
      <c r="GB48" s="28"/>
      <c r="GC48" s="28"/>
      <c r="GD48" s="28"/>
      <c r="GE48" s="28"/>
      <c r="GF48" s="28"/>
      <c r="GG48" s="28"/>
      <c r="GH48" s="28"/>
      <c r="GI48" s="28"/>
      <c r="GJ48" s="28"/>
      <c r="GK48" s="28"/>
      <c r="GL48" s="28"/>
      <c r="GM48" s="28"/>
      <c r="GN48" s="28"/>
      <c r="GO48" s="28"/>
    </row>
    <row r="49" spans="1:197" x14ac:dyDescent="0.25">
      <c r="A49" s="28"/>
      <c r="B49" s="69"/>
      <c r="C49" s="28"/>
      <c r="D49" s="28"/>
      <c r="E49" s="64"/>
      <c r="F49" s="28"/>
      <c r="G49" s="28"/>
      <c r="H49" s="28"/>
      <c r="I49" s="28"/>
      <c r="J49" s="28"/>
      <c r="K49" s="64"/>
      <c r="L49" s="64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64"/>
      <c r="X49" s="64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64"/>
      <c r="AJ49" s="64"/>
      <c r="AK49" s="28"/>
      <c r="AL49" s="28"/>
      <c r="AM49" s="28"/>
      <c r="AN49" s="28"/>
      <c r="AO49" s="28"/>
      <c r="AP49" s="28"/>
      <c r="AQ49" s="28"/>
      <c r="AR49" s="28"/>
      <c r="AS49" s="28"/>
      <c r="AT49" s="28"/>
      <c r="AU49" s="28"/>
      <c r="AV49" s="28"/>
      <c r="AW49" s="28"/>
      <c r="AX49" s="28"/>
      <c r="AY49" s="65"/>
      <c r="AZ49" s="66"/>
      <c r="BA49" s="65"/>
      <c r="BB49" s="65"/>
      <c r="BC49" s="65"/>
      <c r="BD49" s="65"/>
      <c r="BE49" s="65"/>
      <c r="BF49" s="65"/>
      <c r="BG49" s="65"/>
      <c r="BH49" s="65"/>
      <c r="BI49" s="65"/>
      <c r="BJ49" s="65"/>
      <c r="BK49" s="65"/>
      <c r="BL49" s="65"/>
      <c r="BM49" s="66"/>
      <c r="BN49" s="65"/>
      <c r="BO49" s="65"/>
      <c r="BP49" s="65"/>
      <c r="BQ49" s="65"/>
      <c r="BR49" s="65"/>
      <c r="BS49" s="65"/>
      <c r="BT49" s="65"/>
      <c r="BU49" s="65"/>
      <c r="BV49" s="65"/>
      <c r="BW49" s="65"/>
      <c r="BX49" s="65"/>
      <c r="BY49" s="65"/>
      <c r="BZ49" s="66"/>
      <c r="CA49" s="65"/>
      <c r="CB49" s="65"/>
      <c r="CC49" s="65"/>
      <c r="CD49" s="65"/>
      <c r="CE49" s="65"/>
      <c r="CF49" s="65"/>
      <c r="CG49" s="65"/>
      <c r="CH49" s="65"/>
      <c r="CI49" s="65"/>
      <c r="CJ49" s="65"/>
      <c r="CK49" s="65"/>
      <c r="CL49" s="65"/>
      <c r="CM49" s="65"/>
      <c r="CN49" s="65"/>
      <c r="CO49" s="65"/>
      <c r="CP49" s="65"/>
      <c r="CQ49" s="65"/>
      <c r="CR49" s="65"/>
      <c r="CS49" s="28"/>
      <c r="CT49" s="28"/>
      <c r="CU49" s="28"/>
      <c r="CV49" s="28"/>
      <c r="CW49" s="28"/>
      <c r="CX49" s="28"/>
      <c r="CY49" s="28"/>
      <c r="CZ49" s="28"/>
      <c r="DA49" s="28"/>
      <c r="DB49" s="28"/>
      <c r="DC49" s="28"/>
      <c r="DD49" s="28"/>
      <c r="DE49" s="28"/>
      <c r="DF49" s="28"/>
      <c r="DG49" s="28"/>
      <c r="DH49" s="28"/>
      <c r="DI49" s="28"/>
      <c r="DJ49" s="28"/>
      <c r="DK49" s="64"/>
      <c r="DL49" s="28"/>
      <c r="DM49" s="28"/>
      <c r="DN49" s="64"/>
      <c r="DO49" s="64"/>
      <c r="DP49" s="28"/>
      <c r="DQ49" s="28"/>
      <c r="DR49" s="64"/>
      <c r="DS49" s="64"/>
      <c r="DT49" s="28"/>
      <c r="DU49" s="28"/>
      <c r="DV49" s="64"/>
      <c r="DW49" s="28"/>
      <c r="DX49" s="28"/>
      <c r="DY49" s="28"/>
      <c r="DZ49" s="28"/>
      <c r="EA49" s="28"/>
      <c r="EB49" s="28"/>
      <c r="EC49" s="28"/>
      <c r="ED49" s="28"/>
      <c r="EE49" s="28"/>
      <c r="EF49" s="28"/>
      <c r="EG49" s="28"/>
      <c r="EH49" s="28"/>
      <c r="EI49" s="28"/>
      <c r="EJ49" s="28"/>
      <c r="EK49" s="28"/>
      <c r="EL49" s="28"/>
      <c r="EM49" s="28"/>
      <c r="EN49" s="28"/>
      <c r="EO49" s="28"/>
      <c r="EP49" s="28"/>
      <c r="EQ49" s="28"/>
      <c r="ER49" s="28"/>
      <c r="ES49" s="28"/>
      <c r="ET49" s="28"/>
      <c r="EU49" s="28"/>
      <c r="EV49" s="28"/>
      <c r="EW49" s="28"/>
      <c r="EX49" s="28"/>
      <c r="EY49" s="28"/>
      <c r="EZ49" s="28"/>
      <c r="FA49" s="28"/>
      <c r="FB49" s="28"/>
      <c r="FC49" s="28"/>
      <c r="FD49" s="28"/>
      <c r="FE49" s="28"/>
      <c r="FF49" s="28"/>
      <c r="FG49" s="28"/>
      <c r="FH49" s="28"/>
      <c r="FI49" s="28"/>
      <c r="FJ49" s="28"/>
      <c r="FK49" s="28"/>
      <c r="FL49" s="28"/>
      <c r="FM49" s="28"/>
      <c r="FN49" s="28"/>
      <c r="FO49" s="28"/>
      <c r="FP49" s="28"/>
      <c r="FQ49" s="28"/>
      <c r="FR49" s="28"/>
      <c r="FS49" s="28"/>
      <c r="FT49" s="28"/>
      <c r="FU49" s="28"/>
      <c r="FV49" s="28"/>
      <c r="FW49" s="28"/>
      <c r="FX49" s="28"/>
      <c r="FY49" s="28"/>
      <c r="FZ49" s="28"/>
      <c r="GA49" s="28"/>
      <c r="GB49" s="28"/>
      <c r="GC49" s="28"/>
      <c r="GD49" s="28"/>
      <c r="GE49" s="28"/>
      <c r="GF49" s="28"/>
      <c r="GG49" s="28"/>
      <c r="GH49" s="28"/>
      <c r="GI49" s="28"/>
      <c r="GJ49" s="28"/>
      <c r="GK49" s="28"/>
      <c r="GL49" s="28"/>
      <c r="GM49" s="28"/>
      <c r="GN49" s="28"/>
      <c r="GO49" s="28"/>
    </row>
    <row r="50" spans="1:197" x14ac:dyDescent="0.25">
      <c r="A50" s="28"/>
      <c r="B50" s="69"/>
      <c r="C50" s="28"/>
      <c r="D50" s="28"/>
      <c r="E50" s="64"/>
      <c r="F50" s="28"/>
      <c r="G50" s="28"/>
      <c r="H50" s="28"/>
      <c r="I50" s="28"/>
      <c r="J50" s="28"/>
      <c r="K50" s="64"/>
      <c r="L50" s="64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64"/>
      <c r="X50" s="64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64"/>
      <c r="AJ50" s="64"/>
      <c r="AK50" s="28"/>
      <c r="AL50" s="28"/>
      <c r="AM50" s="28"/>
      <c r="AN50" s="28"/>
      <c r="AO50" s="28"/>
      <c r="AP50" s="28"/>
      <c r="AQ50" s="28"/>
      <c r="AR50" s="28"/>
      <c r="AS50" s="28"/>
      <c r="AT50" s="28"/>
      <c r="AU50" s="28"/>
      <c r="AV50" s="28"/>
      <c r="AW50" s="28"/>
      <c r="AX50" s="28"/>
      <c r="AY50" s="65"/>
      <c r="AZ50" s="66"/>
      <c r="BA50" s="65"/>
      <c r="BB50" s="65"/>
      <c r="BC50" s="65"/>
      <c r="BD50" s="65"/>
      <c r="BE50" s="65"/>
      <c r="BF50" s="65"/>
      <c r="BG50" s="65"/>
      <c r="BH50" s="65"/>
      <c r="BI50" s="65"/>
      <c r="BJ50" s="65"/>
      <c r="BK50" s="65"/>
      <c r="BL50" s="65"/>
      <c r="BM50" s="66"/>
      <c r="BN50" s="65"/>
      <c r="BO50" s="65"/>
      <c r="BP50" s="65"/>
      <c r="BQ50" s="65"/>
      <c r="BR50" s="65"/>
      <c r="BS50" s="65"/>
      <c r="BT50" s="65"/>
      <c r="BU50" s="65"/>
      <c r="BV50" s="65"/>
      <c r="BW50" s="65"/>
      <c r="BX50" s="65"/>
      <c r="BY50" s="65"/>
      <c r="BZ50" s="66"/>
      <c r="CA50" s="65"/>
      <c r="CB50" s="65"/>
      <c r="CC50" s="65"/>
      <c r="CD50" s="65"/>
      <c r="CE50" s="65"/>
      <c r="CF50" s="65"/>
      <c r="CG50" s="65"/>
      <c r="CH50" s="65"/>
      <c r="CI50" s="65"/>
      <c r="CJ50" s="65"/>
      <c r="CK50" s="65"/>
      <c r="CL50" s="65"/>
      <c r="CM50" s="65"/>
      <c r="CN50" s="65"/>
      <c r="CO50" s="65"/>
      <c r="CP50" s="65"/>
      <c r="CQ50" s="65"/>
      <c r="CR50" s="65"/>
      <c r="CS50" s="28"/>
      <c r="CT50" s="28"/>
      <c r="CU50" s="28"/>
      <c r="CV50" s="28"/>
      <c r="CW50" s="28"/>
      <c r="CX50" s="28"/>
      <c r="CY50" s="28"/>
      <c r="CZ50" s="28"/>
      <c r="DA50" s="28"/>
      <c r="DB50" s="28"/>
      <c r="DC50" s="28"/>
      <c r="DD50" s="28"/>
      <c r="DE50" s="28"/>
      <c r="DF50" s="28"/>
      <c r="DG50" s="28"/>
      <c r="DH50" s="28"/>
      <c r="DI50" s="28"/>
      <c r="DJ50" s="28"/>
      <c r="DK50" s="64"/>
      <c r="DL50" s="28"/>
      <c r="DM50" s="28"/>
      <c r="DN50" s="64"/>
      <c r="DO50" s="64"/>
      <c r="DP50" s="28"/>
      <c r="DQ50" s="28"/>
      <c r="DR50" s="64"/>
      <c r="DS50" s="64"/>
      <c r="DT50" s="28"/>
      <c r="DU50" s="28"/>
      <c r="DV50" s="64"/>
      <c r="DW50" s="28"/>
      <c r="DX50" s="28"/>
      <c r="DY50" s="28"/>
      <c r="DZ50" s="28"/>
      <c r="EA50" s="28"/>
      <c r="EB50" s="28"/>
      <c r="EC50" s="28"/>
      <c r="ED50" s="28"/>
      <c r="EE50" s="28"/>
      <c r="EF50" s="28"/>
      <c r="EG50" s="28"/>
      <c r="EH50" s="28"/>
      <c r="EI50" s="28"/>
      <c r="EJ50" s="28"/>
      <c r="EK50" s="28"/>
      <c r="EL50" s="28"/>
      <c r="EM50" s="28"/>
      <c r="EN50" s="28"/>
      <c r="EO50" s="28"/>
      <c r="EP50" s="28"/>
      <c r="EQ50" s="28"/>
      <c r="ER50" s="28"/>
      <c r="ES50" s="28"/>
      <c r="ET50" s="28"/>
      <c r="EU50" s="28"/>
      <c r="EV50" s="28"/>
      <c r="EW50" s="28"/>
      <c r="EX50" s="28"/>
      <c r="EY50" s="28"/>
      <c r="EZ50" s="28"/>
      <c r="FA50" s="28"/>
      <c r="FB50" s="28"/>
      <c r="FC50" s="28"/>
      <c r="FD50" s="28"/>
      <c r="FE50" s="28"/>
      <c r="FF50" s="28"/>
      <c r="FG50" s="28"/>
      <c r="FH50" s="28"/>
      <c r="FI50" s="28"/>
      <c r="FJ50" s="28"/>
      <c r="FK50" s="28"/>
      <c r="FL50" s="28"/>
      <c r="FM50" s="28"/>
      <c r="FN50" s="28"/>
      <c r="FO50" s="28"/>
      <c r="FP50" s="28"/>
      <c r="FQ50" s="28"/>
      <c r="FR50" s="28"/>
      <c r="FS50" s="28"/>
      <c r="FT50" s="28"/>
      <c r="FU50" s="28"/>
      <c r="FV50" s="28"/>
      <c r="FW50" s="28"/>
      <c r="FX50" s="28"/>
      <c r="FY50" s="28"/>
      <c r="FZ50" s="28"/>
      <c r="GA50" s="28"/>
      <c r="GB50" s="28"/>
      <c r="GC50" s="28"/>
      <c r="GD50" s="28"/>
      <c r="GE50" s="28"/>
      <c r="GF50" s="28"/>
      <c r="GG50" s="28"/>
      <c r="GH50" s="28"/>
      <c r="GI50" s="28"/>
      <c r="GJ50" s="28"/>
      <c r="GK50" s="28"/>
      <c r="GL50" s="28"/>
      <c r="GM50" s="28"/>
      <c r="GN50" s="28"/>
      <c r="GO50" s="28"/>
    </row>
    <row r="51" spans="1:197" x14ac:dyDescent="0.25">
      <c r="A51" s="28"/>
      <c r="B51" s="69"/>
      <c r="C51" s="28"/>
      <c r="D51" s="28"/>
      <c r="E51" s="64"/>
      <c r="F51" s="28"/>
      <c r="G51" s="28"/>
      <c r="H51" s="28"/>
      <c r="I51" s="28"/>
      <c r="J51" s="28"/>
      <c r="K51" s="64"/>
      <c r="L51" s="64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64"/>
      <c r="X51" s="64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64"/>
      <c r="AJ51" s="64"/>
      <c r="AK51" s="28"/>
      <c r="AL51" s="28"/>
      <c r="AM51" s="28"/>
      <c r="AN51" s="28"/>
      <c r="AO51" s="28"/>
      <c r="AP51" s="28"/>
      <c r="AQ51" s="28"/>
      <c r="AR51" s="28"/>
      <c r="AS51" s="28"/>
      <c r="AT51" s="28"/>
      <c r="AU51" s="28"/>
      <c r="AV51" s="28"/>
      <c r="AW51" s="28"/>
      <c r="AX51" s="28"/>
      <c r="AY51" s="65"/>
      <c r="AZ51" s="66"/>
      <c r="BA51" s="65"/>
      <c r="BB51" s="65"/>
      <c r="BC51" s="65"/>
      <c r="BD51" s="65"/>
      <c r="BE51" s="65"/>
      <c r="BF51" s="65"/>
      <c r="BG51" s="65"/>
      <c r="BH51" s="65"/>
      <c r="BI51" s="65"/>
      <c r="BJ51" s="65"/>
      <c r="BK51" s="65"/>
      <c r="BL51" s="65"/>
      <c r="BM51" s="66"/>
      <c r="BN51" s="65"/>
      <c r="BO51" s="65"/>
      <c r="BP51" s="65"/>
      <c r="BQ51" s="65"/>
      <c r="BR51" s="65"/>
      <c r="BS51" s="65"/>
      <c r="BT51" s="65"/>
      <c r="BU51" s="65"/>
      <c r="BV51" s="65"/>
      <c r="BW51" s="65"/>
      <c r="BX51" s="65"/>
      <c r="BY51" s="65"/>
      <c r="BZ51" s="66"/>
      <c r="CA51" s="65"/>
      <c r="CB51" s="65"/>
      <c r="CC51" s="65"/>
      <c r="CD51" s="65"/>
      <c r="CE51" s="65"/>
      <c r="CF51" s="65"/>
      <c r="CG51" s="65"/>
      <c r="CH51" s="65"/>
      <c r="CI51" s="65"/>
      <c r="CJ51" s="65"/>
      <c r="CK51" s="65"/>
      <c r="CL51" s="65"/>
      <c r="CM51" s="65"/>
      <c r="CN51" s="65"/>
      <c r="CO51" s="65"/>
      <c r="CP51" s="65"/>
      <c r="CQ51" s="65"/>
      <c r="CR51" s="65"/>
      <c r="CS51" s="28"/>
      <c r="CT51" s="28"/>
      <c r="CU51" s="28"/>
      <c r="CV51" s="28"/>
      <c r="CW51" s="28"/>
      <c r="CX51" s="28"/>
      <c r="CY51" s="28"/>
      <c r="CZ51" s="28"/>
      <c r="DA51" s="28"/>
      <c r="DB51" s="28"/>
      <c r="DC51" s="28"/>
      <c r="DD51" s="28"/>
      <c r="DE51" s="28"/>
      <c r="DF51" s="28"/>
      <c r="DG51" s="28"/>
      <c r="DH51" s="28"/>
      <c r="DI51" s="28"/>
      <c r="DJ51" s="28"/>
      <c r="DK51" s="64"/>
      <c r="DL51" s="28"/>
      <c r="DM51" s="28"/>
      <c r="DN51" s="64"/>
      <c r="DO51" s="64"/>
      <c r="DP51" s="28"/>
      <c r="DQ51" s="28"/>
      <c r="DR51" s="64"/>
      <c r="DS51" s="64"/>
      <c r="DT51" s="28"/>
      <c r="DU51" s="28"/>
      <c r="DV51" s="64"/>
      <c r="DW51" s="28"/>
      <c r="DX51" s="28"/>
      <c r="DY51" s="28"/>
      <c r="DZ51" s="28"/>
      <c r="EA51" s="28"/>
      <c r="EB51" s="28"/>
      <c r="EC51" s="28"/>
      <c r="ED51" s="28"/>
      <c r="EE51" s="28"/>
      <c r="EF51" s="28"/>
      <c r="EG51" s="28"/>
      <c r="EH51" s="28"/>
      <c r="EI51" s="28"/>
      <c r="EJ51" s="28"/>
      <c r="EK51" s="28"/>
      <c r="EL51" s="28"/>
      <c r="EM51" s="28"/>
      <c r="EN51" s="28"/>
      <c r="EO51" s="28"/>
      <c r="EP51" s="28"/>
      <c r="EQ51" s="28"/>
      <c r="ER51" s="28"/>
      <c r="ES51" s="28"/>
      <c r="ET51" s="28"/>
      <c r="EU51" s="28"/>
      <c r="EV51" s="28"/>
      <c r="EW51" s="28"/>
      <c r="EX51" s="28"/>
      <c r="EY51" s="28"/>
      <c r="EZ51" s="28"/>
      <c r="FA51" s="28"/>
      <c r="FB51" s="28"/>
      <c r="FC51" s="28"/>
      <c r="FD51" s="28"/>
      <c r="FE51" s="28"/>
      <c r="FF51" s="28"/>
      <c r="FG51" s="28"/>
      <c r="FH51" s="28"/>
      <c r="FI51" s="28"/>
      <c r="FJ51" s="28"/>
      <c r="FK51" s="28"/>
      <c r="FL51" s="28"/>
      <c r="FM51" s="28"/>
      <c r="FN51" s="28"/>
      <c r="FO51" s="28"/>
      <c r="FP51" s="28"/>
      <c r="FQ51" s="28"/>
      <c r="FR51" s="28"/>
      <c r="FS51" s="28"/>
      <c r="FT51" s="28"/>
      <c r="FU51" s="28"/>
      <c r="FV51" s="28"/>
      <c r="FW51" s="28"/>
      <c r="FX51" s="28"/>
      <c r="FY51" s="28"/>
      <c r="FZ51" s="28"/>
      <c r="GA51" s="28"/>
      <c r="GB51" s="28"/>
      <c r="GC51" s="28"/>
      <c r="GD51" s="28"/>
      <c r="GE51" s="28"/>
      <c r="GF51" s="28"/>
      <c r="GG51" s="28"/>
      <c r="GH51" s="28"/>
      <c r="GI51" s="28"/>
      <c r="GJ51" s="28"/>
      <c r="GK51" s="28"/>
      <c r="GL51" s="28"/>
      <c r="GM51" s="28"/>
      <c r="GN51" s="28"/>
      <c r="GO51" s="28"/>
    </row>
    <row r="52" spans="1:197" x14ac:dyDescent="0.25">
      <c r="A52" s="28"/>
      <c r="B52" s="69"/>
      <c r="C52" s="28"/>
      <c r="D52" s="28"/>
      <c r="E52" s="64"/>
      <c r="F52" s="28"/>
      <c r="G52" s="28"/>
      <c r="H52" s="28"/>
      <c r="I52" s="28"/>
      <c r="J52" s="28"/>
      <c r="K52" s="64"/>
      <c r="L52" s="64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64"/>
      <c r="X52" s="64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64"/>
      <c r="AJ52" s="64"/>
      <c r="AK52" s="28"/>
      <c r="AL52" s="28"/>
      <c r="AM52" s="28"/>
      <c r="AN52" s="28"/>
      <c r="AO52" s="28"/>
      <c r="AP52" s="28"/>
      <c r="AQ52" s="28"/>
      <c r="AR52" s="28"/>
      <c r="AS52" s="28"/>
      <c r="AT52" s="28"/>
      <c r="AU52" s="28"/>
      <c r="AV52" s="28"/>
      <c r="AW52" s="28"/>
      <c r="AX52" s="28"/>
      <c r="AY52" s="65"/>
      <c r="AZ52" s="66"/>
      <c r="BA52" s="65"/>
      <c r="BB52" s="65"/>
      <c r="BC52" s="65"/>
      <c r="BD52" s="65"/>
      <c r="BE52" s="65"/>
      <c r="BF52" s="65"/>
      <c r="BG52" s="65"/>
      <c r="BH52" s="65"/>
      <c r="BI52" s="65"/>
      <c r="BJ52" s="65"/>
      <c r="BK52" s="65"/>
      <c r="BL52" s="65"/>
      <c r="BM52" s="66"/>
      <c r="BN52" s="65"/>
      <c r="BO52" s="65"/>
      <c r="BP52" s="65"/>
      <c r="BQ52" s="65"/>
      <c r="BR52" s="65"/>
      <c r="BS52" s="65"/>
      <c r="BT52" s="65"/>
      <c r="BU52" s="65"/>
      <c r="BV52" s="65"/>
      <c r="BW52" s="65"/>
      <c r="BX52" s="65"/>
      <c r="BY52" s="65"/>
      <c r="BZ52" s="66"/>
      <c r="CA52" s="65"/>
      <c r="CB52" s="65"/>
      <c r="CC52" s="65"/>
      <c r="CD52" s="65"/>
      <c r="CE52" s="65"/>
      <c r="CF52" s="65"/>
      <c r="CG52" s="65"/>
      <c r="CH52" s="65"/>
      <c r="CI52" s="65"/>
      <c r="CJ52" s="65"/>
      <c r="CK52" s="65"/>
      <c r="CL52" s="65"/>
      <c r="CM52" s="65"/>
      <c r="CN52" s="65"/>
      <c r="CO52" s="65"/>
      <c r="CP52" s="65"/>
      <c r="CQ52" s="65"/>
      <c r="CR52" s="65"/>
      <c r="CS52" s="28"/>
      <c r="CT52" s="28"/>
      <c r="CU52" s="28"/>
      <c r="CV52" s="28"/>
      <c r="CW52" s="28"/>
      <c r="CX52" s="28"/>
      <c r="CY52" s="28"/>
      <c r="CZ52" s="28"/>
      <c r="DA52" s="28"/>
      <c r="DB52" s="28"/>
      <c r="DC52" s="28"/>
      <c r="DD52" s="28"/>
      <c r="DE52" s="28"/>
      <c r="DF52" s="28"/>
      <c r="DG52" s="28"/>
      <c r="DH52" s="28"/>
      <c r="DI52" s="28"/>
      <c r="DJ52" s="28"/>
      <c r="DK52" s="64"/>
      <c r="DL52" s="28"/>
      <c r="DM52" s="28"/>
      <c r="DN52" s="64"/>
      <c r="DO52" s="64"/>
      <c r="DP52" s="28"/>
      <c r="DQ52" s="28"/>
      <c r="DR52" s="64"/>
      <c r="DS52" s="64"/>
      <c r="DT52" s="28"/>
      <c r="DU52" s="28"/>
      <c r="DV52" s="64"/>
      <c r="DW52" s="28"/>
      <c r="DX52" s="28"/>
      <c r="DY52" s="28"/>
      <c r="DZ52" s="28"/>
      <c r="EA52" s="28"/>
      <c r="EB52" s="28"/>
      <c r="EC52" s="28"/>
      <c r="ED52" s="28"/>
      <c r="EE52" s="28"/>
      <c r="EF52" s="28"/>
      <c r="EG52" s="28"/>
      <c r="EH52" s="28"/>
      <c r="EI52" s="28"/>
      <c r="EJ52" s="28"/>
      <c r="EK52" s="28"/>
      <c r="EL52" s="28"/>
      <c r="EM52" s="28"/>
      <c r="EN52" s="28"/>
      <c r="EO52" s="28"/>
      <c r="EP52" s="28"/>
      <c r="EQ52" s="28"/>
      <c r="ER52" s="28"/>
      <c r="ES52" s="28"/>
      <c r="ET52" s="28"/>
      <c r="EU52" s="28"/>
      <c r="EV52" s="28"/>
      <c r="EW52" s="28"/>
      <c r="EX52" s="28"/>
      <c r="EY52" s="28"/>
      <c r="EZ52" s="28"/>
      <c r="FA52" s="28"/>
      <c r="FB52" s="28"/>
      <c r="FC52" s="28"/>
      <c r="FD52" s="28"/>
      <c r="FE52" s="28"/>
      <c r="FF52" s="28"/>
      <c r="FG52" s="28"/>
      <c r="FH52" s="28"/>
      <c r="FI52" s="28"/>
      <c r="FJ52" s="28"/>
      <c r="FK52" s="28"/>
      <c r="FL52" s="28"/>
      <c r="FM52" s="28"/>
      <c r="FN52" s="28"/>
      <c r="FO52" s="28"/>
      <c r="FP52" s="28"/>
      <c r="FQ52" s="28"/>
      <c r="FR52" s="28"/>
      <c r="FS52" s="28"/>
      <c r="FT52" s="28"/>
      <c r="FU52" s="28"/>
      <c r="FV52" s="28"/>
      <c r="FW52" s="28"/>
      <c r="FX52" s="28"/>
      <c r="FY52" s="28"/>
      <c r="FZ52" s="28"/>
      <c r="GA52" s="28"/>
      <c r="GB52" s="28"/>
      <c r="GC52" s="28"/>
      <c r="GD52" s="28"/>
      <c r="GE52" s="28"/>
      <c r="GF52" s="28"/>
      <c r="GG52" s="28"/>
      <c r="GH52" s="28"/>
      <c r="GI52" s="28"/>
      <c r="GJ52" s="28"/>
      <c r="GK52" s="28"/>
      <c r="GL52" s="28"/>
      <c r="GM52" s="28"/>
      <c r="GN52" s="28"/>
      <c r="GO52" s="28"/>
    </row>
    <row r="53" spans="1:197" x14ac:dyDescent="0.25">
      <c r="A53" s="28"/>
      <c r="B53" s="69"/>
      <c r="C53" s="28"/>
      <c r="D53" s="28"/>
      <c r="E53" s="64"/>
      <c r="F53" s="28"/>
      <c r="G53" s="28"/>
      <c r="H53" s="28"/>
      <c r="I53" s="28"/>
      <c r="J53" s="28"/>
      <c r="K53" s="64"/>
      <c r="L53" s="64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64"/>
      <c r="X53" s="64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64"/>
      <c r="AJ53" s="64"/>
      <c r="AK53" s="28"/>
      <c r="AL53" s="28"/>
      <c r="AM53" s="28"/>
      <c r="AN53" s="28"/>
      <c r="AO53" s="28"/>
      <c r="AP53" s="28"/>
      <c r="AQ53" s="28"/>
      <c r="AR53" s="28"/>
      <c r="AS53" s="28"/>
      <c r="AT53" s="28"/>
      <c r="AU53" s="28"/>
      <c r="AV53" s="28"/>
      <c r="AW53" s="28"/>
      <c r="AX53" s="28"/>
      <c r="AY53" s="65"/>
      <c r="AZ53" s="66"/>
      <c r="BA53" s="65"/>
      <c r="BB53" s="65"/>
      <c r="BC53" s="65"/>
      <c r="BD53" s="65"/>
      <c r="BE53" s="65"/>
      <c r="BF53" s="65"/>
      <c r="BG53" s="65"/>
      <c r="BH53" s="65"/>
      <c r="BI53" s="65"/>
      <c r="BJ53" s="65"/>
      <c r="BK53" s="65"/>
      <c r="BL53" s="65"/>
      <c r="BM53" s="66"/>
      <c r="BN53" s="65"/>
      <c r="BO53" s="65"/>
      <c r="BP53" s="65"/>
      <c r="BQ53" s="65"/>
      <c r="BR53" s="65"/>
      <c r="BS53" s="65"/>
      <c r="BT53" s="65"/>
      <c r="BU53" s="65"/>
      <c r="BV53" s="65"/>
      <c r="BW53" s="65"/>
      <c r="BX53" s="65"/>
      <c r="BY53" s="65"/>
      <c r="BZ53" s="66"/>
      <c r="CA53" s="65"/>
      <c r="CB53" s="65"/>
      <c r="CC53" s="65"/>
      <c r="CD53" s="65"/>
      <c r="CE53" s="65"/>
      <c r="CF53" s="65"/>
      <c r="CG53" s="65"/>
      <c r="CH53" s="65"/>
      <c r="CI53" s="65"/>
      <c r="CJ53" s="65"/>
      <c r="CK53" s="65"/>
      <c r="CL53" s="65"/>
      <c r="CM53" s="65"/>
      <c r="CN53" s="65"/>
      <c r="CO53" s="65"/>
      <c r="CP53" s="65"/>
      <c r="CQ53" s="65"/>
      <c r="CR53" s="65"/>
      <c r="CS53" s="28"/>
      <c r="CT53" s="28"/>
      <c r="CU53" s="28"/>
      <c r="CV53" s="28"/>
      <c r="CW53" s="28"/>
      <c r="CX53" s="28"/>
      <c r="CY53" s="28"/>
      <c r="CZ53" s="28"/>
      <c r="DA53" s="28"/>
      <c r="DB53" s="28"/>
      <c r="DC53" s="28"/>
      <c r="DD53" s="28"/>
      <c r="DE53" s="28"/>
      <c r="DF53" s="28"/>
      <c r="DG53" s="28"/>
      <c r="DH53" s="28"/>
      <c r="DI53" s="28"/>
      <c r="DJ53" s="28"/>
      <c r="DK53" s="64"/>
      <c r="DL53" s="28"/>
      <c r="DM53" s="28"/>
      <c r="DN53" s="64"/>
      <c r="DO53" s="64"/>
      <c r="DP53" s="28"/>
      <c r="DQ53" s="28"/>
      <c r="DR53" s="64"/>
      <c r="DS53" s="64"/>
      <c r="DT53" s="28"/>
      <c r="DU53" s="28"/>
      <c r="DV53" s="64"/>
      <c r="DW53" s="28"/>
      <c r="DX53" s="28"/>
      <c r="DY53" s="28"/>
      <c r="DZ53" s="28"/>
      <c r="EA53" s="28"/>
      <c r="EB53" s="28"/>
      <c r="EC53" s="28"/>
      <c r="ED53" s="28"/>
      <c r="EE53" s="28"/>
      <c r="EF53" s="28"/>
      <c r="EG53" s="28"/>
      <c r="EH53" s="28"/>
      <c r="EI53" s="28"/>
      <c r="EJ53" s="28"/>
      <c r="EK53" s="28"/>
      <c r="EL53" s="28"/>
      <c r="EM53" s="28"/>
      <c r="EN53" s="28"/>
      <c r="EO53" s="28"/>
      <c r="EP53" s="28"/>
      <c r="EQ53" s="28"/>
      <c r="ER53" s="28"/>
      <c r="ES53" s="28"/>
      <c r="ET53" s="28"/>
      <c r="EU53" s="28"/>
      <c r="EV53" s="28"/>
      <c r="EW53" s="28"/>
      <c r="EX53" s="28"/>
      <c r="EY53" s="28"/>
      <c r="EZ53" s="28"/>
      <c r="FA53" s="28"/>
      <c r="FB53" s="28"/>
      <c r="FC53" s="28"/>
      <c r="FD53" s="28"/>
      <c r="FE53" s="28"/>
      <c r="FF53" s="28"/>
      <c r="FG53" s="28"/>
      <c r="FH53" s="28"/>
      <c r="FI53" s="28"/>
      <c r="FJ53" s="28"/>
      <c r="FK53" s="28"/>
      <c r="FL53" s="28"/>
      <c r="FM53" s="28"/>
      <c r="FN53" s="28"/>
      <c r="FO53" s="28"/>
      <c r="FP53" s="28"/>
      <c r="FQ53" s="28"/>
      <c r="FR53" s="28"/>
      <c r="FS53" s="28"/>
      <c r="FT53" s="28"/>
      <c r="FU53" s="28"/>
      <c r="FV53" s="28"/>
      <c r="FW53" s="28"/>
      <c r="FX53" s="28"/>
      <c r="FY53" s="28"/>
      <c r="FZ53" s="28"/>
      <c r="GA53" s="28"/>
      <c r="GB53" s="28"/>
      <c r="GC53" s="28"/>
      <c r="GD53" s="28"/>
      <c r="GE53" s="28"/>
      <c r="GF53" s="28"/>
      <c r="GG53" s="28"/>
      <c r="GH53" s="28"/>
      <c r="GI53" s="28"/>
      <c r="GJ53" s="28"/>
      <c r="GK53" s="28"/>
      <c r="GL53" s="28"/>
      <c r="GM53" s="28"/>
      <c r="GN53" s="28"/>
      <c r="GO53" s="28"/>
    </row>
    <row r="54" spans="1:197" x14ac:dyDescent="0.25">
      <c r="A54" s="28"/>
      <c r="B54" s="69"/>
      <c r="C54" s="28"/>
      <c r="D54" s="28"/>
      <c r="E54" s="64"/>
      <c r="F54" s="28"/>
      <c r="G54" s="28"/>
      <c r="H54" s="28"/>
      <c r="I54" s="28"/>
      <c r="J54" s="28"/>
      <c r="K54" s="64"/>
      <c r="L54" s="64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64"/>
      <c r="X54" s="64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64"/>
      <c r="AJ54" s="64"/>
      <c r="AK54" s="28"/>
      <c r="AL54" s="28"/>
      <c r="AM54" s="28"/>
      <c r="AN54" s="28"/>
      <c r="AO54" s="28"/>
      <c r="AP54" s="28"/>
      <c r="AQ54" s="28"/>
      <c r="AR54" s="28"/>
      <c r="AS54" s="28"/>
      <c r="AT54" s="28"/>
      <c r="AU54" s="28"/>
      <c r="AV54" s="28"/>
      <c r="AW54" s="28"/>
      <c r="AX54" s="28"/>
      <c r="AY54" s="65"/>
      <c r="AZ54" s="66"/>
      <c r="BA54" s="65"/>
      <c r="BB54" s="65"/>
      <c r="BC54" s="65"/>
      <c r="BD54" s="65"/>
      <c r="BE54" s="65"/>
      <c r="BF54" s="65"/>
      <c r="BG54" s="65"/>
      <c r="BH54" s="65"/>
      <c r="BI54" s="65"/>
      <c r="BJ54" s="65"/>
      <c r="BK54" s="65"/>
      <c r="BL54" s="65"/>
      <c r="BM54" s="66"/>
      <c r="BN54" s="65"/>
      <c r="BO54" s="65"/>
      <c r="BP54" s="65"/>
      <c r="BQ54" s="65"/>
      <c r="BR54" s="65"/>
      <c r="BS54" s="65"/>
      <c r="BT54" s="65"/>
      <c r="BU54" s="65"/>
      <c r="BV54" s="65"/>
      <c r="BW54" s="65"/>
      <c r="BX54" s="65"/>
      <c r="BY54" s="65"/>
      <c r="BZ54" s="66"/>
      <c r="CA54" s="65"/>
      <c r="CB54" s="65"/>
      <c r="CC54" s="65"/>
      <c r="CD54" s="65"/>
      <c r="CE54" s="65"/>
      <c r="CF54" s="65"/>
      <c r="CG54" s="65"/>
      <c r="CH54" s="65"/>
      <c r="CI54" s="65"/>
      <c r="CJ54" s="65"/>
      <c r="CK54" s="65"/>
      <c r="CL54" s="65"/>
      <c r="CM54" s="65"/>
      <c r="CN54" s="65"/>
      <c r="CO54" s="65"/>
      <c r="CP54" s="65"/>
      <c r="CQ54" s="65"/>
      <c r="CR54" s="65"/>
      <c r="CS54" s="28"/>
      <c r="CT54" s="28"/>
      <c r="CU54" s="28"/>
      <c r="CV54" s="28"/>
      <c r="CW54" s="28"/>
      <c r="CX54" s="28"/>
      <c r="CY54" s="28"/>
      <c r="CZ54" s="28"/>
      <c r="DA54" s="28"/>
      <c r="DB54" s="28"/>
      <c r="DC54" s="28"/>
      <c r="DD54" s="28"/>
      <c r="DE54" s="28"/>
      <c r="DF54" s="28"/>
      <c r="DG54" s="28"/>
      <c r="DH54" s="28"/>
      <c r="DI54" s="28"/>
      <c r="DJ54" s="28"/>
      <c r="DK54" s="64"/>
      <c r="DL54" s="28"/>
      <c r="DM54" s="28"/>
      <c r="DN54" s="64"/>
      <c r="DO54" s="64"/>
      <c r="DP54" s="28"/>
      <c r="DQ54" s="28"/>
      <c r="DR54" s="64"/>
      <c r="DS54" s="64"/>
      <c r="DT54" s="28"/>
      <c r="DU54" s="28"/>
      <c r="DV54" s="64"/>
      <c r="DW54" s="28"/>
      <c r="DX54" s="28"/>
      <c r="DY54" s="28"/>
      <c r="DZ54" s="28"/>
      <c r="EA54" s="28"/>
      <c r="EB54" s="28"/>
      <c r="EC54" s="28"/>
      <c r="ED54" s="28"/>
      <c r="EE54" s="28"/>
      <c r="EF54" s="28"/>
      <c r="EG54" s="28"/>
      <c r="EH54" s="28"/>
      <c r="EI54" s="28"/>
      <c r="EJ54" s="28"/>
      <c r="EK54" s="28"/>
      <c r="EL54" s="28"/>
      <c r="EM54" s="28"/>
      <c r="EN54" s="28"/>
      <c r="EO54" s="28"/>
      <c r="EP54" s="28"/>
      <c r="EQ54" s="28"/>
      <c r="ER54" s="28"/>
      <c r="ES54" s="28"/>
      <c r="ET54" s="28"/>
      <c r="EU54" s="28"/>
      <c r="EV54" s="28"/>
      <c r="EW54" s="28"/>
      <c r="EX54" s="28"/>
      <c r="EY54" s="28"/>
      <c r="EZ54" s="28"/>
      <c r="FA54" s="28"/>
      <c r="FB54" s="28"/>
      <c r="FC54" s="28"/>
      <c r="FD54" s="28"/>
      <c r="FE54" s="28"/>
      <c r="FF54" s="28"/>
      <c r="FG54" s="28"/>
      <c r="FH54" s="28"/>
      <c r="FI54" s="28"/>
      <c r="FJ54" s="28"/>
      <c r="FK54" s="28"/>
      <c r="FL54" s="28"/>
      <c r="FM54" s="28"/>
      <c r="FN54" s="28"/>
      <c r="FO54" s="28"/>
      <c r="FP54" s="28"/>
      <c r="FQ54" s="28"/>
      <c r="FR54" s="28"/>
      <c r="FS54" s="28"/>
      <c r="FT54" s="28"/>
      <c r="FU54" s="28"/>
      <c r="FV54" s="28"/>
      <c r="FW54" s="28"/>
      <c r="FX54" s="28"/>
      <c r="FY54" s="28"/>
      <c r="FZ54" s="28"/>
      <c r="GA54" s="28"/>
      <c r="GB54" s="28"/>
      <c r="GC54" s="28"/>
      <c r="GD54" s="28"/>
      <c r="GE54" s="28"/>
      <c r="GF54" s="28"/>
      <c r="GG54" s="28"/>
      <c r="GH54" s="28"/>
      <c r="GI54" s="28"/>
      <c r="GJ54" s="28"/>
      <c r="GK54" s="28"/>
      <c r="GL54" s="28"/>
      <c r="GM54" s="28"/>
      <c r="GN54" s="28"/>
      <c r="GO54" s="28"/>
    </row>
    <row r="55" spans="1:197" x14ac:dyDescent="0.25">
      <c r="A55" s="28"/>
      <c r="B55" s="69"/>
      <c r="C55" s="28"/>
      <c r="D55" s="28"/>
      <c r="E55" s="64"/>
      <c r="F55" s="28"/>
      <c r="G55" s="28"/>
      <c r="H55" s="28"/>
      <c r="I55" s="28"/>
      <c r="J55" s="28"/>
      <c r="K55" s="64"/>
      <c r="L55" s="64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64"/>
      <c r="X55" s="64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64"/>
      <c r="AJ55" s="64"/>
      <c r="AK55" s="28"/>
      <c r="AL55" s="28"/>
      <c r="AM55" s="28"/>
      <c r="AN55" s="28"/>
      <c r="AO55" s="28"/>
      <c r="AP55" s="28"/>
      <c r="AQ55" s="28"/>
      <c r="AR55" s="28"/>
      <c r="AS55" s="28"/>
      <c r="AT55" s="28"/>
      <c r="AU55" s="28"/>
      <c r="AV55" s="28"/>
      <c r="AW55" s="28"/>
      <c r="AX55" s="28"/>
      <c r="AY55" s="65"/>
      <c r="AZ55" s="66"/>
      <c r="BA55" s="65"/>
      <c r="BB55" s="65"/>
      <c r="BC55" s="65"/>
      <c r="BD55" s="65"/>
      <c r="BE55" s="65"/>
      <c r="BF55" s="65"/>
      <c r="BG55" s="65"/>
      <c r="BH55" s="65"/>
      <c r="BI55" s="65"/>
      <c r="BJ55" s="65"/>
      <c r="BK55" s="65"/>
      <c r="BL55" s="65"/>
      <c r="BM55" s="66"/>
      <c r="BN55" s="65"/>
      <c r="BO55" s="65"/>
      <c r="BP55" s="65"/>
      <c r="BQ55" s="65"/>
      <c r="BR55" s="65"/>
      <c r="BS55" s="65"/>
      <c r="BT55" s="65"/>
      <c r="BU55" s="65"/>
      <c r="BV55" s="65"/>
      <c r="BW55" s="65"/>
      <c r="BX55" s="65"/>
      <c r="BY55" s="65"/>
      <c r="BZ55" s="66"/>
      <c r="CA55" s="65"/>
      <c r="CB55" s="65"/>
      <c r="CC55" s="65"/>
      <c r="CD55" s="65"/>
      <c r="CE55" s="65"/>
      <c r="CF55" s="65"/>
      <c r="CG55" s="65"/>
      <c r="CH55" s="65"/>
      <c r="CI55" s="65"/>
      <c r="CJ55" s="65"/>
      <c r="CK55" s="65"/>
      <c r="CL55" s="65"/>
      <c r="CM55" s="65"/>
      <c r="CN55" s="65"/>
      <c r="CO55" s="65"/>
      <c r="CP55" s="65"/>
      <c r="CQ55" s="65"/>
      <c r="CR55" s="65"/>
      <c r="CS55" s="28"/>
      <c r="CT55" s="28"/>
      <c r="CU55" s="28"/>
      <c r="CV55" s="28"/>
      <c r="CW55" s="28"/>
      <c r="CX55" s="28"/>
      <c r="CY55" s="28"/>
      <c r="CZ55" s="28"/>
      <c r="DA55" s="28"/>
      <c r="DB55" s="28"/>
      <c r="DC55" s="28"/>
      <c r="DD55" s="28"/>
      <c r="DE55" s="28"/>
      <c r="DF55" s="28"/>
      <c r="DG55" s="28"/>
      <c r="DH55" s="28"/>
      <c r="DI55" s="28"/>
      <c r="DJ55" s="28"/>
      <c r="DK55" s="64"/>
      <c r="DL55" s="28"/>
      <c r="DM55" s="28"/>
      <c r="DN55" s="64"/>
      <c r="DO55" s="64"/>
      <c r="DP55" s="28"/>
      <c r="DQ55" s="28"/>
      <c r="DR55" s="64"/>
      <c r="DS55" s="64"/>
      <c r="DT55" s="28"/>
      <c r="DU55" s="28"/>
      <c r="DV55" s="64"/>
      <c r="DW55" s="28"/>
      <c r="DX55" s="28"/>
      <c r="DY55" s="28"/>
      <c r="DZ55" s="28"/>
      <c r="EA55" s="28"/>
      <c r="EB55" s="28"/>
      <c r="EC55" s="28"/>
      <c r="ED55" s="28"/>
      <c r="EE55" s="28"/>
      <c r="EF55" s="28"/>
      <c r="EG55" s="28"/>
      <c r="EH55" s="28"/>
      <c r="EI55" s="28"/>
      <c r="EJ55" s="28"/>
      <c r="EK55" s="28"/>
      <c r="EL55" s="28"/>
      <c r="EM55" s="28"/>
      <c r="EN55" s="28"/>
      <c r="EO55" s="28"/>
      <c r="EP55" s="28"/>
      <c r="EQ55" s="28"/>
      <c r="ER55" s="28"/>
      <c r="ES55" s="28"/>
      <c r="ET55" s="28"/>
      <c r="EU55" s="28"/>
      <c r="EV55" s="28"/>
      <c r="EW55" s="28"/>
      <c r="EX55" s="28"/>
      <c r="EY55" s="28"/>
      <c r="EZ55" s="28"/>
      <c r="FA55" s="28"/>
      <c r="FB55" s="28"/>
      <c r="FC55" s="28"/>
      <c r="FD55" s="28"/>
      <c r="FE55" s="28"/>
      <c r="FF55" s="28"/>
      <c r="FG55" s="28"/>
      <c r="FH55" s="28"/>
      <c r="FI55" s="28"/>
      <c r="FJ55" s="28"/>
      <c r="FK55" s="28"/>
      <c r="FL55" s="28"/>
      <c r="FM55" s="28"/>
      <c r="FN55" s="28"/>
      <c r="FO55" s="28"/>
      <c r="FP55" s="28"/>
      <c r="FQ55" s="28"/>
      <c r="FR55" s="28"/>
      <c r="FS55" s="28"/>
      <c r="FT55" s="28"/>
      <c r="FU55" s="28"/>
      <c r="FV55" s="28"/>
      <c r="FW55" s="28"/>
      <c r="FX55" s="28"/>
      <c r="FY55" s="28"/>
      <c r="FZ55" s="28"/>
      <c r="GA55" s="28"/>
      <c r="GB55" s="28"/>
      <c r="GC55" s="28"/>
      <c r="GD55" s="28"/>
      <c r="GE55" s="28"/>
      <c r="GF55" s="28"/>
      <c r="GG55" s="28"/>
      <c r="GH55" s="28"/>
      <c r="GI55" s="28"/>
      <c r="GJ55" s="28"/>
      <c r="GK55" s="28"/>
      <c r="GL55" s="28"/>
      <c r="GM55" s="28"/>
      <c r="GN55" s="28"/>
      <c r="GO55" s="28"/>
    </row>
    <row r="56" spans="1:197" x14ac:dyDescent="0.25">
      <c r="A56" s="28"/>
      <c r="B56" s="69"/>
      <c r="C56" s="28"/>
      <c r="D56" s="28"/>
      <c r="E56" s="64"/>
      <c r="F56" s="28"/>
      <c r="G56" s="28"/>
      <c r="H56" s="28"/>
      <c r="I56" s="28"/>
      <c r="J56" s="28"/>
      <c r="K56" s="64"/>
      <c r="L56" s="64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64"/>
      <c r="X56" s="64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64"/>
      <c r="AJ56" s="64"/>
      <c r="AK56" s="28"/>
      <c r="AL56" s="28"/>
      <c r="AM56" s="28"/>
      <c r="AN56" s="28"/>
      <c r="AO56" s="28"/>
      <c r="AP56" s="28"/>
      <c r="AQ56" s="28"/>
      <c r="AR56" s="28"/>
      <c r="AS56" s="28"/>
      <c r="AT56" s="28"/>
      <c r="AU56" s="28"/>
      <c r="AV56" s="28"/>
      <c r="AW56" s="28"/>
      <c r="AX56" s="28"/>
      <c r="AY56" s="65"/>
      <c r="AZ56" s="66"/>
      <c r="BA56" s="65"/>
      <c r="BB56" s="65"/>
      <c r="BC56" s="65"/>
      <c r="BD56" s="65"/>
      <c r="BE56" s="65"/>
      <c r="BF56" s="65"/>
      <c r="BG56" s="65"/>
      <c r="BH56" s="65"/>
      <c r="BI56" s="65"/>
      <c r="BJ56" s="65"/>
      <c r="BK56" s="65"/>
      <c r="BL56" s="65"/>
      <c r="BM56" s="66"/>
      <c r="BN56" s="65"/>
      <c r="BO56" s="65"/>
      <c r="BP56" s="65"/>
      <c r="BQ56" s="65"/>
      <c r="BR56" s="65"/>
      <c r="BS56" s="65"/>
      <c r="BT56" s="65"/>
      <c r="BU56" s="65"/>
      <c r="BV56" s="65"/>
      <c r="BW56" s="65"/>
      <c r="BX56" s="65"/>
      <c r="BY56" s="65"/>
      <c r="BZ56" s="66"/>
      <c r="CA56" s="65"/>
      <c r="CB56" s="65"/>
      <c r="CC56" s="65"/>
      <c r="CD56" s="65"/>
      <c r="CE56" s="65"/>
      <c r="CF56" s="65"/>
      <c r="CG56" s="65"/>
      <c r="CH56" s="65"/>
      <c r="CI56" s="65"/>
      <c r="CJ56" s="65"/>
      <c r="CK56" s="65"/>
      <c r="CL56" s="65"/>
      <c r="CM56" s="65"/>
      <c r="CN56" s="65"/>
      <c r="CO56" s="65"/>
      <c r="CP56" s="65"/>
      <c r="CQ56" s="65"/>
      <c r="CR56" s="65"/>
      <c r="CS56" s="28"/>
      <c r="CT56" s="28"/>
      <c r="CU56" s="28"/>
      <c r="CV56" s="28"/>
      <c r="CW56" s="28"/>
      <c r="CX56" s="28"/>
      <c r="CY56" s="28"/>
      <c r="CZ56" s="28"/>
      <c r="DA56" s="28"/>
      <c r="DB56" s="28"/>
      <c r="DC56" s="28"/>
      <c r="DD56" s="28"/>
      <c r="DE56" s="28"/>
      <c r="DF56" s="28"/>
      <c r="DG56" s="28"/>
      <c r="DH56" s="28"/>
      <c r="DI56" s="28"/>
      <c r="DJ56" s="28"/>
      <c r="DK56" s="64"/>
      <c r="DL56" s="28"/>
      <c r="DM56" s="28"/>
      <c r="DN56" s="64"/>
      <c r="DO56" s="64"/>
      <c r="DP56" s="28"/>
      <c r="DQ56" s="28"/>
      <c r="DR56" s="64"/>
      <c r="DS56" s="64"/>
      <c r="DT56" s="28"/>
      <c r="DU56" s="28"/>
      <c r="DV56" s="64"/>
      <c r="DW56" s="28"/>
      <c r="DX56" s="28"/>
      <c r="DY56" s="28"/>
      <c r="DZ56" s="28"/>
      <c r="EA56" s="28"/>
      <c r="EB56" s="28"/>
      <c r="EC56" s="28"/>
      <c r="ED56" s="28"/>
      <c r="EE56" s="28"/>
      <c r="EF56" s="28"/>
      <c r="EG56" s="28"/>
      <c r="EH56" s="28"/>
      <c r="EI56" s="28"/>
      <c r="EJ56" s="28"/>
      <c r="EK56" s="28"/>
      <c r="EL56" s="28"/>
      <c r="EM56" s="28"/>
      <c r="EN56" s="28"/>
      <c r="EO56" s="28"/>
      <c r="EP56" s="28"/>
      <c r="EQ56" s="28"/>
      <c r="ER56" s="28"/>
      <c r="ES56" s="28"/>
      <c r="ET56" s="28"/>
      <c r="EU56" s="28"/>
      <c r="EV56" s="28"/>
      <c r="EW56" s="28"/>
      <c r="EX56" s="28"/>
      <c r="EY56" s="28"/>
      <c r="EZ56" s="28"/>
      <c r="FA56" s="28"/>
      <c r="FB56" s="28"/>
      <c r="FC56" s="28"/>
      <c r="FD56" s="28"/>
      <c r="FE56" s="28"/>
      <c r="FF56" s="28"/>
      <c r="FG56" s="28"/>
      <c r="FH56" s="28"/>
      <c r="FI56" s="28"/>
      <c r="FJ56" s="28"/>
      <c r="FK56" s="28"/>
      <c r="FL56" s="28"/>
      <c r="FM56" s="28"/>
      <c r="FN56" s="28"/>
      <c r="FO56" s="28"/>
      <c r="FP56" s="28"/>
      <c r="FQ56" s="28"/>
      <c r="FR56" s="28"/>
      <c r="FS56" s="28"/>
      <c r="FT56" s="28"/>
      <c r="FU56" s="28"/>
      <c r="FV56" s="28"/>
      <c r="FW56" s="28"/>
      <c r="FX56" s="28"/>
      <c r="FY56" s="28"/>
      <c r="FZ56" s="28"/>
      <c r="GA56" s="28"/>
      <c r="GB56" s="28"/>
      <c r="GC56" s="28"/>
      <c r="GD56" s="28"/>
      <c r="GE56" s="28"/>
      <c r="GF56" s="28"/>
      <c r="GG56" s="28"/>
      <c r="GH56" s="28"/>
      <c r="GI56" s="28"/>
      <c r="GJ56" s="28"/>
      <c r="GK56" s="28"/>
      <c r="GL56" s="28"/>
      <c r="GM56" s="28"/>
      <c r="GN56" s="28"/>
      <c r="GO56" s="28"/>
    </row>
    <row r="57" spans="1:197" x14ac:dyDescent="0.25">
      <c r="A57" s="28"/>
      <c r="B57" s="69"/>
      <c r="C57" s="28"/>
      <c r="D57" s="28"/>
      <c r="E57" s="64"/>
      <c r="F57" s="28"/>
      <c r="G57" s="28"/>
      <c r="H57" s="28"/>
      <c r="I57" s="28"/>
      <c r="J57" s="28"/>
      <c r="K57" s="64"/>
      <c r="L57" s="64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64"/>
      <c r="X57" s="64"/>
      <c r="Y57" s="28"/>
      <c r="Z57" s="28"/>
      <c r="AA57" s="28"/>
      <c r="AB57" s="28"/>
      <c r="AC57" s="28"/>
      <c r="AD57" s="28"/>
      <c r="AE57" s="28"/>
      <c r="AF57" s="28"/>
      <c r="AG57" s="28"/>
      <c r="AH57" s="28"/>
      <c r="AI57" s="64"/>
      <c r="AJ57" s="64"/>
      <c r="AK57" s="28"/>
      <c r="AL57" s="28"/>
      <c r="AM57" s="28"/>
      <c r="AN57" s="28"/>
      <c r="AO57" s="28"/>
      <c r="AP57" s="28"/>
      <c r="AQ57" s="28"/>
      <c r="AR57" s="28"/>
      <c r="AS57" s="28"/>
      <c r="AT57" s="28"/>
      <c r="AU57" s="28"/>
      <c r="AV57" s="28"/>
      <c r="AW57" s="28"/>
      <c r="AX57" s="28"/>
      <c r="AY57" s="65"/>
      <c r="AZ57" s="66"/>
      <c r="BA57" s="65"/>
      <c r="BB57" s="65"/>
      <c r="BC57" s="65"/>
      <c r="BD57" s="65"/>
      <c r="BE57" s="65"/>
      <c r="BF57" s="65"/>
      <c r="BG57" s="65"/>
      <c r="BH57" s="65"/>
      <c r="BI57" s="65"/>
      <c r="BJ57" s="65"/>
      <c r="BK57" s="65"/>
      <c r="BL57" s="65"/>
      <c r="BM57" s="66"/>
      <c r="BN57" s="65"/>
      <c r="BO57" s="65"/>
      <c r="BP57" s="65"/>
      <c r="BQ57" s="65"/>
      <c r="BR57" s="65"/>
      <c r="BS57" s="65"/>
      <c r="BT57" s="65"/>
      <c r="BU57" s="65"/>
      <c r="BV57" s="65"/>
      <c r="BW57" s="65"/>
      <c r="BX57" s="65"/>
      <c r="BY57" s="65"/>
      <c r="BZ57" s="66"/>
      <c r="CA57" s="65"/>
      <c r="CB57" s="65"/>
      <c r="CC57" s="65"/>
      <c r="CD57" s="65"/>
      <c r="CE57" s="65"/>
      <c r="CF57" s="65"/>
      <c r="CG57" s="65"/>
      <c r="CH57" s="65"/>
      <c r="CI57" s="65"/>
      <c r="CJ57" s="65"/>
      <c r="CK57" s="65"/>
      <c r="CL57" s="65"/>
      <c r="CM57" s="65"/>
      <c r="CN57" s="65"/>
      <c r="CO57" s="65"/>
      <c r="CP57" s="65"/>
      <c r="CQ57" s="65"/>
      <c r="CR57" s="65"/>
      <c r="CS57" s="28"/>
      <c r="CT57" s="28"/>
      <c r="CU57" s="28"/>
      <c r="CV57" s="28"/>
      <c r="CW57" s="28"/>
      <c r="CX57" s="28"/>
      <c r="CY57" s="28"/>
      <c r="CZ57" s="28"/>
      <c r="DA57" s="28"/>
      <c r="DB57" s="28"/>
      <c r="DC57" s="28"/>
      <c r="DD57" s="28"/>
      <c r="DE57" s="28"/>
      <c r="DF57" s="28"/>
      <c r="DG57" s="28"/>
      <c r="DH57" s="28"/>
      <c r="DI57" s="28"/>
      <c r="DJ57" s="28"/>
      <c r="DK57" s="64"/>
      <c r="DL57" s="28"/>
      <c r="DM57" s="28"/>
      <c r="DN57" s="64"/>
      <c r="DO57" s="64"/>
      <c r="DP57" s="28"/>
      <c r="DQ57" s="28"/>
      <c r="DR57" s="64"/>
      <c r="DS57" s="64"/>
      <c r="DT57" s="28"/>
      <c r="DU57" s="28"/>
      <c r="DV57" s="64"/>
      <c r="DW57" s="28"/>
      <c r="DX57" s="28"/>
      <c r="DY57" s="28"/>
      <c r="DZ57" s="28"/>
      <c r="EA57" s="28"/>
      <c r="EB57" s="28"/>
      <c r="EC57" s="28"/>
      <c r="ED57" s="28"/>
      <c r="EE57" s="28"/>
      <c r="EF57" s="28"/>
      <c r="EG57" s="28"/>
      <c r="EH57" s="28"/>
      <c r="EI57" s="28"/>
      <c r="EJ57" s="28"/>
      <c r="EK57" s="28"/>
      <c r="EL57" s="28"/>
      <c r="EM57" s="28"/>
      <c r="EN57" s="28"/>
      <c r="EO57" s="28"/>
      <c r="EP57" s="28"/>
      <c r="EQ57" s="28"/>
      <c r="ER57" s="28"/>
      <c r="ES57" s="28"/>
      <c r="ET57" s="28"/>
      <c r="EU57" s="28"/>
      <c r="EV57" s="28"/>
      <c r="EW57" s="28"/>
      <c r="EX57" s="28"/>
      <c r="EY57" s="28"/>
      <c r="EZ57" s="28"/>
      <c r="FA57" s="28"/>
      <c r="FB57" s="28"/>
      <c r="FC57" s="28"/>
      <c r="FD57" s="28"/>
      <c r="FE57" s="28"/>
      <c r="FF57" s="28"/>
      <c r="FG57" s="28"/>
      <c r="FH57" s="28"/>
      <c r="FI57" s="28"/>
      <c r="FJ57" s="28"/>
      <c r="FK57" s="28"/>
      <c r="FL57" s="28"/>
      <c r="FM57" s="28"/>
      <c r="FN57" s="28"/>
      <c r="FO57" s="28"/>
      <c r="FP57" s="28"/>
      <c r="FQ57" s="28"/>
      <c r="FR57" s="28"/>
      <c r="FS57" s="28"/>
      <c r="FT57" s="28"/>
      <c r="FU57" s="28"/>
      <c r="FV57" s="28"/>
      <c r="FW57" s="28"/>
      <c r="FX57" s="28"/>
      <c r="FY57" s="28"/>
      <c r="FZ57" s="28"/>
      <c r="GA57" s="28"/>
      <c r="GB57" s="28"/>
      <c r="GC57" s="28"/>
      <c r="GD57" s="28"/>
      <c r="GE57" s="28"/>
      <c r="GF57" s="28"/>
      <c r="GG57" s="28"/>
      <c r="GH57" s="28"/>
      <c r="GI57" s="28"/>
      <c r="GJ57" s="28"/>
      <c r="GK57" s="28"/>
      <c r="GL57" s="28"/>
      <c r="GM57" s="28"/>
      <c r="GN57" s="28"/>
      <c r="GO57" s="28"/>
    </row>
    <row r="58" spans="1:197" x14ac:dyDescent="0.25">
      <c r="A58" s="28"/>
      <c r="B58" s="69"/>
      <c r="C58" s="28"/>
      <c r="D58" s="28"/>
      <c r="E58" s="64"/>
      <c r="F58" s="28"/>
      <c r="G58" s="28"/>
      <c r="H58" s="28"/>
      <c r="I58" s="28"/>
      <c r="J58" s="28"/>
      <c r="K58" s="64"/>
      <c r="L58" s="64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64"/>
      <c r="X58" s="64"/>
      <c r="Y58" s="28"/>
      <c r="Z58" s="28"/>
      <c r="AA58" s="28"/>
      <c r="AB58" s="28"/>
      <c r="AC58" s="28"/>
      <c r="AD58" s="28"/>
      <c r="AE58" s="28"/>
      <c r="AF58" s="28"/>
      <c r="AG58" s="28"/>
      <c r="AH58" s="28"/>
      <c r="AI58" s="64"/>
      <c r="AJ58" s="64"/>
      <c r="AK58" s="28"/>
      <c r="AL58" s="28"/>
      <c r="AM58" s="28"/>
      <c r="AN58" s="28"/>
      <c r="AO58" s="28"/>
      <c r="AP58" s="28"/>
      <c r="AQ58" s="28"/>
      <c r="AR58" s="28"/>
      <c r="AS58" s="28"/>
      <c r="AT58" s="28"/>
      <c r="AU58" s="28"/>
      <c r="AV58" s="28"/>
      <c r="AW58" s="28"/>
      <c r="AX58" s="28"/>
      <c r="AY58" s="65"/>
      <c r="AZ58" s="66"/>
      <c r="BA58" s="65"/>
      <c r="BB58" s="65"/>
      <c r="BC58" s="65"/>
      <c r="BD58" s="65"/>
      <c r="BE58" s="65"/>
      <c r="BF58" s="65"/>
      <c r="BG58" s="65"/>
      <c r="BH58" s="65"/>
      <c r="BI58" s="65"/>
      <c r="BJ58" s="65"/>
      <c r="BK58" s="65"/>
      <c r="BL58" s="65"/>
      <c r="BM58" s="66"/>
      <c r="BN58" s="65"/>
      <c r="BO58" s="65"/>
      <c r="BP58" s="65"/>
      <c r="BQ58" s="65"/>
      <c r="BR58" s="65"/>
      <c r="BS58" s="65"/>
      <c r="BT58" s="65"/>
      <c r="BU58" s="65"/>
      <c r="BV58" s="65"/>
      <c r="BW58" s="65"/>
      <c r="BX58" s="65"/>
      <c r="BY58" s="65"/>
      <c r="BZ58" s="66"/>
      <c r="CA58" s="65"/>
      <c r="CB58" s="65"/>
      <c r="CC58" s="65"/>
      <c r="CD58" s="65"/>
      <c r="CE58" s="65"/>
      <c r="CF58" s="65"/>
      <c r="CG58" s="65"/>
      <c r="CH58" s="65"/>
      <c r="CI58" s="65"/>
      <c r="CJ58" s="65"/>
      <c r="CK58" s="65"/>
      <c r="CL58" s="65"/>
      <c r="CM58" s="65"/>
      <c r="CN58" s="65"/>
      <c r="CO58" s="65"/>
      <c r="CP58" s="65"/>
      <c r="CQ58" s="65"/>
      <c r="CR58" s="65"/>
      <c r="CS58" s="28"/>
      <c r="CT58" s="28"/>
      <c r="CU58" s="28"/>
      <c r="CV58" s="28"/>
      <c r="CW58" s="28"/>
      <c r="CX58" s="28"/>
      <c r="CY58" s="28"/>
      <c r="CZ58" s="28"/>
      <c r="DA58" s="28"/>
      <c r="DB58" s="28"/>
      <c r="DC58" s="28"/>
      <c r="DD58" s="28"/>
      <c r="DE58" s="28"/>
      <c r="DF58" s="28"/>
      <c r="DG58" s="28"/>
      <c r="DH58" s="28"/>
      <c r="DI58" s="28"/>
      <c r="DJ58" s="28"/>
      <c r="DK58" s="64"/>
      <c r="DL58" s="28"/>
      <c r="DM58" s="28"/>
      <c r="DN58" s="64"/>
      <c r="DO58" s="64"/>
      <c r="DP58" s="28"/>
      <c r="DQ58" s="28"/>
      <c r="DR58" s="64"/>
      <c r="DS58" s="64"/>
      <c r="DT58" s="28"/>
      <c r="DU58" s="28"/>
      <c r="DV58" s="64"/>
      <c r="DW58" s="28"/>
      <c r="DX58" s="28"/>
      <c r="DY58" s="28"/>
      <c r="DZ58" s="28"/>
      <c r="EA58" s="28"/>
      <c r="EB58" s="28"/>
      <c r="EC58" s="28"/>
      <c r="ED58" s="28"/>
      <c r="EE58" s="28"/>
      <c r="EF58" s="28"/>
      <c r="EG58" s="28"/>
      <c r="EH58" s="28"/>
      <c r="EI58" s="28"/>
      <c r="EJ58" s="28"/>
      <c r="EK58" s="28"/>
      <c r="EL58" s="28"/>
      <c r="EM58" s="28"/>
      <c r="EN58" s="28"/>
      <c r="EO58" s="28"/>
      <c r="EP58" s="28"/>
      <c r="EQ58" s="28"/>
      <c r="ER58" s="28"/>
      <c r="ES58" s="28"/>
      <c r="ET58" s="28"/>
      <c r="EU58" s="28"/>
      <c r="EV58" s="28"/>
      <c r="EW58" s="28"/>
      <c r="EX58" s="28"/>
      <c r="EY58" s="28"/>
      <c r="EZ58" s="28"/>
      <c r="FA58" s="28"/>
      <c r="FB58" s="28"/>
      <c r="FC58" s="28"/>
      <c r="FD58" s="28"/>
      <c r="FE58" s="28"/>
      <c r="FF58" s="28"/>
      <c r="FG58" s="28"/>
      <c r="FH58" s="28"/>
      <c r="FI58" s="28"/>
      <c r="FJ58" s="28"/>
      <c r="FK58" s="28"/>
      <c r="FL58" s="28"/>
      <c r="FM58" s="28"/>
      <c r="FN58" s="28"/>
      <c r="FO58" s="28"/>
      <c r="FP58" s="28"/>
      <c r="FQ58" s="28"/>
      <c r="FR58" s="28"/>
      <c r="FS58" s="28"/>
      <c r="FT58" s="28"/>
      <c r="FU58" s="28"/>
      <c r="FV58" s="28"/>
      <c r="FW58" s="28"/>
      <c r="FX58" s="28"/>
      <c r="FY58" s="28"/>
      <c r="FZ58" s="28"/>
      <c r="GA58" s="28"/>
      <c r="GB58" s="28"/>
      <c r="GC58" s="28"/>
      <c r="GD58" s="28"/>
      <c r="GE58" s="28"/>
      <c r="GF58" s="28"/>
      <c r="GG58" s="28"/>
      <c r="GH58" s="28"/>
      <c r="GI58" s="28"/>
      <c r="GJ58" s="28"/>
      <c r="GK58" s="28"/>
      <c r="GL58" s="28"/>
      <c r="GM58" s="28"/>
      <c r="GN58" s="28"/>
      <c r="GO58" s="28"/>
    </row>
    <row r="59" spans="1:197" x14ac:dyDescent="0.25">
      <c r="A59" s="28"/>
      <c r="B59" s="69"/>
      <c r="C59" s="28"/>
      <c r="D59" s="28"/>
      <c r="E59" s="64"/>
      <c r="F59" s="28"/>
      <c r="G59" s="28"/>
      <c r="H59" s="28"/>
      <c r="I59" s="28"/>
      <c r="J59" s="28"/>
      <c r="K59" s="64"/>
      <c r="L59" s="64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64"/>
      <c r="X59" s="64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64"/>
      <c r="AJ59" s="64"/>
      <c r="AK59" s="28"/>
      <c r="AL59" s="28"/>
      <c r="AM59" s="28"/>
      <c r="AN59" s="28"/>
      <c r="AO59" s="28"/>
      <c r="AP59" s="28"/>
      <c r="AQ59" s="28"/>
      <c r="AR59" s="28"/>
      <c r="AS59" s="28"/>
      <c r="AT59" s="28"/>
      <c r="AU59" s="28"/>
      <c r="AV59" s="28"/>
      <c r="AW59" s="28"/>
      <c r="AX59" s="28"/>
      <c r="AY59" s="65"/>
      <c r="AZ59" s="66"/>
      <c r="BA59" s="65"/>
      <c r="BB59" s="65"/>
      <c r="BC59" s="65"/>
      <c r="BD59" s="65"/>
      <c r="BE59" s="65"/>
      <c r="BF59" s="65"/>
      <c r="BG59" s="65"/>
      <c r="BH59" s="65"/>
      <c r="BI59" s="65"/>
      <c r="BJ59" s="65"/>
      <c r="BK59" s="65"/>
      <c r="BL59" s="65"/>
      <c r="BM59" s="66"/>
      <c r="BN59" s="65"/>
      <c r="BO59" s="65"/>
      <c r="BP59" s="65"/>
      <c r="BQ59" s="65"/>
      <c r="BR59" s="65"/>
      <c r="BS59" s="65"/>
      <c r="BT59" s="65"/>
      <c r="BU59" s="65"/>
      <c r="BV59" s="65"/>
      <c r="BW59" s="65"/>
      <c r="BX59" s="65"/>
      <c r="BY59" s="65"/>
      <c r="BZ59" s="66"/>
      <c r="CA59" s="65"/>
      <c r="CB59" s="65"/>
      <c r="CC59" s="65"/>
      <c r="CD59" s="65"/>
      <c r="CE59" s="65"/>
      <c r="CF59" s="65"/>
      <c r="CG59" s="65"/>
      <c r="CH59" s="65"/>
      <c r="CI59" s="65"/>
      <c r="CJ59" s="65"/>
      <c r="CK59" s="65"/>
      <c r="CL59" s="65"/>
      <c r="CM59" s="65"/>
      <c r="CN59" s="65"/>
      <c r="CO59" s="65"/>
      <c r="CP59" s="65"/>
      <c r="CQ59" s="65"/>
      <c r="CR59" s="65"/>
      <c r="CS59" s="28"/>
      <c r="CT59" s="28"/>
      <c r="CU59" s="28"/>
      <c r="CV59" s="28"/>
      <c r="CW59" s="28"/>
      <c r="CX59" s="28"/>
      <c r="CY59" s="28"/>
      <c r="CZ59" s="28"/>
      <c r="DA59" s="28"/>
      <c r="DB59" s="28"/>
      <c r="DC59" s="28"/>
      <c r="DD59" s="28"/>
      <c r="DE59" s="28"/>
      <c r="DF59" s="28"/>
      <c r="DG59" s="28"/>
      <c r="DH59" s="28"/>
      <c r="DI59" s="28"/>
      <c r="DJ59" s="28"/>
      <c r="DK59" s="64"/>
      <c r="DL59" s="28"/>
      <c r="DM59" s="28"/>
      <c r="DN59" s="64"/>
      <c r="DO59" s="64"/>
      <c r="DP59" s="28"/>
      <c r="DQ59" s="28"/>
      <c r="DR59" s="64"/>
      <c r="DS59" s="64"/>
      <c r="DT59" s="28"/>
      <c r="DU59" s="28"/>
      <c r="DV59" s="64"/>
      <c r="DW59" s="28"/>
      <c r="DX59" s="28"/>
      <c r="DY59" s="28"/>
      <c r="DZ59" s="28"/>
      <c r="EA59" s="28"/>
      <c r="EB59" s="28"/>
      <c r="EC59" s="28"/>
      <c r="ED59" s="28"/>
      <c r="EE59" s="28"/>
      <c r="EF59" s="28"/>
      <c r="EG59" s="28"/>
      <c r="EH59" s="28"/>
      <c r="EI59" s="28"/>
      <c r="EJ59" s="28"/>
      <c r="EK59" s="28"/>
      <c r="EL59" s="28"/>
      <c r="EM59" s="28"/>
      <c r="EN59" s="28"/>
      <c r="EO59" s="28"/>
      <c r="EP59" s="28"/>
      <c r="EQ59" s="28"/>
      <c r="ER59" s="28"/>
      <c r="ES59" s="28"/>
      <c r="ET59" s="28"/>
      <c r="EU59" s="28"/>
      <c r="EV59" s="28"/>
      <c r="EW59" s="28"/>
      <c r="EX59" s="28"/>
      <c r="EY59" s="28"/>
      <c r="EZ59" s="28"/>
      <c r="FA59" s="28"/>
      <c r="FB59" s="28"/>
      <c r="FC59" s="28"/>
      <c r="FD59" s="28"/>
      <c r="FE59" s="28"/>
      <c r="FF59" s="28"/>
      <c r="FG59" s="28"/>
      <c r="FH59" s="28"/>
      <c r="FI59" s="28"/>
      <c r="FJ59" s="28"/>
      <c r="FK59" s="28"/>
      <c r="FL59" s="28"/>
      <c r="FM59" s="28"/>
      <c r="FN59" s="28"/>
      <c r="FO59" s="28"/>
      <c r="FP59" s="28"/>
      <c r="FQ59" s="28"/>
      <c r="FR59" s="28"/>
      <c r="FS59" s="28"/>
      <c r="FT59" s="28"/>
      <c r="FU59" s="28"/>
      <c r="FV59" s="28"/>
      <c r="FW59" s="28"/>
      <c r="FX59" s="28"/>
      <c r="FY59" s="28"/>
      <c r="FZ59" s="28"/>
      <c r="GA59" s="28"/>
      <c r="GB59" s="28"/>
      <c r="GC59" s="28"/>
      <c r="GD59" s="28"/>
      <c r="GE59" s="28"/>
      <c r="GF59" s="28"/>
      <c r="GG59" s="28"/>
      <c r="GH59" s="28"/>
      <c r="GI59" s="28"/>
      <c r="GJ59" s="28"/>
      <c r="GK59" s="28"/>
      <c r="GL59" s="28"/>
      <c r="GM59" s="28"/>
      <c r="GN59" s="28"/>
      <c r="GO59" s="28"/>
    </row>
    <row r="60" spans="1:197" x14ac:dyDescent="0.25">
      <c r="A60" s="28"/>
      <c r="B60" s="69"/>
      <c r="C60" s="28"/>
      <c r="D60" s="28"/>
      <c r="E60" s="64"/>
      <c r="F60" s="28"/>
      <c r="G60" s="28"/>
      <c r="H60" s="28"/>
      <c r="I60" s="28"/>
      <c r="J60" s="28"/>
      <c r="K60" s="64"/>
      <c r="L60" s="64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64"/>
      <c r="X60" s="64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64"/>
      <c r="AJ60" s="64"/>
      <c r="AK60" s="28"/>
      <c r="AL60" s="28"/>
      <c r="AM60" s="28"/>
      <c r="AN60" s="28"/>
      <c r="AO60" s="28"/>
      <c r="AP60" s="28"/>
      <c r="AQ60" s="28"/>
      <c r="AR60" s="28"/>
      <c r="AS60" s="28"/>
      <c r="AT60" s="28"/>
      <c r="AU60" s="28"/>
      <c r="AV60" s="28"/>
      <c r="AW60" s="28"/>
      <c r="AX60" s="28"/>
      <c r="AY60" s="65"/>
      <c r="AZ60" s="66"/>
      <c r="BA60" s="65"/>
      <c r="BB60" s="65"/>
      <c r="BC60" s="65"/>
      <c r="BD60" s="65"/>
      <c r="BE60" s="65"/>
      <c r="BF60" s="65"/>
      <c r="BG60" s="65"/>
      <c r="BH60" s="65"/>
      <c r="BI60" s="65"/>
      <c r="BJ60" s="65"/>
      <c r="BK60" s="65"/>
      <c r="BL60" s="65"/>
      <c r="BM60" s="66"/>
      <c r="BN60" s="65"/>
      <c r="BO60" s="65"/>
      <c r="BP60" s="65"/>
      <c r="BQ60" s="65"/>
      <c r="BR60" s="65"/>
      <c r="BS60" s="65"/>
      <c r="BT60" s="65"/>
      <c r="BU60" s="65"/>
      <c r="BV60" s="65"/>
      <c r="BW60" s="65"/>
      <c r="BX60" s="65"/>
      <c r="BY60" s="65"/>
      <c r="BZ60" s="66"/>
      <c r="CA60" s="65"/>
      <c r="CB60" s="65"/>
      <c r="CC60" s="65"/>
      <c r="CD60" s="65"/>
      <c r="CE60" s="65"/>
      <c r="CF60" s="65"/>
      <c r="CG60" s="65"/>
      <c r="CH60" s="65"/>
      <c r="CI60" s="65"/>
      <c r="CJ60" s="65"/>
      <c r="CK60" s="65"/>
      <c r="CL60" s="65"/>
      <c r="CM60" s="65"/>
      <c r="CN60" s="65"/>
      <c r="CO60" s="65"/>
      <c r="CP60" s="65"/>
      <c r="CQ60" s="65"/>
      <c r="CR60" s="65"/>
      <c r="CS60" s="28"/>
      <c r="CT60" s="28"/>
      <c r="CU60" s="28"/>
      <c r="CV60" s="28"/>
      <c r="CW60" s="28"/>
      <c r="CX60" s="28"/>
      <c r="CY60" s="28"/>
      <c r="CZ60" s="28"/>
      <c r="DA60" s="28"/>
      <c r="DB60" s="28"/>
      <c r="DC60" s="28"/>
      <c r="DD60" s="28"/>
      <c r="DE60" s="28"/>
      <c r="DF60" s="28"/>
      <c r="DG60" s="28"/>
      <c r="DH60" s="28"/>
      <c r="DI60" s="28"/>
      <c r="DJ60" s="28"/>
      <c r="DK60" s="64"/>
      <c r="DL60" s="28"/>
      <c r="DM60" s="28"/>
      <c r="DN60" s="64"/>
      <c r="DO60" s="64"/>
      <c r="DP60" s="28"/>
      <c r="DQ60" s="28"/>
      <c r="DR60" s="64"/>
      <c r="DS60" s="64"/>
      <c r="DT60" s="28"/>
      <c r="DU60" s="28"/>
      <c r="DV60" s="64"/>
      <c r="DW60" s="28"/>
      <c r="DX60" s="28"/>
      <c r="DY60" s="28"/>
      <c r="DZ60" s="28"/>
      <c r="EA60" s="28"/>
      <c r="EB60" s="28"/>
      <c r="EC60" s="28"/>
      <c r="ED60" s="28"/>
      <c r="EE60" s="28"/>
      <c r="EF60" s="28"/>
      <c r="EG60" s="28"/>
      <c r="EH60" s="28"/>
      <c r="EI60" s="28"/>
      <c r="EJ60" s="28"/>
      <c r="EK60" s="28"/>
      <c r="EL60" s="28"/>
      <c r="EM60" s="28"/>
      <c r="EN60" s="28"/>
      <c r="EO60" s="28"/>
      <c r="EP60" s="28"/>
      <c r="EQ60" s="28"/>
      <c r="ER60" s="28"/>
      <c r="ES60" s="28"/>
      <c r="ET60" s="28"/>
      <c r="EU60" s="28"/>
      <c r="EV60" s="28"/>
      <c r="EW60" s="28"/>
      <c r="EX60" s="28"/>
      <c r="EY60" s="28"/>
      <c r="EZ60" s="28"/>
      <c r="FA60" s="28"/>
      <c r="FB60" s="28"/>
      <c r="FC60" s="28"/>
      <c r="FD60" s="28"/>
      <c r="FE60" s="28"/>
      <c r="FF60" s="28"/>
      <c r="FG60" s="28"/>
      <c r="FH60" s="28"/>
      <c r="FI60" s="28"/>
      <c r="FJ60" s="28"/>
      <c r="FK60" s="28"/>
      <c r="FL60" s="28"/>
      <c r="FM60" s="28"/>
      <c r="FN60" s="28"/>
      <c r="FO60" s="28"/>
      <c r="FP60" s="28"/>
      <c r="FQ60" s="28"/>
      <c r="FR60" s="28"/>
      <c r="FS60" s="28"/>
      <c r="FT60" s="28"/>
      <c r="FU60" s="28"/>
      <c r="FV60" s="28"/>
      <c r="FW60" s="28"/>
      <c r="FX60" s="28"/>
      <c r="FY60" s="28"/>
      <c r="FZ60" s="28"/>
      <c r="GA60" s="28"/>
      <c r="GB60" s="28"/>
      <c r="GC60" s="28"/>
      <c r="GD60" s="28"/>
      <c r="GE60" s="28"/>
      <c r="GF60" s="28"/>
      <c r="GG60" s="28"/>
      <c r="GH60" s="28"/>
      <c r="GI60" s="28"/>
      <c r="GJ60" s="28"/>
      <c r="GK60" s="28"/>
      <c r="GL60" s="28"/>
      <c r="GM60" s="28"/>
      <c r="GN60" s="28"/>
      <c r="GO60" s="28"/>
    </row>
    <row r="61" spans="1:197" x14ac:dyDescent="0.25">
      <c r="A61" s="28"/>
      <c r="B61" s="69"/>
      <c r="C61" s="28"/>
      <c r="D61" s="28"/>
      <c r="E61" s="64"/>
      <c r="F61" s="28"/>
      <c r="G61" s="28"/>
      <c r="H61" s="28"/>
      <c r="I61" s="28"/>
      <c r="J61" s="28"/>
      <c r="K61" s="64"/>
      <c r="L61" s="64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64"/>
      <c r="X61" s="64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64"/>
      <c r="AJ61" s="64"/>
      <c r="AK61" s="28"/>
      <c r="AL61" s="28"/>
      <c r="AM61" s="28"/>
      <c r="AN61" s="28"/>
      <c r="AO61" s="28"/>
      <c r="AP61" s="28"/>
      <c r="AQ61" s="28"/>
      <c r="AR61" s="28"/>
      <c r="AS61" s="28"/>
      <c r="AT61" s="28"/>
      <c r="AU61" s="28"/>
      <c r="AV61" s="28"/>
      <c r="AW61" s="28"/>
      <c r="AX61" s="28"/>
      <c r="AY61" s="65"/>
      <c r="AZ61" s="66"/>
      <c r="BA61" s="65"/>
      <c r="BB61" s="65"/>
      <c r="BC61" s="65"/>
      <c r="BD61" s="65"/>
      <c r="BE61" s="65"/>
      <c r="BF61" s="65"/>
      <c r="BG61" s="65"/>
      <c r="BH61" s="65"/>
      <c r="BI61" s="65"/>
      <c r="BJ61" s="65"/>
      <c r="BK61" s="65"/>
      <c r="BL61" s="65"/>
      <c r="BM61" s="66"/>
      <c r="BN61" s="65"/>
      <c r="BO61" s="65"/>
      <c r="BP61" s="65"/>
      <c r="BQ61" s="65"/>
      <c r="BR61" s="65"/>
      <c r="BS61" s="65"/>
      <c r="BT61" s="65"/>
      <c r="BU61" s="65"/>
      <c r="BV61" s="65"/>
      <c r="BW61" s="65"/>
      <c r="BX61" s="65"/>
      <c r="BY61" s="65"/>
      <c r="BZ61" s="66"/>
      <c r="CA61" s="65"/>
      <c r="CB61" s="65"/>
      <c r="CC61" s="65"/>
      <c r="CD61" s="65"/>
      <c r="CE61" s="65"/>
      <c r="CF61" s="65"/>
      <c r="CG61" s="65"/>
      <c r="CH61" s="65"/>
      <c r="CI61" s="65"/>
      <c r="CJ61" s="65"/>
      <c r="CK61" s="65"/>
      <c r="CL61" s="65"/>
      <c r="CM61" s="65"/>
      <c r="CN61" s="65"/>
      <c r="CO61" s="65"/>
      <c r="CP61" s="65"/>
      <c r="CQ61" s="65"/>
      <c r="CR61" s="65"/>
      <c r="CS61" s="28"/>
      <c r="CT61" s="28"/>
      <c r="CU61" s="28"/>
      <c r="CV61" s="28"/>
      <c r="CW61" s="28"/>
      <c r="CX61" s="28"/>
      <c r="CY61" s="28"/>
      <c r="CZ61" s="28"/>
      <c r="DA61" s="28"/>
      <c r="DB61" s="28"/>
      <c r="DC61" s="28"/>
      <c r="DD61" s="28"/>
      <c r="DE61" s="28"/>
      <c r="DF61" s="28"/>
      <c r="DG61" s="28"/>
      <c r="DH61" s="28"/>
      <c r="DI61" s="28"/>
      <c r="DJ61" s="28"/>
      <c r="DK61" s="64"/>
      <c r="DL61" s="28"/>
      <c r="DM61" s="28"/>
      <c r="DN61" s="64"/>
      <c r="DO61" s="64"/>
      <c r="DP61" s="28"/>
      <c r="DQ61" s="28"/>
      <c r="DR61" s="64"/>
      <c r="DS61" s="64"/>
      <c r="DT61" s="28"/>
      <c r="DU61" s="28"/>
      <c r="DV61" s="64"/>
      <c r="DW61" s="28"/>
      <c r="DX61" s="28"/>
      <c r="DY61" s="28"/>
      <c r="DZ61" s="28"/>
      <c r="EA61" s="28"/>
      <c r="EB61" s="28"/>
      <c r="EC61" s="28"/>
      <c r="ED61" s="28"/>
      <c r="EE61" s="28"/>
      <c r="EF61" s="28"/>
      <c r="EG61" s="28"/>
      <c r="EH61" s="28"/>
      <c r="EI61" s="28"/>
      <c r="EJ61" s="28"/>
      <c r="EK61" s="28"/>
      <c r="EL61" s="28"/>
      <c r="EM61" s="28"/>
      <c r="EN61" s="28"/>
      <c r="EO61" s="28"/>
      <c r="EP61" s="28"/>
      <c r="EQ61" s="28"/>
      <c r="ER61" s="28"/>
      <c r="ES61" s="28"/>
      <c r="ET61" s="28"/>
      <c r="EU61" s="28"/>
      <c r="EV61" s="28"/>
      <c r="EW61" s="28"/>
      <c r="EX61" s="28"/>
      <c r="EY61" s="28"/>
      <c r="EZ61" s="28"/>
      <c r="FA61" s="28"/>
      <c r="FB61" s="28"/>
      <c r="FC61" s="28"/>
      <c r="FD61" s="28"/>
      <c r="FE61" s="28"/>
      <c r="FF61" s="28"/>
      <c r="FG61" s="28"/>
      <c r="FH61" s="28"/>
      <c r="FI61" s="28"/>
      <c r="FJ61" s="28"/>
      <c r="FK61" s="28"/>
      <c r="FL61" s="28"/>
      <c r="FM61" s="28"/>
      <c r="FN61" s="28"/>
      <c r="FO61" s="28"/>
      <c r="FP61" s="28"/>
      <c r="FQ61" s="28"/>
      <c r="FR61" s="28"/>
      <c r="FS61" s="28"/>
      <c r="FT61" s="28"/>
      <c r="FU61" s="28"/>
      <c r="FV61" s="28"/>
      <c r="FW61" s="28"/>
      <c r="FX61" s="28"/>
      <c r="FY61" s="28"/>
      <c r="FZ61" s="28"/>
      <c r="GA61" s="28"/>
      <c r="GB61" s="28"/>
      <c r="GC61" s="28"/>
      <c r="GD61" s="28"/>
      <c r="GE61" s="28"/>
      <c r="GF61" s="28"/>
      <c r="GG61" s="28"/>
      <c r="GH61" s="28"/>
      <c r="GI61" s="28"/>
      <c r="GJ61" s="28"/>
      <c r="GK61" s="28"/>
      <c r="GL61" s="28"/>
      <c r="GM61" s="28"/>
      <c r="GN61" s="28"/>
      <c r="GO61" s="28"/>
    </row>
    <row r="62" spans="1:197" x14ac:dyDescent="0.25">
      <c r="A62" s="28"/>
      <c r="B62" s="69"/>
      <c r="C62" s="28"/>
      <c r="D62" s="28"/>
      <c r="E62" s="64"/>
      <c r="F62" s="28"/>
      <c r="G62" s="28"/>
      <c r="H62" s="28"/>
      <c r="I62" s="28"/>
      <c r="J62" s="28"/>
      <c r="K62" s="64"/>
      <c r="L62" s="64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64"/>
      <c r="X62" s="64"/>
      <c r="Y62" s="28"/>
      <c r="Z62" s="28"/>
      <c r="AA62" s="28"/>
      <c r="AB62" s="28"/>
      <c r="AC62" s="28"/>
      <c r="AD62" s="28"/>
      <c r="AE62" s="28"/>
      <c r="AF62" s="28"/>
      <c r="AG62" s="28"/>
      <c r="AH62" s="28"/>
      <c r="AI62" s="64"/>
      <c r="AJ62" s="64"/>
      <c r="AK62" s="28"/>
      <c r="AL62" s="28"/>
      <c r="AM62" s="28"/>
      <c r="AN62" s="28"/>
      <c r="AO62" s="28"/>
      <c r="AP62" s="28"/>
      <c r="AQ62" s="28"/>
      <c r="AR62" s="28"/>
      <c r="AS62" s="28"/>
      <c r="AT62" s="28"/>
      <c r="AU62" s="28"/>
      <c r="AV62" s="28"/>
      <c r="AW62" s="28"/>
      <c r="AX62" s="28"/>
      <c r="AY62" s="65"/>
      <c r="AZ62" s="66"/>
      <c r="BA62" s="65"/>
      <c r="BB62" s="65"/>
      <c r="BC62" s="65"/>
      <c r="BD62" s="65"/>
      <c r="BE62" s="65"/>
      <c r="BF62" s="65"/>
      <c r="BG62" s="65"/>
      <c r="BH62" s="65"/>
      <c r="BI62" s="65"/>
      <c r="BJ62" s="65"/>
      <c r="BK62" s="65"/>
      <c r="BL62" s="65"/>
      <c r="BM62" s="66"/>
      <c r="BN62" s="65"/>
      <c r="BO62" s="65"/>
      <c r="BP62" s="65"/>
      <c r="BQ62" s="65"/>
      <c r="BR62" s="65"/>
      <c r="BS62" s="65"/>
      <c r="BT62" s="65"/>
      <c r="BU62" s="65"/>
      <c r="BV62" s="65"/>
      <c r="BW62" s="65"/>
      <c r="BX62" s="65"/>
      <c r="BY62" s="65"/>
      <c r="BZ62" s="66"/>
      <c r="CA62" s="65"/>
      <c r="CB62" s="65"/>
      <c r="CC62" s="65"/>
      <c r="CD62" s="65"/>
      <c r="CE62" s="65"/>
      <c r="CF62" s="65"/>
      <c r="CG62" s="65"/>
      <c r="CH62" s="65"/>
      <c r="CI62" s="65"/>
      <c r="CJ62" s="65"/>
      <c r="CK62" s="65"/>
      <c r="CL62" s="65"/>
      <c r="CM62" s="65"/>
      <c r="CN62" s="65"/>
      <c r="CO62" s="65"/>
      <c r="CP62" s="65"/>
      <c r="CQ62" s="65"/>
      <c r="CR62" s="65"/>
      <c r="CS62" s="28"/>
      <c r="CT62" s="28"/>
      <c r="CU62" s="28"/>
      <c r="CV62" s="28"/>
      <c r="CW62" s="28"/>
      <c r="CX62" s="28"/>
      <c r="CY62" s="28"/>
      <c r="CZ62" s="28"/>
      <c r="DA62" s="28"/>
      <c r="DB62" s="28"/>
      <c r="DC62" s="28"/>
      <c r="DD62" s="28"/>
      <c r="DE62" s="28"/>
      <c r="DF62" s="28"/>
      <c r="DG62" s="28"/>
      <c r="DH62" s="28"/>
      <c r="DI62" s="28"/>
      <c r="DJ62" s="28"/>
      <c r="DK62" s="64"/>
      <c r="DL62" s="28"/>
      <c r="DM62" s="28"/>
      <c r="DN62" s="64"/>
      <c r="DO62" s="64"/>
      <c r="DP62" s="28"/>
      <c r="DQ62" s="28"/>
      <c r="DR62" s="64"/>
      <c r="DS62" s="64"/>
      <c r="DT62" s="28"/>
      <c r="DU62" s="28"/>
      <c r="DV62" s="64"/>
      <c r="DW62" s="28"/>
      <c r="DX62" s="28"/>
      <c r="DY62" s="28"/>
      <c r="DZ62" s="28"/>
      <c r="EA62" s="28"/>
      <c r="EB62" s="28"/>
      <c r="EC62" s="28"/>
      <c r="ED62" s="28"/>
      <c r="EE62" s="28"/>
      <c r="EF62" s="28"/>
      <c r="EG62" s="28"/>
      <c r="EH62" s="28"/>
      <c r="EI62" s="28"/>
      <c r="EJ62" s="28"/>
      <c r="EK62" s="28"/>
      <c r="EL62" s="28"/>
      <c r="EM62" s="28"/>
      <c r="EN62" s="28"/>
      <c r="EO62" s="28"/>
      <c r="EP62" s="28"/>
      <c r="EQ62" s="28"/>
      <c r="ER62" s="28"/>
      <c r="ES62" s="28"/>
      <c r="ET62" s="28"/>
      <c r="EU62" s="28"/>
      <c r="EV62" s="28"/>
      <c r="EW62" s="28"/>
      <c r="EX62" s="28"/>
      <c r="EY62" s="28"/>
      <c r="EZ62" s="28"/>
      <c r="FA62" s="28"/>
      <c r="FB62" s="28"/>
      <c r="FC62" s="28"/>
      <c r="FD62" s="28"/>
      <c r="FE62" s="28"/>
      <c r="FF62" s="28"/>
      <c r="FG62" s="28"/>
      <c r="FH62" s="28"/>
      <c r="FI62" s="28"/>
      <c r="FJ62" s="28"/>
      <c r="FK62" s="28"/>
      <c r="FL62" s="28"/>
      <c r="FM62" s="28"/>
      <c r="FN62" s="28"/>
      <c r="FO62" s="28"/>
      <c r="FP62" s="28"/>
      <c r="FQ62" s="28"/>
      <c r="FR62" s="28"/>
      <c r="FS62" s="28"/>
      <c r="FT62" s="28"/>
      <c r="FU62" s="28"/>
      <c r="FV62" s="28"/>
      <c r="FW62" s="28"/>
      <c r="FX62" s="28"/>
      <c r="FY62" s="28"/>
      <c r="FZ62" s="28"/>
      <c r="GA62" s="28"/>
      <c r="GB62" s="28"/>
      <c r="GC62" s="28"/>
      <c r="GD62" s="28"/>
      <c r="GE62" s="28"/>
      <c r="GF62" s="28"/>
      <c r="GG62" s="28"/>
      <c r="GH62" s="28"/>
      <c r="GI62" s="28"/>
      <c r="GJ62" s="28"/>
      <c r="GK62" s="28"/>
      <c r="GL62" s="28"/>
      <c r="GM62" s="28"/>
      <c r="GN62" s="28"/>
      <c r="GO62" s="28"/>
    </row>
  </sheetData>
  <mergeCells count="50">
    <mergeCell ref="CO1:CP2"/>
    <mergeCell ref="A1:F2"/>
    <mergeCell ref="G1:G2"/>
    <mergeCell ref="H1:H2"/>
    <mergeCell ref="J1:U2"/>
    <mergeCell ref="V1:AG2"/>
    <mergeCell ref="AH1:AS2"/>
    <mergeCell ref="AT1:AY2"/>
    <mergeCell ref="AZ1:BL2"/>
    <mergeCell ref="BM1:BY2"/>
    <mergeCell ref="BZ1:CL2"/>
    <mergeCell ref="CM1:CN2"/>
    <mergeCell ref="DK1:DN2"/>
    <mergeCell ref="DO1:DR2"/>
    <mergeCell ref="DS1:DV2"/>
    <mergeCell ref="C3:D3"/>
    <mergeCell ref="M3:N3"/>
    <mergeCell ref="Y3:Z3"/>
    <mergeCell ref="AK3:AL3"/>
    <mergeCell ref="AT3:AU3"/>
    <mergeCell ref="AV3:AW3"/>
    <mergeCell ref="DD1:DD2"/>
    <mergeCell ref="DE1:DE2"/>
    <mergeCell ref="DF1:DF2"/>
    <mergeCell ref="DG1:DG2"/>
    <mergeCell ref="DH1:DH2"/>
    <mergeCell ref="DI1:DI2"/>
    <mergeCell ref="DC1:DC2"/>
    <mergeCell ref="O14:R15"/>
    <mergeCell ref="S14:U15"/>
    <mergeCell ref="O16:R17"/>
    <mergeCell ref="S16:U17"/>
    <mergeCell ref="DJ1:DJ2"/>
    <mergeCell ref="CQ1:CR2"/>
    <mergeCell ref="CS1:CS2"/>
    <mergeCell ref="CT1:CT2"/>
    <mergeCell ref="CU1:CU2"/>
    <mergeCell ref="CV1:CV2"/>
    <mergeCell ref="CW1:CW2"/>
    <mergeCell ref="CX1:CX2"/>
    <mergeCell ref="CY1:CY2"/>
    <mergeCell ref="CZ1:CZ2"/>
    <mergeCell ref="DA1:DA2"/>
    <mergeCell ref="DB1:DB2"/>
    <mergeCell ref="AX3:AY3"/>
    <mergeCell ref="BB3:BC3"/>
    <mergeCell ref="BO3:BP3"/>
    <mergeCell ref="CB3:CC3"/>
    <mergeCell ref="O12:R13"/>
    <mergeCell ref="S12:U13"/>
  </mergeCells>
  <conditionalFormatting sqref="K4:L27">
    <cfRule type="containsText" dxfId="240" priority="37" operator="containsText" text="Lille OSC">
      <formula>NOT(ISERROR(SEARCH("Lille OSC",K4)))</formula>
    </cfRule>
  </conditionalFormatting>
  <conditionalFormatting sqref="M4:M27">
    <cfRule type="cellIs" dxfId="239" priority="34" operator="lessThan">
      <formula>0</formula>
    </cfRule>
    <cfRule type="cellIs" dxfId="238" priority="35" operator="greaterThan">
      <formula>0</formula>
    </cfRule>
    <cfRule type="cellIs" dxfId="237" priority="36" operator="equal">
      <formula>0</formula>
    </cfRule>
  </conditionalFormatting>
  <conditionalFormatting sqref="W4:X27">
    <cfRule type="containsText" dxfId="236" priority="33" operator="containsText" text="Lille OSC">
      <formula>NOT(ISERROR(SEARCH("Lille OSC",W4)))</formula>
    </cfRule>
  </conditionalFormatting>
  <conditionalFormatting sqref="Y4:Y27">
    <cfRule type="cellIs" dxfId="235" priority="30" operator="lessThan">
      <formula>0</formula>
    </cfRule>
    <cfRule type="cellIs" dxfId="234" priority="31" operator="greaterThan">
      <formula>0</formula>
    </cfRule>
    <cfRule type="cellIs" dxfId="233" priority="32" operator="equal">
      <formula>0</formula>
    </cfRule>
  </conditionalFormatting>
  <conditionalFormatting sqref="Z4:Z27">
    <cfRule type="containsText" dxfId="232" priority="27" operator="containsText" text="p">
      <formula>NOT(ISERROR(SEARCH("p",Z4)))</formula>
    </cfRule>
    <cfRule type="containsText" dxfId="231" priority="28" operator="containsText" text="u">
      <formula>NOT(ISERROR(SEARCH("u",Z4)))</formula>
    </cfRule>
    <cfRule type="containsText" dxfId="230" priority="29" operator="containsText" text="q">
      <formula>NOT(ISERROR(SEARCH("q",Z4)))</formula>
    </cfRule>
  </conditionalFormatting>
  <conditionalFormatting sqref="AI4:AJ27">
    <cfRule type="containsText" dxfId="229" priority="26" operator="containsText" text="Lille OSC">
      <formula>NOT(ISERROR(SEARCH("Lille OSC",AI4)))</formula>
    </cfRule>
  </conditionalFormatting>
  <conditionalFormatting sqref="AK4:AK27">
    <cfRule type="cellIs" dxfId="228" priority="23" operator="lessThan">
      <formula>0</formula>
    </cfRule>
    <cfRule type="cellIs" dxfId="227" priority="24" operator="greaterThan">
      <formula>0</formula>
    </cfRule>
    <cfRule type="cellIs" dxfId="226" priority="25" operator="equal">
      <formula>0</formula>
    </cfRule>
  </conditionalFormatting>
  <conditionalFormatting sqref="AL4:AL27">
    <cfRule type="containsText" dxfId="225" priority="20" operator="containsText" text="p">
      <formula>NOT(ISERROR(SEARCH("p",AL4)))</formula>
    </cfRule>
    <cfRule type="containsText" dxfId="224" priority="21" operator="containsText" text="u">
      <formula>NOT(ISERROR(SEARCH("u",AL4)))</formula>
    </cfRule>
    <cfRule type="containsText" dxfId="223" priority="22" operator="containsText" text="q">
      <formula>NOT(ISERROR(SEARCH("q",AL4)))</formula>
    </cfRule>
  </conditionalFormatting>
  <conditionalFormatting sqref="N4:N27">
    <cfRule type="containsText" dxfId="222" priority="17" operator="containsText" text="p">
      <formula>NOT(ISERROR(SEARCH("p",N4)))</formula>
    </cfRule>
    <cfRule type="containsText" dxfId="221" priority="18" operator="containsText" text="u">
      <formula>NOT(ISERROR(SEARCH("u",N4)))</formula>
    </cfRule>
    <cfRule type="containsText" dxfId="220" priority="19" operator="containsText" text="q">
      <formula>NOT(ISERROR(SEARCH("q",N4)))</formula>
    </cfRule>
  </conditionalFormatting>
  <conditionalFormatting sqref="G14:G15">
    <cfRule type="containsText" dxfId="219" priority="6" operator="containsText" text="Remis">
      <formula>NOT(ISERROR(SEARCH("Remis",G14)))</formula>
    </cfRule>
    <cfRule type="containsText" dxfId="218" priority="7" operator="containsText" text="Arrêté">
      <formula>NOT(ISERROR(SEARCH("Arrêté",G14)))</formula>
    </cfRule>
    <cfRule type="containsText" dxfId="217" priority="8" operator="containsText" text="Annulé">
      <formula>NOT(ISERROR(SEARCH("Annulé",G14)))</formula>
    </cfRule>
  </conditionalFormatting>
  <conditionalFormatting sqref="B14:B15 E14:E15">
    <cfRule type="containsText" dxfId="216" priority="5" operator="containsText" text="Lille OSC">
      <formula>NOT(ISERROR(SEARCH("Lille OSC",B14)))</formula>
    </cfRule>
  </conditionalFormatting>
  <conditionalFormatting sqref="G4:G13">
    <cfRule type="containsText" dxfId="215" priority="2" operator="containsText" text="Remis">
      <formula>NOT(ISERROR(SEARCH("Remis",G4)))</formula>
    </cfRule>
    <cfRule type="containsText" dxfId="214" priority="3" operator="containsText" text="Arrêté">
      <formula>NOT(ISERROR(SEARCH("Arrêté",G4)))</formula>
    </cfRule>
    <cfRule type="containsText" dxfId="213" priority="4" operator="containsText" text="Annulé">
      <formula>NOT(ISERROR(SEARCH("Annulé",G4)))</formula>
    </cfRule>
  </conditionalFormatting>
  <conditionalFormatting sqref="B4:B13 E4:E13">
    <cfRule type="containsText" dxfId="212" priority="1" operator="containsText" text="Lille OSC">
      <formula>NOT(ISERROR(SEARCH("Lille OSC",B4)))</formula>
    </cfRule>
  </conditionalFormatting>
  <dataValidations count="2">
    <dataValidation type="list" allowBlank="1" showInputMessage="1" showErrorMessage="1" sqref="E4:E7 B4:B7" xr:uid="{E41E2F2C-3FCB-4FFB-A232-9DFF01B78981}">
      <formula1>Equipes</formula1>
    </dataValidation>
    <dataValidation type="list" allowBlank="1" showInputMessage="1" showErrorMessage="1" sqref="G4:G7" xr:uid="{FF496CCE-F9CE-4266-A749-30C6A1E72ADD}">
      <formula1>Etat</formula1>
    </dataValidation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9C2D1B-E20F-4C0D-8D97-05A8B84DC94B}">
  <sheetPr>
    <tabColor rgb="FF0000FF"/>
  </sheetPr>
  <dimension ref="A1:MZ62"/>
  <sheetViews>
    <sheetView workbookViewId="0">
      <selection sqref="A1:F2"/>
    </sheetView>
  </sheetViews>
  <sheetFormatPr baseColWidth="10" defaultRowHeight="15" x14ac:dyDescent="0.25"/>
  <cols>
    <col min="1" max="1" width="5.7109375" style="2" customWidth="1"/>
    <col min="2" max="2" width="30.7109375" style="4" customWidth="1"/>
    <col min="3" max="4" width="5.7109375" style="2" customWidth="1"/>
    <col min="5" max="5" width="30.7109375" style="1" customWidth="1"/>
    <col min="6" max="6" width="5.7109375" style="2" customWidth="1"/>
    <col min="7" max="7" width="25.7109375" style="2" customWidth="1"/>
    <col min="8" max="9" width="10.7109375" style="2" customWidth="1"/>
    <col min="10" max="10" width="5.7109375" style="2" customWidth="1"/>
    <col min="11" max="11" width="30.7109375" style="1" customWidth="1"/>
    <col min="12" max="12" width="5.7109375" style="1" customWidth="1"/>
    <col min="13" max="22" width="5.7109375" style="2" customWidth="1"/>
    <col min="23" max="23" width="30.7109375" style="1" customWidth="1"/>
    <col min="24" max="24" width="5.7109375" style="1" customWidth="1"/>
    <col min="25" max="34" width="5.7109375" style="2" customWidth="1"/>
    <col min="35" max="35" width="30.7109375" style="1" customWidth="1"/>
    <col min="36" max="36" width="5.7109375" style="1" customWidth="1"/>
    <col min="37" max="45" width="5.7109375" style="2" customWidth="1"/>
    <col min="46" max="51" width="5.7109375" style="2" hidden="1" customWidth="1"/>
    <col min="52" max="52" width="30.7109375" style="1" hidden="1" customWidth="1"/>
    <col min="53" max="64" width="5.7109375" style="2" hidden="1" customWidth="1"/>
    <col min="65" max="65" width="30.7109375" style="1" hidden="1" customWidth="1"/>
    <col min="66" max="77" width="5.7109375" style="2" hidden="1" customWidth="1"/>
    <col min="78" max="78" width="30.7109375" style="1" hidden="1" customWidth="1"/>
    <col min="79" max="90" width="5.7109375" style="2" hidden="1" customWidth="1"/>
    <col min="91" max="96" width="15.7109375" style="2" hidden="1" customWidth="1"/>
    <col min="97" max="114" width="5.7109375" style="2" hidden="1" customWidth="1"/>
    <col min="115" max="115" width="30.7109375" style="1" hidden="1" customWidth="1"/>
    <col min="116" max="116" width="15.7109375" style="2" hidden="1" customWidth="1"/>
    <col min="117" max="117" width="5.7109375" style="2" hidden="1" customWidth="1"/>
    <col min="118" max="119" width="30.7109375" style="1" hidden="1" customWidth="1"/>
    <col min="120" max="120" width="15.7109375" style="2" hidden="1" customWidth="1"/>
    <col min="121" max="121" width="5.7109375" style="2" hidden="1" customWidth="1"/>
    <col min="122" max="123" width="30.7109375" style="1" hidden="1" customWidth="1"/>
    <col min="124" max="124" width="15.7109375" style="2" hidden="1" customWidth="1"/>
    <col min="125" max="125" width="5.7109375" style="2" hidden="1" customWidth="1"/>
    <col min="126" max="126" width="30.7109375" style="1" hidden="1" customWidth="1"/>
    <col min="127" max="364" width="5.7109375" style="2" customWidth="1"/>
  </cols>
  <sheetData>
    <row r="1" spans="1:197" ht="15.75" thickTop="1" x14ac:dyDescent="0.25">
      <c r="A1" s="268" t="str">
        <f>'J01'!$A$1:$F$2</f>
        <v>Nom du championnat</v>
      </c>
      <c r="B1" s="269"/>
      <c r="C1" s="269"/>
      <c r="D1" s="269"/>
      <c r="E1" s="269"/>
      <c r="F1" s="270"/>
      <c r="G1" s="266" t="str">
        <f>'J01'!$G$1:$G$2</f>
        <v>2018 - 2019</v>
      </c>
      <c r="H1" s="264" t="s">
        <v>56</v>
      </c>
      <c r="I1" s="28"/>
      <c r="J1" s="276" t="s">
        <v>26</v>
      </c>
      <c r="K1" s="277"/>
      <c r="L1" s="277"/>
      <c r="M1" s="277"/>
      <c r="N1" s="277"/>
      <c r="O1" s="277"/>
      <c r="P1" s="277"/>
      <c r="Q1" s="277"/>
      <c r="R1" s="277"/>
      <c r="S1" s="277"/>
      <c r="T1" s="277"/>
      <c r="U1" s="278"/>
      <c r="V1" s="233" t="s">
        <v>27</v>
      </c>
      <c r="W1" s="234"/>
      <c r="X1" s="234"/>
      <c r="Y1" s="234"/>
      <c r="Z1" s="234"/>
      <c r="AA1" s="234"/>
      <c r="AB1" s="234"/>
      <c r="AC1" s="234"/>
      <c r="AD1" s="234"/>
      <c r="AE1" s="234"/>
      <c r="AF1" s="234"/>
      <c r="AG1" s="235"/>
      <c r="AH1" s="241" t="s">
        <v>28</v>
      </c>
      <c r="AI1" s="242"/>
      <c r="AJ1" s="242"/>
      <c r="AK1" s="242"/>
      <c r="AL1" s="242"/>
      <c r="AM1" s="242"/>
      <c r="AN1" s="242"/>
      <c r="AO1" s="242"/>
      <c r="AP1" s="242"/>
      <c r="AQ1" s="242"/>
      <c r="AR1" s="242"/>
      <c r="AS1" s="243"/>
      <c r="AT1" s="232"/>
      <c r="AU1" s="232"/>
      <c r="AV1" s="232"/>
      <c r="AW1" s="232"/>
      <c r="AX1" s="232"/>
      <c r="AY1" s="232"/>
      <c r="AZ1" s="282" t="s">
        <v>26</v>
      </c>
      <c r="BA1" s="282"/>
      <c r="BB1" s="282"/>
      <c r="BC1" s="282"/>
      <c r="BD1" s="282"/>
      <c r="BE1" s="282"/>
      <c r="BF1" s="282"/>
      <c r="BG1" s="282"/>
      <c r="BH1" s="282"/>
      <c r="BI1" s="282"/>
      <c r="BJ1" s="282"/>
      <c r="BK1" s="282"/>
      <c r="BL1" s="282"/>
      <c r="BM1" s="282" t="s">
        <v>27</v>
      </c>
      <c r="BN1" s="282"/>
      <c r="BO1" s="282"/>
      <c r="BP1" s="282"/>
      <c r="BQ1" s="282"/>
      <c r="BR1" s="282"/>
      <c r="BS1" s="282"/>
      <c r="BT1" s="282"/>
      <c r="BU1" s="282"/>
      <c r="BV1" s="282"/>
      <c r="BW1" s="282"/>
      <c r="BX1" s="282"/>
      <c r="BY1" s="282"/>
      <c r="BZ1" s="282" t="s">
        <v>28</v>
      </c>
      <c r="CA1" s="282"/>
      <c r="CB1" s="282"/>
      <c r="CC1" s="282"/>
      <c r="CD1" s="282"/>
      <c r="CE1" s="282"/>
      <c r="CF1" s="282"/>
      <c r="CG1" s="282"/>
      <c r="CH1" s="282"/>
      <c r="CI1" s="282"/>
      <c r="CJ1" s="282"/>
      <c r="CK1" s="282"/>
      <c r="CL1" s="282"/>
      <c r="CM1" s="229" t="s">
        <v>40</v>
      </c>
      <c r="CN1" s="229"/>
      <c r="CO1" s="229" t="s">
        <v>46</v>
      </c>
      <c r="CP1" s="229"/>
      <c r="CQ1" s="229" t="s">
        <v>41</v>
      </c>
      <c r="CR1" s="229"/>
      <c r="CS1" s="283" t="s">
        <v>44</v>
      </c>
      <c r="CT1" s="283" t="s">
        <v>45</v>
      </c>
      <c r="CU1" s="283" t="s">
        <v>44</v>
      </c>
      <c r="CV1" s="283" t="s">
        <v>45</v>
      </c>
      <c r="CW1" s="283" t="s">
        <v>44</v>
      </c>
      <c r="CX1" s="283" t="s">
        <v>45</v>
      </c>
      <c r="CY1" s="283" t="s">
        <v>44</v>
      </c>
      <c r="CZ1" s="283" t="s">
        <v>45</v>
      </c>
      <c r="DA1" s="283" t="s">
        <v>44</v>
      </c>
      <c r="DB1" s="283" t="s">
        <v>45</v>
      </c>
      <c r="DC1" s="283" t="s">
        <v>44</v>
      </c>
      <c r="DD1" s="283" t="s">
        <v>45</v>
      </c>
      <c r="DE1" s="283" t="s">
        <v>44</v>
      </c>
      <c r="DF1" s="283" t="s">
        <v>45</v>
      </c>
      <c r="DG1" s="283" t="s">
        <v>44</v>
      </c>
      <c r="DH1" s="283" t="s">
        <v>45</v>
      </c>
      <c r="DI1" s="283" t="s">
        <v>44</v>
      </c>
      <c r="DJ1" s="284" t="s">
        <v>45</v>
      </c>
      <c r="DK1" s="282" t="s">
        <v>40</v>
      </c>
      <c r="DL1" s="282"/>
      <c r="DM1" s="282"/>
      <c r="DN1" s="282"/>
      <c r="DO1" s="282" t="s">
        <v>46</v>
      </c>
      <c r="DP1" s="282"/>
      <c r="DQ1" s="282"/>
      <c r="DR1" s="282"/>
      <c r="DS1" s="282" t="s">
        <v>41</v>
      </c>
      <c r="DT1" s="282"/>
      <c r="DU1" s="282"/>
      <c r="DV1" s="282"/>
      <c r="DW1" s="28"/>
      <c r="DX1" s="28"/>
      <c r="DY1" s="28"/>
      <c r="DZ1" s="28"/>
      <c r="EA1" s="28"/>
      <c r="EB1" s="28"/>
      <c r="EC1" s="28"/>
      <c r="ED1" s="28"/>
      <c r="EE1" s="28"/>
      <c r="EF1" s="28"/>
      <c r="EG1" s="28"/>
      <c r="EH1" s="28"/>
      <c r="EI1" s="28"/>
      <c r="EJ1" s="28"/>
      <c r="EK1" s="28"/>
      <c r="EL1" s="28"/>
      <c r="EM1" s="28"/>
      <c r="EN1" s="28"/>
      <c r="EO1" s="28"/>
      <c r="EP1" s="28"/>
      <c r="EQ1" s="28"/>
      <c r="ER1" s="28"/>
      <c r="ES1" s="28"/>
      <c r="ET1" s="28"/>
      <c r="EU1" s="28"/>
      <c r="EV1" s="28"/>
      <c r="EW1" s="28"/>
      <c r="EX1" s="28"/>
      <c r="EY1" s="28"/>
      <c r="EZ1" s="28"/>
      <c r="FA1" s="28"/>
      <c r="FB1" s="28"/>
      <c r="FC1" s="28"/>
      <c r="FD1" s="28"/>
      <c r="FE1" s="28"/>
      <c r="FF1" s="28"/>
      <c r="FG1" s="28"/>
      <c r="FH1" s="28"/>
      <c r="FI1" s="28"/>
      <c r="FJ1" s="28"/>
      <c r="FK1" s="28"/>
      <c r="FL1" s="28"/>
      <c r="FM1" s="28"/>
      <c r="FN1" s="28"/>
      <c r="FO1" s="28"/>
      <c r="FP1" s="28"/>
      <c r="FQ1" s="28"/>
      <c r="FR1" s="28"/>
      <c r="FS1" s="28"/>
      <c r="FT1" s="28"/>
      <c r="FU1" s="28"/>
      <c r="FV1" s="28"/>
      <c r="FW1" s="28"/>
      <c r="FX1" s="28"/>
      <c r="FY1" s="28"/>
      <c r="FZ1" s="28"/>
      <c r="GA1" s="28"/>
      <c r="GB1" s="28"/>
      <c r="GC1" s="28"/>
      <c r="GD1" s="28"/>
      <c r="GE1" s="28"/>
      <c r="GF1" s="28"/>
      <c r="GG1" s="28"/>
      <c r="GH1" s="28"/>
      <c r="GI1" s="28"/>
      <c r="GJ1" s="28"/>
      <c r="GK1" s="28"/>
      <c r="GL1" s="28"/>
      <c r="GM1" s="28"/>
      <c r="GN1" s="28"/>
      <c r="GO1" s="28"/>
    </row>
    <row r="2" spans="1:197" ht="15.75" thickBot="1" x14ac:dyDescent="0.3">
      <c r="A2" s="271"/>
      <c r="B2" s="272"/>
      <c r="C2" s="272"/>
      <c r="D2" s="272"/>
      <c r="E2" s="272"/>
      <c r="F2" s="273"/>
      <c r="G2" s="267"/>
      <c r="H2" s="265"/>
      <c r="I2" s="28"/>
      <c r="J2" s="279"/>
      <c r="K2" s="280"/>
      <c r="L2" s="280"/>
      <c r="M2" s="280"/>
      <c r="N2" s="280"/>
      <c r="O2" s="280"/>
      <c r="P2" s="280"/>
      <c r="Q2" s="280"/>
      <c r="R2" s="280"/>
      <c r="S2" s="280"/>
      <c r="T2" s="280"/>
      <c r="U2" s="281"/>
      <c r="V2" s="236"/>
      <c r="W2" s="237"/>
      <c r="X2" s="237"/>
      <c r="Y2" s="237"/>
      <c r="Z2" s="237"/>
      <c r="AA2" s="237"/>
      <c r="AB2" s="237"/>
      <c r="AC2" s="237"/>
      <c r="AD2" s="237"/>
      <c r="AE2" s="237"/>
      <c r="AF2" s="237"/>
      <c r="AG2" s="238"/>
      <c r="AH2" s="244"/>
      <c r="AI2" s="245"/>
      <c r="AJ2" s="245"/>
      <c r="AK2" s="245"/>
      <c r="AL2" s="245"/>
      <c r="AM2" s="245"/>
      <c r="AN2" s="245"/>
      <c r="AO2" s="245"/>
      <c r="AP2" s="245"/>
      <c r="AQ2" s="245"/>
      <c r="AR2" s="245"/>
      <c r="AS2" s="246"/>
      <c r="AT2" s="232"/>
      <c r="AU2" s="232"/>
      <c r="AV2" s="232"/>
      <c r="AW2" s="232"/>
      <c r="AX2" s="232"/>
      <c r="AY2" s="232"/>
      <c r="AZ2" s="282"/>
      <c r="BA2" s="282"/>
      <c r="BB2" s="282"/>
      <c r="BC2" s="282"/>
      <c r="BD2" s="282"/>
      <c r="BE2" s="282"/>
      <c r="BF2" s="282"/>
      <c r="BG2" s="282"/>
      <c r="BH2" s="282"/>
      <c r="BI2" s="282"/>
      <c r="BJ2" s="282"/>
      <c r="BK2" s="282"/>
      <c r="BL2" s="282"/>
      <c r="BM2" s="282"/>
      <c r="BN2" s="282"/>
      <c r="BO2" s="282"/>
      <c r="BP2" s="282"/>
      <c r="BQ2" s="282"/>
      <c r="BR2" s="282"/>
      <c r="BS2" s="282"/>
      <c r="BT2" s="282"/>
      <c r="BU2" s="282"/>
      <c r="BV2" s="282"/>
      <c r="BW2" s="282"/>
      <c r="BX2" s="282"/>
      <c r="BY2" s="282"/>
      <c r="BZ2" s="282"/>
      <c r="CA2" s="282"/>
      <c r="CB2" s="282"/>
      <c r="CC2" s="282"/>
      <c r="CD2" s="282"/>
      <c r="CE2" s="282"/>
      <c r="CF2" s="282"/>
      <c r="CG2" s="282"/>
      <c r="CH2" s="282"/>
      <c r="CI2" s="282"/>
      <c r="CJ2" s="282"/>
      <c r="CK2" s="282"/>
      <c r="CL2" s="282"/>
      <c r="CM2" s="229"/>
      <c r="CN2" s="229"/>
      <c r="CO2" s="229"/>
      <c r="CP2" s="229"/>
      <c r="CQ2" s="229"/>
      <c r="CR2" s="229"/>
      <c r="CS2" s="283"/>
      <c r="CT2" s="283"/>
      <c r="CU2" s="283"/>
      <c r="CV2" s="283"/>
      <c r="CW2" s="283"/>
      <c r="CX2" s="283"/>
      <c r="CY2" s="283"/>
      <c r="CZ2" s="283"/>
      <c r="DA2" s="283"/>
      <c r="DB2" s="283"/>
      <c r="DC2" s="283"/>
      <c r="DD2" s="283"/>
      <c r="DE2" s="283"/>
      <c r="DF2" s="283"/>
      <c r="DG2" s="283"/>
      <c r="DH2" s="283"/>
      <c r="DI2" s="283"/>
      <c r="DJ2" s="284"/>
      <c r="DK2" s="282"/>
      <c r="DL2" s="282"/>
      <c r="DM2" s="282"/>
      <c r="DN2" s="282"/>
      <c r="DO2" s="282"/>
      <c r="DP2" s="282"/>
      <c r="DQ2" s="282"/>
      <c r="DR2" s="282"/>
      <c r="DS2" s="282"/>
      <c r="DT2" s="282"/>
      <c r="DU2" s="282"/>
      <c r="DV2" s="282"/>
      <c r="DW2" s="28"/>
      <c r="DX2" s="28"/>
      <c r="DY2" s="28"/>
      <c r="DZ2" s="28"/>
      <c r="EA2" s="28"/>
      <c r="EB2" s="28"/>
      <c r="EC2" s="28"/>
      <c r="ED2" s="28"/>
      <c r="EE2" s="28"/>
      <c r="EF2" s="28"/>
      <c r="EG2" s="28"/>
      <c r="EH2" s="28"/>
      <c r="EI2" s="28"/>
      <c r="EJ2" s="28"/>
      <c r="EK2" s="28"/>
      <c r="EL2" s="28"/>
      <c r="EM2" s="28"/>
      <c r="EN2" s="28"/>
      <c r="EO2" s="28"/>
      <c r="EP2" s="28"/>
      <c r="EQ2" s="28"/>
      <c r="ER2" s="28"/>
      <c r="ES2" s="28"/>
      <c r="ET2" s="28"/>
      <c r="EU2" s="28"/>
      <c r="EV2" s="28"/>
      <c r="EW2" s="28"/>
      <c r="EX2" s="28"/>
      <c r="EY2" s="28"/>
      <c r="EZ2" s="28"/>
      <c r="FA2" s="28"/>
      <c r="FB2" s="28"/>
      <c r="FC2" s="28"/>
      <c r="FD2" s="28"/>
      <c r="FE2" s="28"/>
      <c r="FF2" s="28"/>
      <c r="FG2" s="28"/>
      <c r="FH2" s="28"/>
      <c r="FI2" s="28"/>
      <c r="FJ2" s="28"/>
      <c r="FK2" s="28"/>
      <c r="FL2" s="28"/>
      <c r="FM2" s="28"/>
      <c r="FN2" s="28"/>
      <c r="FO2" s="28"/>
      <c r="FP2" s="28"/>
      <c r="FQ2" s="28"/>
      <c r="FR2" s="28"/>
      <c r="FS2" s="28"/>
      <c r="FT2" s="28"/>
      <c r="FU2" s="28"/>
      <c r="FV2" s="28"/>
      <c r="FW2" s="28"/>
      <c r="FX2" s="28"/>
      <c r="FY2" s="28"/>
      <c r="FZ2" s="28"/>
      <c r="GA2" s="28"/>
      <c r="GB2" s="28"/>
      <c r="GC2" s="28"/>
      <c r="GD2" s="28"/>
      <c r="GE2" s="28"/>
      <c r="GF2" s="28"/>
      <c r="GG2" s="28"/>
      <c r="GH2" s="28"/>
      <c r="GI2" s="28"/>
      <c r="GJ2" s="28"/>
      <c r="GK2" s="28"/>
      <c r="GL2" s="28"/>
      <c r="GM2" s="28"/>
      <c r="GN2" s="28"/>
      <c r="GO2" s="28"/>
    </row>
    <row r="3" spans="1:197" ht="15" customHeight="1" thickTop="1" thickBot="1" x14ac:dyDescent="0.3">
      <c r="A3" s="16" t="s">
        <v>12</v>
      </c>
      <c r="B3" s="29" t="s">
        <v>0</v>
      </c>
      <c r="C3" s="263" t="s">
        <v>13</v>
      </c>
      <c r="D3" s="263"/>
      <c r="E3" s="29" t="s">
        <v>0</v>
      </c>
      <c r="F3" s="6" t="s">
        <v>12</v>
      </c>
      <c r="G3" s="13" t="s">
        <v>14</v>
      </c>
      <c r="H3" s="17" t="s">
        <v>15</v>
      </c>
      <c r="I3" s="28"/>
      <c r="J3" s="36" t="s">
        <v>17</v>
      </c>
      <c r="K3" s="40" t="s">
        <v>0</v>
      </c>
      <c r="L3" s="39" t="s">
        <v>18</v>
      </c>
      <c r="M3" s="274" t="s">
        <v>19</v>
      </c>
      <c r="N3" s="275"/>
      <c r="O3" s="41" t="s">
        <v>20</v>
      </c>
      <c r="P3" s="37" t="s">
        <v>21</v>
      </c>
      <c r="Q3" s="37" t="s">
        <v>22</v>
      </c>
      <c r="R3" s="37" t="s">
        <v>12</v>
      </c>
      <c r="S3" s="37" t="s">
        <v>23</v>
      </c>
      <c r="T3" s="37" t="s">
        <v>24</v>
      </c>
      <c r="U3" s="38" t="s">
        <v>25</v>
      </c>
      <c r="V3" s="43" t="s">
        <v>17</v>
      </c>
      <c r="W3" s="45" t="s">
        <v>0</v>
      </c>
      <c r="X3" s="44" t="s">
        <v>18</v>
      </c>
      <c r="Y3" s="239" t="s">
        <v>19</v>
      </c>
      <c r="Z3" s="240"/>
      <c r="AA3" s="46" t="s">
        <v>20</v>
      </c>
      <c r="AB3" s="47" t="s">
        <v>21</v>
      </c>
      <c r="AC3" s="47" t="s">
        <v>22</v>
      </c>
      <c r="AD3" s="47" t="s">
        <v>12</v>
      </c>
      <c r="AE3" s="47" t="s">
        <v>23</v>
      </c>
      <c r="AF3" s="47" t="s">
        <v>24</v>
      </c>
      <c r="AG3" s="48" t="s">
        <v>25</v>
      </c>
      <c r="AH3" s="53" t="s">
        <v>17</v>
      </c>
      <c r="AI3" s="55" t="s">
        <v>0</v>
      </c>
      <c r="AJ3" s="54" t="s">
        <v>18</v>
      </c>
      <c r="AK3" s="247" t="s">
        <v>19</v>
      </c>
      <c r="AL3" s="248"/>
      <c r="AM3" s="56" t="s">
        <v>20</v>
      </c>
      <c r="AN3" s="57" t="s">
        <v>21</v>
      </c>
      <c r="AO3" s="57" t="s">
        <v>22</v>
      </c>
      <c r="AP3" s="57" t="s">
        <v>12</v>
      </c>
      <c r="AQ3" s="57" t="s">
        <v>23</v>
      </c>
      <c r="AR3" s="57" t="s">
        <v>24</v>
      </c>
      <c r="AS3" s="58" t="s">
        <v>25</v>
      </c>
      <c r="AT3" s="231" t="s">
        <v>32</v>
      </c>
      <c r="AU3" s="229"/>
      <c r="AV3" s="229" t="s">
        <v>33</v>
      </c>
      <c r="AW3" s="229"/>
      <c r="AX3" s="229" t="s">
        <v>34</v>
      </c>
      <c r="AY3" s="230"/>
      <c r="AZ3" s="26" t="s">
        <v>0</v>
      </c>
      <c r="BA3" s="26" t="s">
        <v>35</v>
      </c>
      <c r="BB3" s="229" t="s">
        <v>19</v>
      </c>
      <c r="BC3" s="229"/>
      <c r="BD3" s="26" t="s">
        <v>17</v>
      </c>
      <c r="BE3" s="26" t="s">
        <v>36</v>
      </c>
      <c r="BF3" s="26" t="s">
        <v>20</v>
      </c>
      <c r="BG3" s="26" t="s">
        <v>21</v>
      </c>
      <c r="BH3" s="26" t="s">
        <v>22</v>
      </c>
      <c r="BI3" s="26" t="s">
        <v>12</v>
      </c>
      <c r="BJ3" s="26" t="s">
        <v>23</v>
      </c>
      <c r="BK3" s="26" t="s">
        <v>24</v>
      </c>
      <c r="BL3" s="26" t="s">
        <v>25</v>
      </c>
      <c r="BM3" s="26" t="s">
        <v>0</v>
      </c>
      <c r="BN3" s="26" t="s">
        <v>35</v>
      </c>
      <c r="BO3" s="229" t="s">
        <v>19</v>
      </c>
      <c r="BP3" s="229"/>
      <c r="BQ3" s="26" t="s">
        <v>17</v>
      </c>
      <c r="BR3" s="26" t="s">
        <v>36</v>
      </c>
      <c r="BS3" s="26" t="s">
        <v>20</v>
      </c>
      <c r="BT3" s="26" t="s">
        <v>21</v>
      </c>
      <c r="BU3" s="26" t="s">
        <v>22</v>
      </c>
      <c r="BV3" s="26" t="s">
        <v>12</v>
      </c>
      <c r="BW3" s="26" t="s">
        <v>23</v>
      </c>
      <c r="BX3" s="26" t="s">
        <v>24</v>
      </c>
      <c r="BY3" s="26" t="s">
        <v>25</v>
      </c>
      <c r="BZ3" s="26" t="s">
        <v>0</v>
      </c>
      <c r="CA3" s="26" t="s">
        <v>35</v>
      </c>
      <c r="CB3" s="229" t="s">
        <v>19</v>
      </c>
      <c r="CC3" s="229"/>
      <c r="CD3" s="26" t="s">
        <v>17</v>
      </c>
      <c r="CE3" s="26" t="s">
        <v>36</v>
      </c>
      <c r="CF3" s="26" t="s">
        <v>20</v>
      </c>
      <c r="CG3" s="26" t="s">
        <v>21</v>
      </c>
      <c r="CH3" s="26" t="s">
        <v>22</v>
      </c>
      <c r="CI3" s="26" t="s">
        <v>12</v>
      </c>
      <c r="CJ3" s="26" t="s">
        <v>23</v>
      </c>
      <c r="CK3" s="26" t="s">
        <v>24</v>
      </c>
      <c r="CL3" s="26" t="s">
        <v>25</v>
      </c>
      <c r="CM3" s="26" t="s">
        <v>42</v>
      </c>
      <c r="CN3" s="26" t="s">
        <v>42</v>
      </c>
      <c r="CO3" s="26" t="s">
        <v>42</v>
      </c>
      <c r="CP3" s="26" t="s">
        <v>42</v>
      </c>
      <c r="CQ3" s="26" t="s">
        <v>42</v>
      </c>
      <c r="CR3" s="26" t="s">
        <v>42</v>
      </c>
      <c r="CS3" s="26" t="s">
        <v>12</v>
      </c>
      <c r="CT3" s="26" t="s">
        <v>12</v>
      </c>
      <c r="CU3" s="26" t="s">
        <v>36</v>
      </c>
      <c r="CV3" s="26" t="s">
        <v>36</v>
      </c>
      <c r="CW3" s="26" t="s">
        <v>43</v>
      </c>
      <c r="CX3" s="26" t="s">
        <v>43</v>
      </c>
      <c r="CY3" s="26" t="s">
        <v>20</v>
      </c>
      <c r="CZ3" s="26" t="s">
        <v>20</v>
      </c>
      <c r="DA3" s="26" t="s">
        <v>21</v>
      </c>
      <c r="DB3" s="26" t="s">
        <v>21</v>
      </c>
      <c r="DC3" s="26" t="s">
        <v>22</v>
      </c>
      <c r="DD3" s="26" t="s">
        <v>22</v>
      </c>
      <c r="DE3" s="26" t="s">
        <v>12</v>
      </c>
      <c r="DF3" s="26" t="s">
        <v>12</v>
      </c>
      <c r="DG3" s="26" t="s">
        <v>23</v>
      </c>
      <c r="DH3" s="26" t="s">
        <v>23</v>
      </c>
      <c r="DI3" s="26" t="s">
        <v>24</v>
      </c>
      <c r="DJ3" s="30" t="s">
        <v>24</v>
      </c>
      <c r="DK3" s="26" t="s">
        <v>0</v>
      </c>
      <c r="DL3" s="26" t="s">
        <v>35</v>
      </c>
      <c r="DM3" s="26" t="s">
        <v>42</v>
      </c>
      <c r="DN3" s="26" t="s">
        <v>0</v>
      </c>
      <c r="DO3" s="26" t="s">
        <v>0</v>
      </c>
      <c r="DP3" s="26" t="s">
        <v>35</v>
      </c>
      <c r="DQ3" s="26" t="s">
        <v>42</v>
      </c>
      <c r="DR3" s="26" t="s">
        <v>0</v>
      </c>
      <c r="DS3" s="26" t="s">
        <v>0</v>
      </c>
      <c r="DT3" s="26" t="s">
        <v>35</v>
      </c>
      <c r="DU3" s="26" t="s">
        <v>42</v>
      </c>
      <c r="DV3" s="26" t="s">
        <v>0</v>
      </c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P3" s="28"/>
      <c r="EQ3" s="28"/>
      <c r="ER3" s="28"/>
      <c r="ES3" s="28"/>
      <c r="ET3" s="28"/>
      <c r="EU3" s="28"/>
      <c r="EV3" s="28"/>
      <c r="EW3" s="28"/>
      <c r="EX3" s="28"/>
      <c r="EY3" s="28"/>
      <c r="EZ3" s="28"/>
      <c r="FA3" s="28"/>
      <c r="FB3" s="28"/>
      <c r="FC3" s="28"/>
      <c r="FD3" s="28"/>
      <c r="FE3" s="28"/>
      <c r="FF3" s="28"/>
      <c r="FG3" s="28"/>
      <c r="FH3" s="28"/>
      <c r="FI3" s="28"/>
      <c r="FJ3" s="28"/>
      <c r="FK3" s="28"/>
      <c r="FL3" s="28"/>
      <c r="FM3" s="28"/>
      <c r="FN3" s="28"/>
      <c r="FO3" s="28"/>
      <c r="FP3" s="28"/>
      <c r="FQ3" s="28"/>
      <c r="FR3" s="28"/>
      <c r="FS3" s="28"/>
      <c r="FT3" s="28"/>
      <c r="FU3" s="28"/>
      <c r="FV3" s="28"/>
      <c r="FW3" s="28"/>
      <c r="FX3" s="28"/>
      <c r="FY3" s="28"/>
      <c r="FZ3" s="28"/>
      <c r="GA3" s="28"/>
      <c r="GB3" s="28"/>
      <c r="GC3" s="28"/>
      <c r="GD3" s="28"/>
      <c r="GE3" s="28"/>
      <c r="GF3" s="28"/>
      <c r="GG3" s="28"/>
      <c r="GH3" s="28"/>
      <c r="GI3" s="28"/>
      <c r="GJ3" s="28"/>
      <c r="GK3" s="28"/>
      <c r="GL3" s="28"/>
      <c r="GM3" s="28"/>
      <c r="GN3" s="28"/>
      <c r="GO3" s="28"/>
    </row>
    <row r="4" spans="1:197" ht="15" customHeight="1" thickTop="1" x14ac:dyDescent="0.25">
      <c r="A4" s="18"/>
      <c r="B4" s="212"/>
      <c r="C4" s="11"/>
      <c r="D4" s="9"/>
      <c r="E4" s="215"/>
      <c r="F4" s="7"/>
      <c r="G4" s="14"/>
      <c r="H4" s="19"/>
      <c r="I4" s="28"/>
      <c r="J4" s="35">
        <v>1</v>
      </c>
      <c r="K4" s="218" t="str">
        <f>VLOOKUP(AT4,$AU$4:$AZ$27,6,0)</f>
        <v>Equipe 01</v>
      </c>
      <c r="L4" s="184">
        <f t="shared" ref="L4:L11" si="0">VLOOKUP(K4,$AZ$4:$BL$27,6,0)</f>
        <v>0</v>
      </c>
      <c r="M4" s="139">
        <f t="shared" ref="M4:M11" si="1">VLOOKUP(K4,$AZ$4:$BL$27,3,0)</f>
        <v>0</v>
      </c>
      <c r="N4" s="63" t="str">
        <f t="shared" ref="N4:N11" si="2">VLOOKUP(K4,$AZ$4:$BL$27,4,0)</f>
        <v>u</v>
      </c>
      <c r="O4" s="142">
        <f t="shared" ref="O4:O11" si="3">VLOOKUP(K4,$AZ$4:$BL$27,7,0)</f>
        <v>0</v>
      </c>
      <c r="P4" s="143">
        <f t="shared" ref="P4:P11" si="4">VLOOKUP(K4,$AZ$4:$BL$27,8,0)</f>
        <v>0</v>
      </c>
      <c r="Q4" s="143">
        <f t="shared" ref="Q4:Q11" si="5">VLOOKUP(K4,$AZ$4:$BL$27,9,0)</f>
        <v>0</v>
      </c>
      <c r="R4" s="143">
        <f t="shared" ref="R4:R11" si="6">VLOOKUP(K4,$AZ$4:$BL$27,10,0)</f>
        <v>0</v>
      </c>
      <c r="S4" s="143">
        <f t="shared" ref="S4:S11" si="7">VLOOKUP(K4,$AZ$4:$BL$27,11,0)</f>
        <v>0</v>
      </c>
      <c r="T4" s="143">
        <f t="shared" ref="T4:T11" si="8">VLOOKUP(K4,$AZ$4:$BL$27,12,0)</f>
        <v>0</v>
      </c>
      <c r="U4" s="175">
        <f t="shared" ref="U4:U11" si="9">VLOOKUP(K4,$AZ$4:$BL$27,13,0)</f>
        <v>0</v>
      </c>
      <c r="V4" s="49">
        <v>1</v>
      </c>
      <c r="W4" s="221" t="str">
        <f>VLOOKUP(AV4,$AW$4:$BM$27,17,0)</f>
        <v>Equipe 01</v>
      </c>
      <c r="X4" s="187">
        <f t="shared" ref="X4:X11" si="10">VLOOKUP(W4,$BM$4:$BY$27,6,0)</f>
        <v>0</v>
      </c>
      <c r="Y4" s="148">
        <f t="shared" ref="Y4:Y11" si="11">VLOOKUP(W4,$BM$4:$BY$27,3,0)</f>
        <v>0</v>
      </c>
      <c r="Z4" s="50" t="str">
        <f t="shared" ref="Z4:Z11" si="12">VLOOKUP(W4,$BM$4:$BY$27,4,0)</f>
        <v>u</v>
      </c>
      <c r="AA4" s="151">
        <f t="shared" ref="AA4:AA11" si="13">VLOOKUP(W4,$BM$4:$BY$27,7,0)</f>
        <v>0</v>
      </c>
      <c r="AB4" s="152">
        <f t="shared" ref="AB4:AB11" si="14">VLOOKUP(W4,$BM$4:$BY$27,8,0)</f>
        <v>0</v>
      </c>
      <c r="AC4" s="152">
        <f t="shared" ref="AC4:AC11" si="15">VLOOKUP(W4,$BM$4:$BY$27,9,0)</f>
        <v>0</v>
      </c>
      <c r="AD4" s="152">
        <f t="shared" ref="AD4:AD11" si="16">VLOOKUP(W4,$BM$4:$BY$27,10,0)</f>
        <v>0</v>
      </c>
      <c r="AE4" s="152">
        <f t="shared" ref="AE4:AE11" si="17">VLOOKUP(W4,$BM$4:$BY$27,11,0)</f>
        <v>0</v>
      </c>
      <c r="AF4" s="152">
        <f t="shared" ref="AF4:AF11" si="18">VLOOKUP(W4,$BM$4:$BY$27,12,0)</f>
        <v>0</v>
      </c>
      <c r="AG4" s="178">
        <f t="shared" ref="AG4:AG11" si="19">VLOOKUP(W4,$BM$4:$BY$27,13,0)</f>
        <v>0</v>
      </c>
      <c r="AH4" s="59">
        <v>1</v>
      </c>
      <c r="AI4" s="224" t="str">
        <f>VLOOKUP(AX4,$AY$4:$BZ$27,28,0)</f>
        <v>Equipe 01</v>
      </c>
      <c r="AJ4" s="190">
        <f t="shared" ref="AJ4:AJ11" si="20">VLOOKUP(AI4,$BZ$4:$CL$27,6,0)</f>
        <v>0</v>
      </c>
      <c r="AK4" s="157">
        <f>VLOOKUP(AI4,$BZ$4:$CL$27,3,0)</f>
        <v>0</v>
      </c>
      <c r="AL4" s="60" t="str">
        <f>VLOOKUP(AI4,$BZ$4:$CL$27,4,0)</f>
        <v>u</v>
      </c>
      <c r="AM4" s="160">
        <f>VLOOKUP(AI4,$BZ$4:$CL$27,7,0)</f>
        <v>0</v>
      </c>
      <c r="AN4" s="161">
        <f>VLOOKUP(AI4,$BZ$4:$CL$27,8,0)</f>
        <v>0</v>
      </c>
      <c r="AO4" s="161">
        <f>VLOOKUP(AI4,$BZ$4:$CL$27,9,0)</f>
        <v>0</v>
      </c>
      <c r="AP4" s="161">
        <f>VLOOKUP(AI4,$BZ$4:$CL$27,10,0)</f>
        <v>0</v>
      </c>
      <c r="AQ4" s="161">
        <f>VLOOKUP(AI4,$BZ$4:$CL$27,11,0)</f>
        <v>0</v>
      </c>
      <c r="AR4" s="161">
        <f>VLOOKUP(AI4,$BZ$4:$CL$27,12,0)</f>
        <v>0</v>
      </c>
      <c r="AS4" s="181">
        <f>VLOOKUP(AI4,$BZ$4:$CL$27,13,0)</f>
        <v>0</v>
      </c>
      <c r="AT4" s="27">
        <v>1</v>
      </c>
      <c r="AU4" s="26">
        <f>BD4</f>
        <v>1</v>
      </c>
      <c r="AV4" s="26">
        <v>1</v>
      </c>
      <c r="AW4" s="26">
        <f>BQ4</f>
        <v>1</v>
      </c>
      <c r="AX4" s="26">
        <v>1</v>
      </c>
      <c r="AY4" s="30">
        <f>CD4</f>
        <v>1</v>
      </c>
      <c r="AZ4" s="31" t="str">
        <f>Equipes!A2</f>
        <v>Equipe 01</v>
      </c>
      <c r="BA4" s="26">
        <f>RANK(CM4,$CM$4:$CM$27)</f>
        <v>1</v>
      </c>
      <c r="BB4" s="26">
        <f>'J07'!BA4-BA4</f>
        <v>0</v>
      </c>
      <c r="BC4" s="32" t="str">
        <f>IF(BA4&gt;'J07'!BA4,'J07'!$BC$28,IF(BA4='J07'!BA4,'J07'!$BB$28,IF(BA4&lt;'J07'!BA4,'J07'!$BA$28)))</f>
        <v>u</v>
      </c>
      <c r="BD4" s="26">
        <f>RANK(CN4,$CN$4:$CN$27)</f>
        <v>1</v>
      </c>
      <c r="BE4" s="26">
        <f>SUMPRODUCT(($B$4:$B$15=AZ4)*($CW$4:$CW$15))+SUMPRODUCT(($E$4:$E$15=AZ4)*($CX$4:$CX$15))+'J07'!BE4</f>
        <v>0</v>
      </c>
      <c r="BF4" s="26">
        <f>SUMPRODUCT(($B$4:$B$15=AZ4)*($CY$4:$CY$15))+SUMPRODUCT(($E$4:$E$15=AZ4)*($CZ$4:$CZ$15))+'J07'!BF4</f>
        <v>0</v>
      </c>
      <c r="BG4" s="26">
        <f>SUMPRODUCT(($B$4:$B$15=AZ4)*($DA$4:$DA$15))+SUMPRODUCT(($E$4:$E$15=AZ4)*($DB$4:$DB$15))+'J07'!BG4</f>
        <v>0</v>
      </c>
      <c r="BH4" s="26">
        <f>SUMPRODUCT(($B$4:$B$15=AZ4)*($DC$4:$DC$15))+SUMPRODUCT(($E$4:$E$15=AZ4)*($DD$4:$DD$15))+'J07'!BH4</f>
        <v>0</v>
      </c>
      <c r="BI4" s="26">
        <f>SUMPRODUCT(($B$4:$B$15=AZ4)*($DE$4:$DE$15))+SUMPRODUCT(($E$4:$E$15=AZ4)*($DF$4:$DF$15))+'J07'!BI4</f>
        <v>0</v>
      </c>
      <c r="BJ4" s="26">
        <f>SUMPRODUCT(($B$4:$B$15=AZ4)*($DG$4:$DG$15))+SUMPRODUCT(($E$4:$E$15=AZ4)*($DH$4:$DH$15))+'J07'!BJ4</f>
        <v>0</v>
      </c>
      <c r="BK4" s="26">
        <f>SUMPRODUCT(($B$4:$B$15=AZ4)*($DI$4:$DI$15))+SUMPRODUCT(($E$4:$E$15=AZ4)*($DJ$4:$DJ$15))+'J07'!BK4</f>
        <v>0</v>
      </c>
      <c r="BL4" s="26">
        <f>BJ4-BK4</f>
        <v>0</v>
      </c>
      <c r="BM4" s="31" t="str">
        <f>Equipes!A2</f>
        <v>Equipe 01</v>
      </c>
      <c r="BN4" s="26">
        <f>RANK(CO4,$CO$4:$CO$27)</f>
        <v>1</v>
      </c>
      <c r="BO4" s="26">
        <f>'J07'!BN4-BN4</f>
        <v>0</v>
      </c>
      <c r="BP4" s="32" t="str">
        <f>IF(BN4&gt;'J07'!BN4,'J07'!$BP$28,IF(BN4='J07'!BN4,'J07'!$BO$28,IF(BN4&lt;'J07'!BN4,'J07'!$BN$28)))</f>
        <v>u</v>
      </c>
      <c r="BQ4" s="26">
        <f>RANK(CP4,$CP$4:$CP$27)</f>
        <v>1</v>
      </c>
      <c r="BR4" s="26">
        <f>SUMPRODUCT(($B$4:$B$15=BM4)*($CU$4:$CU$15))+'J07'!BR4</f>
        <v>0</v>
      </c>
      <c r="BS4" s="26">
        <f>SUMPRODUCT(($B$4:$B$15=BM4)*($CY$4:$CY$15))+'J07'!BS4</f>
        <v>0</v>
      </c>
      <c r="BT4" s="26">
        <f>SUMPRODUCT(($B$4:$B$15=BM4)*($DA$4:$DA$15))+'J07'!BT4</f>
        <v>0</v>
      </c>
      <c r="BU4" s="26">
        <f>SUMPRODUCT(($B$4:$B$15=BM4)*($DC$4:$DC$15))+'J07'!BU4</f>
        <v>0</v>
      </c>
      <c r="BV4" s="26">
        <f>SUMPRODUCT(($B$4:$B$15=BM4)*($DE$4:$DE$15))+'J07'!BV4</f>
        <v>0</v>
      </c>
      <c r="BW4" s="26">
        <f>SUMPRODUCT(($B$4:$B$15=BM4)*($DG$4:$DG$15))+'J07'!BW4</f>
        <v>0</v>
      </c>
      <c r="BX4" s="26">
        <f>SUMPRODUCT(($B$4:$B$15=BM4)*($DI$4:$DI$15))+'J07'!BX4</f>
        <v>0</v>
      </c>
      <c r="BY4" s="26">
        <f>BW4-BX4</f>
        <v>0</v>
      </c>
      <c r="BZ4" s="31" t="str">
        <f>Equipes!A2</f>
        <v>Equipe 01</v>
      </c>
      <c r="CA4" s="26">
        <f>RANK(CQ4,$CQ$4:$CQ$27)</f>
        <v>1</v>
      </c>
      <c r="CB4" s="26">
        <f>'J07'!CA4-CA4</f>
        <v>0</v>
      </c>
      <c r="CC4" s="32" t="str">
        <f>IF(CA4&gt;'J07'!CA4,'J07'!$CC$28,IF(CA4='J07'!CA4,'J07'!$CB$28,IF(CA4&lt;'J07'!CA4,'J07'!$CA$28)))</f>
        <v>u</v>
      </c>
      <c r="CD4" s="26">
        <f>RANK(CR4,$CR$4:$CR$27)</f>
        <v>1</v>
      </c>
      <c r="CE4" s="26">
        <f>SUMPRODUCT(($E$4:$E$15=BZ4)*($CV$4:$CV$15))+'J07'!CE4</f>
        <v>0</v>
      </c>
      <c r="CF4" s="26">
        <f>SUMPRODUCT(($E$4:$E$15=BZ4)*($CZ$4:$CZ$15))+'J07'!CF4</f>
        <v>0</v>
      </c>
      <c r="CG4" s="26">
        <f>SUMPRODUCT(($E$4:$E$15=BZ4)*($DB$4:$DB$15))+'J07'!CG4</f>
        <v>0</v>
      </c>
      <c r="CH4" s="26">
        <f>SUMPRODUCT(($E$4:$E$15=BZ4)*($DD$4:$DD$15))+'J07'!CH4</f>
        <v>0</v>
      </c>
      <c r="CI4" s="26">
        <f>SUMPRODUCT(($E$4:$E$15=BZ4)*($DF$4:$DF$15))+'J07'!CI4</f>
        <v>0</v>
      </c>
      <c r="CJ4" s="26">
        <f>SUMPRODUCT(($E$4:$E$15=BZ4)*($DH$4:$DH$15))+'J07'!CJ4</f>
        <v>0</v>
      </c>
      <c r="CK4" s="26">
        <f>SUMPRODUCT(($E$4:$E$15=BZ4)*($DJ$4:$DJ$15))+'J07'!CK4</f>
        <v>0</v>
      </c>
      <c r="CL4" s="26">
        <f>CJ4-CK4</f>
        <v>0</v>
      </c>
      <c r="CM4" s="33">
        <f>SUM(BE4*1000+(BL4)/100+(BJ4)/1000)</f>
        <v>0</v>
      </c>
      <c r="CN4" s="33">
        <f>CM4+0.0000008</f>
        <v>7.9999999999999996E-7</v>
      </c>
      <c r="CO4" s="33">
        <f>SUM(BR4*1000+(BY4)/100+(BW4)/1000)</f>
        <v>0</v>
      </c>
      <c r="CP4" s="33">
        <f>CO4+0.0000008</f>
        <v>7.9999999999999996E-7</v>
      </c>
      <c r="CQ4" s="33">
        <f>SUM(CE4*1000+(CL4)/100+(CJ4)/1000)</f>
        <v>0</v>
      </c>
      <c r="CR4" s="33">
        <f>CQ4+0.0000008</f>
        <v>7.9999999999999996E-7</v>
      </c>
      <c r="CS4" s="26">
        <f>A4</f>
        <v>0</v>
      </c>
      <c r="CT4" s="26">
        <f>F4</f>
        <v>0</v>
      </c>
      <c r="CU4" s="26">
        <f>IF(C4="",0,IF(C4&gt;D4,3,IF(C4=D4,1,IF(C4&lt;D4,0))))</f>
        <v>0</v>
      </c>
      <c r="CV4" s="26">
        <f>IF(D4="",0,IF(D4&gt;C4,3,IF(D4=C4,1,IF(D4&lt;C4,0))))</f>
        <v>0</v>
      </c>
      <c r="CW4" s="26">
        <f>CU4-CS4</f>
        <v>0</v>
      </c>
      <c r="CX4" s="26">
        <f>CV4-CT4</f>
        <v>0</v>
      </c>
      <c r="CY4" s="26">
        <f t="shared" ref="CY4:CZ7" si="21">IF(C4="",0,1)</f>
        <v>0</v>
      </c>
      <c r="CZ4" s="26">
        <f t="shared" si="21"/>
        <v>0</v>
      </c>
      <c r="DA4" s="26" t="b">
        <f>IF(C4&lt;&gt;"",IF(C4&gt;D4,1))</f>
        <v>0</v>
      </c>
      <c r="DB4" s="26" t="b">
        <f>IF(D4&lt;&gt;"",IF(D4&gt;C4,1))</f>
        <v>0</v>
      </c>
      <c r="DC4" s="26" t="b">
        <f>IF(C4&lt;&gt;"",IF(C4=D4,1))</f>
        <v>0</v>
      </c>
      <c r="DD4" s="26" t="b">
        <f>IF(D4&lt;&gt;"",IF(D4=C4,1))</f>
        <v>0</v>
      </c>
      <c r="DE4" s="26" t="b">
        <f>IF(C4&lt;&gt;"",IF(C4&lt;D4,1))</f>
        <v>0</v>
      </c>
      <c r="DF4" s="26" t="b">
        <f>IF(D4&lt;&gt;"",IF(D4&lt;C4,1))</f>
        <v>0</v>
      </c>
      <c r="DG4" s="26">
        <f t="shared" ref="DG4:DH7" si="22">C4</f>
        <v>0</v>
      </c>
      <c r="DH4" s="26">
        <f t="shared" si="22"/>
        <v>0</v>
      </c>
      <c r="DI4" s="26">
        <f>D4</f>
        <v>0</v>
      </c>
      <c r="DJ4" s="30">
        <f>C4</f>
        <v>0</v>
      </c>
      <c r="DK4" s="31" t="str">
        <f>VLOOKUP(AT4,$AU$4:$AZ$27,6,0)</f>
        <v>Equipe 01</v>
      </c>
      <c r="DL4" s="33">
        <f>VLOOKUP(DK4,$AZ$4:$CM$27,40,0)</f>
        <v>0</v>
      </c>
      <c r="DM4" s="26">
        <f>RANK(DL4,$DL$4:$DL$27)</f>
        <v>1</v>
      </c>
      <c r="DN4" s="31" t="str">
        <f>AZ4</f>
        <v>Equipe 01</v>
      </c>
      <c r="DO4" s="31" t="str">
        <f>VLOOKUP(AV4,$AW$4:$BM$27,17,0)</f>
        <v>Equipe 01</v>
      </c>
      <c r="DP4" s="33">
        <f>VLOOKUP(DO4,$BM$4:$CO$27,29,0)</f>
        <v>0</v>
      </c>
      <c r="DQ4" s="26">
        <f>RANK(DP4,$DP$4:$DP$27)</f>
        <v>1</v>
      </c>
      <c r="DR4" s="31" t="str">
        <f>BM4</f>
        <v>Equipe 01</v>
      </c>
      <c r="DS4" s="31" t="str">
        <f>VLOOKUP(AX4,$AY$4:$BZ$27,28,0)</f>
        <v>Equipe 01</v>
      </c>
      <c r="DT4" s="33">
        <f>VLOOKUP(DS4,$BZ$4:$CQ$27,18,0)</f>
        <v>0</v>
      </c>
      <c r="DU4" s="26">
        <f>RANK(DT4,$DT$4:$DT$27)</f>
        <v>1</v>
      </c>
      <c r="DV4" s="31" t="str">
        <f>BZ4</f>
        <v>Equipe 01</v>
      </c>
      <c r="DW4" s="28"/>
      <c r="DX4" s="28"/>
      <c r="DY4" s="28"/>
      <c r="DZ4" s="28"/>
      <c r="EA4" s="28"/>
      <c r="EB4" s="28"/>
      <c r="EC4" s="28"/>
      <c r="ED4" s="28"/>
      <c r="EE4" s="28"/>
      <c r="EF4" s="28"/>
      <c r="EG4" s="28"/>
      <c r="EH4" s="28"/>
      <c r="EI4" s="28"/>
      <c r="EJ4" s="28"/>
      <c r="EK4" s="28"/>
      <c r="EL4" s="28"/>
      <c r="EM4" s="28"/>
      <c r="EN4" s="28"/>
      <c r="EO4" s="28"/>
      <c r="EP4" s="28"/>
      <c r="EQ4" s="28"/>
      <c r="ER4" s="28"/>
      <c r="ES4" s="28"/>
      <c r="ET4" s="28"/>
      <c r="EU4" s="28"/>
      <c r="EV4" s="28"/>
      <c r="EW4" s="28"/>
      <c r="EX4" s="28"/>
      <c r="EY4" s="28"/>
      <c r="EZ4" s="28"/>
      <c r="FA4" s="28"/>
      <c r="FB4" s="28"/>
      <c r="FC4" s="28"/>
      <c r="FD4" s="28"/>
      <c r="FE4" s="28"/>
      <c r="FF4" s="28"/>
      <c r="FG4" s="28"/>
      <c r="FH4" s="28"/>
      <c r="FI4" s="28"/>
      <c r="FJ4" s="28"/>
      <c r="FK4" s="28"/>
      <c r="FL4" s="28"/>
      <c r="FM4" s="28"/>
      <c r="FN4" s="28"/>
      <c r="FO4" s="28"/>
      <c r="FP4" s="28"/>
      <c r="FQ4" s="28"/>
      <c r="FR4" s="28"/>
      <c r="FS4" s="28"/>
      <c r="FT4" s="28"/>
      <c r="FU4" s="28"/>
      <c r="FV4" s="28"/>
      <c r="FW4" s="28"/>
      <c r="FX4" s="28"/>
      <c r="FY4" s="28"/>
      <c r="FZ4" s="28"/>
      <c r="GA4" s="28"/>
      <c r="GB4" s="28"/>
      <c r="GC4" s="28"/>
      <c r="GD4" s="28"/>
      <c r="GE4" s="28"/>
      <c r="GF4" s="28"/>
      <c r="GG4" s="28"/>
      <c r="GH4" s="28"/>
      <c r="GI4" s="28"/>
      <c r="GJ4" s="28"/>
      <c r="GK4" s="28"/>
      <c r="GL4" s="28"/>
      <c r="GM4" s="28"/>
      <c r="GN4" s="28"/>
      <c r="GO4" s="28"/>
    </row>
    <row r="5" spans="1:197" ht="15" customHeight="1" x14ac:dyDescent="0.25">
      <c r="A5" s="20"/>
      <c r="B5" s="213"/>
      <c r="C5" s="12"/>
      <c r="D5" s="10"/>
      <c r="E5" s="216"/>
      <c r="F5" s="8"/>
      <c r="G5" s="15"/>
      <c r="H5" s="21"/>
      <c r="I5" s="28"/>
      <c r="J5" s="34">
        <f>IF(DL5=DL4,DM4,DM5)</f>
        <v>1</v>
      </c>
      <c r="K5" s="219" t="str">
        <f t="shared" ref="K5:K11" si="23">VLOOKUP(AT5,$AU$4:$AZ$27,6,0)</f>
        <v>Equipe 02</v>
      </c>
      <c r="L5" s="185">
        <f t="shared" si="0"/>
        <v>0</v>
      </c>
      <c r="M5" s="140">
        <f t="shared" si="1"/>
        <v>0</v>
      </c>
      <c r="N5" s="42" t="str">
        <f t="shared" si="2"/>
        <v>u</v>
      </c>
      <c r="O5" s="144">
        <f t="shared" si="3"/>
        <v>0</v>
      </c>
      <c r="P5" s="145">
        <f t="shared" si="4"/>
        <v>0</v>
      </c>
      <c r="Q5" s="145">
        <f t="shared" si="5"/>
        <v>0</v>
      </c>
      <c r="R5" s="145">
        <f t="shared" si="6"/>
        <v>0</v>
      </c>
      <c r="S5" s="145">
        <f t="shared" si="7"/>
        <v>0</v>
      </c>
      <c r="T5" s="145">
        <f t="shared" si="8"/>
        <v>0</v>
      </c>
      <c r="U5" s="176">
        <f t="shared" si="9"/>
        <v>0</v>
      </c>
      <c r="V5" s="51">
        <f>IF(DP5=DP4,DQ4,DQ5)</f>
        <v>1</v>
      </c>
      <c r="W5" s="222" t="str">
        <f t="shared" ref="W5:W11" si="24">VLOOKUP(AV5,$AW$4:$BM$27,17,0)</f>
        <v>Equipe 02</v>
      </c>
      <c r="X5" s="188">
        <f t="shared" si="10"/>
        <v>0</v>
      </c>
      <c r="Y5" s="149">
        <f t="shared" si="11"/>
        <v>0</v>
      </c>
      <c r="Z5" s="52" t="str">
        <f t="shared" si="12"/>
        <v>u</v>
      </c>
      <c r="AA5" s="153">
        <f t="shared" si="13"/>
        <v>0</v>
      </c>
      <c r="AB5" s="154">
        <f t="shared" si="14"/>
        <v>0</v>
      </c>
      <c r="AC5" s="154">
        <f t="shared" si="15"/>
        <v>0</v>
      </c>
      <c r="AD5" s="154">
        <f t="shared" si="16"/>
        <v>0</v>
      </c>
      <c r="AE5" s="154">
        <f t="shared" si="17"/>
        <v>0</v>
      </c>
      <c r="AF5" s="154">
        <f t="shared" si="18"/>
        <v>0</v>
      </c>
      <c r="AG5" s="179">
        <f t="shared" si="19"/>
        <v>0</v>
      </c>
      <c r="AH5" s="61">
        <f>IF(DT5=DT4,DU4,DU5)</f>
        <v>1</v>
      </c>
      <c r="AI5" s="225" t="str">
        <f t="shared" ref="AI5:AI11" si="25">VLOOKUP(AX5,$AY$4:$BZ$27,28,0)</f>
        <v>Equipe 02</v>
      </c>
      <c r="AJ5" s="191">
        <f t="shared" si="20"/>
        <v>0</v>
      </c>
      <c r="AK5" s="158">
        <f t="shared" ref="AK5:AK11" si="26">VLOOKUP(AI5,$BZ$4:$CL$27,3,0)</f>
        <v>0</v>
      </c>
      <c r="AL5" s="62" t="str">
        <f t="shared" ref="AL5:AL11" si="27">VLOOKUP(AI5,$BZ$4:$CL$27,4,0)</f>
        <v>u</v>
      </c>
      <c r="AM5" s="162">
        <f t="shared" ref="AM5:AM11" si="28">VLOOKUP(AI5,$BZ$4:$CL$27,7,0)</f>
        <v>0</v>
      </c>
      <c r="AN5" s="163">
        <f t="shared" ref="AN5:AN11" si="29">VLOOKUP(AI5,$BZ$4:$CL$27,8,0)</f>
        <v>0</v>
      </c>
      <c r="AO5" s="163">
        <f t="shared" ref="AO5:AO11" si="30">VLOOKUP(AI5,$BZ$4:$CL$27,9,0)</f>
        <v>0</v>
      </c>
      <c r="AP5" s="163">
        <f t="shared" ref="AP5:AP11" si="31">VLOOKUP(AI5,$BZ$4:$CL$27,10,0)</f>
        <v>0</v>
      </c>
      <c r="AQ5" s="163">
        <f t="shared" ref="AQ5:AQ11" si="32">VLOOKUP(AI5,$BZ$4:$CL$27,11,0)</f>
        <v>0</v>
      </c>
      <c r="AR5" s="163">
        <f t="shared" ref="AR5:AR11" si="33">VLOOKUP(AI5,$BZ$4:$CL$27,12,0)</f>
        <v>0</v>
      </c>
      <c r="AS5" s="182">
        <f t="shared" ref="AS5:AS11" si="34">VLOOKUP(AI5,$BZ$4:$CL$27,13,0)</f>
        <v>0</v>
      </c>
      <c r="AT5" s="27">
        <v>2</v>
      </c>
      <c r="AU5" s="26">
        <f t="shared" ref="AU5:AU11" si="35">BD5</f>
        <v>2</v>
      </c>
      <c r="AV5" s="26">
        <v>2</v>
      </c>
      <c r="AW5" s="26">
        <f t="shared" ref="AW5:AW11" si="36">BQ5</f>
        <v>2</v>
      </c>
      <c r="AX5" s="26">
        <v>2</v>
      </c>
      <c r="AY5" s="30">
        <f t="shared" ref="AY5:AY11" si="37">CD5</f>
        <v>2</v>
      </c>
      <c r="AZ5" s="31" t="str">
        <f>Equipes!A3</f>
        <v>Equipe 02</v>
      </c>
      <c r="BA5" s="26">
        <f t="shared" ref="BA5:BA11" si="38">RANK(CM5,$CM$4:$CM$27)</f>
        <v>1</v>
      </c>
      <c r="BB5" s="26">
        <f>'J07'!BA5-BA5</f>
        <v>0</v>
      </c>
      <c r="BC5" s="32" t="str">
        <f>IF(BA5&gt;'J07'!BA5,'J07'!$BC$28,IF(BA5='J07'!BA5,'J07'!$BB$28,IF(BA5&lt;'J07'!BA5,'J07'!$BA$28)))</f>
        <v>u</v>
      </c>
      <c r="BD5" s="26">
        <f t="shared" ref="BD5:BD11" si="39">RANK(CN5,$CN$4:$CN$27)</f>
        <v>2</v>
      </c>
      <c r="BE5" s="26">
        <f>SUMPRODUCT(($B$4:$B$15=AZ5)*($CW$4:$CW$15))+SUMPRODUCT(($E$4:$E$15=AZ5)*($CX$4:$CX$15))+'J07'!BE5</f>
        <v>0</v>
      </c>
      <c r="BF5" s="26">
        <f>SUMPRODUCT(($B$4:$B$15=AZ5)*($CY$4:$CY$15))+SUMPRODUCT(($E$4:$E$15=AZ5)*($CZ$4:$CZ$15))+'J07'!BF5</f>
        <v>0</v>
      </c>
      <c r="BG5" s="26">
        <f>SUMPRODUCT(($B$4:$B$15=AZ5)*($DA$4:$DA$15))+SUMPRODUCT(($E$4:$E$15=AZ5)*($DB$4:$DB$15))+'J07'!BG5</f>
        <v>0</v>
      </c>
      <c r="BH5" s="26">
        <f>SUMPRODUCT(($B$4:$B$15=AZ5)*($DC$4:$DC$15))+SUMPRODUCT(($E$4:$E$15=AZ5)*($DD$4:$DD$15))+'J07'!BH5</f>
        <v>0</v>
      </c>
      <c r="BI5" s="26">
        <f>SUMPRODUCT(($B$4:$B$15=AZ5)*($DE$4:$DE$15))+SUMPRODUCT(($E$4:$E$15=AZ5)*($DF$4:$DF$15))+'J07'!BI5</f>
        <v>0</v>
      </c>
      <c r="BJ5" s="26">
        <f>SUMPRODUCT(($B$4:$B$15=AZ5)*($DG$4:$DG$15))+SUMPRODUCT(($E$4:$E$15=AZ5)*($DH$4:$DH$15))+'J07'!BJ5</f>
        <v>0</v>
      </c>
      <c r="BK5" s="26">
        <f>SUMPRODUCT(($B$4:$B$15=AZ5)*($DI$4:$DI$15))+SUMPRODUCT(($E$4:$E$15=AZ5)*($DJ$4:$DJ$15))+'J07'!BK5</f>
        <v>0</v>
      </c>
      <c r="BL5" s="26">
        <f t="shared" ref="BL5:BL11" si="40">BJ5-BK5</f>
        <v>0</v>
      </c>
      <c r="BM5" s="31" t="str">
        <f>Equipes!A3</f>
        <v>Equipe 02</v>
      </c>
      <c r="BN5" s="26">
        <f t="shared" ref="BN5:BN11" si="41">RANK(CO5,$CO$4:$CO$27)</f>
        <v>1</v>
      </c>
      <c r="BO5" s="26">
        <f>'J07'!BN5-BN5</f>
        <v>0</v>
      </c>
      <c r="BP5" s="32" t="str">
        <f>IF(BN5&gt;'J07'!BN5,'J07'!$BP$28,IF(BN5='J07'!BN5,'J07'!$BO$28,IF(BN5&lt;'J07'!BN5,'J07'!$BN$28)))</f>
        <v>u</v>
      </c>
      <c r="BQ5" s="26">
        <f t="shared" ref="BQ5:BQ11" si="42">RANK(CP5,$CP$4:$CP$27)</f>
        <v>2</v>
      </c>
      <c r="BR5" s="26">
        <f>SUMPRODUCT(($B$4:$B$15=BM5)*($CU$4:$CU$15))+'J07'!BR5</f>
        <v>0</v>
      </c>
      <c r="BS5" s="26">
        <f>SUMPRODUCT(($B$4:$B$15=BM5)*($CY$4:$CY$15))+'J07'!BS5</f>
        <v>0</v>
      </c>
      <c r="BT5" s="26">
        <f>SUMPRODUCT(($B$4:$B$15=BM5)*($DA$4:$DA$15))+'J07'!BT5</f>
        <v>0</v>
      </c>
      <c r="BU5" s="26">
        <f>SUMPRODUCT(($B$4:$B$15=BM5)*($DC$4:$DC$15))+'J07'!BU5</f>
        <v>0</v>
      </c>
      <c r="BV5" s="26">
        <f>SUMPRODUCT(($B$4:$B$15=BM5)*($DE$4:$DE$15))+'J07'!BV5</f>
        <v>0</v>
      </c>
      <c r="BW5" s="26">
        <f>SUMPRODUCT(($B$4:$B$15=BM5)*($DG$4:$DG$15))+'J07'!BW5</f>
        <v>0</v>
      </c>
      <c r="BX5" s="26">
        <f>SUMPRODUCT(($B$4:$B$15=BM5)*($DI$4:$DI$15))+'J07'!BX5</f>
        <v>0</v>
      </c>
      <c r="BY5" s="26">
        <f t="shared" ref="BY5:BY11" si="43">BW5-BX5</f>
        <v>0</v>
      </c>
      <c r="BZ5" s="31" t="str">
        <f>Equipes!A3</f>
        <v>Equipe 02</v>
      </c>
      <c r="CA5" s="26">
        <f t="shared" ref="CA5:CA11" si="44">RANK(CQ5,$CQ$4:$CQ$27)</f>
        <v>1</v>
      </c>
      <c r="CB5" s="26">
        <f>'J07'!CA5-CA5</f>
        <v>0</v>
      </c>
      <c r="CC5" s="32" t="str">
        <f>IF(CA5&gt;'J07'!CA5,'J07'!$CC$28,IF(CA5='J07'!CA5,'J07'!$CB$28,IF(CA5&lt;'J07'!CA5,'J07'!$CA$28)))</f>
        <v>u</v>
      </c>
      <c r="CD5" s="26">
        <f t="shared" ref="CD5:CD11" si="45">RANK(CR5,$CR$4:$CR$27)</f>
        <v>2</v>
      </c>
      <c r="CE5" s="26">
        <f>SUMPRODUCT(($E$4:$E$15=BZ5)*($CV$4:$CV$15))+'J07'!CE5</f>
        <v>0</v>
      </c>
      <c r="CF5" s="26">
        <f>SUMPRODUCT(($E$4:$E$15=BZ5)*($CZ$4:$CZ$15))+'J07'!CF5</f>
        <v>0</v>
      </c>
      <c r="CG5" s="26">
        <f>SUMPRODUCT(($E$4:$E$15=BZ5)*($DB$4:$DB$15))+'J07'!CG5</f>
        <v>0</v>
      </c>
      <c r="CH5" s="26">
        <f>SUMPRODUCT(($E$4:$E$15=BZ5)*($DD$4:$DD$15))+'J07'!CH5</f>
        <v>0</v>
      </c>
      <c r="CI5" s="26">
        <f>SUMPRODUCT(($E$4:$E$15=BZ5)*($DF$4:$DF$15))+'J07'!CI5</f>
        <v>0</v>
      </c>
      <c r="CJ5" s="26">
        <f>SUMPRODUCT(($E$4:$E$15=BZ5)*($DH$4:$DH$15))+'J07'!CJ5</f>
        <v>0</v>
      </c>
      <c r="CK5" s="26">
        <f>SUMPRODUCT(($E$4:$E$15=BZ5)*($DJ$4:$DJ$15))+'J07'!CK5</f>
        <v>0</v>
      </c>
      <c r="CL5" s="26">
        <f t="shared" ref="CL5:CL11" si="46">CJ5-CK5</f>
        <v>0</v>
      </c>
      <c r="CM5" s="33">
        <f t="shared" ref="CM5:CM11" si="47">SUM(BE5*1000+(BL5)/100+(BJ5)/1000)</f>
        <v>0</v>
      </c>
      <c r="CN5" s="33">
        <f>CM5+0.0000007</f>
        <v>6.9999999999999997E-7</v>
      </c>
      <c r="CO5" s="33">
        <f t="shared" ref="CO5:CO11" si="48">SUM(BR5*1000+(BY5)/100+(BW5)/1000)</f>
        <v>0</v>
      </c>
      <c r="CP5" s="33">
        <f>CO5+0.0000007</f>
        <v>6.9999999999999997E-7</v>
      </c>
      <c r="CQ5" s="33">
        <f t="shared" ref="CQ5:CQ11" si="49">SUM(CE5*1000+(CL5)/100+(CJ5)/1000)</f>
        <v>0</v>
      </c>
      <c r="CR5" s="33">
        <f>CQ5+0.0000007</f>
        <v>6.9999999999999997E-7</v>
      </c>
      <c r="CS5" s="26">
        <f>A5</f>
        <v>0</v>
      </c>
      <c r="CT5" s="26">
        <f>F5</f>
        <v>0</v>
      </c>
      <c r="CU5" s="26">
        <f>IF(C5="",0,IF(C5&gt;D5,3,IF(C5=D5,1,IF(C5&lt;D5,0))))</f>
        <v>0</v>
      </c>
      <c r="CV5" s="26">
        <f>IF(D5="",0,IF(D5&gt;C5,3,IF(D5=C5,1,IF(D5&lt;C5,0))))</f>
        <v>0</v>
      </c>
      <c r="CW5" s="26">
        <f t="shared" ref="CW5:CX7" si="50">CU5-CS5</f>
        <v>0</v>
      </c>
      <c r="CX5" s="26">
        <f t="shared" si="50"/>
        <v>0</v>
      </c>
      <c r="CY5" s="26">
        <f t="shared" si="21"/>
        <v>0</v>
      </c>
      <c r="CZ5" s="26">
        <f t="shared" si="21"/>
        <v>0</v>
      </c>
      <c r="DA5" s="26" t="b">
        <f>IF(C5&lt;&gt;"",IF(C5&gt;D5,1))</f>
        <v>0</v>
      </c>
      <c r="DB5" s="26" t="b">
        <f>IF(D5&lt;&gt;"",IF(D5&gt;C5,1))</f>
        <v>0</v>
      </c>
      <c r="DC5" s="26" t="b">
        <f>IF(C5&lt;&gt;"",IF(C5=D5,1))</f>
        <v>0</v>
      </c>
      <c r="DD5" s="26" t="b">
        <f>IF(D5&lt;&gt;"",IF(D5=C5,1))</f>
        <v>0</v>
      </c>
      <c r="DE5" s="26" t="b">
        <f>IF(C5&lt;&gt;"",IF(C5&lt;D5,1))</f>
        <v>0</v>
      </c>
      <c r="DF5" s="26" t="b">
        <f>IF(D5&lt;&gt;"",IF(D5&lt;C5,1))</f>
        <v>0</v>
      </c>
      <c r="DG5" s="26">
        <f t="shared" si="22"/>
        <v>0</v>
      </c>
      <c r="DH5" s="26">
        <f t="shared" si="22"/>
        <v>0</v>
      </c>
      <c r="DI5" s="26">
        <f>D5</f>
        <v>0</v>
      </c>
      <c r="DJ5" s="30">
        <f>C5</f>
        <v>0</v>
      </c>
      <c r="DK5" s="31" t="str">
        <f t="shared" ref="DK5:DK11" si="51">VLOOKUP(AT5,$AU$4:$AZ$27,6,0)</f>
        <v>Equipe 02</v>
      </c>
      <c r="DL5" s="33">
        <f t="shared" ref="DL5:DL11" si="52">VLOOKUP(DK5,$AZ$4:$CM$27,40,0)</f>
        <v>0</v>
      </c>
      <c r="DM5" s="26">
        <f t="shared" ref="DM5:DM11" si="53">RANK(DL5,$DL$4:$DL$27)</f>
        <v>1</v>
      </c>
      <c r="DN5" s="31" t="str">
        <f t="shared" ref="DN5:DN11" si="54">AZ5</f>
        <v>Equipe 02</v>
      </c>
      <c r="DO5" s="31" t="str">
        <f t="shared" ref="DO5:DO11" si="55">VLOOKUP(AV5,$AW$4:$BM$27,17,0)</f>
        <v>Equipe 02</v>
      </c>
      <c r="DP5" s="33">
        <f t="shared" ref="DP5:DP11" si="56">VLOOKUP(DO5,$BM$4:$CO$27,29,0)</f>
        <v>0</v>
      </c>
      <c r="DQ5" s="26">
        <f t="shared" ref="DQ5:DQ11" si="57">RANK(DP5,$DP$4:$DP$27)</f>
        <v>1</v>
      </c>
      <c r="DR5" s="31" t="str">
        <f t="shared" ref="DR5:DR11" si="58">BM5</f>
        <v>Equipe 02</v>
      </c>
      <c r="DS5" s="31" t="str">
        <f t="shared" ref="DS5:DS11" si="59">VLOOKUP(AX5,$AY$4:$BZ$27,28,0)</f>
        <v>Equipe 02</v>
      </c>
      <c r="DT5" s="33">
        <f t="shared" ref="DT5:DT11" si="60">VLOOKUP(DS5,$BZ$4:$CQ$27,18,0)</f>
        <v>0</v>
      </c>
      <c r="DU5" s="26">
        <f t="shared" ref="DU5:DU11" si="61">RANK(DT5,$DT$4:$DT$27)</f>
        <v>1</v>
      </c>
      <c r="DV5" s="31" t="str">
        <f t="shared" ref="DV5:DV11" si="62">BZ5</f>
        <v>Equipe 02</v>
      </c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</row>
    <row r="6" spans="1:197" ht="15" customHeight="1" x14ac:dyDescent="0.25">
      <c r="A6" s="20"/>
      <c r="B6" s="213"/>
      <c r="C6" s="12"/>
      <c r="D6" s="10"/>
      <c r="E6" s="216"/>
      <c r="F6" s="8"/>
      <c r="G6" s="15"/>
      <c r="H6" s="21"/>
      <c r="I6" s="28"/>
      <c r="J6" s="34">
        <f t="shared" ref="J6:J11" si="63">IF(DL6=DL5,DM5,DM6)</f>
        <v>1</v>
      </c>
      <c r="K6" s="219" t="str">
        <f t="shared" si="23"/>
        <v>Equipe 03</v>
      </c>
      <c r="L6" s="185">
        <f t="shared" si="0"/>
        <v>0</v>
      </c>
      <c r="M6" s="140">
        <f t="shared" si="1"/>
        <v>0</v>
      </c>
      <c r="N6" s="42" t="str">
        <f t="shared" si="2"/>
        <v>u</v>
      </c>
      <c r="O6" s="144">
        <f t="shared" si="3"/>
        <v>0</v>
      </c>
      <c r="P6" s="145">
        <f t="shared" si="4"/>
        <v>0</v>
      </c>
      <c r="Q6" s="145">
        <f t="shared" si="5"/>
        <v>0</v>
      </c>
      <c r="R6" s="145">
        <f t="shared" si="6"/>
        <v>0</v>
      </c>
      <c r="S6" s="145">
        <f t="shared" si="7"/>
        <v>0</v>
      </c>
      <c r="T6" s="145">
        <f t="shared" si="8"/>
        <v>0</v>
      </c>
      <c r="U6" s="176">
        <f t="shared" si="9"/>
        <v>0</v>
      </c>
      <c r="V6" s="51">
        <f t="shared" ref="V6:V11" si="64">IF(DP6=DP5,DQ5,DQ6)</f>
        <v>1</v>
      </c>
      <c r="W6" s="222" t="str">
        <f t="shared" si="24"/>
        <v>Equipe 03</v>
      </c>
      <c r="X6" s="188">
        <f t="shared" si="10"/>
        <v>0</v>
      </c>
      <c r="Y6" s="149">
        <f t="shared" si="11"/>
        <v>0</v>
      </c>
      <c r="Z6" s="52" t="str">
        <f t="shared" si="12"/>
        <v>u</v>
      </c>
      <c r="AA6" s="153">
        <f t="shared" si="13"/>
        <v>0</v>
      </c>
      <c r="AB6" s="154">
        <f t="shared" si="14"/>
        <v>0</v>
      </c>
      <c r="AC6" s="154">
        <f t="shared" si="15"/>
        <v>0</v>
      </c>
      <c r="AD6" s="154">
        <f t="shared" si="16"/>
        <v>0</v>
      </c>
      <c r="AE6" s="154">
        <f t="shared" si="17"/>
        <v>0</v>
      </c>
      <c r="AF6" s="154">
        <f t="shared" si="18"/>
        <v>0</v>
      </c>
      <c r="AG6" s="179">
        <f t="shared" si="19"/>
        <v>0</v>
      </c>
      <c r="AH6" s="61">
        <f t="shared" ref="AH6:AH11" si="65">IF(DT6=DT5,DU5,DU6)</f>
        <v>1</v>
      </c>
      <c r="AI6" s="225" t="str">
        <f t="shared" si="25"/>
        <v>Equipe 03</v>
      </c>
      <c r="AJ6" s="191">
        <f t="shared" si="20"/>
        <v>0</v>
      </c>
      <c r="AK6" s="158">
        <f t="shared" si="26"/>
        <v>0</v>
      </c>
      <c r="AL6" s="62" t="str">
        <f t="shared" si="27"/>
        <v>u</v>
      </c>
      <c r="AM6" s="162">
        <f t="shared" si="28"/>
        <v>0</v>
      </c>
      <c r="AN6" s="163">
        <f t="shared" si="29"/>
        <v>0</v>
      </c>
      <c r="AO6" s="163">
        <f t="shared" si="30"/>
        <v>0</v>
      </c>
      <c r="AP6" s="163">
        <f t="shared" si="31"/>
        <v>0</v>
      </c>
      <c r="AQ6" s="163">
        <f t="shared" si="32"/>
        <v>0</v>
      </c>
      <c r="AR6" s="163">
        <f t="shared" si="33"/>
        <v>0</v>
      </c>
      <c r="AS6" s="182">
        <f t="shared" si="34"/>
        <v>0</v>
      </c>
      <c r="AT6" s="27">
        <v>3</v>
      </c>
      <c r="AU6" s="26">
        <f t="shared" si="35"/>
        <v>3</v>
      </c>
      <c r="AV6" s="26">
        <v>3</v>
      </c>
      <c r="AW6" s="26">
        <f t="shared" si="36"/>
        <v>3</v>
      </c>
      <c r="AX6" s="26">
        <v>3</v>
      </c>
      <c r="AY6" s="30">
        <f t="shared" si="37"/>
        <v>3</v>
      </c>
      <c r="AZ6" s="31" t="str">
        <f>Equipes!A4</f>
        <v>Equipe 03</v>
      </c>
      <c r="BA6" s="26">
        <f t="shared" si="38"/>
        <v>1</v>
      </c>
      <c r="BB6" s="26">
        <f>'J07'!BA6-BA6</f>
        <v>0</v>
      </c>
      <c r="BC6" s="32" t="str">
        <f>IF(BA6&gt;'J07'!BA6,'J07'!$BC$28,IF(BA6='J07'!BA6,'J07'!$BB$28,IF(BA6&lt;'J07'!BA6,'J07'!$BA$28)))</f>
        <v>u</v>
      </c>
      <c r="BD6" s="26">
        <f t="shared" si="39"/>
        <v>3</v>
      </c>
      <c r="BE6" s="26">
        <f>SUMPRODUCT(($B$4:$B$15=AZ6)*($CW$4:$CW$15))+SUMPRODUCT(($E$4:$E$15=AZ6)*($CX$4:$CX$15))+'J07'!BE6</f>
        <v>0</v>
      </c>
      <c r="BF6" s="26">
        <f>SUMPRODUCT(($B$4:$B$15=AZ6)*($CY$4:$CY$15))+SUMPRODUCT(($E$4:$E$15=AZ6)*($CZ$4:$CZ$15))+'J07'!BF6</f>
        <v>0</v>
      </c>
      <c r="BG6" s="26">
        <f>SUMPRODUCT(($B$4:$B$15=AZ6)*($DA$4:$DA$15))+SUMPRODUCT(($E$4:$E$15=AZ6)*($DB$4:$DB$15))+'J07'!BG6</f>
        <v>0</v>
      </c>
      <c r="BH6" s="26">
        <f>SUMPRODUCT(($B$4:$B$15=AZ6)*($DC$4:$DC$15))+SUMPRODUCT(($E$4:$E$15=AZ6)*($DD$4:$DD$15))+'J07'!BH6</f>
        <v>0</v>
      </c>
      <c r="BI6" s="26">
        <f>SUMPRODUCT(($B$4:$B$15=AZ6)*($DE$4:$DE$15))+SUMPRODUCT(($E$4:$E$15=AZ6)*($DF$4:$DF$15))+'J07'!BI6</f>
        <v>0</v>
      </c>
      <c r="BJ6" s="26">
        <f>SUMPRODUCT(($B$4:$B$15=AZ6)*($DG$4:$DG$15))+SUMPRODUCT(($E$4:$E$15=AZ6)*($DH$4:$DH$15))+'J07'!BJ6</f>
        <v>0</v>
      </c>
      <c r="BK6" s="26">
        <f>SUMPRODUCT(($B$4:$B$15=AZ6)*($DI$4:$DI$15))+SUMPRODUCT(($E$4:$E$15=AZ6)*($DJ$4:$DJ$15))+'J07'!BK6</f>
        <v>0</v>
      </c>
      <c r="BL6" s="26">
        <f t="shared" si="40"/>
        <v>0</v>
      </c>
      <c r="BM6" s="31" t="str">
        <f>Equipes!A4</f>
        <v>Equipe 03</v>
      </c>
      <c r="BN6" s="26">
        <f t="shared" si="41"/>
        <v>1</v>
      </c>
      <c r="BO6" s="26">
        <f>'J07'!BN6-BN6</f>
        <v>0</v>
      </c>
      <c r="BP6" s="32" t="str">
        <f>IF(BN6&gt;'J07'!BN6,'J07'!$BP$28,IF(BN6='J07'!BN6,'J07'!$BO$28,IF(BN6&lt;'J07'!BN6,'J07'!$BN$28)))</f>
        <v>u</v>
      </c>
      <c r="BQ6" s="26">
        <f t="shared" si="42"/>
        <v>3</v>
      </c>
      <c r="BR6" s="26">
        <f>SUMPRODUCT(($B$4:$B$15=BM6)*($CU$4:$CU$15))+'J07'!BR6</f>
        <v>0</v>
      </c>
      <c r="BS6" s="26">
        <f>SUMPRODUCT(($B$4:$B$15=BM6)*($CY$4:$CY$15))+'J07'!BS6</f>
        <v>0</v>
      </c>
      <c r="BT6" s="26">
        <f>SUMPRODUCT(($B$4:$B$15=BM6)*($DA$4:$DA$15))+'J07'!BT6</f>
        <v>0</v>
      </c>
      <c r="BU6" s="26">
        <f>SUMPRODUCT(($B$4:$B$15=BM6)*($DC$4:$DC$15))+'J07'!BU6</f>
        <v>0</v>
      </c>
      <c r="BV6" s="26">
        <f>SUMPRODUCT(($B$4:$B$15=BM6)*($DE$4:$DE$15))+'J07'!BV6</f>
        <v>0</v>
      </c>
      <c r="BW6" s="26">
        <f>SUMPRODUCT(($B$4:$B$15=BM6)*($DG$4:$DG$15))+'J07'!BW6</f>
        <v>0</v>
      </c>
      <c r="BX6" s="26">
        <f>SUMPRODUCT(($B$4:$B$15=BM6)*($DI$4:$DI$15))+'J07'!BX6</f>
        <v>0</v>
      </c>
      <c r="BY6" s="26">
        <f t="shared" si="43"/>
        <v>0</v>
      </c>
      <c r="BZ6" s="31" t="str">
        <f>Equipes!A4</f>
        <v>Equipe 03</v>
      </c>
      <c r="CA6" s="26">
        <f t="shared" si="44"/>
        <v>1</v>
      </c>
      <c r="CB6" s="26">
        <f>'J07'!CA6-CA6</f>
        <v>0</v>
      </c>
      <c r="CC6" s="32" t="str">
        <f>IF(CA6&gt;'J07'!CA6,'J07'!$CC$28,IF(CA6='J07'!CA6,'J07'!$CB$28,IF(CA6&lt;'J07'!CA6,'J07'!$CA$28)))</f>
        <v>u</v>
      </c>
      <c r="CD6" s="26">
        <f t="shared" si="45"/>
        <v>3</v>
      </c>
      <c r="CE6" s="26">
        <f>SUMPRODUCT(($E$4:$E$15=BZ6)*($CV$4:$CV$15))+'J07'!CE6</f>
        <v>0</v>
      </c>
      <c r="CF6" s="26">
        <f>SUMPRODUCT(($E$4:$E$15=BZ6)*($CZ$4:$CZ$15))+'J07'!CF6</f>
        <v>0</v>
      </c>
      <c r="CG6" s="26">
        <f>SUMPRODUCT(($E$4:$E$15=BZ6)*($DB$4:$DB$15))+'J07'!CG6</f>
        <v>0</v>
      </c>
      <c r="CH6" s="26">
        <f>SUMPRODUCT(($E$4:$E$15=BZ6)*($DD$4:$DD$15))+'J07'!CH6</f>
        <v>0</v>
      </c>
      <c r="CI6" s="26">
        <f>SUMPRODUCT(($E$4:$E$15=BZ6)*($DF$4:$DF$15))+'J07'!CI6</f>
        <v>0</v>
      </c>
      <c r="CJ6" s="26">
        <f>SUMPRODUCT(($E$4:$E$15=BZ6)*($DH$4:$DH$15))+'J07'!CJ6</f>
        <v>0</v>
      </c>
      <c r="CK6" s="26">
        <f>SUMPRODUCT(($E$4:$E$15=BZ6)*($DJ$4:$DJ$15))+'J07'!CK6</f>
        <v>0</v>
      </c>
      <c r="CL6" s="26">
        <f t="shared" si="46"/>
        <v>0</v>
      </c>
      <c r="CM6" s="33">
        <f t="shared" si="47"/>
        <v>0</v>
      </c>
      <c r="CN6" s="33">
        <f>CM6+0.0000006</f>
        <v>5.9999999999999997E-7</v>
      </c>
      <c r="CO6" s="33">
        <f t="shared" si="48"/>
        <v>0</v>
      </c>
      <c r="CP6" s="33">
        <f>CO6+0.0000006</f>
        <v>5.9999999999999997E-7</v>
      </c>
      <c r="CQ6" s="33">
        <f t="shared" si="49"/>
        <v>0</v>
      </c>
      <c r="CR6" s="33">
        <f>CQ6+0.0000006</f>
        <v>5.9999999999999997E-7</v>
      </c>
      <c r="CS6" s="26">
        <f>A6</f>
        <v>0</v>
      </c>
      <c r="CT6" s="26">
        <f>F6</f>
        <v>0</v>
      </c>
      <c r="CU6" s="26">
        <f>IF(C6="",0,IF(C6&gt;D6,3,IF(C6=D6,1,IF(C6&lt;D6,0))))</f>
        <v>0</v>
      </c>
      <c r="CV6" s="26">
        <f>IF(D6="",0,IF(D6&gt;C6,3,IF(D6=C6,1,IF(D6&lt;C6,0))))</f>
        <v>0</v>
      </c>
      <c r="CW6" s="26">
        <f t="shared" si="50"/>
        <v>0</v>
      </c>
      <c r="CX6" s="26">
        <f t="shared" si="50"/>
        <v>0</v>
      </c>
      <c r="CY6" s="26">
        <f t="shared" si="21"/>
        <v>0</v>
      </c>
      <c r="CZ6" s="26">
        <f t="shared" si="21"/>
        <v>0</v>
      </c>
      <c r="DA6" s="26" t="b">
        <f>IF(C6&lt;&gt;"",IF(C6&gt;D6,1))</f>
        <v>0</v>
      </c>
      <c r="DB6" s="26" t="b">
        <f>IF(D6&lt;&gt;"",IF(D6&gt;C6,1))</f>
        <v>0</v>
      </c>
      <c r="DC6" s="26" t="b">
        <f>IF(C6&lt;&gt;"",IF(C6=D6,1))</f>
        <v>0</v>
      </c>
      <c r="DD6" s="26" t="b">
        <f>IF(D6&lt;&gt;"",IF(D6=C6,1))</f>
        <v>0</v>
      </c>
      <c r="DE6" s="26" t="b">
        <f>IF(C6&lt;&gt;"",IF(C6&lt;D6,1))</f>
        <v>0</v>
      </c>
      <c r="DF6" s="26" t="b">
        <f>IF(D6&lt;&gt;"",IF(D6&lt;C6,1))</f>
        <v>0</v>
      </c>
      <c r="DG6" s="26">
        <f t="shared" si="22"/>
        <v>0</v>
      </c>
      <c r="DH6" s="26">
        <f t="shared" si="22"/>
        <v>0</v>
      </c>
      <c r="DI6" s="26">
        <f>D6</f>
        <v>0</v>
      </c>
      <c r="DJ6" s="30">
        <f>C6</f>
        <v>0</v>
      </c>
      <c r="DK6" s="31" t="str">
        <f t="shared" si="51"/>
        <v>Equipe 03</v>
      </c>
      <c r="DL6" s="33">
        <f t="shared" si="52"/>
        <v>0</v>
      </c>
      <c r="DM6" s="26">
        <f t="shared" si="53"/>
        <v>1</v>
      </c>
      <c r="DN6" s="31" t="str">
        <f t="shared" si="54"/>
        <v>Equipe 03</v>
      </c>
      <c r="DO6" s="31" t="str">
        <f t="shared" si="55"/>
        <v>Equipe 03</v>
      </c>
      <c r="DP6" s="33">
        <f t="shared" si="56"/>
        <v>0</v>
      </c>
      <c r="DQ6" s="26">
        <f t="shared" si="57"/>
        <v>1</v>
      </c>
      <c r="DR6" s="31" t="str">
        <f t="shared" si="58"/>
        <v>Equipe 03</v>
      </c>
      <c r="DS6" s="31" t="str">
        <f t="shared" si="59"/>
        <v>Equipe 03</v>
      </c>
      <c r="DT6" s="33">
        <f t="shared" si="60"/>
        <v>0</v>
      </c>
      <c r="DU6" s="26">
        <f t="shared" si="61"/>
        <v>1</v>
      </c>
      <c r="DV6" s="31" t="str">
        <f t="shared" si="62"/>
        <v>Equipe 03</v>
      </c>
      <c r="DW6" s="28"/>
      <c r="DX6" s="28"/>
      <c r="DY6" s="28"/>
      <c r="DZ6" s="28"/>
      <c r="EA6" s="28"/>
      <c r="EB6" s="28"/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8"/>
      <c r="ET6" s="28"/>
      <c r="EU6" s="28"/>
      <c r="EV6" s="28"/>
      <c r="EW6" s="28"/>
      <c r="EX6" s="28"/>
      <c r="EY6" s="28"/>
      <c r="EZ6" s="28"/>
      <c r="FA6" s="28"/>
      <c r="FB6" s="28"/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8"/>
    </row>
    <row r="7" spans="1:197" ht="15" customHeight="1" thickBot="1" x14ac:dyDescent="0.3">
      <c r="A7" s="73"/>
      <c r="B7" s="214"/>
      <c r="C7" s="74"/>
      <c r="D7" s="75"/>
      <c r="E7" s="217"/>
      <c r="F7" s="76"/>
      <c r="G7" s="77"/>
      <c r="H7" s="78"/>
      <c r="I7" s="28"/>
      <c r="J7" s="34">
        <f t="shared" si="63"/>
        <v>1</v>
      </c>
      <c r="K7" s="219" t="str">
        <f t="shared" si="23"/>
        <v>Equipe 04</v>
      </c>
      <c r="L7" s="185">
        <f t="shared" si="0"/>
        <v>0</v>
      </c>
      <c r="M7" s="140">
        <f t="shared" si="1"/>
        <v>0</v>
      </c>
      <c r="N7" s="42" t="str">
        <f t="shared" si="2"/>
        <v>u</v>
      </c>
      <c r="O7" s="144">
        <f t="shared" si="3"/>
        <v>0</v>
      </c>
      <c r="P7" s="145">
        <f t="shared" si="4"/>
        <v>0</v>
      </c>
      <c r="Q7" s="145">
        <f t="shared" si="5"/>
        <v>0</v>
      </c>
      <c r="R7" s="145">
        <f t="shared" si="6"/>
        <v>0</v>
      </c>
      <c r="S7" s="145">
        <f t="shared" si="7"/>
        <v>0</v>
      </c>
      <c r="T7" s="145">
        <f t="shared" si="8"/>
        <v>0</v>
      </c>
      <c r="U7" s="176">
        <f t="shared" si="9"/>
        <v>0</v>
      </c>
      <c r="V7" s="51">
        <f t="shared" si="64"/>
        <v>1</v>
      </c>
      <c r="W7" s="222" t="str">
        <f t="shared" si="24"/>
        <v>Equipe 04</v>
      </c>
      <c r="X7" s="188">
        <f t="shared" si="10"/>
        <v>0</v>
      </c>
      <c r="Y7" s="149">
        <f t="shared" si="11"/>
        <v>0</v>
      </c>
      <c r="Z7" s="52" t="str">
        <f t="shared" si="12"/>
        <v>u</v>
      </c>
      <c r="AA7" s="153">
        <f t="shared" si="13"/>
        <v>0</v>
      </c>
      <c r="AB7" s="154">
        <f t="shared" si="14"/>
        <v>0</v>
      </c>
      <c r="AC7" s="154">
        <f t="shared" si="15"/>
        <v>0</v>
      </c>
      <c r="AD7" s="154">
        <f t="shared" si="16"/>
        <v>0</v>
      </c>
      <c r="AE7" s="154">
        <f t="shared" si="17"/>
        <v>0</v>
      </c>
      <c r="AF7" s="154">
        <f t="shared" si="18"/>
        <v>0</v>
      </c>
      <c r="AG7" s="179">
        <f t="shared" si="19"/>
        <v>0</v>
      </c>
      <c r="AH7" s="61">
        <f t="shared" si="65"/>
        <v>1</v>
      </c>
      <c r="AI7" s="225" t="str">
        <f t="shared" si="25"/>
        <v>Equipe 04</v>
      </c>
      <c r="AJ7" s="191">
        <f t="shared" si="20"/>
        <v>0</v>
      </c>
      <c r="AK7" s="158">
        <f t="shared" si="26"/>
        <v>0</v>
      </c>
      <c r="AL7" s="62" t="str">
        <f t="shared" si="27"/>
        <v>u</v>
      </c>
      <c r="AM7" s="162">
        <f t="shared" si="28"/>
        <v>0</v>
      </c>
      <c r="AN7" s="163">
        <f t="shared" si="29"/>
        <v>0</v>
      </c>
      <c r="AO7" s="163">
        <f t="shared" si="30"/>
        <v>0</v>
      </c>
      <c r="AP7" s="163">
        <f t="shared" si="31"/>
        <v>0</v>
      </c>
      <c r="AQ7" s="163">
        <f t="shared" si="32"/>
        <v>0</v>
      </c>
      <c r="AR7" s="163">
        <f t="shared" si="33"/>
        <v>0</v>
      </c>
      <c r="AS7" s="182">
        <f t="shared" si="34"/>
        <v>0</v>
      </c>
      <c r="AT7" s="27">
        <v>4</v>
      </c>
      <c r="AU7" s="26">
        <f t="shared" si="35"/>
        <v>4</v>
      </c>
      <c r="AV7" s="26">
        <v>4</v>
      </c>
      <c r="AW7" s="26">
        <f t="shared" si="36"/>
        <v>4</v>
      </c>
      <c r="AX7" s="26">
        <v>4</v>
      </c>
      <c r="AY7" s="30">
        <f t="shared" si="37"/>
        <v>4</v>
      </c>
      <c r="AZ7" s="31" t="str">
        <f>Equipes!A5</f>
        <v>Equipe 04</v>
      </c>
      <c r="BA7" s="26">
        <f t="shared" si="38"/>
        <v>1</v>
      </c>
      <c r="BB7" s="26">
        <f>'J07'!BA7-BA7</f>
        <v>0</v>
      </c>
      <c r="BC7" s="32" t="str">
        <f>IF(BA7&gt;'J07'!BA7,'J07'!$BC$28,IF(BA7='J07'!BA7,'J07'!$BB$28,IF(BA7&lt;'J07'!BA7,'J07'!$BA$28)))</f>
        <v>u</v>
      </c>
      <c r="BD7" s="26">
        <f t="shared" si="39"/>
        <v>4</v>
      </c>
      <c r="BE7" s="26">
        <f>SUMPRODUCT(($B$4:$B$15=AZ7)*($CW$4:$CW$15))+SUMPRODUCT(($E$4:$E$15=AZ7)*($CX$4:$CX$15))+'J07'!BE7</f>
        <v>0</v>
      </c>
      <c r="BF7" s="26">
        <f>SUMPRODUCT(($B$4:$B$15=AZ7)*($CY$4:$CY$15))+SUMPRODUCT(($E$4:$E$15=AZ7)*($CZ$4:$CZ$15))+'J07'!BF7</f>
        <v>0</v>
      </c>
      <c r="BG7" s="26">
        <f>SUMPRODUCT(($B$4:$B$15=AZ7)*($DA$4:$DA$15))+SUMPRODUCT(($E$4:$E$15=AZ7)*($DB$4:$DB$15))+'J07'!BG7</f>
        <v>0</v>
      </c>
      <c r="BH7" s="26">
        <f>SUMPRODUCT(($B$4:$B$15=AZ7)*($DC$4:$DC$15))+SUMPRODUCT(($E$4:$E$15=AZ7)*($DD$4:$DD$15))+'J07'!BH7</f>
        <v>0</v>
      </c>
      <c r="BI7" s="26">
        <f>SUMPRODUCT(($B$4:$B$15=AZ7)*($DE$4:$DE$15))+SUMPRODUCT(($E$4:$E$15=AZ7)*($DF$4:$DF$15))+'J07'!BI7</f>
        <v>0</v>
      </c>
      <c r="BJ7" s="26">
        <f>SUMPRODUCT(($B$4:$B$15=AZ7)*($DG$4:$DG$15))+SUMPRODUCT(($E$4:$E$15=AZ7)*($DH$4:$DH$15))+'J07'!BJ7</f>
        <v>0</v>
      </c>
      <c r="BK7" s="26">
        <f>SUMPRODUCT(($B$4:$B$15=AZ7)*($DI$4:$DI$15))+SUMPRODUCT(($E$4:$E$15=AZ7)*($DJ$4:$DJ$15))+'J07'!BK7</f>
        <v>0</v>
      </c>
      <c r="BL7" s="26">
        <f t="shared" si="40"/>
        <v>0</v>
      </c>
      <c r="BM7" s="31" t="str">
        <f>Equipes!A5</f>
        <v>Equipe 04</v>
      </c>
      <c r="BN7" s="26">
        <f t="shared" si="41"/>
        <v>1</v>
      </c>
      <c r="BO7" s="26">
        <f>'J07'!BN7-BN7</f>
        <v>0</v>
      </c>
      <c r="BP7" s="32" t="str">
        <f>IF(BN7&gt;'J07'!BN7,'J07'!$BP$28,IF(BN7='J07'!BN7,'J07'!$BO$28,IF(BN7&lt;'J07'!BN7,'J07'!$BN$28)))</f>
        <v>u</v>
      </c>
      <c r="BQ7" s="26">
        <f t="shared" si="42"/>
        <v>4</v>
      </c>
      <c r="BR7" s="26">
        <f>SUMPRODUCT(($B$4:$B$15=BM7)*($CU$4:$CU$15))+'J07'!BR7</f>
        <v>0</v>
      </c>
      <c r="BS7" s="26">
        <f>SUMPRODUCT(($B$4:$B$15=BM7)*($CY$4:$CY$15))+'J07'!BS7</f>
        <v>0</v>
      </c>
      <c r="BT7" s="26">
        <f>SUMPRODUCT(($B$4:$B$15=BM7)*($DA$4:$DA$15))+'J07'!BT7</f>
        <v>0</v>
      </c>
      <c r="BU7" s="26">
        <f>SUMPRODUCT(($B$4:$B$15=BM7)*($DC$4:$DC$15))+'J07'!BU7</f>
        <v>0</v>
      </c>
      <c r="BV7" s="26">
        <f>SUMPRODUCT(($B$4:$B$15=BM7)*($DE$4:$DE$15))+'J07'!BV7</f>
        <v>0</v>
      </c>
      <c r="BW7" s="26">
        <f>SUMPRODUCT(($B$4:$B$15=BM7)*($DG$4:$DG$15))+'J07'!BW7</f>
        <v>0</v>
      </c>
      <c r="BX7" s="26">
        <f>SUMPRODUCT(($B$4:$B$15=BM7)*($DI$4:$DI$15))+'J07'!BX7</f>
        <v>0</v>
      </c>
      <c r="BY7" s="26">
        <f t="shared" si="43"/>
        <v>0</v>
      </c>
      <c r="BZ7" s="31" t="str">
        <f>Equipes!A5</f>
        <v>Equipe 04</v>
      </c>
      <c r="CA7" s="26">
        <f t="shared" si="44"/>
        <v>1</v>
      </c>
      <c r="CB7" s="26">
        <f>'J07'!CA7-CA7</f>
        <v>0</v>
      </c>
      <c r="CC7" s="32" t="str">
        <f>IF(CA7&gt;'J07'!CA7,'J07'!$CC$28,IF(CA7='J07'!CA7,'J07'!$CB$28,IF(CA7&lt;'J07'!CA7,'J07'!$CA$28)))</f>
        <v>u</v>
      </c>
      <c r="CD7" s="26">
        <f t="shared" si="45"/>
        <v>4</v>
      </c>
      <c r="CE7" s="26">
        <f>SUMPRODUCT(($E$4:$E$15=BZ7)*($CV$4:$CV$15))+'J07'!CE7</f>
        <v>0</v>
      </c>
      <c r="CF7" s="26">
        <f>SUMPRODUCT(($E$4:$E$15=BZ7)*($CZ$4:$CZ$15))+'J07'!CF7</f>
        <v>0</v>
      </c>
      <c r="CG7" s="26">
        <f>SUMPRODUCT(($E$4:$E$15=BZ7)*($DB$4:$DB$15))+'J07'!CG7</f>
        <v>0</v>
      </c>
      <c r="CH7" s="26">
        <f>SUMPRODUCT(($E$4:$E$15=BZ7)*($DD$4:$DD$15))+'J07'!CH7</f>
        <v>0</v>
      </c>
      <c r="CI7" s="26">
        <f>SUMPRODUCT(($E$4:$E$15=BZ7)*($DF$4:$DF$15))+'J07'!CI7</f>
        <v>0</v>
      </c>
      <c r="CJ7" s="26">
        <f>SUMPRODUCT(($E$4:$E$15=BZ7)*($DH$4:$DH$15))+'J07'!CJ7</f>
        <v>0</v>
      </c>
      <c r="CK7" s="26">
        <f>SUMPRODUCT(($E$4:$E$15=BZ7)*($DJ$4:$DJ$15))+'J07'!CK7</f>
        <v>0</v>
      </c>
      <c r="CL7" s="26">
        <f t="shared" si="46"/>
        <v>0</v>
      </c>
      <c r="CM7" s="33">
        <f t="shared" si="47"/>
        <v>0</v>
      </c>
      <c r="CN7" s="33">
        <f>CM7+0.0000005</f>
        <v>4.9999999999999998E-7</v>
      </c>
      <c r="CO7" s="33">
        <f t="shared" si="48"/>
        <v>0</v>
      </c>
      <c r="CP7" s="33">
        <f>CO7+0.0000005</f>
        <v>4.9999999999999998E-7</v>
      </c>
      <c r="CQ7" s="33">
        <f t="shared" si="49"/>
        <v>0</v>
      </c>
      <c r="CR7" s="33">
        <f>CQ7+0.0000005</f>
        <v>4.9999999999999998E-7</v>
      </c>
      <c r="CS7" s="26">
        <f>A7</f>
        <v>0</v>
      </c>
      <c r="CT7" s="26">
        <f>F7</f>
        <v>0</v>
      </c>
      <c r="CU7" s="26">
        <f>IF(C7="",0,IF(C7&gt;D7,3,IF(C7=D7,1,IF(C7&lt;D7,0))))</f>
        <v>0</v>
      </c>
      <c r="CV7" s="26">
        <f>IF(D7="",0,IF(D7&gt;C7,3,IF(D7=C7,1,IF(D7&lt;C7,0))))</f>
        <v>0</v>
      </c>
      <c r="CW7" s="26">
        <f t="shared" si="50"/>
        <v>0</v>
      </c>
      <c r="CX7" s="26">
        <f t="shared" si="50"/>
        <v>0</v>
      </c>
      <c r="CY7" s="26">
        <f t="shared" si="21"/>
        <v>0</v>
      </c>
      <c r="CZ7" s="26">
        <f t="shared" si="21"/>
        <v>0</v>
      </c>
      <c r="DA7" s="26" t="b">
        <f>IF(C7&lt;&gt;"",IF(C7&gt;D7,1))</f>
        <v>0</v>
      </c>
      <c r="DB7" s="26" t="b">
        <f>IF(D7&lt;&gt;"",IF(D7&gt;C7,1))</f>
        <v>0</v>
      </c>
      <c r="DC7" s="26" t="b">
        <f>IF(C7&lt;&gt;"",IF(C7=D7,1))</f>
        <v>0</v>
      </c>
      <c r="DD7" s="26" t="b">
        <f>IF(D7&lt;&gt;"",IF(D7=C7,1))</f>
        <v>0</v>
      </c>
      <c r="DE7" s="26" t="b">
        <f>IF(C7&lt;&gt;"",IF(C7&lt;D7,1))</f>
        <v>0</v>
      </c>
      <c r="DF7" s="26" t="b">
        <f>IF(D7&lt;&gt;"",IF(D7&lt;C7,1))</f>
        <v>0</v>
      </c>
      <c r="DG7" s="26">
        <f t="shared" si="22"/>
        <v>0</v>
      </c>
      <c r="DH7" s="26">
        <f t="shared" si="22"/>
        <v>0</v>
      </c>
      <c r="DI7" s="26">
        <f>D7</f>
        <v>0</v>
      </c>
      <c r="DJ7" s="30">
        <f>C7</f>
        <v>0</v>
      </c>
      <c r="DK7" s="31" t="str">
        <f t="shared" si="51"/>
        <v>Equipe 04</v>
      </c>
      <c r="DL7" s="33">
        <f t="shared" si="52"/>
        <v>0</v>
      </c>
      <c r="DM7" s="26">
        <f t="shared" si="53"/>
        <v>1</v>
      </c>
      <c r="DN7" s="31" t="str">
        <f t="shared" si="54"/>
        <v>Equipe 04</v>
      </c>
      <c r="DO7" s="31" t="str">
        <f t="shared" si="55"/>
        <v>Equipe 04</v>
      </c>
      <c r="DP7" s="33">
        <f t="shared" si="56"/>
        <v>0</v>
      </c>
      <c r="DQ7" s="26">
        <f t="shared" si="57"/>
        <v>1</v>
      </c>
      <c r="DR7" s="31" t="str">
        <f t="shared" si="58"/>
        <v>Equipe 04</v>
      </c>
      <c r="DS7" s="31" t="str">
        <f t="shared" si="59"/>
        <v>Equipe 04</v>
      </c>
      <c r="DT7" s="33">
        <f t="shared" si="60"/>
        <v>0</v>
      </c>
      <c r="DU7" s="26">
        <f t="shared" si="61"/>
        <v>1</v>
      </c>
      <c r="DV7" s="31" t="str">
        <f t="shared" si="62"/>
        <v>Equipe 04</v>
      </c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</row>
    <row r="8" spans="1:197" ht="15" customHeight="1" thickTop="1" x14ac:dyDescent="0.25">
      <c r="A8" s="79"/>
      <c r="B8" s="196"/>
      <c r="C8" s="80"/>
      <c r="D8" s="80"/>
      <c r="E8" s="197"/>
      <c r="F8" s="79"/>
      <c r="G8" s="81"/>
      <c r="H8" s="82"/>
      <c r="I8" s="28"/>
      <c r="J8" s="34">
        <f t="shared" si="63"/>
        <v>1</v>
      </c>
      <c r="K8" s="219" t="str">
        <f t="shared" si="23"/>
        <v>Equipe 05</v>
      </c>
      <c r="L8" s="185">
        <f t="shared" si="0"/>
        <v>0</v>
      </c>
      <c r="M8" s="140">
        <f t="shared" si="1"/>
        <v>0</v>
      </c>
      <c r="N8" s="42" t="str">
        <f t="shared" si="2"/>
        <v>u</v>
      </c>
      <c r="O8" s="144">
        <f t="shared" si="3"/>
        <v>0</v>
      </c>
      <c r="P8" s="145">
        <f t="shared" si="4"/>
        <v>0</v>
      </c>
      <c r="Q8" s="145">
        <f t="shared" si="5"/>
        <v>0</v>
      </c>
      <c r="R8" s="145">
        <f t="shared" si="6"/>
        <v>0</v>
      </c>
      <c r="S8" s="145">
        <f t="shared" si="7"/>
        <v>0</v>
      </c>
      <c r="T8" s="145">
        <f t="shared" si="8"/>
        <v>0</v>
      </c>
      <c r="U8" s="176">
        <f t="shared" si="9"/>
        <v>0</v>
      </c>
      <c r="V8" s="51">
        <f t="shared" si="64"/>
        <v>1</v>
      </c>
      <c r="W8" s="222" t="str">
        <f t="shared" si="24"/>
        <v>Equipe 05</v>
      </c>
      <c r="X8" s="188">
        <f t="shared" si="10"/>
        <v>0</v>
      </c>
      <c r="Y8" s="149">
        <f t="shared" si="11"/>
        <v>0</v>
      </c>
      <c r="Z8" s="52" t="str">
        <f t="shared" si="12"/>
        <v>u</v>
      </c>
      <c r="AA8" s="153">
        <f t="shared" si="13"/>
        <v>0</v>
      </c>
      <c r="AB8" s="154">
        <f t="shared" si="14"/>
        <v>0</v>
      </c>
      <c r="AC8" s="154">
        <f t="shared" si="15"/>
        <v>0</v>
      </c>
      <c r="AD8" s="154">
        <f t="shared" si="16"/>
        <v>0</v>
      </c>
      <c r="AE8" s="154">
        <f t="shared" si="17"/>
        <v>0</v>
      </c>
      <c r="AF8" s="154">
        <f t="shared" si="18"/>
        <v>0</v>
      </c>
      <c r="AG8" s="179">
        <f t="shared" si="19"/>
        <v>0</v>
      </c>
      <c r="AH8" s="61">
        <f t="shared" si="65"/>
        <v>1</v>
      </c>
      <c r="AI8" s="225" t="str">
        <f t="shared" si="25"/>
        <v>Equipe 05</v>
      </c>
      <c r="AJ8" s="191">
        <f t="shared" si="20"/>
        <v>0</v>
      </c>
      <c r="AK8" s="158">
        <f t="shared" si="26"/>
        <v>0</v>
      </c>
      <c r="AL8" s="62" t="str">
        <f t="shared" si="27"/>
        <v>u</v>
      </c>
      <c r="AM8" s="162">
        <f t="shared" si="28"/>
        <v>0</v>
      </c>
      <c r="AN8" s="163">
        <f t="shared" si="29"/>
        <v>0</v>
      </c>
      <c r="AO8" s="163">
        <f t="shared" si="30"/>
        <v>0</v>
      </c>
      <c r="AP8" s="163">
        <f t="shared" si="31"/>
        <v>0</v>
      </c>
      <c r="AQ8" s="163">
        <f t="shared" si="32"/>
        <v>0</v>
      </c>
      <c r="AR8" s="163">
        <f t="shared" si="33"/>
        <v>0</v>
      </c>
      <c r="AS8" s="182">
        <f t="shared" si="34"/>
        <v>0</v>
      </c>
      <c r="AT8" s="27">
        <v>5</v>
      </c>
      <c r="AU8" s="26">
        <f t="shared" si="35"/>
        <v>5</v>
      </c>
      <c r="AV8" s="26">
        <v>5</v>
      </c>
      <c r="AW8" s="26">
        <f t="shared" si="36"/>
        <v>5</v>
      </c>
      <c r="AX8" s="26">
        <v>5</v>
      </c>
      <c r="AY8" s="30">
        <f t="shared" si="37"/>
        <v>5</v>
      </c>
      <c r="AZ8" s="31" t="str">
        <f>Equipes!A6</f>
        <v>Equipe 05</v>
      </c>
      <c r="BA8" s="26">
        <f t="shared" si="38"/>
        <v>1</v>
      </c>
      <c r="BB8" s="26">
        <f>'J07'!BA8-BA8</f>
        <v>0</v>
      </c>
      <c r="BC8" s="32" t="str">
        <f>IF(BA8&gt;'J07'!BA8,'J07'!$BC$28,IF(BA8='J07'!BA8,'J07'!$BB$28,IF(BA8&lt;'J07'!BA8,'J07'!$BA$28)))</f>
        <v>u</v>
      </c>
      <c r="BD8" s="26">
        <f t="shared" si="39"/>
        <v>5</v>
      </c>
      <c r="BE8" s="26">
        <f>SUMPRODUCT(($B$4:$B$15=AZ8)*($CW$4:$CW$15))+SUMPRODUCT(($E$4:$E$15=AZ8)*($CX$4:$CX$15))+'J07'!BE8</f>
        <v>0</v>
      </c>
      <c r="BF8" s="26">
        <f>SUMPRODUCT(($B$4:$B$15=AZ8)*($CY$4:$CY$15))+SUMPRODUCT(($E$4:$E$15=AZ8)*($CZ$4:$CZ$15))+'J07'!BF8</f>
        <v>0</v>
      </c>
      <c r="BG8" s="26">
        <f>SUMPRODUCT(($B$4:$B$15=AZ8)*($DA$4:$DA$15))+SUMPRODUCT(($E$4:$E$15=AZ8)*($DB$4:$DB$15))+'J07'!BG8</f>
        <v>0</v>
      </c>
      <c r="BH8" s="26">
        <f>SUMPRODUCT(($B$4:$B$15=AZ8)*($DC$4:$DC$15))+SUMPRODUCT(($E$4:$E$15=AZ8)*($DD$4:$DD$15))+'J07'!BH8</f>
        <v>0</v>
      </c>
      <c r="BI8" s="26">
        <f>SUMPRODUCT(($B$4:$B$15=AZ8)*($DE$4:$DE$15))+SUMPRODUCT(($E$4:$E$15=AZ8)*($DF$4:$DF$15))+'J07'!BI8</f>
        <v>0</v>
      </c>
      <c r="BJ8" s="26">
        <f>SUMPRODUCT(($B$4:$B$15=AZ8)*($DG$4:$DG$15))+SUMPRODUCT(($E$4:$E$15=AZ8)*($DH$4:$DH$15))+'J07'!BJ8</f>
        <v>0</v>
      </c>
      <c r="BK8" s="26">
        <f>SUMPRODUCT(($B$4:$B$15=AZ8)*($DI$4:$DI$15))+SUMPRODUCT(($E$4:$E$15=AZ8)*($DJ$4:$DJ$15))+'J07'!BK8</f>
        <v>0</v>
      </c>
      <c r="BL8" s="26">
        <f t="shared" si="40"/>
        <v>0</v>
      </c>
      <c r="BM8" s="31" t="str">
        <f>Equipes!A6</f>
        <v>Equipe 05</v>
      </c>
      <c r="BN8" s="26">
        <f t="shared" si="41"/>
        <v>1</v>
      </c>
      <c r="BO8" s="26">
        <f>'J07'!BN8-BN8</f>
        <v>0</v>
      </c>
      <c r="BP8" s="32" t="str">
        <f>IF(BN8&gt;'J07'!BN8,'J07'!$BP$28,IF(BN8='J07'!BN8,'J07'!$BO$28,IF(BN8&lt;'J07'!BN8,'J07'!$BN$28)))</f>
        <v>u</v>
      </c>
      <c r="BQ8" s="26">
        <f t="shared" si="42"/>
        <v>5</v>
      </c>
      <c r="BR8" s="26">
        <f>SUMPRODUCT(($B$4:$B$15=BM8)*($CU$4:$CU$15))+'J07'!BR8</f>
        <v>0</v>
      </c>
      <c r="BS8" s="26">
        <f>SUMPRODUCT(($B$4:$B$15=BM8)*($CY$4:$CY$15))+'J07'!BS8</f>
        <v>0</v>
      </c>
      <c r="BT8" s="26">
        <f>SUMPRODUCT(($B$4:$B$15=BM8)*($DA$4:$DA$15))+'J07'!BT8</f>
        <v>0</v>
      </c>
      <c r="BU8" s="26">
        <f>SUMPRODUCT(($B$4:$B$15=BM8)*($DC$4:$DC$15))+'J07'!BU8</f>
        <v>0</v>
      </c>
      <c r="BV8" s="26">
        <f>SUMPRODUCT(($B$4:$B$15=BM8)*($DE$4:$DE$15))+'J07'!BV8</f>
        <v>0</v>
      </c>
      <c r="BW8" s="26">
        <f>SUMPRODUCT(($B$4:$B$15=BM8)*($DG$4:$DG$15))+'J07'!BW8</f>
        <v>0</v>
      </c>
      <c r="BX8" s="26">
        <f>SUMPRODUCT(($B$4:$B$15=BM8)*($DI$4:$DI$15))+'J07'!BX8</f>
        <v>0</v>
      </c>
      <c r="BY8" s="26">
        <f t="shared" si="43"/>
        <v>0</v>
      </c>
      <c r="BZ8" s="31" t="str">
        <f>Equipes!A6</f>
        <v>Equipe 05</v>
      </c>
      <c r="CA8" s="26">
        <f t="shared" si="44"/>
        <v>1</v>
      </c>
      <c r="CB8" s="26">
        <f>'J07'!CA8-CA8</f>
        <v>0</v>
      </c>
      <c r="CC8" s="32" t="str">
        <f>IF(CA8&gt;'J07'!CA8,'J07'!$CC$28,IF(CA8='J07'!CA8,'J07'!$CB$28,IF(CA8&lt;'J07'!CA8,'J07'!$CA$28)))</f>
        <v>u</v>
      </c>
      <c r="CD8" s="26">
        <f t="shared" si="45"/>
        <v>5</v>
      </c>
      <c r="CE8" s="26">
        <f>SUMPRODUCT(($E$4:$E$15=BZ8)*($CV$4:$CV$15))+'J07'!CE8</f>
        <v>0</v>
      </c>
      <c r="CF8" s="26">
        <f>SUMPRODUCT(($E$4:$E$15=BZ8)*($CZ$4:$CZ$15))+'J07'!CF8</f>
        <v>0</v>
      </c>
      <c r="CG8" s="26">
        <f>SUMPRODUCT(($E$4:$E$15=BZ8)*($DB$4:$DB$15))+'J07'!CG8</f>
        <v>0</v>
      </c>
      <c r="CH8" s="26">
        <f>SUMPRODUCT(($E$4:$E$15=BZ8)*($DD$4:$DD$15))+'J07'!CH8</f>
        <v>0</v>
      </c>
      <c r="CI8" s="26">
        <f>SUMPRODUCT(($E$4:$E$15=BZ8)*($DF$4:$DF$15))+'J07'!CI8</f>
        <v>0</v>
      </c>
      <c r="CJ8" s="26">
        <f>SUMPRODUCT(($E$4:$E$15=BZ8)*($DH$4:$DH$15))+'J07'!CJ8</f>
        <v>0</v>
      </c>
      <c r="CK8" s="26">
        <f>SUMPRODUCT(($E$4:$E$15=BZ8)*($DJ$4:$DJ$15))+'J07'!CK8</f>
        <v>0</v>
      </c>
      <c r="CL8" s="26">
        <f t="shared" si="46"/>
        <v>0</v>
      </c>
      <c r="CM8" s="33">
        <f t="shared" si="47"/>
        <v>0</v>
      </c>
      <c r="CN8" s="33">
        <f>CM8+0.0000004</f>
        <v>3.9999999999999998E-7</v>
      </c>
      <c r="CO8" s="33">
        <f t="shared" si="48"/>
        <v>0</v>
      </c>
      <c r="CP8" s="33">
        <f>CO8+0.0000004</f>
        <v>3.9999999999999998E-7</v>
      </c>
      <c r="CQ8" s="33">
        <f t="shared" si="49"/>
        <v>0</v>
      </c>
      <c r="CR8" s="33">
        <f>CQ8+0.0000004</f>
        <v>3.9999999999999998E-7</v>
      </c>
      <c r="CS8" s="103"/>
      <c r="CT8" s="97"/>
      <c r="CU8" s="97"/>
      <c r="CV8" s="97"/>
      <c r="CW8" s="97"/>
      <c r="CX8" s="97"/>
      <c r="CY8" s="97"/>
      <c r="CZ8" s="97"/>
      <c r="DA8" s="97"/>
      <c r="DB8" s="97"/>
      <c r="DC8" s="97"/>
      <c r="DD8" s="97"/>
      <c r="DE8" s="97"/>
      <c r="DF8" s="97"/>
      <c r="DG8" s="97"/>
      <c r="DH8" s="97"/>
      <c r="DI8" s="97"/>
      <c r="DJ8" s="104"/>
      <c r="DK8" s="31" t="str">
        <f t="shared" si="51"/>
        <v>Equipe 05</v>
      </c>
      <c r="DL8" s="33">
        <f t="shared" si="52"/>
        <v>0</v>
      </c>
      <c r="DM8" s="26">
        <f t="shared" si="53"/>
        <v>1</v>
      </c>
      <c r="DN8" s="31" t="str">
        <f t="shared" si="54"/>
        <v>Equipe 05</v>
      </c>
      <c r="DO8" s="31" t="str">
        <f t="shared" si="55"/>
        <v>Equipe 05</v>
      </c>
      <c r="DP8" s="33">
        <f t="shared" si="56"/>
        <v>0</v>
      </c>
      <c r="DQ8" s="26">
        <f t="shared" si="57"/>
        <v>1</v>
      </c>
      <c r="DR8" s="31" t="str">
        <f t="shared" si="58"/>
        <v>Equipe 05</v>
      </c>
      <c r="DS8" s="31" t="str">
        <f t="shared" si="59"/>
        <v>Equipe 05</v>
      </c>
      <c r="DT8" s="33">
        <f t="shared" si="60"/>
        <v>0</v>
      </c>
      <c r="DU8" s="26">
        <f t="shared" si="61"/>
        <v>1</v>
      </c>
      <c r="DV8" s="31" t="str">
        <f t="shared" si="62"/>
        <v>Equipe 05</v>
      </c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</row>
    <row r="9" spans="1:197" ht="15" customHeight="1" x14ac:dyDescent="0.25">
      <c r="A9" s="105"/>
      <c r="B9" s="106"/>
      <c r="C9" s="94"/>
      <c r="D9" s="94"/>
      <c r="E9" s="93"/>
      <c r="F9" s="105"/>
      <c r="G9" s="107"/>
      <c r="H9" s="108"/>
      <c r="I9" s="28"/>
      <c r="J9" s="34">
        <f t="shared" si="63"/>
        <v>1</v>
      </c>
      <c r="K9" s="219" t="str">
        <f t="shared" si="23"/>
        <v>Equipe 06</v>
      </c>
      <c r="L9" s="185">
        <f t="shared" si="0"/>
        <v>0</v>
      </c>
      <c r="M9" s="140">
        <f t="shared" si="1"/>
        <v>0</v>
      </c>
      <c r="N9" s="42" t="str">
        <f t="shared" si="2"/>
        <v>u</v>
      </c>
      <c r="O9" s="144">
        <f t="shared" si="3"/>
        <v>0</v>
      </c>
      <c r="P9" s="145">
        <f t="shared" si="4"/>
        <v>0</v>
      </c>
      <c r="Q9" s="145">
        <f t="shared" si="5"/>
        <v>0</v>
      </c>
      <c r="R9" s="145">
        <f t="shared" si="6"/>
        <v>0</v>
      </c>
      <c r="S9" s="145">
        <f t="shared" si="7"/>
        <v>0</v>
      </c>
      <c r="T9" s="145">
        <f t="shared" si="8"/>
        <v>0</v>
      </c>
      <c r="U9" s="176">
        <f t="shared" si="9"/>
        <v>0</v>
      </c>
      <c r="V9" s="51">
        <f t="shared" si="64"/>
        <v>1</v>
      </c>
      <c r="W9" s="222" t="str">
        <f t="shared" si="24"/>
        <v>Equipe 06</v>
      </c>
      <c r="X9" s="188">
        <f t="shared" si="10"/>
        <v>0</v>
      </c>
      <c r="Y9" s="149">
        <f t="shared" si="11"/>
        <v>0</v>
      </c>
      <c r="Z9" s="52" t="str">
        <f t="shared" si="12"/>
        <v>u</v>
      </c>
      <c r="AA9" s="153">
        <f t="shared" si="13"/>
        <v>0</v>
      </c>
      <c r="AB9" s="154">
        <f t="shared" si="14"/>
        <v>0</v>
      </c>
      <c r="AC9" s="154">
        <f t="shared" si="15"/>
        <v>0</v>
      </c>
      <c r="AD9" s="154">
        <f t="shared" si="16"/>
        <v>0</v>
      </c>
      <c r="AE9" s="154">
        <f t="shared" si="17"/>
        <v>0</v>
      </c>
      <c r="AF9" s="154">
        <f t="shared" si="18"/>
        <v>0</v>
      </c>
      <c r="AG9" s="179">
        <f t="shared" si="19"/>
        <v>0</v>
      </c>
      <c r="AH9" s="61">
        <f t="shared" si="65"/>
        <v>1</v>
      </c>
      <c r="AI9" s="225" t="str">
        <f t="shared" si="25"/>
        <v>Equipe 06</v>
      </c>
      <c r="AJ9" s="191">
        <f t="shared" si="20"/>
        <v>0</v>
      </c>
      <c r="AK9" s="158">
        <f t="shared" si="26"/>
        <v>0</v>
      </c>
      <c r="AL9" s="62" t="str">
        <f t="shared" si="27"/>
        <v>u</v>
      </c>
      <c r="AM9" s="162">
        <f t="shared" si="28"/>
        <v>0</v>
      </c>
      <c r="AN9" s="163">
        <f t="shared" si="29"/>
        <v>0</v>
      </c>
      <c r="AO9" s="163">
        <f t="shared" si="30"/>
        <v>0</v>
      </c>
      <c r="AP9" s="163">
        <f t="shared" si="31"/>
        <v>0</v>
      </c>
      <c r="AQ9" s="163">
        <f t="shared" si="32"/>
        <v>0</v>
      </c>
      <c r="AR9" s="163">
        <f t="shared" si="33"/>
        <v>0</v>
      </c>
      <c r="AS9" s="182">
        <f t="shared" si="34"/>
        <v>0</v>
      </c>
      <c r="AT9" s="27">
        <v>6</v>
      </c>
      <c r="AU9" s="26">
        <f t="shared" si="35"/>
        <v>6</v>
      </c>
      <c r="AV9" s="26">
        <v>6</v>
      </c>
      <c r="AW9" s="26">
        <f t="shared" si="36"/>
        <v>6</v>
      </c>
      <c r="AX9" s="26">
        <v>6</v>
      </c>
      <c r="AY9" s="30">
        <f t="shared" si="37"/>
        <v>6</v>
      </c>
      <c r="AZ9" s="31" t="str">
        <f>Equipes!A7</f>
        <v>Equipe 06</v>
      </c>
      <c r="BA9" s="26">
        <f t="shared" si="38"/>
        <v>1</v>
      </c>
      <c r="BB9" s="26">
        <f>'J07'!BA9-BA9</f>
        <v>0</v>
      </c>
      <c r="BC9" s="32" t="str">
        <f>IF(BA9&gt;'J07'!BA9,'J07'!$BC$28,IF(BA9='J07'!BA9,'J07'!$BB$28,IF(BA9&lt;'J07'!BA9,'J07'!$BA$28)))</f>
        <v>u</v>
      </c>
      <c r="BD9" s="26">
        <f t="shared" si="39"/>
        <v>6</v>
      </c>
      <c r="BE9" s="26">
        <f>SUMPRODUCT(($B$4:$B$15=AZ9)*($CW$4:$CW$15))+SUMPRODUCT(($E$4:$E$15=AZ9)*($CX$4:$CX$15))+'J07'!BE9</f>
        <v>0</v>
      </c>
      <c r="BF9" s="26">
        <f>SUMPRODUCT(($B$4:$B$15=AZ9)*($CY$4:$CY$15))+SUMPRODUCT(($E$4:$E$15=AZ9)*($CZ$4:$CZ$15))+'J07'!BF9</f>
        <v>0</v>
      </c>
      <c r="BG9" s="26">
        <f>SUMPRODUCT(($B$4:$B$15=AZ9)*($DA$4:$DA$15))+SUMPRODUCT(($E$4:$E$15=AZ9)*($DB$4:$DB$15))+'J07'!BG9</f>
        <v>0</v>
      </c>
      <c r="BH9" s="26">
        <f>SUMPRODUCT(($B$4:$B$15=AZ9)*($DC$4:$DC$15))+SUMPRODUCT(($E$4:$E$15=AZ9)*($DD$4:$DD$15))+'J07'!BH9</f>
        <v>0</v>
      </c>
      <c r="BI9" s="26">
        <f>SUMPRODUCT(($B$4:$B$15=AZ9)*($DE$4:$DE$15))+SUMPRODUCT(($E$4:$E$15=AZ9)*($DF$4:$DF$15))+'J07'!BI9</f>
        <v>0</v>
      </c>
      <c r="BJ9" s="26">
        <f>SUMPRODUCT(($B$4:$B$15=AZ9)*($DG$4:$DG$15))+SUMPRODUCT(($E$4:$E$15=AZ9)*($DH$4:$DH$15))+'J07'!BJ9</f>
        <v>0</v>
      </c>
      <c r="BK9" s="26">
        <f>SUMPRODUCT(($B$4:$B$15=AZ9)*($DI$4:$DI$15))+SUMPRODUCT(($E$4:$E$15=AZ9)*($DJ$4:$DJ$15))+'J07'!BK9</f>
        <v>0</v>
      </c>
      <c r="BL9" s="26">
        <f t="shared" si="40"/>
        <v>0</v>
      </c>
      <c r="BM9" s="31" t="str">
        <f>Equipes!A7</f>
        <v>Equipe 06</v>
      </c>
      <c r="BN9" s="26">
        <f t="shared" si="41"/>
        <v>1</v>
      </c>
      <c r="BO9" s="26">
        <f>'J07'!BN9-BN9</f>
        <v>0</v>
      </c>
      <c r="BP9" s="32" t="str">
        <f>IF(BN9&gt;'J07'!BN9,'J07'!$BP$28,IF(BN9='J07'!BN9,'J07'!$BO$28,IF(BN9&lt;'J07'!BN9,'J07'!$BN$28)))</f>
        <v>u</v>
      </c>
      <c r="BQ9" s="26">
        <f t="shared" si="42"/>
        <v>6</v>
      </c>
      <c r="BR9" s="26">
        <f>SUMPRODUCT(($B$4:$B$15=BM9)*($CU$4:$CU$15))+'J07'!BR9</f>
        <v>0</v>
      </c>
      <c r="BS9" s="26">
        <f>SUMPRODUCT(($B$4:$B$15=BM9)*($CY$4:$CY$15))+'J07'!BS9</f>
        <v>0</v>
      </c>
      <c r="BT9" s="26">
        <f>SUMPRODUCT(($B$4:$B$15=BM9)*($DA$4:$DA$15))+'J07'!BT9</f>
        <v>0</v>
      </c>
      <c r="BU9" s="26">
        <f>SUMPRODUCT(($B$4:$B$15=BM9)*($DC$4:$DC$15))+'J07'!BU9</f>
        <v>0</v>
      </c>
      <c r="BV9" s="26">
        <f>SUMPRODUCT(($B$4:$B$15=BM9)*($DE$4:$DE$15))+'J07'!BV9</f>
        <v>0</v>
      </c>
      <c r="BW9" s="26">
        <f>SUMPRODUCT(($B$4:$B$15=BM9)*($DG$4:$DG$15))+'J07'!BW9</f>
        <v>0</v>
      </c>
      <c r="BX9" s="26">
        <f>SUMPRODUCT(($B$4:$B$15=BM9)*($DI$4:$DI$15))+'J07'!BX9</f>
        <v>0</v>
      </c>
      <c r="BY9" s="26">
        <f t="shared" si="43"/>
        <v>0</v>
      </c>
      <c r="BZ9" s="31" t="str">
        <f>Equipes!A7</f>
        <v>Equipe 06</v>
      </c>
      <c r="CA9" s="26">
        <f t="shared" si="44"/>
        <v>1</v>
      </c>
      <c r="CB9" s="26">
        <f>'J07'!CA9-CA9</f>
        <v>0</v>
      </c>
      <c r="CC9" s="32" t="str">
        <f>IF(CA9&gt;'J07'!CA9,'J07'!$CC$28,IF(CA9='J07'!CA9,'J07'!$CB$28,IF(CA9&lt;'J07'!CA9,'J07'!$CA$28)))</f>
        <v>u</v>
      </c>
      <c r="CD9" s="26">
        <f t="shared" si="45"/>
        <v>6</v>
      </c>
      <c r="CE9" s="26">
        <f>SUMPRODUCT(($E$4:$E$15=BZ9)*($CV$4:$CV$15))+'J07'!CE9</f>
        <v>0</v>
      </c>
      <c r="CF9" s="26">
        <f>SUMPRODUCT(($E$4:$E$15=BZ9)*($CZ$4:$CZ$15))+'J07'!CF9</f>
        <v>0</v>
      </c>
      <c r="CG9" s="26">
        <f>SUMPRODUCT(($E$4:$E$15=BZ9)*($DB$4:$DB$15))+'J07'!CG9</f>
        <v>0</v>
      </c>
      <c r="CH9" s="26">
        <f>SUMPRODUCT(($E$4:$E$15=BZ9)*($DD$4:$DD$15))+'J07'!CH9</f>
        <v>0</v>
      </c>
      <c r="CI9" s="26">
        <f>SUMPRODUCT(($E$4:$E$15=BZ9)*($DF$4:$DF$15))+'J07'!CI9</f>
        <v>0</v>
      </c>
      <c r="CJ9" s="26">
        <f>SUMPRODUCT(($E$4:$E$15=BZ9)*($DH$4:$DH$15))+'J07'!CJ9</f>
        <v>0</v>
      </c>
      <c r="CK9" s="26">
        <f>SUMPRODUCT(($E$4:$E$15=BZ9)*($DJ$4:$DJ$15))+'J07'!CK9</f>
        <v>0</v>
      </c>
      <c r="CL9" s="26">
        <f t="shared" si="46"/>
        <v>0</v>
      </c>
      <c r="CM9" s="33">
        <f t="shared" si="47"/>
        <v>0</v>
      </c>
      <c r="CN9" s="33">
        <f>CM9+0.0000003</f>
        <v>2.9999999999999999E-7</v>
      </c>
      <c r="CO9" s="33">
        <f t="shared" si="48"/>
        <v>0</v>
      </c>
      <c r="CP9" s="33">
        <f>CO9+0.0000003</f>
        <v>2.9999999999999999E-7</v>
      </c>
      <c r="CQ9" s="33">
        <f t="shared" si="49"/>
        <v>0</v>
      </c>
      <c r="CR9" s="33">
        <f>CQ9+0.0000003</f>
        <v>2.9999999999999999E-7</v>
      </c>
      <c r="CS9" s="109"/>
      <c r="CT9" s="101"/>
      <c r="CU9" s="101"/>
      <c r="CV9" s="101"/>
      <c r="CW9" s="101"/>
      <c r="CX9" s="101"/>
      <c r="CY9" s="101"/>
      <c r="CZ9" s="101"/>
      <c r="DA9" s="101"/>
      <c r="DB9" s="101"/>
      <c r="DC9" s="101"/>
      <c r="DD9" s="101"/>
      <c r="DE9" s="101"/>
      <c r="DF9" s="101"/>
      <c r="DG9" s="101"/>
      <c r="DH9" s="101"/>
      <c r="DI9" s="101"/>
      <c r="DJ9" s="110"/>
      <c r="DK9" s="31" t="str">
        <f t="shared" si="51"/>
        <v>Equipe 06</v>
      </c>
      <c r="DL9" s="33">
        <f t="shared" si="52"/>
        <v>0</v>
      </c>
      <c r="DM9" s="26">
        <f t="shared" si="53"/>
        <v>1</v>
      </c>
      <c r="DN9" s="31" t="str">
        <f t="shared" si="54"/>
        <v>Equipe 06</v>
      </c>
      <c r="DO9" s="31" t="str">
        <f t="shared" si="55"/>
        <v>Equipe 06</v>
      </c>
      <c r="DP9" s="33">
        <f t="shared" si="56"/>
        <v>0</v>
      </c>
      <c r="DQ9" s="26">
        <f t="shared" si="57"/>
        <v>1</v>
      </c>
      <c r="DR9" s="31" t="str">
        <f t="shared" si="58"/>
        <v>Equipe 06</v>
      </c>
      <c r="DS9" s="31" t="str">
        <f t="shared" si="59"/>
        <v>Equipe 06</v>
      </c>
      <c r="DT9" s="33">
        <f t="shared" si="60"/>
        <v>0</v>
      </c>
      <c r="DU9" s="26">
        <f t="shared" si="61"/>
        <v>1</v>
      </c>
      <c r="DV9" s="31" t="str">
        <f t="shared" si="62"/>
        <v>Equipe 06</v>
      </c>
      <c r="DW9" s="28"/>
      <c r="DX9" s="28"/>
      <c r="DY9" s="28"/>
      <c r="DZ9" s="28"/>
      <c r="EA9" s="28"/>
      <c r="EB9" s="28"/>
      <c r="EC9" s="28"/>
      <c r="ED9" s="28"/>
      <c r="EE9" s="28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  <c r="GJ9" s="28"/>
      <c r="GK9" s="28"/>
      <c r="GL9" s="28"/>
      <c r="GM9" s="28"/>
      <c r="GN9" s="28"/>
      <c r="GO9" s="28"/>
    </row>
    <row r="10" spans="1:197" ht="15" customHeight="1" x14ac:dyDescent="0.25">
      <c r="A10" s="105"/>
      <c r="B10" s="106"/>
      <c r="C10" s="94"/>
      <c r="D10" s="94"/>
      <c r="E10" s="93"/>
      <c r="F10" s="105"/>
      <c r="G10" s="107"/>
      <c r="H10" s="108"/>
      <c r="I10" s="28"/>
      <c r="J10" s="34">
        <f t="shared" si="63"/>
        <v>1</v>
      </c>
      <c r="K10" s="219" t="str">
        <f t="shared" si="23"/>
        <v>Equipe 07</v>
      </c>
      <c r="L10" s="185">
        <f t="shared" si="0"/>
        <v>0</v>
      </c>
      <c r="M10" s="140">
        <f t="shared" si="1"/>
        <v>0</v>
      </c>
      <c r="N10" s="42" t="str">
        <f t="shared" si="2"/>
        <v>u</v>
      </c>
      <c r="O10" s="144">
        <f t="shared" si="3"/>
        <v>0</v>
      </c>
      <c r="P10" s="145">
        <f t="shared" si="4"/>
        <v>0</v>
      </c>
      <c r="Q10" s="145">
        <f t="shared" si="5"/>
        <v>0</v>
      </c>
      <c r="R10" s="145">
        <f t="shared" si="6"/>
        <v>0</v>
      </c>
      <c r="S10" s="145">
        <f t="shared" si="7"/>
        <v>0</v>
      </c>
      <c r="T10" s="145">
        <f t="shared" si="8"/>
        <v>0</v>
      </c>
      <c r="U10" s="176">
        <f t="shared" si="9"/>
        <v>0</v>
      </c>
      <c r="V10" s="51">
        <f t="shared" si="64"/>
        <v>1</v>
      </c>
      <c r="W10" s="222" t="str">
        <f t="shared" si="24"/>
        <v>Equipe 07</v>
      </c>
      <c r="X10" s="188">
        <f t="shared" si="10"/>
        <v>0</v>
      </c>
      <c r="Y10" s="149">
        <f t="shared" si="11"/>
        <v>0</v>
      </c>
      <c r="Z10" s="52" t="str">
        <f t="shared" si="12"/>
        <v>u</v>
      </c>
      <c r="AA10" s="153">
        <f t="shared" si="13"/>
        <v>0</v>
      </c>
      <c r="AB10" s="154">
        <f t="shared" si="14"/>
        <v>0</v>
      </c>
      <c r="AC10" s="154">
        <f t="shared" si="15"/>
        <v>0</v>
      </c>
      <c r="AD10" s="154">
        <f t="shared" si="16"/>
        <v>0</v>
      </c>
      <c r="AE10" s="154">
        <f t="shared" si="17"/>
        <v>0</v>
      </c>
      <c r="AF10" s="154">
        <f t="shared" si="18"/>
        <v>0</v>
      </c>
      <c r="AG10" s="179">
        <f t="shared" si="19"/>
        <v>0</v>
      </c>
      <c r="AH10" s="61">
        <f t="shared" si="65"/>
        <v>1</v>
      </c>
      <c r="AI10" s="225" t="str">
        <f t="shared" si="25"/>
        <v>Equipe 07</v>
      </c>
      <c r="AJ10" s="191">
        <f t="shared" si="20"/>
        <v>0</v>
      </c>
      <c r="AK10" s="158">
        <f t="shared" si="26"/>
        <v>0</v>
      </c>
      <c r="AL10" s="62" t="str">
        <f t="shared" si="27"/>
        <v>u</v>
      </c>
      <c r="AM10" s="162">
        <f t="shared" si="28"/>
        <v>0</v>
      </c>
      <c r="AN10" s="163">
        <f t="shared" si="29"/>
        <v>0</v>
      </c>
      <c r="AO10" s="163">
        <f t="shared" si="30"/>
        <v>0</v>
      </c>
      <c r="AP10" s="163">
        <f t="shared" si="31"/>
        <v>0</v>
      </c>
      <c r="AQ10" s="163">
        <f t="shared" si="32"/>
        <v>0</v>
      </c>
      <c r="AR10" s="163">
        <f t="shared" si="33"/>
        <v>0</v>
      </c>
      <c r="AS10" s="182">
        <f t="shared" si="34"/>
        <v>0</v>
      </c>
      <c r="AT10" s="27">
        <v>7</v>
      </c>
      <c r="AU10" s="26">
        <f t="shared" si="35"/>
        <v>7</v>
      </c>
      <c r="AV10" s="26">
        <v>7</v>
      </c>
      <c r="AW10" s="26">
        <f t="shared" si="36"/>
        <v>7</v>
      </c>
      <c r="AX10" s="26">
        <v>7</v>
      </c>
      <c r="AY10" s="30">
        <f t="shared" si="37"/>
        <v>7</v>
      </c>
      <c r="AZ10" s="31" t="str">
        <f>Equipes!A8</f>
        <v>Equipe 07</v>
      </c>
      <c r="BA10" s="26">
        <f t="shared" si="38"/>
        <v>1</v>
      </c>
      <c r="BB10" s="26">
        <f>'J07'!BA10-BA10</f>
        <v>0</v>
      </c>
      <c r="BC10" s="32" t="str">
        <f>IF(BA10&gt;'J07'!BA10,'J07'!$BC$28,IF(BA10='J07'!BA10,'J07'!$BB$28,IF(BA10&lt;'J07'!BA10,'J07'!$BA$28)))</f>
        <v>u</v>
      </c>
      <c r="BD10" s="26">
        <f t="shared" si="39"/>
        <v>7</v>
      </c>
      <c r="BE10" s="26">
        <f>SUMPRODUCT(($B$4:$B$15=AZ10)*($CW$4:$CW$15))+SUMPRODUCT(($E$4:$E$15=AZ10)*($CX$4:$CX$15))+'J07'!BE10</f>
        <v>0</v>
      </c>
      <c r="BF10" s="26">
        <f>SUMPRODUCT(($B$4:$B$15=AZ10)*($CY$4:$CY$15))+SUMPRODUCT(($E$4:$E$15=AZ10)*($CZ$4:$CZ$15))+'J07'!BF10</f>
        <v>0</v>
      </c>
      <c r="BG10" s="26">
        <f>SUMPRODUCT(($B$4:$B$15=AZ10)*($DA$4:$DA$15))+SUMPRODUCT(($E$4:$E$15=AZ10)*($DB$4:$DB$15))+'J07'!BG10</f>
        <v>0</v>
      </c>
      <c r="BH10" s="26">
        <f>SUMPRODUCT(($B$4:$B$15=AZ10)*($DC$4:$DC$15))+SUMPRODUCT(($E$4:$E$15=AZ10)*($DD$4:$DD$15))+'J07'!BH10</f>
        <v>0</v>
      </c>
      <c r="BI10" s="26">
        <f>SUMPRODUCT(($B$4:$B$15=AZ10)*($DE$4:$DE$15))+SUMPRODUCT(($E$4:$E$15=AZ10)*($DF$4:$DF$15))+'J07'!BI10</f>
        <v>0</v>
      </c>
      <c r="BJ10" s="26">
        <f>SUMPRODUCT(($B$4:$B$15=AZ10)*($DG$4:$DG$15))+SUMPRODUCT(($E$4:$E$15=AZ10)*($DH$4:$DH$15))+'J07'!BJ10</f>
        <v>0</v>
      </c>
      <c r="BK10" s="26">
        <f>SUMPRODUCT(($B$4:$B$15=AZ10)*($DI$4:$DI$15))+SUMPRODUCT(($E$4:$E$15=AZ10)*($DJ$4:$DJ$15))+'J07'!BK10</f>
        <v>0</v>
      </c>
      <c r="BL10" s="26">
        <f t="shared" si="40"/>
        <v>0</v>
      </c>
      <c r="BM10" s="31" t="str">
        <f>Equipes!A8</f>
        <v>Equipe 07</v>
      </c>
      <c r="BN10" s="26">
        <f t="shared" si="41"/>
        <v>1</v>
      </c>
      <c r="BO10" s="26">
        <f>'J07'!BN10-BN10</f>
        <v>0</v>
      </c>
      <c r="BP10" s="32" t="str">
        <f>IF(BN10&gt;'J07'!BN10,'J07'!$BP$28,IF(BN10='J07'!BN10,'J07'!$BO$28,IF(BN10&lt;'J07'!BN10,'J07'!$BN$28)))</f>
        <v>u</v>
      </c>
      <c r="BQ10" s="26">
        <f t="shared" si="42"/>
        <v>7</v>
      </c>
      <c r="BR10" s="26">
        <f>SUMPRODUCT(($B$4:$B$15=BM10)*($CU$4:$CU$15))+'J07'!BR10</f>
        <v>0</v>
      </c>
      <c r="BS10" s="26">
        <f>SUMPRODUCT(($B$4:$B$15=BM10)*($CY$4:$CY$15))+'J07'!BS10</f>
        <v>0</v>
      </c>
      <c r="BT10" s="26">
        <f>SUMPRODUCT(($B$4:$B$15=BM10)*($DA$4:$DA$15))+'J07'!BT10</f>
        <v>0</v>
      </c>
      <c r="BU10" s="26">
        <f>SUMPRODUCT(($B$4:$B$15=BM10)*($DC$4:$DC$15))+'J07'!BU10</f>
        <v>0</v>
      </c>
      <c r="BV10" s="26">
        <f>SUMPRODUCT(($B$4:$B$15=BM10)*($DE$4:$DE$15))+'J07'!BV10</f>
        <v>0</v>
      </c>
      <c r="BW10" s="26">
        <f>SUMPRODUCT(($B$4:$B$15=BM10)*($DG$4:$DG$15))+'J07'!BW10</f>
        <v>0</v>
      </c>
      <c r="BX10" s="26">
        <f>SUMPRODUCT(($B$4:$B$15=BM10)*($DI$4:$DI$15))+'J07'!BX10</f>
        <v>0</v>
      </c>
      <c r="BY10" s="26">
        <f t="shared" si="43"/>
        <v>0</v>
      </c>
      <c r="BZ10" s="31" t="str">
        <f>Equipes!A8</f>
        <v>Equipe 07</v>
      </c>
      <c r="CA10" s="26">
        <f t="shared" si="44"/>
        <v>1</v>
      </c>
      <c r="CB10" s="26">
        <f>'J07'!CA10-CA10</f>
        <v>0</v>
      </c>
      <c r="CC10" s="32" t="str">
        <f>IF(CA10&gt;'J07'!CA10,'J07'!$CC$28,IF(CA10='J07'!CA10,'J07'!$CB$28,IF(CA10&lt;'J07'!CA10,'J07'!$CA$28)))</f>
        <v>u</v>
      </c>
      <c r="CD10" s="26">
        <f t="shared" si="45"/>
        <v>7</v>
      </c>
      <c r="CE10" s="26">
        <f>SUMPRODUCT(($E$4:$E$15=BZ10)*($CV$4:$CV$15))+'J07'!CE10</f>
        <v>0</v>
      </c>
      <c r="CF10" s="26">
        <f>SUMPRODUCT(($E$4:$E$15=BZ10)*($CZ$4:$CZ$15))+'J07'!CF10</f>
        <v>0</v>
      </c>
      <c r="CG10" s="26">
        <f>SUMPRODUCT(($E$4:$E$15=BZ10)*($DB$4:$DB$15))+'J07'!CG10</f>
        <v>0</v>
      </c>
      <c r="CH10" s="26">
        <f>SUMPRODUCT(($E$4:$E$15=BZ10)*($DD$4:$DD$15))+'J07'!CH10</f>
        <v>0</v>
      </c>
      <c r="CI10" s="26">
        <f>SUMPRODUCT(($E$4:$E$15=BZ10)*($DF$4:$DF$15))+'J07'!CI10</f>
        <v>0</v>
      </c>
      <c r="CJ10" s="26">
        <f>SUMPRODUCT(($E$4:$E$15=BZ10)*($DH$4:$DH$15))+'J07'!CJ10</f>
        <v>0</v>
      </c>
      <c r="CK10" s="26">
        <f>SUMPRODUCT(($E$4:$E$15=BZ10)*($DJ$4:$DJ$15))+'J07'!CK10</f>
        <v>0</v>
      </c>
      <c r="CL10" s="26">
        <f t="shared" si="46"/>
        <v>0</v>
      </c>
      <c r="CM10" s="33">
        <f t="shared" si="47"/>
        <v>0</v>
      </c>
      <c r="CN10" s="33">
        <f>CM10+0.0000002</f>
        <v>1.9999999999999999E-7</v>
      </c>
      <c r="CO10" s="33">
        <f t="shared" si="48"/>
        <v>0</v>
      </c>
      <c r="CP10" s="33">
        <f>CO10+0.0000002</f>
        <v>1.9999999999999999E-7</v>
      </c>
      <c r="CQ10" s="33">
        <f t="shared" si="49"/>
        <v>0</v>
      </c>
      <c r="CR10" s="33">
        <f>CQ10+0.0000002</f>
        <v>1.9999999999999999E-7</v>
      </c>
      <c r="CS10" s="109"/>
      <c r="CT10" s="101"/>
      <c r="CU10" s="101"/>
      <c r="CV10" s="101"/>
      <c r="CW10" s="101"/>
      <c r="CX10" s="101"/>
      <c r="CY10" s="101"/>
      <c r="CZ10" s="101"/>
      <c r="DA10" s="101"/>
      <c r="DB10" s="101"/>
      <c r="DC10" s="101"/>
      <c r="DD10" s="101"/>
      <c r="DE10" s="101"/>
      <c r="DF10" s="101"/>
      <c r="DG10" s="101"/>
      <c r="DH10" s="101"/>
      <c r="DI10" s="101"/>
      <c r="DJ10" s="110"/>
      <c r="DK10" s="31" t="str">
        <f t="shared" si="51"/>
        <v>Equipe 07</v>
      </c>
      <c r="DL10" s="33">
        <f t="shared" si="52"/>
        <v>0</v>
      </c>
      <c r="DM10" s="26">
        <f t="shared" si="53"/>
        <v>1</v>
      </c>
      <c r="DN10" s="31" t="str">
        <f t="shared" si="54"/>
        <v>Equipe 07</v>
      </c>
      <c r="DO10" s="31" t="str">
        <f t="shared" si="55"/>
        <v>Equipe 07</v>
      </c>
      <c r="DP10" s="33">
        <f t="shared" si="56"/>
        <v>0</v>
      </c>
      <c r="DQ10" s="26">
        <f t="shared" si="57"/>
        <v>1</v>
      </c>
      <c r="DR10" s="31" t="str">
        <f t="shared" si="58"/>
        <v>Equipe 07</v>
      </c>
      <c r="DS10" s="31" t="str">
        <f t="shared" si="59"/>
        <v>Equipe 07</v>
      </c>
      <c r="DT10" s="33">
        <f t="shared" si="60"/>
        <v>0</v>
      </c>
      <c r="DU10" s="26">
        <f t="shared" si="61"/>
        <v>1</v>
      </c>
      <c r="DV10" s="31" t="str">
        <f t="shared" si="62"/>
        <v>Equipe 07</v>
      </c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28"/>
      <c r="EV10" s="28"/>
      <c r="EW10" s="28"/>
      <c r="EX10" s="28"/>
      <c r="EY10" s="28"/>
      <c r="EZ10" s="28"/>
      <c r="FA10" s="28"/>
      <c r="FB10" s="28"/>
      <c r="FC10" s="28"/>
      <c r="FD10" s="28"/>
      <c r="FE10" s="28"/>
      <c r="FF10" s="28"/>
      <c r="FG10" s="28"/>
      <c r="FH10" s="28"/>
      <c r="FI10" s="28"/>
      <c r="FJ10" s="28"/>
      <c r="FK10" s="28"/>
      <c r="FL10" s="28"/>
      <c r="FM10" s="28"/>
      <c r="FN10" s="28"/>
      <c r="FO10" s="28"/>
      <c r="FP10" s="28"/>
      <c r="FQ10" s="28"/>
      <c r="FR10" s="28"/>
      <c r="FS10" s="28"/>
      <c r="FT10" s="28"/>
      <c r="FU10" s="28"/>
      <c r="FV10" s="28"/>
      <c r="FW10" s="28"/>
      <c r="FX10" s="28"/>
      <c r="FY10" s="28"/>
      <c r="FZ10" s="28"/>
      <c r="GA10" s="28"/>
      <c r="GB10" s="28"/>
      <c r="GC10" s="28"/>
      <c r="GD10" s="28"/>
      <c r="GE10" s="28"/>
      <c r="GF10" s="28"/>
      <c r="GG10" s="28"/>
      <c r="GH10" s="28"/>
      <c r="GI10" s="28"/>
      <c r="GJ10" s="28"/>
      <c r="GK10" s="28"/>
      <c r="GL10" s="28"/>
      <c r="GM10" s="28"/>
      <c r="GN10" s="28"/>
      <c r="GO10" s="28"/>
    </row>
    <row r="11" spans="1:197" ht="15" customHeight="1" thickBot="1" x14ac:dyDescent="0.3">
      <c r="A11" s="105"/>
      <c r="B11" s="106"/>
      <c r="C11" s="94"/>
      <c r="D11" s="94"/>
      <c r="E11" s="93"/>
      <c r="F11" s="105"/>
      <c r="G11" s="107"/>
      <c r="H11" s="108"/>
      <c r="I11" s="28"/>
      <c r="J11" s="83">
        <f t="shared" si="63"/>
        <v>1</v>
      </c>
      <c r="K11" s="220" t="str">
        <f t="shared" si="23"/>
        <v>Equipe 08</v>
      </c>
      <c r="L11" s="186">
        <f t="shared" si="0"/>
        <v>0</v>
      </c>
      <c r="M11" s="141">
        <f t="shared" si="1"/>
        <v>0</v>
      </c>
      <c r="N11" s="84" t="str">
        <f t="shared" si="2"/>
        <v>u</v>
      </c>
      <c r="O11" s="146">
        <f t="shared" si="3"/>
        <v>0</v>
      </c>
      <c r="P11" s="147">
        <f t="shared" si="4"/>
        <v>0</v>
      </c>
      <c r="Q11" s="147">
        <f t="shared" si="5"/>
        <v>0</v>
      </c>
      <c r="R11" s="147">
        <f t="shared" si="6"/>
        <v>0</v>
      </c>
      <c r="S11" s="147">
        <f t="shared" si="7"/>
        <v>0</v>
      </c>
      <c r="T11" s="147">
        <f t="shared" si="8"/>
        <v>0</v>
      </c>
      <c r="U11" s="177">
        <f t="shared" si="9"/>
        <v>0</v>
      </c>
      <c r="V11" s="85">
        <f t="shared" si="64"/>
        <v>1</v>
      </c>
      <c r="W11" s="223" t="str">
        <f t="shared" si="24"/>
        <v>Equipe 08</v>
      </c>
      <c r="X11" s="189">
        <f t="shared" si="10"/>
        <v>0</v>
      </c>
      <c r="Y11" s="150">
        <f t="shared" si="11"/>
        <v>0</v>
      </c>
      <c r="Z11" s="86" t="str">
        <f t="shared" si="12"/>
        <v>u</v>
      </c>
      <c r="AA11" s="155">
        <f t="shared" si="13"/>
        <v>0</v>
      </c>
      <c r="AB11" s="156">
        <f t="shared" si="14"/>
        <v>0</v>
      </c>
      <c r="AC11" s="156">
        <f t="shared" si="15"/>
        <v>0</v>
      </c>
      <c r="AD11" s="156">
        <f t="shared" si="16"/>
        <v>0</v>
      </c>
      <c r="AE11" s="156">
        <f t="shared" si="17"/>
        <v>0</v>
      </c>
      <c r="AF11" s="156">
        <f t="shared" si="18"/>
        <v>0</v>
      </c>
      <c r="AG11" s="180">
        <f t="shared" si="19"/>
        <v>0</v>
      </c>
      <c r="AH11" s="87">
        <f t="shared" si="65"/>
        <v>1</v>
      </c>
      <c r="AI11" s="226" t="str">
        <f t="shared" si="25"/>
        <v>Equipe 08</v>
      </c>
      <c r="AJ11" s="192">
        <f t="shared" si="20"/>
        <v>0</v>
      </c>
      <c r="AK11" s="159">
        <f t="shared" si="26"/>
        <v>0</v>
      </c>
      <c r="AL11" s="88" t="str">
        <f t="shared" si="27"/>
        <v>u</v>
      </c>
      <c r="AM11" s="164">
        <f t="shared" si="28"/>
        <v>0</v>
      </c>
      <c r="AN11" s="165">
        <f t="shared" si="29"/>
        <v>0</v>
      </c>
      <c r="AO11" s="165">
        <f t="shared" si="30"/>
        <v>0</v>
      </c>
      <c r="AP11" s="165">
        <f t="shared" si="31"/>
        <v>0</v>
      </c>
      <c r="AQ11" s="165">
        <f t="shared" si="32"/>
        <v>0</v>
      </c>
      <c r="AR11" s="165">
        <f t="shared" si="33"/>
        <v>0</v>
      </c>
      <c r="AS11" s="183">
        <f t="shared" si="34"/>
        <v>0</v>
      </c>
      <c r="AT11" s="27">
        <v>8</v>
      </c>
      <c r="AU11" s="26">
        <f t="shared" si="35"/>
        <v>8</v>
      </c>
      <c r="AV11" s="26">
        <v>8</v>
      </c>
      <c r="AW11" s="26">
        <f t="shared" si="36"/>
        <v>8</v>
      </c>
      <c r="AX11" s="26">
        <v>8</v>
      </c>
      <c r="AY11" s="30">
        <f t="shared" si="37"/>
        <v>8</v>
      </c>
      <c r="AZ11" s="31" t="str">
        <f>Equipes!A9</f>
        <v>Equipe 08</v>
      </c>
      <c r="BA11" s="26">
        <f t="shared" si="38"/>
        <v>1</v>
      </c>
      <c r="BB11" s="26">
        <f>'J07'!BA11-BA11</f>
        <v>0</v>
      </c>
      <c r="BC11" s="32" t="str">
        <f>IF(BA11&gt;'J07'!BA11,'J07'!$BC$28,IF(BA11='J07'!BA11,'J07'!$BB$28,IF(BA11&lt;'J07'!BA11,'J07'!$BA$28)))</f>
        <v>u</v>
      </c>
      <c r="BD11" s="26">
        <f t="shared" si="39"/>
        <v>8</v>
      </c>
      <c r="BE11" s="26">
        <f>SUMPRODUCT(($B$4:$B$15=AZ11)*($CW$4:$CW$15))+SUMPRODUCT(($E$4:$E$15=AZ11)*($CX$4:$CX$15))+'J07'!BE11</f>
        <v>0</v>
      </c>
      <c r="BF11" s="26">
        <f>SUMPRODUCT(($B$4:$B$15=AZ11)*($CY$4:$CY$15))+SUMPRODUCT(($E$4:$E$15=AZ11)*($CZ$4:$CZ$15))+'J07'!BF11</f>
        <v>0</v>
      </c>
      <c r="BG11" s="26">
        <f>SUMPRODUCT(($B$4:$B$15=AZ11)*($DA$4:$DA$15))+SUMPRODUCT(($E$4:$E$15=AZ11)*($DB$4:$DB$15))+'J07'!BG11</f>
        <v>0</v>
      </c>
      <c r="BH11" s="26">
        <f>SUMPRODUCT(($B$4:$B$15=AZ11)*($DC$4:$DC$15))+SUMPRODUCT(($E$4:$E$15=AZ11)*($DD$4:$DD$15))+'J07'!BH11</f>
        <v>0</v>
      </c>
      <c r="BI11" s="26">
        <f>SUMPRODUCT(($B$4:$B$15=AZ11)*($DE$4:$DE$15))+SUMPRODUCT(($E$4:$E$15=AZ11)*($DF$4:$DF$15))+'J07'!BI11</f>
        <v>0</v>
      </c>
      <c r="BJ11" s="26">
        <f>SUMPRODUCT(($B$4:$B$15=AZ11)*($DG$4:$DG$15))+SUMPRODUCT(($E$4:$E$15=AZ11)*($DH$4:$DH$15))+'J07'!BJ11</f>
        <v>0</v>
      </c>
      <c r="BK11" s="26">
        <f>SUMPRODUCT(($B$4:$B$15=AZ11)*($DI$4:$DI$15))+SUMPRODUCT(($E$4:$E$15=AZ11)*($DJ$4:$DJ$15))+'J07'!BK11</f>
        <v>0</v>
      </c>
      <c r="BL11" s="26">
        <f t="shared" si="40"/>
        <v>0</v>
      </c>
      <c r="BM11" s="31" t="str">
        <f>Equipes!A9</f>
        <v>Equipe 08</v>
      </c>
      <c r="BN11" s="26">
        <f t="shared" si="41"/>
        <v>1</v>
      </c>
      <c r="BO11" s="26">
        <f>'J07'!BN11-BN11</f>
        <v>0</v>
      </c>
      <c r="BP11" s="32" t="str">
        <f>IF(BN11&gt;'J07'!BN11,'J07'!$BP$28,IF(BN11='J07'!BN11,'J07'!$BO$28,IF(BN11&lt;'J07'!BN11,'J07'!$BN$28)))</f>
        <v>u</v>
      </c>
      <c r="BQ11" s="26">
        <f t="shared" si="42"/>
        <v>8</v>
      </c>
      <c r="BR11" s="26">
        <f>SUMPRODUCT(($B$4:$B$15=BM11)*($CU$4:$CU$15))+'J07'!BR11</f>
        <v>0</v>
      </c>
      <c r="BS11" s="26">
        <f>SUMPRODUCT(($B$4:$B$15=BM11)*($CY$4:$CY$15))+'J07'!BS11</f>
        <v>0</v>
      </c>
      <c r="BT11" s="26">
        <f>SUMPRODUCT(($B$4:$B$15=BM11)*($DA$4:$DA$15))+'J07'!BT11</f>
        <v>0</v>
      </c>
      <c r="BU11" s="26">
        <f>SUMPRODUCT(($B$4:$B$15=BM11)*($DC$4:$DC$15))+'J07'!BU11</f>
        <v>0</v>
      </c>
      <c r="BV11" s="26">
        <f>SUMPRODUCT(($B$4:$B$15=BM11)*($DE$4:$DE$15))+'J07'!BV11</f>
        <v>0</v>
      </c>
      <c r="BW11" s="26">
        <f>SUMPRODUCT(($B$4:$B$15=BM11)*($DG$4:$DG$15))+'J07'!BW11</f>
        <v>0</v>
      </c>
      <c r="BX11" s="26">
        <f>SUMPRODUCT(($B$4:$B$15=BM11)*($DI$4:$DI$15))+'J07'!BX11</f>
        <v>0</v>
      </c>
      <c r="BY11" s="26">
        <f t="shared" si="43"/>
        <v>0</v>
      </c>
      <c r="BZ11" s="31" t="str">
        <f>Equipes!A9</f>
        <v>Equipe 08</v>
      </c>
      <c r="CA11" s="26">
        <f t="shared" si="44"/>
        <v>1</v>
      </c>
      <c r="CB11" s="26">
        <f>'J07'!CA11-CA11</f>
        <v>0</v>
      </c>
      <c r="CC11" s="32" t="str">
        <f>IF(CA11&gt;'J07'!CA11,'J07'!$CC$28,IF(CA11='J07'!CA11,'J07'!$CB$28,IF(CA11&lt;'J07'!CA11,'J07'!$CA$28)))</f>
        <v>u</v>
      </c>
      <c r="CD11" s="26">
        <f t="shared" si="45"/>
        <v>8</v>
      </c>
      <c r="CE11" s="26">
        <f>SUMPRODUCT(($E$4:$E$15=BZ11)*($CV$4:$CV$15))+'J07'!CE11</f>
        <v>0</v>
      </c>
      <c r="CF11" s="26">
        <f>SUMPRODUCT(($E$4:$E$15=BZ11)*($CZ$4:$CZ$15))+'J07'!CF11</f>
        <v>0</v>
      </c>
      <c r="CG11" s="26">
        <f>SUMPRODUCT(($E$4:$E$15=BZ11)*($DB$4:$DB$15))+'J07'!CG11</f>
        <v>0</v>
      </c>
      <c r="CH11" s="26">
        <f>SUMPRODUCT(($E$4:$E$15=BZ11)*($DD$4:$DD$15))+'J07'!CH11</f>
        <v>0</v>
      </c>
      <c r="CI11" s="26">
        <f>SUMPRODUCT(($E$4:$E$15=BZ11)*($DF$4:$DF$15))+'J07'!CI11</f>
        <v>0</v>
      </c>
      <c r="CJ11" s="26">
        <f>SUMPRODUCT(($E$4:$E$15=BZ11)*($DH$4:$DH$15))+'J07'!CJ11</f>
        <v>0</v>
      </c>
      <c r="CK11" s="26">
        <f>SUMPRODUCT(($E$4:$E$15=BZ11)*($DJ$4:$DJ$15))+'J07'!CK11</f>
        <v>0</v>
      </c>
      <c r="CL11" s="26">
        <f t="shared" si="46"/>
        <v>0</v>
      </c>
      <c r="CM11" s="33">
        <f t="shared" si="47"/>
        <v>0</v>
      </c>
      <c r="CN11" s="33">
        <f>CM11+0.0000001</f>
        <v>9.9999999999999995E-8</v>
      </c>
      <c r="CO11" s="33">
        <f t="shared" si="48"/>
        <v>0</v>
      </c>
      <c r="CP11" s="33">
        <f>CO11+0.0000001</f>
        <v>9.9999999999999995E-8</v>
      </c>
      <c r="CQ11" s="33">
        <f t="shared" si="49"/>
        <v>0</v>
      </c>
      <c r="CR11" s="33">
        <f>CQ11+0.0000001</f>
        <v>9.9999999999999995E-8</v>
      </c>
      <c r="CS11" s="109"/>
      <c r="CT11" s="101"/>
      <c r="CU11" s="101"/>
      <c r="CV11" s="101"/>
      <c r="CW11" s="101"/>
      <c r="CX11" s="101"/>
      <c r="CY11" s="101"/>
      <c r="CZ11" s="101"/>
      <c r="DA11" s="101"/>
      <c r="DB11" s="101"/>
      <c r="DC11" s="101"/>
      <c r="DD11" s="101"/>
      <c r="DE11" s="101"/>
      <c r="DF11" s="101"/>
      <c r="DG11" s="101"/>
      <c r="DH11" s="101"/>
      <c r="DI11" s="101"/>
      <c r="DJ11" s="110"/>
      <c r="DK11" s="31" t="str">
        <f t="shared" si="51"/>
        <v>Equipe 08</v>
      </c>
      <c r="DL11" s="33">
        <f t="shared" si="52"/>
        <v>0</v>
      </c>
      <c r="DM11" s="26">
        <f t="shared" si="53"/>
        <v>1</v>
      </c>
      <c r="DN11" s="31" t="str">
        <f t="shared" si="54"/>
        <v>Equipe 08</v>
      </c>
      <c r="DO11" s="31" t="str">
        <f t="shared" si="55"/>
        <v>Equipe 08</v>
      </c>
      <c r="DP11" s="33">
        <f t="shared" si="56"/>
        <v>0</v>
      </c>
      <c r="DQ11" s="26">
        <f t="shared" si="57"/>
        <v>1</v>
      </c>
      <c r="DR11" s="31" t="str">
        <f t="shared" si="58"/>
        <v>Equipe 08</v>
      </c>
      <c r="DS11" s="31" t="str">
        <f t="shared" si="59"/>
        <v>Equipe 08</v>
      </c>
      <c r="DT11" s="33">
        <f t="shared" si="60"/>
        <v>0</v>
      </c>
      <c r="DU11" s="26">
        <f t="shared" si="61"/>
        <v>1</v>
      </c>
      <c r="DV11" s="31" t="str">
        <f t="shared" si="62"/>
        <v>Equipe 08</v>
      </c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</row>
    <row r="12" spans="1:197" ht="15" customHeight="1" thickTop="1" x14ac:dyDescent="0.25">
      <c r="A12" s="105"/>
      <c r="B12" s="106"/>
      <c r="C12" s="94"/>
      <c r="D12" s="94"/>
      <c r="E12" s="93"/>
      <c r="F12" s="105"/>
      <c r="G12" s="107"/>
      <c r="H12" s="108"/>
      <c r="I12" s="28"/>
      <c r="J12" s="89"/>
      <c r="K12" s="197"/>
      <c r="L12" s="198"/>
      <c r="M12" s="205"/>
      <c r="N12" s="90"/>
      <c r="O12" s="253" t="s">
        <v>29</v>
      </c>
      <c r="P12" s="254"/>
      <c r="Q12" s="254"/>
      <c r="R12" s="254"/>
      <c r="S12" s="261">
        <f>SUM(C4:D7)</f>
        <v>0</v>
      </c>
      <c r="T12" s="261"/>
      <c r="U12" s="262"/>
      <c r="V12" s="89"/>
      <c r="W12" s="197"/>
      <c r="X12" s="198"/>
      <c r="Y12" s="205"/>
      <c r="Z12" s="91"/>
      <c r="AA12" s="205"/>
      <c r="AB12" s="205"/>
      <c r="AC12" s="205"/>
      <c r="AD12" s="205"/>
      <c r="AE12" s="205"/>
      <c r="AF12" s="205"/>
      <c r="AG12" s="206"/>
      <c r="AH12" s="89"/>
      <c r="AI12" s="197"/>
      <c r="AJ12" s="198"/>
      <c r="AK12" s="205"/>
      <c r="AL12" s="91"/>
      <c r="AM12" s="205"/>
      <c r="AN12" s="205"/>
      <c r="AO12" s="205"/>
      <c r="AP12" s="205"/>
      <c r="AQ12" s="205"/>
      <c r="AR12" s="205"/>
      <c r="AS12" s="206"/>
      <c r="AT12" s="97"/>
      <c r="AU12" s="97"/>
      <c r="AV12" s="97"/>
      <c r="AW12" s="97"/>
      <c r="AX12" s="97"/>
      <c r="AY12" s="97"/>
      <c r="AZ12" s="98"/>
      <c r="BA12" s="97"/>
      <c r="BB12" s="97"/>
      <c r="BC12" s="99"/>
      <c r="BD12" s="97"/>
      <c r="BE12" s="97"/>
      <c r="BF12" s="97"/>
      <c r="BG12" s="97"/>
      <c r="BH12" s="97"/>
      <c r="BI12" s="97"/>
      <c r="BJ12" s="97"/>
      <c r="BK12" s="97"/>
      <c r="BL12" s="97"/>
      <c r="BM12" s="98"/>
      <c r="BN12" s="97"/>
      <c r="BO12" s="97"/>
      <c r="BP12" s="99"/>
      <c r="BQ12" s="97"/>
      <c r="BR12" s="97"/>
      <c r="BS12" s="97"/>
      <c r="BT12" s="97"/>
      <c r="BU12" s="97"/>
      <c r="BV12" s="97"/>
      <c r="BW12" s="97"/>
      <c r="BX12" s="97"/>
      <c r="BY12" s="97"/>
      <c r="BZ12" s="98"/>
      <c r="CA12" s="97"/>
      <c r="CB12" s="97"/>
      <c r="CC12" s="99"/>
      <c r="CD12" s="97"/>
      <c r="CE12" s="97"/>
      <c r="CF12" s="97"/>
      <c r="CG12" s="97"/>
      <c r="CH12" s="97"/>
      <c r="CI12" s="97"/>
      <c r="CJ12" s="97"/>
      <c r="CK12" s="97"/>
      <c r="CL12" s="97"/>
      <c r="CM12" s="100"/>
      <c r="CN12" s="100"/>
      <c r="CO12" s="100"/>
      <c r="CP12" s="100"/>
      <c r="CQ12" s="100"/>
      <c r="CR12" s="100"/>
      <c r="CS12" s="101"/>
      <c r="CT12" s="101"/>
      <c r="CU12" s="101"/>
      <c r="CV12" s="101"/>
      <c r="CW12" s="101"/>
      <c r="CX12" s="101"/>
      <c r="CY12" s="101"/>
      <c r="CZ12" s="101"/>
      <c r="DA12" s="101"/>
      <c r="DB12" s="101"/>
      <c r="DC12" s="101"/>
      <c r="DD12" s="101"/>
      <c r="DE12" s="101"/>
      <c r="DF12" s="101"/>
      <c r="DG12" s="101"/>
      <c r="DH12" s="101"/>
      <c r="DI12" s="101"/>
      <c r="DJ12" s="101"/>
      <c r="DK12" s="98"/>
      <c r="DL12" s="100"/>
      <c r="DM12" s="97"/>
      <c r="DN12" s="98"/>
      <c r="DO12" s="98"/>
      <c r="DP12" s="100"/>
      <c r="DQ12" s="97"/>
      <c r="DR12" s="98"/>
      <c r="DS12" s="98"/>
      <c r="DT12" s="100"/>
      <c r="DU12" s="97"/>
      <c r="DV12" s="9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</row>
    <row r="13" spans="1:197" ht="15" customHeight="1" x14ac:dyDescent="0.25">
      <c r="A13" s="105"/>
      <c r="B13" s="106"/>
      <c r="C13" s="94"/>
      <c r="D13" s="94"/>
      <c r="E13" s="93"/>
      <c r="F13" s="105"/>
      <c r="G13" s="107"/>
      <c r="H13" s="108"/>
      <c r="I13" s="28"/>
      <c r="J13" s="92"/>
      <c r="K13" s="201"/>
      <c r="L13" s="202"/>
      <c r="M13" s="207"/>
      <c r="N13" s="95"/>
      <c r="O13" s="249"/>
      <c r="P13" s="250"/>
      <c r="Q13" s="250"/>
      <c r="R13" s="250"/>
      <c r="S13" s="259"/>
      <c r="T13" s="259"/>
      <c r="U13" s="260"/>
      <c r="V13" s="92"/>
      <c r="W13" s="201"/>
      <c r="X13" s="202"/>
      <c r="Y13" s="207"/>
      <c r="Z13" s="96"/>
      <c r="AA13" s="207"/>
      <c r="AB13" s="207"/>
      <c r="AC13" s="207"/>
      <c r="AD13" s="207"/>
      <c r="AE13" s="207"/>
      <c r="AF13" s="207"/>
      <c r="AG13" s="208"/>
      <c r="AH13" s="92"/>
      <c r="AI13" s="201"/>
      <c r="AJ13" s="202"/>
      <c r="AK13" s="207"/>
      <c r="AL13" s="96"/>
      <c r="AM13" s="207"/>
      <c r="AN13" s="207"/>
      <c r="AO13" s="207"/>
      <c r="AP13" s="207"/>
      <c r="AQ13" s="207"/>
      <c r="AR13" s="207"/>
      <c r="AS13" s="208"/>
      <c r="AT13" s="101"/>
      <c r="AU13" s="101"/>
      <c r="AV13" s="101"/>
      <c r="AW13" s="101"/>
      <c r="AX13" s="101"/>
      <c r="AY13" s="101"/>
      <c r="AZ13" s="72"/>
      <c r="BA13" s="101"/>
      <c r="BB13" s="101"/>
      <c r="BC13" s="95"/>
      <c r="BD13" s="101"/>
      <c r="BE13" s="101"/>
      <c r="BF13" s="101"/>
      <c r="BG13" s="101"/>
      <c r="BH13" s="101"/>
      <c r="BI13" s="101"/>
      <c r="BJ13" s="101"/>
      <c r="BK13" s="101"/>
      <c r="BL13" s="101"/>
      <c r="BM13" s="72"/>
      <c r="BN13" s="101"/>
      <c r="BO13" s="101"/>
      <c r="BP13" s="95"/>
      <c r="BQ13" s="101"/>
      <c r="BR13" s="101"/>
      <c r="BS13" s="101"/>
      <c r="BT13" s="101"/>
      <c r="BU13" s="101"/>
      <c r="BV13" s="101"/>
      <c r="BW13" s="101"/>
      <c r="BX13" s="101"/>
      <c r="BY13" s="101"/>
      <c r="BZ13" s="72"/>
      <c r="CA13" s="101"/>
      <c r="CB13" s="101"/>
      <c r="CC13" s="95"/>
      <c r="CD13" s="101"/>
      <c r="CE13" s="101"/>
      <c r="CF13" s="101"/>
      <c r="CG13" s="101"/>
      <c r="CH13" s="101"/>
      <c r="CI13" s="101"/>
      <c r="CJ13" s="101"/>
      <c r="CK13" s="101"/>
      <c r="CL13" s="101"/>
      <c r="CM13" s="102"/>
      <c r="CN13" s="102"/>
      <c r="CO13" s="102"/>
      <c r="CP13" s="102"/>
      <c r="CQ13" s="102"/>
      <c r="CR13" s="102"/>
      <c r="CS13" s="101"/>
      <c r="CT13" s="101"/>
      <c r="CU13" s="101"/>
      <c r="CV13" s="101"/>
      <c r="CW13" s="101"/>
      <c r="CX13" s="101"/>
      <c r="CY13" s="101"/>
      <c r="CZ13" s="101"/>
      <c r="DA13" s="101"/>
      <c r="DB13" s="101"/>
      <c r="DC13" s="101"/>
      <c r="DD13" s="101"/>
      <c r="DE13" s="101"/>
      <c r="DF13" s="101"/>
      <c r="DG13" s="101"/>
      <c r="DH13" s="101"/>
      <c r="DI13" s="101"/>
      <c r="DJ13" s="101"/>
      <c r="DK13" s="72"/>
      <c r="DL13" s="102"/>
      <c r="DM13" s="101"/>
      <c r="DN13" s="72"/>
      <c r="DO13" s="72"/>
      <c r="DP13" s="102"/>
      <c r="DQ13" s="101"/>
      <c r="DR13" s="72"/>
      <c r="DS13" s="72"/>
      <c r="DT13" s="102"/>
      <c r="DU13" s="101"/>
      <c r="DV13" s="72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</row>
    <row r="14" spans="1:197" ht="15" customHeight="1" x14ac:dyDescent="0.25">
      <c r="A14" s="105"/>
      <c r="B14" s="106"/>
      <c r="C14" s="94"/>
      <c r="D14" s="94"/>
      <c r="E14" s="93"/>
      <c r="F14" s="105"/>
      <c r="G14" s="107"/>
      <c r="H14" s="108"/>
      <c r="I14" s="28"/>
      <c r="J14" s="92"/>
      <c r="K14" s="93"/>
      <c r="L14" s="93"/>
      <c r="M14" s="94"/>
      <c r="N14" s="95"/>
      <c r="O14" s="249" t="s">
        <v>30</v>
      </c>
      <c r="P14" s="250"/>
      <c r="Q14" s="250"/>
      <c r="R14" s="250"/>
      <c r="S14" s="259">
        <f>S12+'J07'!S14:U15</f>
        <v>0</v>
      </c>
      <c r="T14" s="259"/>
      <c r="U14" s="260"/>
      <c r="V14" s="92"/>
      <c r="W14" s="93"/>
      <c r="X14" s="93"/>
      <c r="Y14" s="94"/>
      <c r="Z14" s="96"/>
      <c r="AA14" s="94"/>
      <c r="AB14" s="94"/>
      <c r="AC14" s="94"/>
      <c r="AD14" s="94"/>
      <c r="AE14" s="94"/>
      <c r="AF14" s="94"/>
      <c r="AG14" s="94"/>
      <c r="AH14" s="92"/>
      <c r="AI14" s="93"/>
      <c r="AJ14" s="93"/>
      <c r="AK14" s="94"/>
      <c r="AL14" s="96"/>
      <c r="AM14" s="94"/>
      <c r="AN14" s="94"/>
      <c r="AO14" s="94"/>
      <c r="AP14" s="94"/>
      <c r="AQ14" s="94"/>
      <c r="AR14" s="94"/>
      <c r="AS14" s="94"/>
      <c r="AT14" s="101"/>
      <c r="AU14" s="101"/>
      <c r="AV14" s="101"/>
      <c r="AW14" s="101"/>
      <c r="AX14" s="101"/>
      <c r="AY14" s="101"/>
      <c r="AZ14" s="72"/>
      <c r="BA14" s="101"/>
      <c r="BB14" s="101"/>
      <c r="BC14" s="95"/>
      <c r="BD14" s="101"/>
      <c r="BE14" s="101"/>
      <c r="BF14" s="101"/>
      <c r="BG14" s="101"/>
      <c r="BH14" s="101"/>
      <c r="BI14" s="101"/>
      <c r="BJ14" s="101"/>
      <c r="BK14" s="101"/>
      <c r="BL14" s="101"/>
      <c r="BM14" s="72"/>
      <c r="BN14" s="101"/>
      <c r="BO14" s="101"/>
      <c r="BP14" s="95"/>
      <c r="BQ14" s="101"/>
      <c r="BR14" s="101"/>
      <c r="BS14" s="101"/>
      <c r="BT14" s="101"/>
      <c r="BU14" s="101"/>
      <c r="BV14" s="101"/>
      <c r="BW14" s="101"/>
      <c r="BX14" s="101"/>
      <c r="BY14" s="101"/>
      <c r="BZ14" s="72"/>
      <c r="CA14" s="101"/>
      <c r="CB14" s="101"/>
      <c r="CC14" s="95"/>
      <c r="CD14" s="101"/>
      <c r="CE14" s="101"/>
      <c r="CF14" s="101"/>
      <c r="CG14" s="101"/>
      <c r="CH14" s="101"/>
      <c r="CI14" s="101"/>
      <c r="CJ14" s="101"/>
      <c r="CK14" s="101"/>
      <c r="CL14" s="101"/>
      <c r="CM14" s="102"/>
      <c r="CN14" s="102"/>
      <c r="CO14" s="102"/>
      <c r="CP14" s="102"/>
      <c r="CQ14" s="102"/>
      <c r="CR14" s="102"/>
      <c r="CS14" s="101"/>
      <c r="CT14" s="101"/>
      <c r="CU14" s="101"/>
      <c r="CV14" s="101"/>
      <c r="CW14" s="101"/>
      <c r="CX14" s="101"/>
      <c r="CY14" s="101"/>
      <c r="CZ14" s="101"/>
      <c r="DA14" s="101"/>
      <c r="DB14" s="101"/>
      <c r="DC14" s="101"/>
      <c r="DD14" s="101"/>
      <c r="DE14" s="101"/>
      <c r="DF14" s="101"/>
      <c r="DG14" s="101"/>
      <c r="DH14" s="101"/>
      <c r="DI14" s="101"/>
      <c r="DJ14" s="101"/>
      <c r="DK14" s="72"/>
      <c r="DL14" s="102"/>
      <c r="DM14" s="101"/>
      <c r="DN14" s="72"/>
      <c r="DO14" s="72"/>
      <c r="DP14" s="102"/>
      <c r="DQ14" s="101"/>
      <c r="DR14" s="72"/>
      <c r="DS14" s="72"/>
      <c r="DT14" s="102"/>
      <c r="DU14" s="101"/>
      <c r="DV14" s="72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</row>
    <row r="15" spans="1:197" ht="15" customHeight="1" x14ac:dyDescent="0.25">
      <c r="A15" s="105"/>
      <c r="B15" s="106"/>
      <c r="C15" s="94"/>
      <c r="D15" s="94"/>
      <c r="E15" s="93"/>
      <c r="F15" s="105"/>
      <c r="G15" s="107"/>
      <c r="H15" s="108"/>
      <c r="I15" s="28"/>
      <c r="J15" s="92"/>
      <c r="K15" s="93"/>
      <c r="L15" s="93"/>
      <c r="M15" s="94"/>
      <c r="N15" s="95"/>
      <c r="O15" s="249"/>
      <c r="P15" s="250"/>
      <c r="Q15" s="250"/>
      <c r="R15" s="250"/>
      <c r="S15" s="259"/>
      <c r="T15" s="259"/>
      <c r="U15" s="260"/>
      <c r="V15" s="92"/>
      <c r="W15" s="93"/>
      <c r="X15" s="93"/>
      <c r="Y15" s="94"/>
      <c r="Z15" s="96"/>
      <c r="AA15" s="94"/>
      <c r="AB15" s="94"/>
      <c r="AC15" s="94"/>
      <c r="AD15" s="94"/>
      <c r="AE15" s="94"/>
      <c r="AF15" s="94"/>
      <c r="AG15" s="94"/>
      <c r="AH15" s="92"/>
      <c r="AI15" s="93"/>
      <c r="AJ15" s="93"/>
      <c r="AK15" s="94"/>
      <c r="AL15" s="96"/>
      <c r="AM15" s="94"/>
      <c r="AN15" s="94"/>
      <c r="AO15" s="94"/>
      <c r="AP15" s="94"/>
      <c r="AQ15" s="94"/>
      <c r="AR15" s="94"/>
      <c r="AS15" s="94"/>
      <c r="AT15" s="101"/>
      <c r="AU15" s="101"/>
      <c r="AV15" s="101"/>
      <c r="AW15" s="101"/>
      <c r="AX15" s="101"/>
      <c r="AY15" s="101"/>
      <c r="AZ15" s="72"/>
      <c r="BA15" s="101"/>
      <c r="BB15" s="101"/>
      <c r="BC15" s="95"/>
      <c r="BD15" s="101"/>
      <c r="BE15" s="101"/>
      <c r="BF15" s="101"/>
      <c r="BG15" s="101"/>
      <c r="BH15" s="101"/>
      <c r="BI15" s="101"/>
      <c r="BJ15" s="101"/>
      <c r="BK15" s="101"/>
      <c r="BL15" s="101"/>
      <c r="BM15" s="72"/>
      <c r="BN15" s="101"/>
      <c r="BO15" s="101"/>
      <c r="BP15" s="95"/>
      <c r="BQ15" s="101"/>
      <c r="BR15" s="101"/>
      <c r="BS15" s="101"/>
      <c r="BT15" s="101"/>
      <c r="BU15" s="101"/>
      <c r="BV15" s="101"/>
      <c r="BW15" s="101"/>
      <c r="BX15" s="101"/>
      <c r="BY15" s="101"/>
      <c r="BZ15" s="72"/>
      <c r="CA15" s="101"/>
      <c r="CB15" s="101"/>
      <c r="CC15" s="95"/>
      <c r="CD15" s="101"/>
      <c r="CE15" s="101"/>
      <c r="CF15" s="101"/>
      <c r="CG15" s="101"/>
      <c r="CH15" s="101"/>
      <c r="CI15" s="101"/>
      <c r="CJ15" s="101"/>
      <c r="CK15" s="101"/>
      <c r="CL15" s="101"/>
      <c r="CM15" s="102"/>
      <c r="CN15" s="102"/>
      <c r="CO15" s="102"/>
      <c r="CP15" s="102"/>
      <c r="CQ15" s="102"/>
      <c r="CR15" s="102"/>
      <c r="CS15" s="101"/>
      <c r="CT15" s="101"/>
      <c r="CU15" s="101"/>
      <c r="CV15" s="101"/>
      <c r="CW15" s="101"/>
      <c r="CX15" s="101"/>
      <c r="CY15" s="101"/>
      <c r="CZ15" s="101"/>
      <c r="DA15" s="101"/>
      <c r="DB15" s="101"/>
      <c r="DC15" s="101"/>
      <c r="DD15" s="101"/>
      <c r="DE15" s="101"/>
      <c r="DF15" s="101"/>
      <c r="DG15" s="101"/>
      <c r="DH15" s="101"/>
      <c r="DI15" s="101"/>
      <c r="DJ15" s="101"/>
      <c r="DK15" s="72"/>
      <c r="DL15" s="102"/>
      <c r="DM15" s="101"/>
      <c r="DN15" s="72"/>
      <c r="DO15" s="72"/>
      <c r="DP15" s="102"/>
      <c r="DQ15" s="101"/>
      <c r="DR15" s="72"/>
      <c r="DS15" s="72"/>
      <c r="DT15" s="102"/>
      <c r="DU15" s="101"/>
      <c r="DV15" s="72"/>
      <c r="DW15" s="28"/>
      <c r="DX15" s="28"/>
      <c r="DY15" s="28"/>
      <c r="DZ15" s="28"/>
      <c r="EA15" s="28"/>
      <c r="EB15" s="28"/>
      <c r="EC15" s="28"/>
      <c r="ED15" s="28"/>
      <c r="EE15" s="28"/>
      <c r="EF15" s="28"/>
      <c r="EG15" s="28"/>
      <c r="EH15" s="28"/>
      <c r="EI15" s="28"/>
      <c r="EJ15" s="28"/>
      <c r="EK15" s="28"/>
      <c r="EL15" s="28"/>
      <c r="EM15" s="28"/>
      <c r="EN15" s="28"/>
      <c r="EO15" s="28"/>
      <c r="EP15" s="28"/>
      <c r="EQ15" s="28"/>
      <c r="ER15" s="28"/>
      <c r="ES15" s="28"/>
      <c r="ET15" s="28"/>
      <c r="EU15" s="28"/>
      <c r="EV15" s="28"/>
      <c r="EW15" s="28"/>
      <c r="EX15" s="28"/>
      <c r="EY15" s="28"/>
      <c r="EZ15" s="28"/>
      <c r="FA15" s="28"/>
      <c r="FB15" s="28"/>
      <c r="FC15" s="28"/>
      <c r="FD15" s="28"/>
      <c r="FE15" s="28"/>
      <c r="FF15" s="28"/>
      <c r="FG15" s="28"/>
      <c r="FH15" s="28"/>
      <c r="FI15" s="28"/>
      <c r="FJ15" s="28"/>
      <c r="FK15" s="28"/>
      <c r="FL15" s="28"/>
      <c r="FM15" s="28"/>
      <c r="FN15" s="28"/>
      <c r="FO15" s="28"/>
      <c r="FP15" s="28"/>
      <c r="FQ15" s="28"/>
      <c r="FR15" s="28"/>
      <c r="FS15" s="28"/>
      <c r="FT15" s="28"/>
      <c r="FU15" s="28"/>
      <c r="FV15" s="28"/>
      <c r="FW15" s="28"/>
      <c r="FX15" s="28"/>
      <c r="FY15" s="28"/>
      <c r="FZ15" s="28"/>
      <c r="GA15" s="28"/>
      <c r="GB15" s="28"/>
      <c r="GC15" s="28"/>
      <c r="GD15" s="28"/>
      <c r="GE15" s="28"/>
      <c r="GF15" s="28"/>
      <c r="GG15" s="28"/>
      <c r="GH15" s="28"/>
      <c r="GI15" s="28"/>
      <c r="GJ15" s="28"/>
      <c r="GK15" s="28"/>
      <c r="GL15" s="28"/>
      <c r="GM15" s="28"/>
      <c r="GN15" s="28"/>
      <c r="GO15" s="28"/>
    </row>
    <row r="16" spans="1:197" ht="15" customHeight="1" x14ac:dyDescent="0.25">
      <c r="A16" s="71"/>
      <c r="B16" s="69"/>
      <c r="C16" s="71"/>
      <c r="D16" s="71"/>
      <c r="E16" s="64"/>
      <c r="F16" s="71"/>
      <c r="G16" s="71"/>
      <c r="H16" s="71"/>
      <c r="I16" s="28"/>
      <c r="J16" s="92"/>
      <c r="K16" s="93"/>
      <c r="L16" s="93"/>
      <c r="M16" s="94"/>
      <c r="N16" s="95"/>
      <c r="O16" s="249" t="s">
        <v>31</v>
      </c>
      <c r="P16" s="250"/>
      <c r="Q16" s="250"/>
      <c r="R16" s="250"/>
      <c r="S16" s="255" t="str">
        <f>IF(O4=0,"",SUM(S4:S11)/SUM(O4:O11)*2)</f>
        <v/>
      </c>
      <c r="T16" s="255"/>
      <c r="U16" s="256"/>
      <c r="V16" s="92"/>
      <c r="W16" s="93"/>
      <c r="X16" s="93"/>
      <c r="Y16" s="94"/>
      <c r="Z16" s="96"/>
      <c r="AA16" s="94"/>
      <c r="AB16" s="94"/>
      <c r="AC16" s="94"/>
      <c r="AD16" s="94"/>
      <c r="AE16" s="94"/>
      <c r="AF16" s="94"/>
      <c r="AG16" s="94"/>
      <c r="AH16" s="92"/>
      <c r="AI16" s="93"/>
      <c r="AJ16" s="93"/>
      <c r="AK16" s="94"/>
      <c r="AL16" s="96"/>
      <c r="AM16" s="94"/>
      <c r="AN16" s="94"/>
      <c r="AO16" s="94"/>
      <c r="AP16" s="94"/>
      <c r="AQ16" s="94"/>
      <c r="AR16" s="94"/>
      <c r="AS16" s="94"/>
      <c r="AT16" s="101"/>
      <c r="AU16" s="101"/>
      <c r="AV16" s="101"/>
      <c r="AW16" s="101"/>
      <c r="AX16" s="101"/>
      <c r="AY16" s="101"/>
      <c r="AZ16" s="72"/>
      <c r="BA16" s="101"/>
      <c r="BB16" s="101"/>
      <c r="BC16" s="95"/>
      <c r="BD16" s="101"/>
      <c r="BE16" s="101"/>
      <c r="BF16" s="101"/>
      <c r="BG16" s="101"/>
      <c r="BH16" s="101"/>
      <c r="BI16" s="101"/>
      <c r="BJ16" s="101"/>
      <c r="BK16" s="101"/>
      <c r="BL16" s="101"/>
      <c r="BM16" s="72"/>
      <c r="BN16" s="101"/>
      <c r="BO16" s="101"/>
      <c r="BP16" s="95"/>
      <c r="BQ16" s="101"/>
      <c r="BR16" s="101"/>
      <c r="BS16" s="101"/>
      <c r="BT16" s="101"/>
      <c r="BU16" s="101"/>
      <c r="BV16" s="101"/>
      <c r="BW16" s="101"/>
      <c r="BX16" s="101"/>
      <c r="BY16" s="101"/>
      <c r="BZ16" s="72"/>
      <c r="CA16" s="101"/>
      <c r="CB16" s="101"/>
      <c r="CC16" s="95"/>
      <c r="CD16" s="101"/>
      <c r="CE16" s="101"/>
      <c r="CF16" s="101"/>
      <c r="CG16" s="101"/>
      <c r="CH16" s="101"/>
      <c r="CI16" s="101"/>
      <c r="CJ16" s="101"/>
      <c r="CK16" s="101"/>
      <c r="CL16" s="101"/>
      <c r="CM16" s="102"/>
      <c r="CN16" s="102"/>
      <c r="CO16" s="102"/>
      <c r="CP16" s="102"/>
      <c r="CQ16" s="102"/>
      <c r="CR16" s="102"/>
      <c r="CS16" s="28"/>
      <c r="CT16" s="28"/>
      <c r="CU16" s="28"/>
      <c r="CV16" s="28"/>
      <c r="CW16" s="28"/>
      <c r="CX16" s="28"/>
      <c r="CY16" s="28"/>
      <c r="CZ16" s="28"/>
      <c r="DA16" s="28"/>
      <c r="DB16" s="28"/>
      <c r="DC16" s="28"/>
      <c r="DD16" s="28"/>
      <c r="DE16" s="28"/>
      <c r="DF16" s="28"/>
      <c r="DG16" s="28"/>
      <c r="DH16" s="28"/>
      <c r="DI16" s="28"/>
      <c r="DJ16" s="28"/>
      <c r="DK16" s="72"/>
      <c r="DL16" s="102"/>
      <c r="DM16" s="101"/>
      <c r="DN16" s="72"/>
      <c r="DO16" s="72"/>
      <c r="DP16" s="102"/>
      <c r="DQ16" s="101"/>
      <c r="DR16" s="72"/>
      <c r="DS16" s="72"/>
      <c r="DT16" s="102"/>
      <c r="DU16" s="101"/>
      <c r="DV16" s="72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28"/>
      <c r="EV16" s="28"/>
      <c r="EW16" s="28"/>
      <c r="EX16" s="28"/>
      <c r="EY16" s="28"/>
      <c r="EZ16" s="28"/>
      <c r="FA16" s="28"/>
      <c r="FB16" s="28"/>
      <c r="FC16" s="28"/>
      <c r="FD16" s="28"/>
      <c r="FE16" s="28"/>
      <c r="FF16" s="28"/>
      <c r="FG16" s="28"/>
      <c r="FH16" s="28"/>
      <c r="FI16" s="28"/>
      <c r="FJ16" s="28"/>
      <c r="FK16" s="28"/>
      <c r="FL16" s="28"/>
      <c r="FM16" s="28"/>
      <c r="FN16" s="28"/>
      <c r="FO16" s="28"/>
      <c r="FP16" s="28"/>
      <c r="FQ16" s="28"/>
      <c r="FR16" s="28"/>
      <c r="FS16" s="28"/>
      <c r="FT16" s="28"/>
      <c r="FU16" s="28"/>
      <c r="FV16" s="28"/>
      <c r="FW16" s="28"/>
      <c r="FX16" s="28"/>
      <c r="FY16" s="28"/>
      <c r="FZ16" s="28"/>
      <c r="GA16" s="28"/>
      <c r="GB16" s="28"/>
      <c r="GC16" s="28"/>
      <c r="GD16" s="28"/>
      <c r="GE16" s="28"/>
      <c r="GF16" s="28"/>
      <c r="GG16" s="28"/>
      <c r="GH16" s="28"/>
      <c r="GI16" s="28"/>
      <c r="GJ16" s="28"/>
      <c r="GK16" s="28"/>
      <c r="GL16" s="28"/>
      <c r="GM16" s="28"/>
      <c r="GN16" s="28"/>
      <c r="GO16" s="28"/>
    </row>
    <row r="17" spans="1:197" ht="15" customHeight="1" thickBot="1" x14ac:dyDescent="0.3">
      <c r="A17" s="28"/>
      <c r="B17" s="228"/>
      <c r="C17" s="228"/>
      <c r="D17" s="228"/>
      <c r="E17" s="228"/>
      <c r="F17" s="228"/>
      <c r="G17" s="228"/>
      <c r="H17" s="28"/>
      <c r="I17" s="28"/>
      <c r="J17" s="92"/>
      <c r="K17" s="93"/>
      <c r="L17" s="93"/>
      <c r="M17" s="94"/>
      <c r="N17" s="95"/>
      <c r="O17" s="251"/>
      <c r="P17" s="252"/>
      <c r="Q17" s="252"/>
      <c r="R17" s="252"/>
      <c r="S17" s="257"/>
      <c r="T17" s="257"/>
      <c r="U17" s="258"/>
      <c r="V17" s="92"/>
      <c r="W17" s="93"/>
      <c r="X17" s="93"/>
      <c r="Y17" s="94"/>
      <c r="Z17" s="96"/>
      <c r="AA17" s="94"/>
      <c r="AB17" s="94"/>
      <c r="AC17" s="94"/>
      <c r="AD17" s="94"/>
      <c r="AE17" s="94"/>
      <c r="AF17" s="94"/>
      <c r="AG17" s="94"/>
      <c r="AH17" s="92"/>
      <c r="AI17" s="93"/>
      <c r="AJ17" s="93"/>
      <c r="AK17" s="94"/>
      <c r="AL17" s="96"/>
      <c r="AM17" s="94"/>
      <c r="AN17" s="94"/>
      <c r="AO17" s="94"/>
      <c r="AP17" s="94"/>
      <c r="AQ17" s="94"/>
      <c r="AR17" s="94"/>
      <c r="AS17" s="94"/>
      <c r="AT17" s="101"/>
      <c r="AU17" s="101"/>
      <c r="AV17" s="101"/>
      <c r="AW17" s="101"/>
      <c r="AX17" s="101"/>
      <c r="AY17" s="101"/>
      <c r="AZ17" s="72"/>
      <c r="BA17" s="101"/>
      <c r="BB17" s="101"/>
      <c r="BC17" s="95"/>
      <c r="BD17" s="101"/>
      <c r="BE17" s="101"/>
      <c r="BF17" s="101"/>
      <c r="BG17" s="101"/>
      <c r="BH17" s="101"/>
      <c r="BI17" s="101"/>
      <c r="BJ17" s="101"/>
      <c r="BK17" s="101"/>
      <c r="BL17" s="101"/>
      <c r="BM17" s="72"/>
      <c r="BN17" s="101"/>
      <c r="BO17" s="101"/>
      <c r="BP17" s="95"/>
      <c r="BQ17" s="101"/>
      <c r="BR17" s="101"/>
      <c r="BS17" s="101"/>
      <c r="BT17" s="101"/>
      <c r="BU17" s="101"/>
      <c r="BV17" s="101"/>
      <c r="BW17" s="101"/>
      <c r="BX17" s="101"/>
      <c r="BY17" s="101"/>
      <c r="BZ17" s="72"/>
      <c r="CA17" s="101"/>
      <c r="CB17" s="101"/>
      <c r="CC17" s="95"/>
      <c r="CD17" s="101"/>
      <c r="CE17" s="101"/>
      <c r="CF17" s="101"/>
      <c r="CG17" s="101"/>
      <c r="CH17" s="101"/>
      <c r="CI17" s="101"/>
      <c r="CJ17" s="101"/>
      <c r="CK17" s="101"/>
      <c r="CL17" s="101"/>
      <c r="CM17" s="102"/>
      <c r="CN17" s="102"/>
      <c r="CO17" s="102"/>
      <c r="CP17" s="102"/>
      <c r="CQ17" s="102"/>
      <c r="CR17" s="102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72"/>
      <c r="DL17" s="102"/>
      <c r="DM17" s="101"/>
      <c r="DN17" s="72"/>
      <c r="DO17" s="72"/>
      <c r="DP17" s="102"/>
      <c r="DQ17" s="101"/>
      <c r="DR17" s="72"/>
      <c r="DS17" s="72"/>
      <c r="DT17" s="102"/>
      <c r="DU17" s="101"/>
      <c r="DV17" s="72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</row>
    <row r="18" spans="1:197" ht="15" customHeight="1" thickTop="1" x14ac:dyDescent="0.25">
      <c r="A18" s="28"/>
      <c r="B18" s="228"/>
      <c r="C18" s="228"/>
      <c r="D18" s="228"/>
      <c r="E18" s="228"/>
      <c r="F18" s="228"/>
      <c r="G18" s="228"/>
      <c r="H18" s="28"/>
      <c r="I18" s="28"/>
      <c r="J18" s="92"/>
      <c r="K18" s="93"/>
      <c r="L18" s="93"/>
      <c r="M18" s="94"/>
      <c r="N18" s="95"/>
      <c r="O18" s="193"/>
      <c r="P18" s="193"/>
      <c r="Q18" s="193"/>
      <c r="R18" s="193"/>
      <c r="S18" s="193"/>
      <c r="T18" s="193"/>
      <c r="U18" s="193"/>
      <c r="V18" s="92"/>
      <c r="W18" s="93"/>
      <c r="X18" s="93"/>
      <c r="Y18" s="94"/>
      <c r="Z18" s="96"/>
      <c r="AA18" s="94"/>
      <c r="AB18" s="94"/>
      <c r="AC18" s="94"/>
      <c r="AD18" s="94"/>
      <c r="AE18" s="94"/>
      <c r="AF18" s="94"/>
      <c r="AG18" s="94"/>
      <c r="AH18" s="92"/>
      <c r="AI18" s="93"/>
      <c r="AJ18" s="93"/>
      <c r="AK18" s="94"/>
      <c r="AL18" s="96"/>
      <c r="AM18" s="94"/>
      <c r="AN18" s="94"/>
      <c r="AO18" s="94"/>
      <c r="AP18" s="94"/>
      <c r="AQ18" s="94"/>
      <c r="AR18" s="94"/>
      <c r="AS18" s="94"/>
      <c r="AT18" s="101"/>
      <c r="AU18" s="101"/>
      <c r="AV18" s="101"/>
      <c r="AW18" s="101"/>
      <c r="AX18" s="101"/>
      <c r="AY18" s="101"/>
      <c r="AZ18" s="72"/>
      <c r="BA18" s="101"/>
      <c r="BB18" s="101"/>
      <c r="BC18" s="95"/>
      <c r="BD18" s="101"/>
      <c r="BE18" s="101"/>
      <c r="BF18" s="101"/>
      <c r="BG18" s="101"/>
      <c r="BH18" s="101"/>
      <c r="BI18" s="101"/>
      <c r="BJ18" s="101"/>
      <c r="BK18" s="101"/>
      <c r="BL18" s="101"/>
      <c r="BM18" s="72"/>
      <c r="BN18" s="101"/>
      <c r="BO18" s="101"/>
      <c r="BP18" s="95"/>
      <c r="BQ18" s="101"/>
      <c r="BR18" s="101"/>
      <c r="BS18" s="101"/>
      <c r="BT18" s="101"/>
      <c r="BU18" s="101"/>
      <c r="BV18" s="101"/>
      <c r="BW18" s="101"/>
      <c r="BX18" s="101"/>
      <c r="BY18" s="101"/>
      <c r="BZ18" s="72"/>
      <c r="CA18" s="101"/>
      <c r="CB18" s="101"/>
      <c r="CC18" s="95"/>
      <c r="CD18" s="101"/>
      <c r="CE18" s="101"/>
      <c r="CF18" s="101"/>
      <c r="CG18" s="101"/>
      <c r="CH18" s="101"/>
      <c r="CI18" s="101"/>
      <c r="CJ18" s="101"/>
      <c r="CK18" s="101"/>
      <c r="CL18" s="101"/>
      <c r="CM18" s="102"/>
      <c r="CN18" s="102"/>
      <c r="CO18" s="102"/>
      <c r="CP18" s="102"/>
      <c r="CQ18" s="102"/>
      <c r="CR18" s="102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72"/>
      <c r="DL18" s="102"/>
      <c r="DM18" s="101"/>
      <c r="DN18" s="72"/>
      <c r="DO18" s="72"/>
      <c r="DP18" s="102"/>
      <c r="DQ18" s="101"/>
      <c r="DR18" s="72"/>
      <c r="DS18" s="72"/>
      <c r="DT18" s="102"/>
      <c r="DU18" s="101"/>
      <c r="DV18" s="72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</row>
    <row r="19" spans="1:197" ht="15" customHeight="1" x14ac:dyDescent="0.25">
      <c r="A19" s="28"/>
      <c r="B19" s="228"/>
      <c r="C19" s="228"/>
      <c r="D19" s="228"/>
      <c r="E19" s="228"/>
      <c r="F19" s="228"/>
      <c r="G19" s="228"/>
      <c r="H19" s="28"/>
      <c r="I19" s="28"/>
      <c r="J19" s="92"/>
      <c r="K19" s="93"/>
      <c r="L19" s="93"/>
      <c r="M19" s="94"/>
      <c r="N19" s="95"/>
      <c r="O19" s="193"/>
      <c r="P19" s="193"/>
      <c r="Q19" s="193"/>
      <c r="R19" s="193"/>
      <c r="S19" s="193"/>
      <c r="T19" s="193"/>
      <c r="U19" s="193"/>
      <c r="V19" s="92"/>
      <c r="W19" s="93"/>
      <c r="X19" s="93"/>
      <c r="Y19" s="94"/>
      <c r="Z19" s="96"/>
      <c r="AA19" s="94"/>
      <c r="AB19" s="94"/>
      <c r="AC19" s="94"/>
      <c r="AD19" s="94"/>
      <c r="AE19" s="94"/>
      <c r="AF19" s="94"/>
      <c r="AG19" s="94"/>
      <c r="AH19" s="92"/>
      <c r="AI19" s="93"/>
      <c r="AJ19" s="93"/>
      <c r="AK19" s="94"/>
      <c r="AL19" s="96"/>
      <c r="AM19" s="94"/>
      <c r="AN19" s="94"/>
      <c r="AO19" s="94"/>
      <c r="AP19" s="94"/>
      <c r="AQ19" s="94"/>
      <c r="AR19" s="94"/>
      <c r="AS19" s="94"/>
      <c r="AT19" s="101"/>
      <c r="AU19" s="101"/>
      <c r="AV19" s="101"/>
      <c r="AW19" s="101"/>
      <c r="AX19" s="101"/>
      <c r="AY19" s="101"/>
      <c r="AZ19" s="72"/>
      <c r="BA19" s="101"/>
      <c r="BB19" s="101"/>
      <c r="BC19" s="95"/>
      <c r="BD19" s="101"/>
      <c r="BE19" s="101"/>
      <c r="BF19" s="101"/>
      <c r="BG19" s="101"/>
      <c r="BH19" s="101"/>
      <c r="BI19" s="101"/>
      <c r="BJ19" s="101"/>
      <c r="BK19" s="101"/>
      <c r="BL19" s="101"/>
      <c r="BM19" s="72"/>
      <c r="BN19" s="101"/>
      <c r="BO19" s="101"/>
      <c r="BP19" s="95"/>
      <c r="BQ19" s="101"/>
      <c r="BR19" s="101"/>
      <c r="BS19" s="101"/>
      <c r="BT19" s="101"/>
      <c r="BU19" s="101"/>
      <c r="BV19" s="101"/>
      <c r="BW19" s="101"/>
      <c r="BX19" s="101"/>
      <c r="BY19" s="101"/>
      <c r="BZ19" s="72"/>
      <c r="CA19" s="101"/>
      <c r="CB19" s="101"/>
      <c r="CC19" s="95"/>
      <c r="CD19" s="101"/>
      <c r="CE19" s="101"/>
      <c r="CF19" s="101"/>
      <c r="CG19" s="101"/>
      <c r="CH19" s="101"/>
      <c r="CI19" s="101"/>
      <c r="CJ19" s="101"/>
      <c r="CK19" s="101"/>
      <c r="CL19" s="101"/>
      <c r="CM19" s="102"/>
      <c r="CN19" s="102"/>
      <c r="CO19" s="102"/>
      <c r="CP19" s="102"/>
      <c r="CQ19" s="102"/>
      <c r="CR19" s="102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72"/>
      <c r="DL19" s="102"/>
      <c r="DM19" s="101"/>
      <c r="DN19" s="72"/>
      <c r="DO19" s="72"/>
      <c r="DP19" s="102"/>
      <c r="DQ19" s="101"/>
      <c r="DR19" s="72"/>
      <c r="DS19" s="72"/>
      <c r="DT19" s="102"/>
      <c r="DU19" s="101"/>
      <c r="DV19" s="72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</row>
    <row r="20" spans="1:197" ht="15" customHeight="1" x14ac:dyDescent="0.25">
      <c r="A20" s="28"/>
      <c r="B20" s="228"/>
      <c r="C20" s="228"/>
      <c r="D20" s="228"/>
      <c r="E20" s="228"/>
      <c r="F20" s="228"/>
      <c r="G20" s="228"/>
      <c r="H20" s="28"/>
      <c r="I20" s="28"/>
      <c r="J20" s="92"/>
      <c r="K20" s="93"/>
      <c r="L20" s="93"/>
      <c r="M20" s="94"/>
      <c r="N20" s="95"/>
      <c r="O20" s="94"/>
      <c r="P20" s="94"/>
      <c r="Q20" s="94"/>
      <c r="R20" s="94"/>
      <c r="S20" s="94"/>
      <c r="T20" s="94"/>
      <c r="U20" s="94"/>
      <c r="V20" s="92"/>
      <c r="W20" s="93"/>
      <c r="X20" s="93"/>
      <c r="Y20" s="94"/>
      <c r="Z20" s="96"/>
      <c r="AA20" s="94"/>
      <c r="AB20" s="94"/>
      <c r="AC20" s="94"/>
      <c r="AD20" s="94"/>
      <c r="AE20" s="94"/>
      <c r="AF20" s="94"/>
      <c r="AG20" s="94"/>
      <c r="AH20" s="92"/>
      <c r="AI20" s="93"/>
      <c r="AJ20" s="93"/>
      <c r="AK20" s="94"/>
      <c r="AL20" s="96"/>
      <c r="AM20" s="94"/>
      <c r="AN20" s="94"/>
      <c r="AO20" s="94"/>
      <c r="AP20" s="94"/>
      <c r="AQ20" s="94"/>
      <c r="AR20" s="94"/>
      <c r="AS20" s="94"/>
      <c r="AT20" s="101"/>
      <c r="AU20" s="101"/>
      <c r="AV20" s="101"/>
      <c r="AW20" s="101"/>
      <c r="AX20" s="101"/>
      <c r="AY20" s="101"/>
      <c r="AZ20" s="72"/>
      <c r="BA20" s="101"/>
      <c r="BB20" s="101"/>
      <c r="BC20" s="95"/>
      <c r="BD20" s="101"/>
      <c r="BE20" s="101"/>
      <c r="BF20" s="101"/>
      <c r="BG20" s="101"/>
      <c r="BH20" s="101"/>
      <c r="BI20" s="101"/>
      <c r="BJ20" s="101"/>
      <c r="BK20" s="101"/>
      <c r="BL20" s="101"/>
      <c r="BM20" s="72"/>
      <c r="BN20" s="101"/>
      <c r="BO20" s="101"/>
      <c r="BP20" s="95"/>
      <c r="BQ20" s="101"/>
      <c r="BR20" s="101"/>
      <c r="BS20" s="101"/>
      <c r="BT20" s="101"/>
      <c r="BU20" s="101"/>
      <c r="BV20" s="101"/>
      <c r="BW20" s="101"/>
      <c r="BX20" s="101"/>
      <c r="BY20" s="101"/>
      <c r="BZ20" s="72"/>
      <c r="CA20" s="101"/>
      <c r="CB20" s="101"/>
      <c r="CC20" s="95"/>
      <c r="CD20" s="101"/>
      <c r="CE20" s="101"/>
      <c r="CF20" s="101"/>
      <c r="CG20" s="101"/>
      <c r="CH20" s="101"/>
      <c r="CI20" s="101"/>
      <c r="CJ20" s="101"/>
      <c r="CK20" s="101"/>
      <c r="CL20" s="101"/>
      <c r="CM20" s="102"/>
      <c r="CN20" s="102"/>
      <c r="CO20" s="102"/>
      <c r="CP20" s="102"/>
      <c r="CQ20" s="102"/>
      <c r="CR20" s="102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72"/>
      <c r="DL20" s="102"/>
      <c r="DM20" s="101"/>
      <c r="DN20" s="72"/>
      <c r="DO20" s="72"/>
      <c r="DP20" s="102"/>
      <c r="DQ20" s="101"/>
      <c r="DR20" s="72"/>
      <c r="DS20" s="72"/>
      <c r="DT20" s="102"/>
      <c r="DU20" s="101"/>
      <c r="DV20" s="72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</row>
    <row r="21" spans="1:197" ht="15" customHeight="1" x14ac:dyDescent="0.25">
      <c r="A21" s="28"/>
      <c r="B21" s="228"/>
      <c r="C21" s="228"/>
      <c r="D21" s="228"/>
      <c r="E21" s="228"/>
      <c r="F21" s="228"/>
      <c r="G21" s="228"/>
      <c r="H21" s="28"/>
      <c r="I21" s="28"/>
      <c r="J21" s="92"/>
      <c r="K21" s="93"/>
      <c r="L21" s="93"/>
      <c r="M21" s="94"/>
      <c r="N21" s="95"/>
      <c r="O21" s="94"/>
      <c r="P21" s="94"/>
      <c r="Q21" s="94"/>
      <c r="R21" s="94"/>
      <c r="S21" s="94"/>
      <c r="T21" s="94"/>
      <c r="U21" s="94"/>
      <c r="V21" s="92"/>
      <c r="W21" s="93"/>
      <c r="X21" s="93"/>
      <c r="Y21" s="94"/>
      <c r="Z21" s="96"/>
      <c r="AA21" s="94"/>
      <c r="AB21" s="94"/>
      <c r="AC21" s="94"/>
      <c r="AD21" s="94"/>
      <c r="AE21" s="94"/>
      <c r="AF21" s="94"/>
      <c r="AG21" s="94"/>
      <c r="AH21" s="92"/>
      <c r="AI21" s="93"/>
      <c r="AJ21" s="93"/>
      <c r="AK21" s="94"/>
      <c r="AL21" s="96"/>
      <c r="AM21" s="94"/>
      <c r="AN21" s="94"/>
      <c r="AO21" s="94"/>
      <c r="AP21" s="94"/>
      <c r="AQ21" s="94"/>
      <c r="AR21" s="94"/>
      <c r="AS21" s="94"/>
      <c r="AT21" s="101"/>
      <c r="AU21" s="101"/>
      <c r="AV21" s="101"/>
      <c r="AW21" s="101"/>
      <c r="AX21" s="101"/>
      <c r="AY21" s="101"/>
      <c r="AZ21" s="72"/>
      <c r="BA21" s="101"/>
      <c r="BB21" s="101"/>
      <c r="BC21" s="95"/>
      <c r="BD21" s="101"/>
      <c r="BE21" s="101"/>
      <c r="BF21" s="101"/>
      <c r="BG21" s="101"/>
      <c r="BH21" s="101"/>
      <c r="BI21" s="101"/>
      <c r="BJ21" s="101"/>
      <c r="BK21" s="101"/>
      <c r="BL21" s="101"/>
      <c r="BM21" s="72"/>
      <c r="BN21" s="101"/>
      <c r="BO21" s="101"/>
      <c r="BP21" s="95"/>
      <c r="BQ21" s="101"/>
      <c r="BR21" s="101"/>
      <c r="BS21" s="101"/>
      <c r="BT21" s="101"/>
      <c r="BU21" s="101"/>
      <c r="BV21" s="101"/>
      <c r="BW21" s="101"/>
      <c r="BX21" s="101"/>
      <c r="BY21" s="101"/>
      <c r="BZ21" s="72"/>
      <c r="CA21" s="101"/>
      <c r="CB21" s="101"/>
      <c r="CC21" s="95"/>
      <c r="CD21" s="101"/>
      <c r="CE21" s="101"/>
      <c r="CF21" s="101"/>
      <c r="CG21" s="101"/>
      <c r="CH21" s="101"/>
      <c r="CI21" s="101"/>
      <c r="CJ21" s="101"/>
      <c r="CK21" s="101"/>
      <c r="CL21" s="101"/>
      <c r="CM21" s="102"/>
      <c r="CN21" s="102"/>
      <c r="CO21" s="102"/>
      <c r="CP21" s="102"/>
      <c r="CQ21" s="102"/>
      <c r="CR21" s="102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72"/>
      <c r="DL21" s="102"/>
      <c r="DM21" s="101"/>
      <c r="DN21" s="72"/>
      <c r="DO21" s="72"/>
      <c r="DP21" s="102"/>
      <c r="DQ21" s="101"/>
      <c r="DR21" s="72"/>
      <c r="DS21" s="72"/>
      <c r="DT21" s="102"/>
      <c r="DU21" s="101"/>
      <c r="DV21" s="72"/>
      <c r="DW21" s="28"/>
      <c r="DX21" s="28"/>
      <c r="DY21" s="28"/>
      <c r="DZ21" s="28"/>
      <c r="EA21" s="28"/>
      <c r="EB21" s="28"/>
      <c r="EC21" s="28"/>
      <c r="ED21" s="28"/>
      <c r="EE21" s="28"/>
      <c r="EF21" s="28"/>
      <c r="EG21" s="28"/>
      <c r="EH21" s="28"/>
      <c r="EI21" s="28"/>
      <c r="EJ21" s="28"/>
      <c r="EK21" s="28"/>
      <c r="EL21" s="28"/>
      <c r="EM21" s="28"/>
      <c r="EN21" s="28"/>
      <c r="EO21" s="28"/>
      <c r="EP21" s="28"/>
      <c r="EQ21" s="28"/>
      <c r="ER21" s="28"/>
      <c r="ES21" s="28"/>
      <c r="ET21" s="28"/>
      <c r="EU21" s="28"/>
      <c r="EV21" s="28"/>
      <c r="EW21" s="28"/>
      <c r="EX21" s="28"/>
      <c r="EY21" s="28"/>
      <c r="EZ21" s="28"/>
      <c r="FA21" s="28"/>
      <c r="FB21" s="28"/>
      <c r="FC21" s="28"/>
      <c r="FD21" s="28"/>
      <c r="FE21" s="28"/>
      <c r="FF21" s="28"/>
      <c r="FG21" s="28"/>
      <c r="FH21" s="28"/>
      <c r="FI21" s="28"/>
      <c r="FJ21" s="28"/>
      <c r="FK21" s="28"/>
      <c r="FL21" s="28"/>
      <c r="FM21" s="28"/>
      <c r="FN21" s="28"/>
      <c r="FO21" s="28"/>
      <c r="FP21" s="28"/>
      <c r="FQ21" s="28"/>
      <c r="FR21" s="28"/>
      <c r="FS21" s="28"/>
      <c r="FT21" s="28"/>
      <c r="FU21" s="28"/>
      <c r="FV21" s="28"/>
      <c r="FW21" s="28"/>
      <c r="FX21" s="28"/>
      <c r="FY21" s="28"/>
      <c r="FZ21" s="28"/>
      <c r="GA21" s="28"/>
      <c r="GB21" s="28"/>
      <c r="GC21" s="28"/>
      <c r="GD21" s="28"/>
      <c r="GE21" s="28"/>
      <c r="GF21" s="28"/>
      <c r="GG21" s="28"/>
      <c r="GH21" s="28"/>
      <c r="GI21" s="28"/>
      <c r="GJ21" s="28"/>
      <c r="GK21" s="28"/>
      <c r="GL21" s="28"/>
      <c r="GM21" s="28"/>
      <c r="GN21" s="28"/>
      <c r="GO21" s="28"/>
    </row>
    <row r="22" spans="1:197" ht="15" customHeight="1" x14ac:dyDescent="0.25">
      <c r="A22" s="28"/>
      <c r="B22" s="228"/>
      <c r="C22" s="228"/>
      <c r="D22" s="228"/>
      <c r="E22" s="228"/>
      <c r="F22" s="228"/>
      <c r="G22" s="228"/>
      <c r="H22" s="28"/>
      <c r="I22" s="28"/>
      <c r="J22" s="92"/>
      <c r="K22" s="93"/>
      <c r="L22" s="93"/>
      <c r="M22" s="94"/>
      <c r="N22" s="95"/>
      <c r="O22" s="94"/>
      <c r="P22" s="94"/>
      <c r="Q22" s="94"/>
      <c r="R22" s="94"/>
      <c r="S22" s="94"/>
      <c r="T22" s="94"/>
      <c r="U22" s="94"/>
      <c r="V22" s="92"/>
      <c r="W22" s="93"/>
      <c r="X22" s="93"/>
      <c r="Y22" s="94"/>
      <c r="Z22" s="96"/>
      <c r="AA22" s="94"/>
      <c r="AB22" s="94"/>
      <c r="AC22" s="94"/>
      <c r="AD22" s="94"/>
      <c r="AE22" s="94"/>
      <c r="AF22" s="94"/>
      <c r="AG22" s="94"/>
      <c r="AH22" s="92"/>
      <c r="AI22" s="93"/>
      <c r="AJ22" s="93"/>
      <c r="AK22" s="94"/>
      <c r="AL22" s="96"/>
      <c r="AM22" s="94"/>
      <c r="AN22" s="94"/>
      <c r="AO22" s="94"/>
      <c r="AP22" s="94"/>
      <c r="AQ22" s="94"/>
      <c r="AR22" s="94"/>
      <c r="AS22" s="94"/>
      <c r="AT22" s="101"/>
      <c r="AU22" s="101"/>
      <c r="AV22" s="101"/>
      <c r="AW22" s="101"/>
      <c r="AX22" s="101"/>
      <c r="AY22" s="101"/>
      <c r="AZ22" s="72"/>
      <c r="BA22" s="101"/>
      <c r="BB22" s="101"/>
      <c r="BC22" s="95"/>
      <c r="BD22" s="101"/>
      <c r="BE22" s="101"/>
      <c r="BF22" s="101"/>
      <c r="BG22" s="101"/>
      <c r="BH22" s="101"/>
      <c r="BI22" s="101"/>
      <c r="BJ22" s="101"/>
      <c r="BK22" s="101"/>
      <c r="BL22" s="101"/>
      <c r="BM22" s="72"/>
      <c r="BN22" s="101"/>
      <c r="BO22" s="101"/>
      <c r="BP22" s="95"/>
      <c r="BQ22" s="101"/>
      <c r="BR22" s="101"/>
      <c r="BS22" s="101"/>
      <c r="BT22" s="101"/>
      <c r="BU22" s="101"/>
      <c r="BV22" s="101"/>
      <c r="BW22" s="101"/>
      <c r="BX22" s="101"/>
      <c r="BY22" s="101"/>
      <c r="BZ22" s="72"/>
      <c r="CA22" s="101"/>
      <c r="CB22" s="101"/>
      <c r="CC22" s="95"/>
      <c r="CD22" s="101"/>
      <c r="CE22" s="101"/>
      <c r="CF22" s="101"/>
      <c r="CG22" s="101"/>
      <c r="CH22" s="101"/>
      <c r="CI22" s="101"/>
      <c r="CJ22" s="101"/>
      <c r="CK22" s="101"/>
      <c r="CL22" s="101"/>
      <c r="CM22" s="102"/>
      <c r="CN22" s="102"/>
      <c r="CO22" s="102"/>
      <c r="CP22" s="102"/>
      <c r="CQ22" s="102"/>
      <c r="CR22" s="102"/>
      <c r="CS22" s="28"/>
      <c r="CT22" s="28"/>
      <c r="CU22" s="28"/>
      <c r="CV22" s="28"/>
      <c r="CW22" s="28"/>
      <c r="CX22" s="28"/>
      <c r="CY22" s="28"/>
      <c r="CZ22" s="28"/>
      <c r="DA22" s="28"/>
      <c r="DB22" s="28"/>
      <c r="DC22" s="28"/>
      <c r="DD22" s="28"/>
      <c r="DE22" s="28"/>
      <c r="DF22" s="28"/>
      <c r="DG22" s="28"/>
      <c r="DH22" s="28"/>
      <c r="DI22" s="28"/>
      <c r="DJ22" s="28"/>
      <c r="DK22" s="72"/>
      <c r="DL22" s="102"/>
      <c r="DM22" s="101"/>
      <c r="DN22" s="72"/>
      <c r="DO22" s="72"/>
      <c r="DP22" s="102"/>
      <c r="DQ22" s="101"/>
      <c r="DR22" s="72"/>
      <c r="DS22" s="72"/>
      <c r="DT22" s="102"/>
      <c r="DU22" s="101"/>
      <c r="DV22" s="72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28"/>
      <c r="EV22" s="28"/>
      <c r="EW22" s="28"/>
      <c r="EX22" s="28"/>
      <c r="EY22" s="28"/>
      <c r="EZ22" s="28"/>
      <c r="FA22" s="28"/>
      <c r="FB22" s="28"/>
      <c r="FC22" s="28"/>
      <c r="FD22" s="28"/>
      <c r="FE22" s="28"/>
      <c r="FF22" s="28"/>
      <c r="FG22" s="28"/>
      <c r="FH22" s="28"/>
      <c r="FI22" s="28"/>
      <c r="FJ22" s="28"/>
      <c r="FK22" s="28"/>
      <c r="FL22" s="28"/>
      <c r="FM22" s="28"/>
      <c r="FN22" s="28"/>
      <c r="FO22" s="28"/>
      <c r="FP22" s="28"/>
      <c r="FQ22" s="28"/>
      <c r="FR22" s="28"/>
      <c r="FS22" s="28"/>
      <c r="FT22" s="28"/>
      <c r="FU22" s="28"/>
      <c r="FV22" s="28"/>
      <c r="FW22" s="28"/>
      <c r="FX22" s="28"/>
      <c r="FY22" s="28"/>
      <c r="FZ22" s="28"/>
      <c r="GA22" s="28"/>
      <c r="GB22" s="28"/>
      <c r="GC22" s="28"/>
      <c r="GD22" s="28"/>
      <c r="GE22" s="28"/>
      <c r="GF22" s="28"/>
      <c r="GG22" s="28"/>
      <c r="GH22" s="28"/>
      <c r="GI22" s="28"/>
      <c r="GJ22" s="28"/>
      <c r="GK22" s="28"/>
      <c r="GL22" s="28"/>
      <c r="GM22" s="28"/>
      <c r="GN22" s="28"/>
      <c r="GO22" s="28"/>
    </row>
    <row r="23" spans="1:197" ht="15" customHeight="1" x14ac:dyDescent="0.25">
      <c r="A23" s="28"/>
      <c r="B23" s="228"/>
      <c r="C23" s="228"/>
      <c r="D23" s="228"/>
      <c r="E23" s="228"/>
      <c r="F23" s="228"/>
      <c r="G23" s="228"/>
      <c r="H23" s="28"/>
      <c r="I23" s="28"/>
      <c r="J23" s="92"/>
      <c r="K23" s="93"/>
      <c r="L23" s="93"/>
      <c r="M23" s="94"/>
      <c r="N23" s="95"/>
      <c r="O23" s="94"/>
      <c r="P23" s="94"/>
      <c r="Q23" s="94"/>
      <c r="R23" s="94"/>
      <c r="S23" s="94"/>
      <c r="T23" s="94"/>
      <c r="U23" s="94"/>
      <c r="V23" s="92"/>
      <c r="W23" s="93"/>
      <c r="X23" s="93"/>
      <c r="Y23" s="94"/>
      <c r="Z23" s="96"/>
      <c r="AA23" s="94"/>
      <c r="AB23" s="94"/>
      <c r="AC23" s="94"/>
      <c r="AD23" s="94"/>
      <c r="AE23" s="94"/>
      <c r="AF23" s="94"/>
      <c r="AG23" s="94"/>
      <c r="AH23" s="92"/>
      <c r="AI23" s="93"/>
      <c r="AJ23" s="93"/>
      <c r="AK23" s="94"/>
      <c r="AL23" s="96"/>
      <c r="AM23" s="94"/>
      <c r="AN23" s="94"/>
      <c r="AO23" s="94"/>
      <c r="AP23" s="94"/>
      <c r="AQ23" s="94"/>
      <c r="AR23" s="94"/>
      <c r="AS23" s="94"/>
      <c r="AT23" s="101"/>
      <c r="AU23" s="101"/>
      <c r="AV23" s="101"/>
      <c r="AW23" s="101"/>
      <c r="AX23" s="101"/>
      <c r="AY23" s="101"/>
      <c r="AZ23" s="72"/>
      <c r="BA23" s="101"/>
      <c r="BB23" s="101"/>
      <c r="BC23" s="95"/>
      <c r="BD23" s="101"/>
      <c r="BE23" s="101"/>
      <c r="BF23" s="101"/>
      <c r="BG23" s="101"/>
      <c r="BH23" s="101"/>
      <c r="BI23" s="101"/>
      <c r="BJ23" s="101"/>
      <c r="BK23" s="101"/>
      <c r="BL23" s="101"/>
      <c r="BM23" s="72"/>
      <c r="BN23" s="101"/>
      <c r="BO23" s="101"/>
      <c r="BP23" s="95"/>
      <c r="BQ23" s="101"/>
      <c r="BR23" s="101"/>
      <c r="BS23" s="101"/>
      <c r="BT23" s="101"/>
      <c r="BU23" s="101"/>
      <c r="BV23" s="101"/>
      <c r="BW23" s="101"/>
      <c r="BX23" s="101"/>
      <c r="BY23" s="101"/>
      <c r="BZ23" s="72"/>
      <c r="CA23" s="101"/>
      <c r="CB23" s="101"/>
      <c r="CC23" s="95"/>
      <c r="CD23" s="101"/>
      <c r="CE23" s="101"/>
      <c r="CF23" s="101"/>
      <c r="CG23" s="101"/>
      <c r="CH23" s="101"/>
      <c r="CI23" s="101"/>
      <c r="CJ23" s="101"/>
      <c r="CK23" s="101"/>
      <c r="CL23" s="101"/>
      <c r="CM23" s="102"/>
      <c r="CN23" s="102"/>
      <c r="CO23" s="102"/>
      <c r="CP23" s="102"/>
      <c r="CQ23" s="102"/>
      <c r="CR23" s="102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72"/>
      <c r="DL23" s="102"/>
      <c r="DM23" s="101"/>
      <c r="DN23" s="72"/>
      <c r="DO23" s="72"/>
      <c r="DP23" s="102"/>
      <c r="DQ23" s="101"/>
      <c r="DR23" s="72"/>
      <c r="DS23" s="72"/>
      <c r="DT23" s="102"/>
      <c r="DU23" s="101"/>
      <c r="DV23" s="72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</row>
    <row r="24" spans="1:197" ht="15" customHeight="1" x14ac:dyDescent="0.25">
      <c r="A24" s="28"/>
      <c r="B24" s="228"/>
      <c r="C24" s="228"/>
      <c r="D24" s="228"/>
      <c r="E24" s="228"/>
      <c r="F24" s="228"/>
      <c r="G24" s="228"/>
      <c r="H24" s="28"/>
      <c r="I24" s="28"/>
      <c r="J24" s="92"/>
      <c r="K24" s="93"/>
      <c r="L24" s="93"/>
      <c r="M24" s="94"/>
      <c r="N24" s="95"/>
      <c r="O24" s="111"/>
      <c r="P24" s="111"/>
      <c r="Q24" s="111"/>
      <c r="R24" s="111"/>
      <c r="S24" s="111"/>
      <c r="T24" s="111"/>
      <c r="U24" s="111"/>
      <c r="V24" s="92"/>
      <c r="W24" s="93"/>
      <c r="X24" s="93"/>
      <c r="Y24" s="94"/>
      <c r="Z24" s="96"/>
      <c r="AA24" s="94"/>
      <c r="AB24" s="94"/>
      <c r="AC24" s="94"/>
      <c r="AD24" s="94"/>
      <c r="AE24" s="94"/>
      <c r="AF24" s="94"/>
      <c r="AG24" s="94"/>
      <c r="AH24" s="92"/>
      <c r="AI24" s="93"/>
      <c r="AJ24" s="93"/>
      <c r="AK24" s="94"/>
      <c r="AL24" s="96"/>
      <c r="AM24" s="94"/>
      <c r="AN24" s="94"/>
      <c r="AO24" s="94"/>
      <c r="AP24" s="94"/>
      <c r="AQ24" s="94"/>
      <c r="AR24" s="94"/>
      <c r="AS24" s="94"/>
      <c r="AT24" s="101"/>
      <c r="AU24" s="101"/>
      <c r="AV24" s="101"/>
      <c r="AW24" s="101"/>
      <c r="AX24" s="101"/>
      <c r="AY24" s="101"/>
      <c r="AZ24" s="72"/>
      <c r="BA24" s="101"/>
      <c r="BB24" s="101"/>
      <c r="BC24" s="95"/>
      <c r="BD24" s="101"/>
      <c r="BE24" s="101"/>
      <c r="BF24" s="101"/>
      <c r="BG24" s="101"/>
      <c r="BH24" s="101"/>
      <c r="BI24" s="101"/>
      <c r="BJ24" s="101"/>
      <c r="BK24" s="101"/>
      <c r="BL24" s="101"/>
      <c r="BM24" s="72"/>
      <c r="BN24" s="101"/>
      <c r="BO24" s="101"/>
      <c r="BP24" s="95"/>
      <c r="BQ24" s="101"/>
      <c r="BR24" s="101"/>
      <c r="BS24" s="101"/>
      <c r="BT24" s="101"/>
      <c r="BU24" s="101"/>
      <c r="BV24" s="101"/>
      <c r="BW24" s="101"/>
      <c r="BX24" s="101"/>
      <c r="BY24" s="101"/>
      <c r="BZ24" s="72"/>
      <c r="CA24" s="101"/>
      <c r="CB24" s="101"/>
      <c r="CC24" s="95"/>
      <c r="CD24" s="101"/>
      <c r="CE24" s="101"/>
      <c r="CF24" s="101"/>
      <c r="CG24" s="101"/>
      <c r="CH24" s="101"/>
      <c r="CI24" s="101"/>
      <c r="CJ24" s="101"/>
      <c r="CK24" s="101"/>
      <c r="CL24" s="101"/>
      <c r="CM24" s="102"/>
      <c r="CN24" s="102"/>
      <c r="CO24" s="102"/>
      <c r="CP24" s="102"/>
      <c r="CQ24" s="102"/>
      <c r="CR24" s="102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72"/>
      <c r="DL24" s="102"/>
      <c r="DM24" s="101"/>
      <c r="DN24" s="72"/>
      <c r="DO24" s="72"/>
      <c r="DP24" s="102"/>
      <c r="DQ24" s="101"/>
      <c r="DR24" s="72"/>
      <c r="DS24" s="72"/>
      <c r="DT24" s="102"/>
      <c r="DU24" s="101"/>
      <c r="DV24" s="72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</row>
    <row r="25" spans="1:197" ht="15" customHeight="1" x14ac:dyDescent="0.25">
      <c r="A25" s="28"/>
      <c r="B25" s="228"/>
      <c r="C25" s="228"/>
      <c r="D25" s="228"/>
      <c r="E25" s="228"/>
      <c r="F25" s="228"/>
      <c r="G25" s="228"/>
      <c r="H25" s="28"/>
      <c r="I25" s="28"/>
      <c r="J25" s="92"/>
      <c r="K25" s="93"/>
      <c r="L25" s="93"/>
      <c r="M25" s="94"/>
      <c r="N25" s="95"/>
      <c r="O25" s="111"/>
      <c r="P25" s="111"/>
      <c r="Q25" s="111"/>
      <c r="R25" s="111"/>
      <c r="S25" s="111"/>
      <c r="T25" s="111"/>
      <c r="U25" s="111"/>
      <c r="V25" s="92"/>
      <c r="W25" s="93"/>
      <c r="X25" s="93"/>
      <c r="Y25" s="94"/>
      <c r="Z25" s="96"/>
      <c r="AA25" s="94"/>
      <c r="AB25" s="94"/>
      <c r="AC25" s="94"/>
      <c r="AD25" s="94"/>
      <c r="AE25" s="94"/>
      <c r="AF25" s="94"/>
      <c r="AG25" s="94"/>
      <c r="AH25" s="92"/>
      <c r="AI25" s="93"/>
      <c r="AJ25" s="93"/>
      <c r="AK25" s="94"/>
      <c r="AL25" s="96"/>
      <c r="AM25" s="94"/>
      <c r="AN25" s="94"/>
      <c r="AO25" s="94"/>
      <c r="AP25" s="94"/>
      <c r="AQ25" s="94"/>
      <c r="AR25" s="94"/>
      <c r="AS25" s="94"/>
      <c r="AT25" s="101"/>
      <c r="AU25" s="101"/>
      <c r="AV25" s="101"/>
      <c r="AW25" s="101"/>
      <c r="AX25" s="101"/>
      <c r="AY25" s="101"/>
      <c r="AZ25" s="72"/>
      <c r="BA25" s="101"/>
      <c r="BB25" s="101"/>
      <c r="BC25" s="95"/>
      <c r="BD25" s="101"/>
      <c r="BE25" s="101"/>
      <c r="BF25" s="101"/>
      <c r="BG25" s="101"/>
      <c r="BH25" s="101"/>
      <c r="BI25" s="101"/>
      <c r="BJ25" s="101"/>
      <c r="BK25" s="101"/>
      <c r="BL25" s="101"/>
      <c r="BM25" s="72"/>
      <c r="BN25" s="101"/>
      <c r="BO25" s="101"/>
      <c r="BP25" s="95"/>
      <c r="BQ25" s="101"/>
      <c r="BR25" s="101"/>
      <c r="BS25" s="101"/>
      <c r="BT25" s="101"/>
      <c r="BU25" s="101"/>
      <c r="BV25" s="101"/>
      <c r="BW25" s="101"/>
      <c r="BX25" s="101"/>
      <c r="BY25" s="101"/>
      <c r="BZ25" s="72"/>
      <c r="CA25" s="101"/>
      <c r="CB25" s="101"/>
      <c r="CC25" s="95"/>
      <c r="CD25" s="101"/>
      <c r="CE25" s="101"/>
      <c r="CF25" s="101"/>
      <c r="CG25" s="101"/>
      <c r="CH25" s="101"/>
      <c r="CI25" s="101"/>
      <c r="CJ25" s="101"/>
      <c r="CK25" s="101"/>
      <c r="CL25" s="101"/>
      <c r="CM25" s="102"/>
      <c r="CN25" s="102"/>
      <c r="CO25" s="102"/>
      <c r="CP25" s="102"/>
      <c r="CQ25" s="102"/>
      <c r="CR25" s="102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72"/>
      <c r="DL25" s="102"/>
      <c r="DM25" s="101"/>
      <c r="DN25" s="72"/>
      <c r="DO25" s="72"/>
      <c r="DP25" s="102"/>
      <c r="DQ25" s="101"/>
      <c r="DR25" s="72"/>
      <c r="DS25" s="72"/>
      <c r="DT25" s="102"/>
      <c r="DU25" s="101"/>
      <c r="DV25" s="72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</row>
    <row r="26" spans="1:197" ht="15" customHeight="1" x14ac:dyDescent="0.25">
      <c r="A26" s="28"/>
      <c r="B26" s="228"/>
      <c r="C26" s="228"/>
      <c r="D26" s="228"/>
      <c r="E26" s="228"/>
      <c r="F26" s="228"/>
      <c r="G26" s="228"/>
      <c r="H26" s="28"/>
      <c r="I26" s="28"/>
      <c r="J26" s="92"/>
      <c r="K26" s="93"/>
      <c r="L26" s="93"/>
      <c r="M26" s="94"/>
      <c r="N26" s="95"/>
      <c r="O26" s="111"/>
      <c r="P26" s="111"/>
      <c r="Q26" s="111"/>
      <c r="R26" s="111"/>
      <c r="S26" s="111"/>
      <c r="T26" s="111"/>
      <c r="U26" s="111"/>
      <c r="V26" s="92"/>
      <c r="W26" s="93"/>
      <c r="X26" s="93"/>
      <c r="Y26" s="94"/>
      <c r="Z26" s="96"/>
      <c r="AA26" s="94"/>
      <c r="AB26" s="94"/>
      <c r="AC26" s="94"/>
      <c r="AD26" s="94"/>
      <c r="AE26" s="94"/>
      <c r="AF26" s="94"/>
      <c r="AG26" s="94"/>
      <c r="AH26" s="92"/>
      <c r="AI26" s="93"/>
      <c r="AJ26" s="93"/>
      <c r="AK26" s="94"/>
      <c r="AL26" s="96"/>
      <c r="AM26" s="94"/>
      <c r="AN26" s="94"/>
      <c r="AO26" s="94"/>
      <c r="AP26" s="94"/>
      <c r="AQ26" s="94"/>
      <c r="AR26" s="94"/>
      <c r="AS26" s="94"/>
      <c r="AT26" s="101"/>
      <c r="AU26" s="101"/>
      <c r="AV26" s="101"/>
      <c r="AW26" s="101"/>
      <c r="AX26" s="101"/>
      <c r="AY26" s="101"/>
      <c r="AZ26" s="72"/>
      <c r="BA26" s="101"/>
      <c r="BB26" s="101"/>
      <c r="BC26" s="95"/>
      <c r="BD26" s="101"/>
      <c r="BE26" s="101"/>
      <c r="BF26" s="101"/>
      <c r="BG26" s="101"/>
      <c r="BH26" s="101"/>
      <c r="BI26" s="101"/>
      <c r="BJ26" s="101"/>
      <c r="BK26" s="101"/>
      <c r="BL26" s="101"/>
      <c r="BM26" s="72"/>
      <c r="BN26" s="101"/>
      <c r="BO26" s="101"/>
      <c r="BP26" s="95"/>
      <c r="BQ26" s="101"/>
      <c r="BR26" s="101"/>
      <c r="BS26" s="101"/>
      <c r="BT26" s="101"/>
      <c r="BU26" s="101"/>
      <c r="BV26" s="101"/>
      <c r="BW26" s="101"/>
      <c r="BX26" s="101"/>
      <c r="BY26" s="101"/>
      <c r="BZ26" s="72"/>
      <c r="CA26" s="101"/>
      <c r="CB26" s="101"/>
      <c r="CC26" s="95"/>
      <c r="CD26" s="101"/>
      <c r="CE26" s="101"/>
      <c r="CF26" s="101"/>
      <c r="CG26" s="101"/>
      <c r="CH26" s="101"/>
      <c r="CI26" s="101"/>
      <c r="CJ26" s="101"/>
      <c r="CK26" s="101"/>
      <c r="CL26" s="101"/>
      <c r="CM26" s="102"/>
      <c r="CN26" s="102"/>
      <c r="CO26" s="102"/>
      <c r="CP26" s="102"/>
      <c r="CQ26" s="102"/>
      <c r="CR26" s="102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72"/>
      <c r="DL26" s="102"/>
      <c r="DM26" s="101"/>
      <c r="DN26" s="72"/>
      <c r="DO26" s="72"/>
      <c r="DP26" s="102"/>
      <c r="DQ26" s="101"/>
      <c r="DR26" s="72"/>
      <c r="DS26" s="72"/>
      <c r="DT26" s="102"/>
      <c r="DU26" s="101"/>
      <c r="DV26" s="72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</row>
    <row r="27" spans="1:197" ht="15" customHeight="1" x14ac:dyDescent="0.25">
      <c r="A27" s="28"/>
      <c r="B27" s="228"/>
      <c r="C27" s="228"/>
      <c r="D27" s="228"/>
      <c r="E27" s="228"/>
      <c r="F27" s="228"/>
      <c r="G27" s="228"/>
      <c r="H27" s="28"/>
      <c r="I27" s="28"/>
      <c r="J27" s="92"/>
      <c r="K27" s="93"/>
      <c r="L27" s="93"/>
      <c r="M27" s="94"/>
      <c r="N27" s="95"/>
      <c r="O27" s="111"/>
      <c r="P27" s="111"/>
      <c r="Q27" s="111"/>
      <c r="R27" s="111"/>
      <c r="S27" s="111"/>
      <c r="T27" s="111"/>
      <c r="U27" s="111"/>
      <c r="V27" s="92"/>
      <c r="W27" s="93"/>
      <c r="X27" s="93"/>
      <c r="Y27" s="94"/>
      <c r="Z27" s="96"/>
      <c r="AA27" s="94"/>
      <c r="AB27" s="94"/>
      <c r="AC27" s="94"/>
      <c r="AD27" s="94"/>
      <c r="AE27" s="94"/>
      <c r="AF27" s="94"/>
      <c r="AG27" s="94"/>
      <c r="AH27" s="92"/>
      <c r="AI27" s="93"/>
      <c r="AJ27" s="93"/>
      <c r="AK27" s="94"/>
      <c r="AL27" s="96"/>
      <c r="AM27" s="94"/>
      <c r="AN27" s="94"/>
      <c r="AO27" s="94"/>
      <c r="AP27" s="94"/>
      <c r="AQ27" s="94"/>
      <c r="AR27" s="94"/>
      <c r="AS27" s="94"/>
      <c r="AT27" s="101"/>
      <c r="AU27" s="101"/>
      <c r="AV27" s="101"/>
      <c r="AW27" s="101"/>
      <c r="AX27" s="101"/>
      <c r="AY27" s="101"/>
      <c r="AZ27" s="72"/>
      <c r="BA27" s="101"/>
      <c r="BB27" s="101"/>
      <c r="BC27" s="95"/>
      <c r="BD27" s="101"/>
      <c r="BE27" s="101"/>
      <c r="BF27" s="101"/>
      <c r="BG27" s="101"/>
      <c r="BH27" s="101"/>
      <c r="BI27" s="101"/>
      <c r="BJ27" s="101"/>
      <c r="BK27" s="101"/>
      <c r="BL27" s="101"/>
      <c r="BM27" s="72"/>
      <c r="BN27" s="101"/>
      <c r="BO27" s="101"/>
      <c r="BP27" s="95"/>
      <c r="BQ27" s="101"/>
      <c r="BR27" s="101"/>
      <c r="BS27" s="101"/>
      <c r="BT27" s="101"/>
      <c r="BU27" s="101"/>
      <c r="BV27" s="101"/>
      <c r="BW27" s="101"/>
      <c r="BX27" s="101"/>
      <c r="BY27" s="101"/>
      <c r="BZ27" s="72"/>
      <c r="CA27" s="101"/>
      <c r="CB27" s="101"/>
      <c r="CC27" s="95"/>
      <c r="CD27" s="101"/>
      <c r="CE27" s="101"/>
      <c r="CF27" s="101"/>
      <c r="CG27" s="101"/>
      <c r="CH27" s="101"/>
      <c r="CI27" s="101"/>
      <c r="CJ27" s="101"/>
      <c r="CK27" s="101"/>
      <c r="CL27" s="101"/>
      <c r="CM27" s="102"/>
      <c r="CN27" s="102"/>
      <c r="CO27" s="102"/>
      <c r="CP27" s="102"/>
      <c r="CQ27" s="102"/>
      <c r="CR27" s="102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72"/>
      <c r="DL27" s="102"/>
      <c r="DM27" s="101"/>
      <c r="DN27" s="72"/>
      <c r="DO27" s="72"/>
      <c r="DP27" s="102"/>
      <c r="DQ27" s="101"/>
      <c r="DR27" s="72"/>
      <c r="DS27" s="72"/>
      <c r="DT27" s="102"/>
      <c r="DU27" s="101"/>
      <c r="DV27" s="72"/>
      <c r="DW27" s="28"/>
      <c r="DX27" s="28"/>
      <c r="DY27" s="28"/>
      <c r="DZ27" s="28"/>
      <c r="EA27" s="28"/>
      <c r="EB27" s="28"/>
      <c r="EC27" s="28"/>
      <c r="ED27" s="28"/>
      <c r="EE27" s="28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  <c r="FK27" s="28"/>
      <c r="FL27" s="28"/>
      <c r="FM27" s="28"/>
      <c r="FN27" s="28"/>
      <c r="FO27" s="28"/>
      <c r="FP27" s="28"/>
      <c r="FQ27" s="28"/>
      <c r="FR27" s="28"/>
      <c r="FS27" s="28"/>
      <c r="FT27" s="28"/>
      <c r="FU27" s="28"/>
      <c r="FV27" s="28"/>
      <c r="FW27" s="28"/>
      <c r="FX27" s="28"/>
      <c r="FY27" s="28"/>
      <c r="FZ27" s="28"/>
      <c r="GA27" s="28"/>
      <c r="GB27" s="28"/>
      <c r="GC27" s="28"/>
      <c r="GD27" s="28"/>
      <c r="GE27" s="28"/>
      <c r="GF27" s="28"/>
      <c r="GG27" s="28"/>
      <c r="GH27" s="28"/>
      <c r="GI27" s="28"/>
      <c r="GJ27" s="28"/>
      <c r="GK27" s="28"/>
      <c r="GL27" s="28"/>
      <c r="GM27" s="28"/>
      <c r="GN27" s="28"/>
      <c r="GO27" s="28"/>
    </row>
    <row r="28" spans="1:197" ht="15" customHeight="1" x14ac:dyDescent="0.25">
      <c r="A28" s="28"/>
      <c r="B28" s="228"/>
      <c r="C28" s="228"/>
      <c r="D28" s="228"/>
      <c r="E28" s="228"/>
      <c r="F28" s="228"/>
      <c r="G28" s="228"/>
      <c r="H28" s="28"/>
      <c r="I28" s="28"/>
      <c r="J28" s="28"/>
      <c r="K28" s="64"/>
      <c r="L28" s="64"/>
      <c r="M28" s="28"/>
      <c r="N28" s="28"/>
      <c r="O28" s="111"/>
      <c r="P28" s="111"/>
      <c r="Q28" s="111"/>
      <c r="R28" s="111"/>
      <c r="S28" s="111"/>
      <c r="T28" s="111"/>
      <c r="U28" s="111"/>
      <c r="V28" s="28"/>
      <c r="W28" s="64"/>
      <c r="X28" s="64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64"/>
      <c r="AJ28" s="64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65"/>
      <c r="AZ28" s="66"/>
      <c r="BA28" s="67" t="s">
        <v>38</v>
      </c>
      <c r="BB28" s="67" t="s">
        <v>37</v>
      </c>
      <c r="BC28" s="67" t="s">
        <v>39</v>
      </c>
      <c r="BD28" s="65"/>
      <c r="BE28" s="65"/>
      <c r="BF28" s="65"/>
      <c r="BG28" s="65"/>
      <c r="BH28" s="65"/>
      <c r="BI28" s="65"/>
      <c r="BJ28" s="65"/>
      <c r="BK28" s="65"/>
      <c r="BL28" s="65"/>
      <c r="BM28" s="66"/>
      <c r="BN28" s="67" t="s">
        <v>38</v>
      </c>
      <c r="BO28" s="67" t="s">
        <v>37</v>
      </c>
      <c r="BP28" s="67" t="s">
        <v>39</v>
      </c>
      <c r="BQ28" s="65"/>
      <c r="BR28" s="65"/>
      <c r="BS28" s="65"/>
      <c r="BT28" s="65"/>
      <c r="BU28" s="65"/>
      <c r="BV28" s="65"/>
      <c r="BW28" s="65"/>
      <c r="BX28" s="65"/>
      <c r="BY28" s="65"/>
      <c r="BZ28" s="66"/>
      <c r="CA28" s="67" t="s">
        <v>38</v>
      </c>
      <c r="CB28" s="67" t="s">
        <v>37</v>
      </c>
      <c r="CC28" s="67" t="s">
        <v>39</v>
      </c>
      <c r="CD28" s="65"/>
      <c r="CE28" s="65"/>
      <c r="CF28" s="65"/>
      <c r="CG28" s="65"/>
      <c r="CH28" s="65"/>
      <c r="CI28" s="65"/>
      <c r="CJ28" s="65"/>
      <c r="CK28" s="65"/>
      <c r="CL28" s="65"/>
      <c r="CM28" s="65"/>
      <c r="CN28" s="65"/>
      <c r="CO28" s="65"/>
      <c r="CP28" s="65"/>
      <c r="CQ28" s="65"/>
      <c r="CR28" s="65"/>
      <c r="CS28" s="28"/>
      <c r="CT28" s="28"/>
      <c r="CU28" s="28"/>
      <c r="CV28" s="28"/>
      <c r="CW28" s="28"/>
      <c r="CX28" s="28"/>
      <c r="CY28" s="28"/>
      <c r="CZ28" s="28"/>
      <c r="DA28" s="28"/>
      <c r="DB28" s="28"/>
      <c r="DC28" s="28"/>
      <c r="DD28" s="28"/>
      <c r="DE28" s="28"/>
      <c r="DF28" s="28"/>
      <c r="DG28" s="28"/>
      <c r="DH28" s="28"/>
      <c r="DI28" s="28"/>
      <c r="DJ28" s="28"/>
      <c r="DK28" s="64"/>
      <c r="DL28" s="28"/>
      <c r="DM28" s="28"/>
      <c r="DN28" s="64"/>
      <c r="DO28" s="64"/>
      <c r="DP28" s="28"/>
      <c r="DQ28" s="28"/>
      <c r="DR28" s="64"/>
      <c r="DS28" s="64"/>
      <c r="DT28" s="28"/>
      <c r="DU28" s="28"/>
      <c r="DV28" s="64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28"/>
      <c r="EV28" s="28"/>
      <c r="EW28" s="28"/>
      <c r="EX28" s="28"/>
      <c r="EY28" s="28"/>
      <c r="EZ28" s="28"/>
      <c r="FA28" s="28"/>
      <c r="FB28" s="28"/>
      <c r="FC28" s="28"/>
      <c r="FD28" s="28"/>
      <c r="FE28" s="28"/>
      <c r="FF28" s="28"/>
      <c r="FG28" s="28"/>
      <c r="FH28" s="28"/>
      <c r="FI28" s="28"/>
      <c r="FJ28" s="28"/>
      <c r="FK28" s="28"/>
      <c r="FL28" s="28"/>
      <c r="FM28" s="28"/>
      <c r="FN28" s="28"/>
      <c r="FO28" s="28"/>
      <c r="FP28" s="28"/>
      <c r="FQ28" s="28"/>
      <c r="FR28" s="28"/>
      <c r="FS28" s="28"/>
      <c r="FT28" s="28"/>
      <c r="FU28" s="28"/>
      <c r="FV28" s="28"/>
      <c r="FW28" s="28"/>
      <c r="FX28" s="28"/>
      <c r="FY28" s="28"/>
      <c r="FZ28" s="28"/>
      <c r="GA28" s="28"/>
      <c r="GB28" s="28"/>
      <c r="GC28" s="28"/>
      <c r="GD28" s="28"/>
      <c r="GE28" s="28"/>
      <c r="GF28" s="28"/>
      <c r="GG28" s="28"/>
      <c r="GH28" s="28"/>
      <c r="GI28" s="28"/>
      <c r="GJ28" s="28"/>
      <c r="GK28" s="28"/>
      <c r="GL28" s="28"/>
      <c r="GM28" s="28"/>
      <c r="GN28" s="28"/>
      <c r="GO28" s="28"/>
    </row>
    <row r="29" spans="1:197" ht="15" customHeight="1" x14ac:dyDescent="0.25">
      <c r="A29" s="28"/>
      <c r="B29" s="228"/>
      <c r="C29" s="228"/>
      <c r="D29" s="228"/>
      <c r="E29" s="228"/>
      <c r="F29" s="228"/>
      <c r="G29" s="228"/>
      <c r="H29" s="28"/>
      <c r="I29" s="28"/>
      <c r="J29" s="28"/>
      <c r="K29" s="64"/>
      <c r="L29" s="64"/>
      <c r="M29" s="28"/>
      <c r="N29" s="28"/>
      <c r="O29" s="111"/>
      <c r="P29" s="111"/>
      <c r="Q29" s="111"/>
      <c r="R29" s="111"/>
      <c r="S29" s="111"/>
      <c r="T29" s="111"/>
      <c r="U29" s="111"/>
      <c r="V29" s="28"/>
      <c r="W29" s="64"/>
      <c r="X29" s="64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64"/>
      <c r="AJ29" s="64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65"/>
      <c r="AZ29" s="66"/>
      <c r="BA29" s="65" t="s">
        <v>38</v>
      </c>
      <c r="BB29" s="65" t="s">
        <v>37</v>
      </c>
      <c r="BC29" s="65" t="s">
        <v>39</v>
      </c>
      <c r="BD29" s="65"/>
      <c r="BE29" s="65"/>
      <c r="BF29" s="65"/>
      <c r="BG29" s="65"/>
      <c r="BH29" s="65"/>
      <c r="BI29" s="65"/>
      <c r="BJ29" s="65"/>
      <c r="BK29" s="65"/>
      <c r="BL29" s="65"/>
      <c r="BM29" s="66"/>
      <c r="BN29" s="65" t="s">
        <v>38</v>
      </c>
      <c r="BO29" s="65" t="s">
        <v>37</v>
      </c>
      <c r="BP29" s="65" t="s">
        <v>39</v>
      </c>
      <c r="BQ29" s="65"/>
      <c r="BR29" s="65"/>
      <c r="BS29" s="65"/>
      <c r="BT29" s="65"/>
      <c r="BU29" s="65"/>
      <c r="BV29" s="65"/>
      <c r="BW29" s="65"/>
      <c r="BX29" s="65"/>
      <c r="BY29" s="65"/>
      <c r="BZ29" s="66"/>
      <c r="CA29" s="65" t="s">
        <v>38</v>
      </c>
      <c r="CB29" s="65" t="s">
        <v>37</v>
      </c>
      <c r="CC29" s="65" t="s">
        <v>39</v>
      </c>
      <c r="CD29" s="65"/>
      <c r="CE29" s="65"/>
      <c r="CF29" s="65"/>
      <c r="CG29" s="65"/>
      <c r="CH29" s="65"/>
      <c r="CI29" s="65"/>
      <c r="CJ29" s="65"/>
      <c r="CK29" s="65"/>
      <c r="CL29" s="65"/>
      <c r="CM29" s="65"/>
      <c r="CN29" s="65"/>
      <c r="CO29" s="65"/>
      <c r="CP29" s="65"/>
      <c r="CQ29" s="65"/>
      <c r="CR29" s="65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64"/>
      <c r="DL29" s="28"/>
      <c r="DM29" s="28"/>
      <c r="DN29" s="64"/>
      <c r="DO29" s="64"/>
      <c r="DP29" s="28"/>
      <c r="DQ29" s="28"/>
      <c r="DR29" s="64"/>
      <c r="DS29" s="64"/>
      <c r="DT29" s="28"/>
      <c r="DU29" s="28"/>
      <c r="DV29" s="64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</row>
    <row r="30" spans="1:197" ht="15" customHeight="1" x14ac:dyDescent="0.25">
      <c r="A30" s="28"/>
      <c r="B30" s="228"/>
      <c r="C30" s="228"/>
      <c r="D30" s="228"/>
      <c r="E30" s="228"/>
      <c r="F30" s="228"/>
      <c r="G30" s="228"/>
      <c r="H30" s="28"/>
      <c r="I30" s="28"/>
      <c r="J30" s="28"/>
      <c r="K30" s="64"/>
      <c r="L30" s="64"/>
      <c r="M30" s="28"/>
      <c r="N30" s="28"/>
      <c r="O30" s="71"/>
      <c r="P30" s="71"/>
      <c r="Q30" s="71"/>
      <c r="R30" s="71"/>
      <c r="S30" s="71"/>
      <c r="T30" s="71"/>
      <c r="U30" s="71"/>
      <c r="V30" s="28"/>
      <c r="W30" s="64"/>
      <c r="X30" s="64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64"/>
      <c r="AJ30" s="64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65"/>
      <c r="AZ30" s="66"/>
      <c r="BA30" s="65"/>
      <c r="BB30" s="65"/>
      <c r="BC30" s="65"/>
      <c r="BD30" s="65"/>
      <c r="BE30" s="65"/>
      <c r="BF30" s="65"/>
      <c r="BG30" s="65"/>
      <c r="BH30" s="65"/>
      <c r="BI30" s="65"/>
      <c r="BJ30" s="65"/>
      <c r="BK30" s="65"/>
      <c r="BL30" s="65"/>
      <c r="BM30" s="66"/>
      <c r="BN30" s="65"/>
      <c r="BO30" s="65"/>
      <c r="BP30" s="65"/>
      <c r="BQ30" s="65"/>
      <c r="BR30" s="65"/>
      <c r="BS30" s="65"/>
      <c r="BT30" s="65"/>
      <c r="BU30" s="65"/>
      <c r="BV30" s="65"/>
      <c r="BW30" s="65"/>
      <c r="BX30" s="65"/>
      <c r="BY30" s="65"/>
      <c r="BZ30" s="66"/>
      <c r="CA30" s="65"/>
      <c r="CB30" s="65"/>
      <c r="CC30" s="65"/>
      <c r="CD30" s="65"/>
      <c r="CE30" s="65"/>
      <c r="CF30" s="65"/>
      <c r="CG30" s="65"/>
      <c r="CH30" s="65"/>
      <c r="CI30" s="65"/>
      <c r="CJ30" s="65"/>
      <c r="CK30" s="65"/>
      <c r="CL30" s="65"/>
      <c r="CM30" s="65"/>
      <c r="CN30" s="65"/>
      <c r="CO30" s="65"/>
      <c r="CP30" s="65"/>
      <c r="CQ30" s="65"/>
      <c r="CR30" s="65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64"/>
      <c r="DL30" s="28"/>
      <c r="DM30" s="28"/>
      <c r="DN30" s="64"/>
      <c r="DO30" s="64"/>
      <c r="DP30" s="28"/>
      <c r="DQ30" s="28"/>
      <c r="DR30" s="64"/>
      <c r="DS30" s="64"/>
      <c r="DT30" s="28"/>
      <c r="DU30" s="28"/>
      <c r="DV30" s="64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</row>
    <row r="31" spans="1:197" ht="15" customHeight="1" x14ac:dyDescent="0.25">
      <c r="A31" s="28"/>
      <c r="B31" s="228"/>
      <c r="C31" s="228"/>
      <c r="D31" s="228"/>
      <c r="E31" s="228"/>
      <c r="F31" s="228"/>
      <c r="G31" s="228"/>
      <c r="H31" s="28"/>
      <c r="I31" s="28"/>
      <c r="J31" s="28"/>
      <c r="K31" s="64"/>
      <c r="L31" s="64"/>
      <c r="M31" s="28"/>
      <c r="N31" s="28"/>
      <c r="O31" s="71"/>
      <c r="P31" s="71"/>
      <c r="Q31" s="71"/>
      <c r="R31" s="71"/>
      <c r="S31" s="71"/>
      <c r="T31" s="71"/>
      <c r="U31" s="71"/>
      <c r="V31" s="28"/>
      <c r="W31" s="64"/>
      <c r="X31" s="64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64"/>
      <c r="AJ31" s="64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65"/>
      <c r="AZ31" s="66"/>
      <c r="BA31" s="65"/>
      <c r="BB31" s="65"/>
      <c r="BC31" s="65"/>
      <c r="BD31" s="65"/>
      <c r="BE31" s="65"/>
      <c r="BF31" s="65"/>
      <c r="BG31" s="65"/>
      <c r="BH31" s="65"/>
      <c r="BI31" s="65"/>
      <c r="BJ31" s="65"/>
      <c r="BK31" s="65"/>
      <c r="BL31" s="65"/>
      <c r="BM31" s="66"/>
      <c r="BN31" s="65"/>
      <c r="BO31" s="65"/>
      <c r="BP31" s="65"/>
      <c r="BQ31" s="65"/>
      <c r="BR31" s="65"/>
      <c r="BS31" s="65"/>
      <c r="BT31" s="65"/>
      <c r="BU31" s="65"/>
      <c r="BV31" s="65"/>
      <c r="BW31" s="65"/>
      <c r="BX31" s="65"/>
      <c r="BY31" s="65"/>
      <c r="BZ31" s="66"/>
      <c r="CA31" s="65"/>
      <c r="CB31" s="65"/>
      <c r="CC31" s="65"/>
      <c r="CD31" s="65"/>
      <c r="CE31" s="65"/>
      <c r="CF31" s="65"/>
      <c r="CG31" s="65"/>
      <c r="CH31" s="65"/>
      <c r="CI31" s="65"/>
      <c r="CJ31" s="65"/>
      <c r="CK31" s="65"/>
      <c r="CL31" s="65"/>
      <c r="CM31" s="65"/>
      <c r="CN31" s="65"/>
      <c r="CO31" s="65"/>
      <c r="CP31" s="65"/>
      <c r="CQ31" s="65"/>
      <c r="CR31" s="65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64"/>
      <c r="DL31" s="28"/>
      <c r="DM31" s="28"/>
      <c r="DN31" s="64"/>
      <c r="DO31" s="64"/>
      <c r="DP31" s="28"/>
      <c r="DQ31" s="28"/>
      <c r="DR31" s="64"/>
      <c r="DS31" s="64"/>
      <c r="DT31" s="28"/>
      <c r="DU31" s="28"/>
      <c r="DV31" s="64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</row>
    <row r="32" spans="1:197" ht="15" customHeight="1" x14ac:dyDescent="0.25">
      <c r="A32" s="28"/>
      <c r="B32" s="228"/>
      <c r="C32" s="228"/>
      <c r="D32" s="228"/>
      <c r="E32" s="228"/>
      <c r="F32" s="228"/>
      <c r="G32" s="228"/>
      <c r="H32" s="28"/>
      <c r="I32" s="28"/>
      <c r="J32" s="28"/>
      <c r="K32" s="64"/>
      <c r="L32" s="64"/>
      <c r="M32" s="28"/>
      <c r="N32" s="28"/>
      <c r="O32" s="68"/>
      <c r="P32" s="68"/>
      <c r="Q32" s="68"/>
      <c r="R32" s="68"/>
      <c r="S32" s="68"/>
      <c r="T32" s="68"/>
      <c r="U32" s="68"/>
      <c r="V32" s="28"/>
      <c r="W32" s="64"/>
      <c r="X32" s="64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64"/>
      <c r="AJ32" s="64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65"/>
      <c r="AZ32" s="66"/>
      <c r="BA32" s="65"/>
      <c r="BB32" s="65"/>
      <c r="BC32" s="65"/>
      <c r="BD32" s="65"/>
      <c r="BE32" s="65"/>
      <c r="BF32" s="65"/>
      <c r="BG32" s="65"/>
      <c r="BH32" s="65"/>
      <c r="BI32" s="65"/>
      <c r="BJ32" s="65"/>
      <c r="BK32" s="65"/>
      <c r="BL32" s="65"/>
      <c r="BM32" s="66"/>
      <c r="BN32" s="65"/>
      <c r="BO32" s="65"/>
      <c r="BP32" s="65"/>
      <c r="BQ32" s="65"/>
      <c r="BR32" s="65"/>
      <c r="BS32" s="65"/>
      <c r="BT32" s="65"/>
      <c r="BU32" s="65"/>
      <c r="BV32" s="65"/>
      <c r="BW32" s="65"/>
      <c r="BX32" s="65"/>
      <c r="BY32" s="65"/>
      <c r="BZ32" s="66"/>
      <c r="CA32" s="65"/>
      <c r="CB32" s="65"/>
      <c r="CC32" s="65"/>
      <c r="CD32" s="65"/>
      <c r="CE32" s="65"/>
      <c r="CF32" s="65"/>
      <c r="CG32" s="65"/>
      <c r="CH32" s="65"/>
      <c r="CI32" s="65"/>
      <c r="CJ32" s="65"/>
      <c r="CK32" s="65"/>
      <c r="CL32" s="65"/>
      <c r="CM32" s="65"/>
      <c r="CN32" s="65"/>
      <c r="CO32" s="65"/>
      <c r="CP32" s="65"/>
      <c r="CQ32" s="65"/>
      <c r="CR32" s="65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64"/>
      <c r="DL32" s="28"/>
      <c r="DM32" s="28"/>
      <c r="DN32" s="64"/>
      <c r="DO32" s="64"/>
      <c r="DP32" s="28"/>
      <c r="DQ32" s="28"/>
      <c r="DR32" s="64"/>
      <c r="DS32" s="64"/>
      <c r="DT32" s="28"/>
      <c r="DU32" s="28"/>
      <c r="DV32" s="64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</row>
    <row r="33" spans="1:197" ht="15" customHeight="1" x14ac:dyDescent="0.25">
      <c r="A33" s="28"/>
      <c r="B33" s="228"/>
      <c r="C33" s="228"/>
      <c r="D33" s="228"/>
      <c r="E33" s="228"/>
      <c r="F33" s="228"/>
      <c r="G33" s="228"/>
      <c r="H33" s="28"/>
      <c r="I33" s="28"/>
      <c r="J33" s="28"/>
      <c r="K33" s="64"/>
      <c r="L33" s="64"/>
      <c r="M33" s="28"/>
      <c r="N33" s="28"/>
      <c r="O33" s="68"/>
      <c r="P33" s="68"/>
      <c r="Q33" s="68"/>
      <c r="R33" s="68"/>
      <c r="S33" s="68"/>
      <c r="T33" s="68"/>
      <c r="U33" s="68"/>
      <c r="V33" s="28"/>
      <c r="W33" s="64"/>
      <c r="X33" s="64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64"/>
      <c r="AJ33" s="64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65"/>
      <c r="AZ33" s="66"/>
      <c r="BA33" s="65"/>
      <c r="BB33" s="65"/>
      <c r="BC33" s="65"/>
      <c r="BD33" s="65"/>
      <c r="BE33" s="65"/>
      <c r="BF33" s="65"/>
      <c r="BG33" s="65"/>
      <c r="BH33" s="65"/>
      <c r="BI33" s="65"/>
      <c r="BJ33" s="65"/>
      <c r="BK33" s="65"/>
      <c r="BL33" s="65"/>
      <c r="BM33" s="66"/>
      <c r="BN33" s="65"/>
      <c r="BO33" s="65"/>
      <c r="BP33" s="65"/>
      <c r="BQ33" s="65"/>
      <c r="BR33" s="65"/>
      <c r="BS33" s="65"/>
      <c r="BT33" s="65"/>
      <c r="BU33" s="65"/>
      <c r="BV33" s="65"/>
      <c r="BW33" s="65"/>
      <c r="BX33" s="65"/>
      <c r="BY33" s="65"/>
      <c r="BZ33" s="66"/>
      <c r="CA33" s="65"/>
      <c r="CB33" s="65"/>
      <c r="CC33" s="65"/>
      <c r="CD33" s="65"/>
      <c r="CE33" s="65"/>
      <c r="CF33" s="65"/>
      <c r="CG33" s="65"/>
      <c r="CH33" s="65"/>
      <c r="CI33" s="65"/>
      <c r="CJ33" s="65"/>
      <c r="CK33" s="65"/>
      <c r="CL33" s="65"/>
      <c r="CM33" s="65"/>
      <c r="CN33" s="65"/>
      <c r="CO33" s="65"/>
      <c r="CP33" s="65"/>
      <c r="CQ33" s="65"/>
      <c r="CR33" s="65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64"/>
      <c r="DL33" s="28"/>
      <c r="DM33" s="28"/>
      <c r="DN33" s="64"/>
      <c r="DO33" s="64"/>
      <c r="DP33" s="28"/>
      <c r="DQ33" s="28"/>
      <c r="DR33" s="64"/>
      <c r="DS33" s="64"/>
      <c r="DT33" s="28"/>
      <c r="DU33" s="28"/>
      <c r="DV33" s="64"/>
      <c r="DW33" s="28"/>
      <c r="DX33" s="28"/>
      <c r="DY33" s="28"/>
      <c r="DZ33" s="28"/>
      <c r="EA33" s="28"/>
      <c r="EB33" s="28"/>
      <c r="EC33" s="28"/>
      <c r="ED33" s="28"/>
      <c r="EE33" s="28"/>
      <c r="EF33" s="28"/>
      <c r="EG33" s="28"/>
      <c r="EH33" s="28"/>
      <c r="EI33" s="28"/>
      <c r="EJ33" s="28"/>
      <c r="EK33" s="28"/>
      <c r="EL33" s="28"/>
      <c r="EM33" s="28"/>
      <c r="EN33" s="28"/>
      <c r="EO33" s="28"/>
      <c r="EP33" s="28"/>
      <c r="EQ33" s="28"/>
      <c r="ER33" s="28"/>
      <c r="ES33" s="28"/>
      <c r="ET33" s="28"/>
      <c r="EU33" s="28"/>
      <c r="EV33" s="28"/>
      <c r="EW33" s="28"/>
      <c r="EX33" s="28"/>
      <c r="EY33" s="28"/>
      <c r="EZ33" s="28"/>
      <c r="FA33" s="28"/>
      <c r="FB33" s="28"/>
      <c r="FC33" s="28"/>
      <c r="FD33" s="28"/>
      <c r="FE33" s="28"/>
      <c r="FF33" s="28"/>
      <c r="FG33" s="28"/>
      <c r="FH33" s="28"/>
      <c r="FI33" s="28"/>
      <c r="FJ33" s="28"/>
      <c r="FK33" s="28"/>
      <c r="FL33" s="28"/>
      <c r="FM33" s="28"/>
      <c r="FN33" s="28"/>
      <c r="FO33" s="28"/>
      <c r="FP33" s="28"/>
      <c r="FQ33" s="28"/>
      <c r="FR33" s="28"/>
      <c r="FS33" s="28"/>
      <c r="FT33" s="28"/>
      <c r="FU33" s="28"/>
      <c r="FV33" s="28"/>
      <c r="FW33" s="28"/>
      <c r="FX33" s="28"/>
      <c r="FY33" s="28"/>
      <c r="FZ33" s="28"/>
      <c r="GA33" s="28"/>
      <c r="GB33" s="28"/>
      <c r="GC33" s="28"/>
      <c r="GD33" s="28"/>
      <c r="GE33" s="28"/>
      <c r="GF33" s="28"/>
      <c r="GG33" s="28"/>
      <c r="GH33" s="28"/>
      <c r="GI33" s="28"/>
      <c r="GJ33" s="28"/>
      <c r="GK33" s="28"/>
      <c r="GL33" s="28"/>
      <c r="GM33" s="28"/>
      <c r="GN33" s="28"/>
      <c r="GO33" s="28"/>
    </row>
    <row r="34" spans="1:197" x14ac:dyDescent="0.25">
      <c r="A34" s="28"/>
      <c r="B34" s="228"/>
      <c r="C34" s="228"/>
      <c r="D34" s="228"/>
      <c r="E34" s="228"/>
      <c r="F34" s="228"/>
      <c r="G34" s="228"/>
      <c r="H34" s="28"/>
      <c r="I34" s="28"/>
      <c r="J34" s="28"/>
      <c r="K34" s="64"/>
      <c r="L34" s="64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64"/>
      <c r="X34" s="64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64"/>
      <c r="AJ34" s="64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65"/>
      <c r="AZ34" s="66"/>
      <c r="BA34" s="65"/>
      <c r="BB34" s="65"/>
      <c r="BC34" s="65"/>
      <c r="BD34" s="65"/>
      <c r="BE34" s="65"/>
      <c r="BF34" s="65"/>
      <c r="BG34" s="65"/>
      <c r="BH34" s="65"/>
      <c r="BI34" s="65"/>
      <c r="BJ34" s="65"/>
      <c r="BK34" s="65"/>
      <c r="BL34" s="65"/>
      <c r="BM34" s="66"/>
      <c r="BN34" s="65"/>
      <c r="BO34" s="65"/>
      <c r="BP34" s="65"/>
      <c r="BQ34" s="65"/>
      <c r="BR34" s="65"/>
      <c r="BS34" s="65"/>
      <c r="BT34" s="65"/>
      <c r="BU34" s="65"/>
      <c r="BV34" s="65"/>
      <c r="BW34" s="65"/>
      <c r="BX34" s="65"/>
      <c r="BY34" s="65"/>
      <c r="BZ34" s="66"/>
      <c r="CA34" s="65"/>
      <c r="CB34" s="65"/>
      <c r="CC34" s="65"/>
      <c r="CD34" s="65"/>
      <c r="CE34" s="65"/>
      <c r="CF34" s="65"/>
      <c r="CG34" s="65"/>
      <c r="CH34" s="65"/>
      <c r="CI34" s="65"/>
      <c r="CJ34" s="65"/>
      <c r="CK34" s="65"/>
      <c r="CL34" s="65"/>
      <c r="CM34" s="65"/>
      <c r="CN34" s="65"/>
      <c r="CO34" s="65"/>
      <c r="CP34" s="65"/>
      <c r="CQ34" s="65"/>
      <c r="CR34" s="65"/>
      <c r="CS34" s="28"/>
      <c r="CT34" s="28"/>
      <c r="CU34" s="28"/>
      <c r="CV34" s="28"/>
      <c r="CW34" s="28"/>
      <c r="CX34" s="28"/>
      <c r="CY34" s="28"/>
      <c r="CZ34" s="28"/>
      <c r="DA34" s="28"/>
      <c r="DB34" s="28"/>
      <c r="DC34" s="28"/>
      <c r="DD34" s="28"/>
      <c r="DE34" s="28"/>
      <c r="DF34" s="28"/>
      <c r="DG34" s="28"/>
      <c r="DH34" s="28"/>
      <c r="DI34" s="28"/>
      <c r="DJ34" s="28"/>
      <c r="DK34" s="64"/>
      <c r="DL34" s="28"/>
      <c r="DM34" s="28"/>
      <c r="DN34" s="64"/>
      <c r="DO34" s="64"/>
      <c r="DP34" s="28"/>
      <c r="DQ34" s="28"/>
      <c r="DR34" s="64"/>
      <c r="DS34" s="64"/>
      <c r="DT34" s="28"/>
      <c r="DU34" s="28"/>
      <c r="DV34" s="64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28"/>
      <c r="EV34" s="28"/>
      <c r="EW34" s="28"/>
      <c r="EX34" s="28"/>
      <c r="EY34" s="28"/>
      <c r="EZ34" s="28"/>
      <c r="FA34" s="28"/>
      <c r="FB34" s="28"/>
      <c r="FC34" s="28"/>
      <c r="FD34" s="28"/>
      <c r="FE34" s="28"/>
      <c r="FF34" s="28"/>
      <c r="FG34" s="28"/>
      <c r="FH34" s="28"/>
      <c r="FI34" s="28"/>
      <c r="FJ34" s="28"/>
      <c r="FK34" s="28"/>
      <c r="FL34" s="28"/>
      <c r="FM34" s="28"/>
      <c r="FN34" s="28"/>
      <c r="FO34" s="28"/>
      <c r="FP34" s="28"/>
      <c r="FQ34" s="28"/>
      <c r="FR34" s="28"/>
      <c r="FS34" s="28"/>
      <c r="FT34" s="28"/>
      <c r="FU34" s="28"/>
      <c r="FV34" s="28"/>
      <c r="FW34" s="28"/>
      <c r="FX34" s="28"/>
      <c r="FY34" s="28"/>
      <c r="FZ34" s="28"/>
      <c r="GA34" s="28"/>
      <c r="GB34" s="28"/>
      <c r="GC34" s="28"/>
      <c r="GD34" s="28"/>
      <c r="GE34" s="28"/>
      <c r="GF34" s="28"/>
      <c r="GG34" s="28"/>
      <c r="GH34" s="28"/>
      <c r="GI34" s="28"/>
      <c r="GJ34" s="28"/>
      <c r="GK34" s="28"/>
      <c r="GL34" s="28"/>
      <c r="GM34" s="28"/>
      <c r="GN34" s="28"/>
      <c r="GO34" s="28"/>
    </row>
    <row r="35" spans="1:197" x14ac:dyDescent="0.25">
      <c r="A35" s="28"/>
      <c r="B35" s="69"/>
      <c r="C35" s="28"/>
      <c r="D35" s="28"/>
      <c r="E35" s="64"/>
      <c r="F35" s="28"/>
      <c r="G35" s="28"/>
      <c r="H35" s="28"/>
      <c r="I35" s="28"/>
      <c r="J35" s="28"/>
      <c r="K35" s="64"/>
      <c r="L35" s="64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64"/>
      <c r="X35" s="64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64"/>
      <c r="AJ35" s="64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65"/>
      <c r="AZ35" s="66"/>
      <c r="BA35" s="65"/>
      <c r="BB35" s="65"/>
      <c r="BC35" s="65"/>
      <c r="BD35" s="65"/>
      <c r="BE35" s="65"/>
      <c r="BF35" s="65"/>
      <c r="BG35" s="65"/>
      <c r="BH35" s="65"/>
      <c r="BI35" s="65"/>
      <c r="BJ35" s="65"/>
      <c r="BK35" s="65"/>
      <c r="BL35" s="65"/>
      <c r="BM35" s="66"/>
      <c r="BN35" s="65"/>
      <c r="BO35" s="65"/>
      <c r="BP35" s="65"/>
      <c r="BQ35" s="65"/>
      <c r="BR35" s="65"/>
      <c r="BS35" s="65"/>
      <c r="BT35" s="65"/>
      <c r="BU35" s="65"/>
      <c r="BV35" s="65"/>
      <c r="BW35" s="65"/>
      <c r="BX35" s="65"/>
      <c r="BY35" s="65"/>
      <c r="BZ35" s="66"/>
      <c r="CA35" s="65"/>
      <c r="CB35" s="65"/>
      <c r="CC35" s="65"/>
      <c r="CD35" s="65"/>
      <c r="CE35" s="65"/>
      <c r="CF35" s="65"/>
      <c r="CG35" s="65"/>
      <c r="CH35" s="65"/>
      <c r="CI35" s="65"/>
      <c r="CJ35" s="65"/>
      <c r="CK35" s="65"/>
      <c r="CL35" s="65"/>
      <c r="CM35" s="65"/>
      <c r="CN35" s="65"/>
      <c r="CO35" s="65"/>
      <c r="CP35" s="65"/>
      <c r="CQ35" s="65"/>
      <c r="CR35" s="65"/>
      <c r="CS35" s="28"/>
      <c r="CT35" s="28"/>
      <c r="CU35" s="28"/>
      <c r="CV35" s="28"/>
      <c r="CW35" s="28"/>
      <c r="CX35" s="28"/>
      <c r="CY35" s="28"/>
      <c r="CZ35" s="28"/>
      <c r="DA35" s="28"/>
      <c r="DB35" s="28"/>
      <c r="DC35" s="28"/>
      <c r="DD35" s="28"/>
      <c r="DE35" s="28"/>
      <c r="DF35" s="28"/>
      <c r="DG35" s="28"/>
      <c r="DH35" s="28"/>
      <c r="DI35" s="28"/>
      <c r="DJ35" s="28"/>
      <c r="DK35" s="64"/>
      <c r="DL35" s="28"/>
      <c r="DM35" s="28"/>
      <c r="DN35" s="64"/>
      <c r="DO35" s="64"/>
      <c r="DP35" s="28"/>
      <c r="DQ35" s="28"/>
      <c r="DR35" s="64"/>
      <c r="DS35" s="64"/>
      <c r="DT35" s="28"/>
      <c r="DU35" s="28"/>
      <c r="DV35" s="64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28"/>
      <c r="EV35" s="28"/>
      <c r="EW35" s="28"/>
      <c r="EX35" s="28"/>
      <c r="EY35" s="28"/>
      <c r="EZ35" s="28"/>
      <c r="FA35" s="28"/>
      <c r="FB35" s="28"/>
      <c r="FC35" s="28"/>
      <c r="FD35" s="28"/>
      <c r="FE35" s="28"/>
      <c r="FF35" s="28"/>
      <c r="FG35" s="28"/>
      <c r="FH35" s="28"/>
      <c r="FI35" s="28"/>
      <c r="FJ35" s="28"/>
      <c r="FK35" s="28"/>
      <c r="FL35" s="28"/>
      <c r="FM35" s="28"/>
      <c r="FN35" s="28"/>
      <c r="FO35" s="28"/>
      <c r="FP35" s="28"/>
      <c r="FQ35" s="28"/>
      <c r="FR35" s="28"/>
      <c r="FS35" s="28"/>
      <c r="FT35" s="28"/>
      <c r="FU35" s="28"/>
      <c r="FV35" s="28"/>
      <c r="FW35" s="28"/>
      <c r="FX35" s="28"/>
      <c r="FY35" s="28"/>
      <c r="FZ35" s="28"/>
      <c r="GA35" s="28"/>
      <c r="GB35" s="28"/>
      <c r="GC35" s="28"/>
      <c r="GD35" s="28"/>
      <c r="GE35" s="28"/>
      <c r="GF35" s="28"/>
      <c r="GG35" s="28"/>
      <c r="GH35" s="28"/>
      <c r="GI35" s="28"/>
      <c r="GJ35" s="28"/>
      <c r="GK35" s="28"/>
      <c r="GL35" s="28"/>
      <c r="GM35" s="28"/>
      <c r="GN35" s="28"/>
      <c r="GO35" s="28"/>
    </row>
    <row r="36" spans="1:197" x14ac:dyDescent="0.25">
      <c r="A36" s="28"/>
      <c r="B36" s="69"/>
      <c r="C36" s="28"/>
      <c r="D36" s="28"/>
      <c r="E36" s="64"/>
      <c r="F36" s="28"/>
      <c r="G36" s="28"/>
      <c r="H36" s="28"/>
      <c r="I36" s="28"/>
      <c r="J36" s="28"/>
      <c r="K36" s="64"/>
      <c r="L36" s="64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64"/>
      <c r="X36" s="64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64"/>
      <c r="AJ36" s="64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65"/>
      <c r="AZ36" s="66"/>
      <c r="BA36" s="65"/>
      <c r="BB36" s="65"/>
      <c r="BC36" s="65"/>
      <c r="BD36" s="65"/>
      <c r="BE36" s="65"/>
      <c r="BF36" s="65"/>
      <c r="BG36" s="65"/>
      <c r="BH36" s="65"/>
      <c r="BI36" s="65"/>
      <c r="BJ36" s="65"/>
      <c r="BK36" s="65"/>
      <c r="BL36" s="65"/>
      <c r="BM36" s="66"/>
      <c r="BN36" s="65"/>
      <c r="BO36" s="65"/>
      <c r="BP36" s="65"/>
      <c r="BQ36" s="65"/>
      <c r="BR36" s="65"/>
      <c r="BS36" s="65"/>
      <c r="BT36" s="65"/>
      <c r="BU36" s="65"/>
      <c r="BV36" s="65"/>
      <c r="BW36" s="65"/>
      <c r="BX36" s="65"/>
      <c r="BY36" s="65"/>
      <c r="BZ36" s="66"/>
      <c r="CA36" s="65"/>
      <c r="CB36" s="65"/>
      <c r="CC36" s="65"/>
      <c r="CD36" s="65"/>
      <c r="CE36" s="65"/>
      <c r="CF36" s="65"/>
      <c r="CG36" s="65"/>
      <c r="CH36" s="65"/>
      <c r="CI36" s="65"/>
      <c r="CJ36" s="65"/>
      <c r="CK36" s="65"/>
      <c r="CL36" s="65"/>
      <c r="CM36" s="65"/>
      <c r="CN36" s="65"/>
      <c r="CO36" s="65"/>
      <c r="CP36" s="65"/>
      <c r="CQ36" s="65"/>
      <c r="CR36" s="65"/>
      <c r="CS36" s="28"/>
      <c r="CT36" s="28"/>
      <c r="CU36" s="28"/>
      <c r="CV36" s="28"/>
      <c r="CW36" s="28"/>
      <c r="CX36" s="28"/>
      <c r="CY36" s="28"/>
      <c r="CZ36" s="28"/>
      <c r="DA36" s="28"/>
      <c r="DB36" s="28"/>
      <c r="DC36" s="28"/>
      <c r="DD36" s="28"/>
      <c r="DE36" s="28"/>
      <c r="DF36" s="28"/>
      <c r="DG36" s="28"/>
      <c r="DH36" s="28"/>
      <c r="DI36" s="28"/>
      <c r="DJ36" s="28"/>
      <c r="DK36" s="64"/>
      <c r="DL36" s="28"/>
      <c r="DM36" s="28"/>
      <c r="DN36" s="64"/>
      <c r="DO36" s="64"/>
      <c r="DP36" s="28"/>
      <c r="DQ36" s="28"/>
      <c r="DR36" s="64"/>
      <c r="DS36" s="64"/>
      <c r="DT36" s="28"/>
      <c r="DU36" s="28"/>
      <c r="DV36" s="64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28"/>
      <c r="EV36" s="28"/>
      <c r="EW36" s="28"/>
      <c r="EX36" s="28"/>
      <c r="EY36" s="28"/>
      <c r="EZ36" s="28"/>
      <c r="FA36" s="28"/>
      <c r="FB36" s="28"/>
      <c r="FC36" s="28"/>
      <c r="FD36" s="28"/>
      <c r="FE36" s="28"/>
      <c r="FF36" s="28"/>
      <c r="FG36" s="28"/>
      <c r="FH36" s="28"/>
      <c r="FI36" s="28"/>
      <c r="FJ36" s="28"/>
      <c r="FK36" s="28"/>
      <c r="FL36" s="28"/>
      <c r="FM36" s="28"/>
      <c r="FN36" s="28"/>
      <c r="FO36" s="28"/>
      <c r="FP36" s="28"/>
      <c r="FQ36" s="28"/>
      <c r="FR36" s="28"/>
      <c r="FS36" s="28"/>
      <c r="FT36" s="28"/>
      <c r="FU36" s="28"/>
      <c r="FV36" s="28"/>
      <c r="FW36" s="28"/>
      <c r="FX36" s="28"/>
      <c r="FY36" s="28"/>
      <c r="FZ36" s="28"/>
      <c r="GA36" s="28"/>
      <c r="GB36" s="28"/>
      <c r="GC36" s="28"/>
      <c r="GD36" s="28"/>
      <c r="GE36" s="28"/>
      <c r="GF36" s="28"/>
      <c r="GG36" s="28"/>
      <c r="GH36" s="28"/>
      <c r="GI36" s="28"/>
      <c r="GJ36" s="28"/>
      <c r="GK36" s="28"/>
      <c r="GL36" s="28"/>
      <c r="GM36" s="28"/>
      <c r="GN36" s="28"/>
      <c r="GO36" s="28"/>
    </row>
    <row r="37" spans="1:197" x14ac:dyDescent="0.25">
      <c r="A37" s="28"/>
      <c r="B37" s="69"/>
      <c r="C37" s="28"/>
      <c r="D37" s="28"/>
      <c r="E37" s="64"/>
      <c r="F37" s="28"/>
      <c r="G37" s="28"/>
      <c r="H37" s="28"/>
      <c r="I37" s="28"/>
      <c r="J37" s="28"/>
      <c r="K37" s="64"/>
      <c r="L37" s="64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64"/>
      <c r="X37" s="64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64"/>
      <c r="AJ37" s="64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65"/>
      <c r="AZ37" s="66"/>
      <c r="BA37" s="65"/>
      <c r="BB37" s="65"/>
      <c r="BC37" s="65"/>
      <c r="BD37" s="65"/>
      <c r="BE37" s="65"/>
      <c r="BF37" s="65"/>
      <c r="BG37" s="65"/>
      <c r="BH37" s="65"/>
      <c r="BI37" s="65"/>
      <c r="BJ37" s="65"/>
      <c r="BK37" s="65"/>
      <c r="BL37" s="65"/>
      <c r="BM37" s="66"/>
      <c r="BN37" s="65"/>
      <c r="BO37" s="65"/>
      <c r="BP37" s="65"/>
      <c r="BQ37" s="65"/>
      <c r="BR37" s="65"/>
      <c r="BS37" s="65"/>
      <c r="BT37" s="65"/>
      <c r="BU37" s="65"/>
      <c r="BV37" s="65"/>
      <c r="BW37" s="65"/>
      <c r="BX37" s="65"/>
      <c r="BY37" s="65"/>
      <c r="BZ37" s="66"/>
      <c r="CA37" s="65"/>
      <c r="CB37" s="65"/>
      <c r="CC37" s="65"/>
      <c r="CD37" s="65"/>
      <c r="CE37" s="65"/>
      <c r="CF37" s="65"/>
      <c r="CG37" s="65"/>
      <c r="CH37" s="65"/>
      <c r="CI37" s="65"/>
      <c r="CJ37" s="65"/>
      <c r="CK37" s="65"/>
      <c r="CL37" s="65"/>
      <c r="CM37" s="65"/>
      <c r="CN37" s="65"/>
      <c r="CO37" s="65"/>
      <c r="CP37" s="65"/>
      <c r="CQ37" s="65"/>
      <c r="CR37" s="65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64"/>
      <c r="DL37" s="28"/>
      <c r="DM37" s="28"/>
      <c r="DN37" s="64"/>
      <c r="DO37" s="64"/>
      <c r="DP37" s="28"/>
      <c r="DQ37" s="28"/>
      <c r="DR37" s="64"/>
      <c r="DS37" s="64"/>
      <c r="DT37" s="28"/>
      <c r="DU37" s="28"/>
      <c r="DV37" s="64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8"/>
      <c r="FD37" s="28"/>
      <c r="FE37" s="28"/>
      <c r="FF37" s="28"/>
      <c r="FG37" s="28"/>
      <c r="FH37" s="28"/>
      <c r="FI37" s="28"/>
      <c r="FJ37" s="28"/>
      <c r="FK37" s="28"/>
      <c r="FL37" s="28"/>
      <c r="FM37" s="28"/>
      <c r="FN37" s="28"/>
      <c r="FO37" s="28"/>
      <c r="FP37" s="28"/>
      <c r="FQ37" s="28"/>
      <c r="FR37" s="28"/>
      <c r="FS37" s="28"/>
      <c r="FT37" s="28"/>
      <c r="FU37" s="28"/>
      <c r="FV37" s="28"/>
      <c r="FW37" s="28"/>
      <c r="FX37" s="28"/>
      <c r="FY37" s="28"/>
      <c r="FZ37" s="28"/>
      <c r="GA37" s="28"/>
      <c r="GB37" s="28"/>
      <c r="GC37" s="28"/>
      <c r="GD37" s="28"/>
      <c r="GE37" s="28"/>
      <c r="GF37" s="28"/>
      <c r="GG37" s="28"/>
      <c r="GH37" s="28"/>
      <c r="GI37" s="28"/>
      <c r="GJ37" s="28"/>
      <c r="GK37" s="28"/>
      <c r="GL37" s="28"/>
      <c r="GM37" s="28"/>
      <c r="GN37" s="28"/>
      <c r="GO37" s="28"/>
    </row>
    <row r="38" spans="1:197" x14ac:dyDescent="0.25">
      <c r="A38" s="28"/>
      <c r="B38" s="69"/>
      <c r="C38" s="28"/>
      <c r="D38" s="28"/>
      <c r="E38" s="64"/>
      <c r="F38" s="28"/>
      <c r="G38" s="28"/>
      <c r="H38" s="28"/>
      <c r="I38" s="28"/>
      <c r="J38" s="28"/>
      <c r="K38" s="64"/>
      <c r="L38" s="64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64"/>
      <c r="X38" s="64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64"/>
      <c r="AJ38" s="64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65"/>
      <c r="AZ38" s="66"/>
      <c r="BA38" s="65"/>
      <c r="BB38" s="65"/>
      <c r="BC38" s="65"/>
      <c r="BD38" s="65"/>
      <c r="BE38" s="65"/>
      <c r="BF38" s="65"/>
      <c r="BG38" s="65"/>
      <c r="BH38" s="65"/>
      <c r="BI38" s="65"/>
      <c r="BJ38" s="65"/>
      <c r="BK38" s="65"/>
      <c r="BL38" s="65"/>
      <c r="BM38" s="66"/>
      <c r="BN38" s="65"/>
      <c r="BO38" s="65"/>
      <c r="BP38" s="65"/>
      <c r="BQ38" s="65"/>
      <c r="BR38" s="65"/>
      <c r="BS38" s="65"/>
      <c r="BT38" s="65"/>
      <c r="BU38" s="65"/>
      <c r="BV38" s="65"/>
      <c r="BW38" s="65"/>
      <c r="BX38" s="65"/>
      <c r="BY38" s="65"/>
      <c r="BZ38" s="66"/>
      <c r="CA38" s="65"/>
      <c r="CB38" s="65"/>
      <c r="CC38" s="65"/>
      <c r="CD38" s="65"/>
      <c r="CE38" s="65"/>
      <c r="CF38" s="65"/>
      <c r="CG38" s="65"/>
      <c r="CH38" s="65"/>
      <c r="CI38" s="65"/>
      <c r="CJ38" s="65"/>
      <c r="CK38" s="65"/>
      <c r="CL38" s="65"/>
      <c r="CM38" s="65"/>
      <c r="CN38" s="65"/>
      <c r="CO38" s="65"/>
      <c r="CP38" s="65"/>
      <c r="CQ38" s="65"/>
      <c r="CR38" s="65"/>
      <c r="CS38" s="28"/>
      <c r="CT38" s="28"/>
      <c r="CU38" s="28"/>
      <c r="CV38" s="28"/>
      <c r="CW38" s="28"/>
      <c r="CX38" s="28"/>
      <c r="CY38" s="28"/>
      <c r="CZ38" s="28"/>
      <c r="DA38" s="28"/>
      <c r="DB38" s="28"/>
      <c r="DC38" s="28"/>
      <c r="DD38" s="28"/>
      <c r="DE38" s="28"/>
      <c r="DF38" s="28"/>
      <c r="DG38" s="28"/>
      <c r="DH38" s="28"/>
      <c r="DI38" s="28"/>
      <c r="DJ38" s="28"/>
      <c r="DK38" s="64"/>
      <c r="DL38" s="28"/>
      <c r="DM38" s="28"/>
      <c r="DN38" s="64"/>
      <c r="DO38" s="64"/>
      <c r="DP38" s="28"/>
      <c r="DQ38" s="28"/>
      <c r="DR38" s="64"/>
      <c r="DS38" s="64"/>
      <c r="DT38" s="28"/>
      <c r="DU38" s="28"/>
      <c r="DV38" s="64"/>
      <c r="DW38" s="28"/>
      <c r="DX38" s="28"/>
      <c r="DY38" s="28"/>
      <c r="DZ38" s="28"/>
      <c r="EA38" s="28"/>
      <c r="EB38" s="28"/>
      <c r="EC38" s="28"/>
      <c r="ED38" s="28"/>
      <c r="EE38" s="28"/>
      <c r="EF38" s="28"/>
      <c r="EG38" s="28"/>
      <c r="EH38" s="28"/>
      <c r="EI38" s="28"/>
      <c r="EJ38" s="28"/>
      <c r="EK38" s="28"/>
      <c r="EL38" s="28"/>
      <c r="EM38" s="28"/>
      <c r="EN38" s="28"/>
      <c r="EO38" s="28"/>
      <c r="EP38" s="28"/>
      <c r="EQ38" s="28"/>
      <c r="ER38" s="28"/>
      <c r="ES38" s="28"/>
      <c r="ET38" s="28"/>
      <c r="EU38" s="28"/>
      <c r="EV38" s="28"/>
      <c r="EW38" s="28"/>
      <c r="EX38" s="28"/>
      <c r="EY38" s="28"/>
      <c r="EZ38" s="28"/>
      <c r="FA38" s="28"/>
      <c r="FB38" s="28"/>
      <c r="FC38" s="28"/>
      <c r="FD38" s="28"/>
      <c r="FE38" s="28"/>
      <c r="FF38" s="28"/>
      <c r="FG38" s="28"/>
      <c r="FH38" s="28"/>
      <c r="FI38" s="28"/>
      <c r="FJ38" s="28"/>
      <c r="FK38" s="28"/>
      <c r="FL38" s="28"/>
      <c r="FM38" s="28"/>
      <c r="FN38" s="28"/>
      <c r="FO38" s="28"/>
      <c r="FP38" s="28"/>
      <c r="FQ38" s="28"/>
      <c r="FR38" s="28"/>
      <c r="FS38" s="28"/>
      <c r="FT38" s="28"/>
      <c r="FU38" s="28"/>
      <c r="FV38" s="28"/>
      <c r="FW38" s="28"/>
      <c r="FX38" s="28"/>
      <c r="FY38" s="28"/>
      <c r="FZ38" s="28"/>
      <c r="GA38" s="28"/>
      <c r="GB38" s="28"/>
      <c r="GC38" s="28"/>
      <c r="GD38" s="28"/>
      <c r="GE38" s="28"/>
      <c r="GF38" s="28"/>
      <c r="GG38" s="28"/>
      <c r="GH38" s="28"/>
      <c r="GI38" s="28"/>
      <c r="GJ38" s="28"/>
      <c r="GK38" s="28"/>
      <c r="GL38" s="28"/>
      <c r="GM38" s="28"/>
      <c r="GN38" s="28"/>
      <c r="GO38" s="28"/>
    </row>
    <row r="39" spans="1:197" x14ac:dyDescent="0.25">
      <c r="A39" s="28"/>
      <c r="B39" s="69"/>
      <c r="C39" s="28"/>
      <c r="D39" s="28"/>
      <c r="E39" s="64"/>
      <c r="F39" s="28"/>
      <c r="G39" s="28"/>
      <c r="H39" s="28"/>
      <c r="I39" s="28"/>
      <c r="J39" s="28"/>
      <c r="K39" s="64"/>
      <c r="L39" s="64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64"/>
      <c r="X39" s="64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64"/>
      <c r="AJ39" s="64"/>
      <c r="AK39" s="28"/>
      <c r="AL39" s="28"/>
      <c r="AM39" s="28"/>
      <c r="AN39" s="28"/>
      <c r="AO39" s="28"/>
      <c r="AP39" s="28"/>
      <c r="AQ39" s="28"/>
      <c r="AR39" s="28"/>
      <c r="AS39" s="28"/>
      <c r="AT39" s="28"/>
      <c r="AU39" s="28"/>
      <c r="AV39" s="28"/>
      <c r="AW39" s="28"/>
      <c r="AX39" s="28"/>
      <c r="AY39" s="65"/>
      <c r="AZ39" s="66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6"/>
      <c r="BN39" s="65"/>
      <c r="BO39" s="65"/>
      <c r="BP39" s="65"/>
      <c r="BQ39" s="65"/>
      <c r="BR39" s="65"/>
      <c r="BS39" s="65"/>
      <c r="BT39" s="65"/>
      <c r="BU39" s="65"/>
      <c r="BV39" s="65"/>
      <c r="BW39" s="65"/>
      <c r="BX39" s="65"/>
      <c r="BY39" s="65"/>
      <c r="BZ39" s="66"/>
      <c r="CA39" s="65"/>
      <c r="CB39" s="65"/>
      <c r="CC39" s="65"/>
      <c r="CD39" s="65"/>
      <c r="CE39" s="65"/>
      <c r="CF39" s="65"/>
      <c r="CG39" s="65"/>
      <c r="CH39" s="65"/>
      <c r="CI39" s="65"/>
      <c r="CJ39" s="65"/>
      <c r="CK39" s="65"/>
      <c r="CL39" s="65"/>
      <c r="CM39" s="65"/>
      <c r="CN39" s="65"/>
      <c r="CO39" s="65"/>
      <c r="CP39" s="65"/>
      <c r="CQ39" s="65"/>
      <c r="CR39" s="65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64"/>
      <c r="DL39" s="28"/>
      <c r="DM39" s="28"/>
      <c r="DN39" s="64"/>
      <c r="DO39" s="64"/>
      <c r="DP39" s="28"/>
      <c r="DQ39" s="28"/>
      <c r="DR39" s="64"/>
      <c r="DS39" s="64"/>
      <c r="DT39" s="28"/>
      <c r="DU39" s="28"/>
      <c r="DV39" s="64"/>
      <c r="DW39" s="28"/>
      <c r="DX39" s="28"/>
      <c r="DY39" s="28"/>
      <c r="DZ39" s="28"/>
      <c r="EA39" s="28"/>
      <c r="EB39" s="28"/>
      <c r="EC39" s="28"/>
      <c r="ED39" s="28"/>
      <c r="EE39" s="28"/>
      <c r="EF39" s="28"/>
      <c r="EG39" s="28"/>
      <c r="EH39" s="28"/>
      <c r="EI39" s="28"/>
      <c r="EJ39" s="28"/>
      <c r="EK39" s="28"/>
      <c r="EL39" s="28"/>
      <c r="EM39" s="28"/>
      <c r="EN39" s="28"/>
      <c r="EO39" s="28"/>
      <c r="EP39" s="28"/>
      <c r="EQ39" s="28"/>
      <c r="ER39" s="28"/>
      <c r="ES39" s="28"/>
      <c r="ET39" s="28"/>
      <c r="EU39" s="28"/>
      <c r="EV39" s="28"/>
      <c r="EW39" s="28"/>
      <c r="EX39" s="28"/>
      <c r="EY39" s="28"/>
      <c r="EZ39" s="28"/>
      <c r="FA39" s="28"/>
      <c r="FB39" s="28"/>
      <c r="FC39" s="28"/>
      <c r="FD39" s="28"/>
      <c r="FE39" s="28"/>
      <c r="FF39" s="28"/>
      <c r="FG39" s="28"/>
      <c r="FH39" s="28"/>
      <c r="FI39" s="28"/>
      <c r="FJ39" s="28"/>
      <c r="FK39" s="28"/>
      <c r="FL39" s="28"/>
      <c r="FM39" s="28"/>
      <c r="FN39" s="28"/>
      <c r="FO39" s="28"/>
      <c r="FP39" s="28"/>
      <c r="FQ39" s="28"/>
      <c r="FR39" s="28"/>
      <c r="FS39" s="28"/>
      <c r="FT39" s="28"/>
      <c r="FU39" s="28"/>
      <c r="FV39" s="28"/>
      <c r="FW39" s="28"/>
      <c r="FX39" s="28"/>
      <c r="FY39" s="28"/>
      <c r="FZ39" s="28"/>
      <c r="GA39" s="28"/>
      <c r="GB39" s="28"/>
      <c r="GC39" s="28"/>
      <c r="GD39" s="28"/>
      <c r="GE39" s="28"/>
      <c r="GF39" s="28"/>
      <c r="GG39" s="28"/>
      <c r="GH39" s="28"/>
      <c r="GI39" s="28"/>
      <c r="GJ39" s="28"/>
      <c r="GK39" s="28"/>
      <c r="GL39" s="28"/>
      <c r="GM39" s="28"/>
      <c r="GN39" s="28"/>
      <c r="GO39" s="28"/>
    </row>
    <row r="40" spans="1:197" x14ac:dyDescent="0.25">
      <c r="A40" s="28"/>
      <c r="B40" s="69"/>
      <c r="C40" s="28"/>
      <c r="D40" s="28"/>
      <c r="E40" s="64"/>
      <c r="F40" s="28"/>
      <c r="G40" s="28"/>
      <c r="H40" s="28"/>
      <c r="I40" s="28"/>
      <c r="J40" s="28"/>
      <c r="K40" s="64"/>
      <c r="L40" s="64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64"/>
      <c r="X40" s="64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64"/>
      <c r="AJ40" s="64"/>
      <c r="AK40" s="28"/>
      <c r="AL40" s="28"/>
      <c r="AM40" s="28"/>
      <c r="AN40" s="28"/>
      <c r="AO40" s="28"/>
      <c r="AP40" s="28"/>
      <c r="AQ40" s="28"/>
      <c r="AR40" s="28"/>
      <c r="AS40" s="28"/>
      <c r="AT40" s="28"/>
      <c r="AU40" s="28"/>
      <c r="AV40" s="28"/>
      <c r="AW40" s="28"/>
      <c r="AX40" s="28"/>
      <c r="AY40" s="65"/>
      <c r="AZ40" s="66"/>
      <c r="BA40" s="65"/>
      <c r="BB40" s="65"/>
      <c r="BC40" s="65"/>
      <c r="BD40" s="65"/>
      <c r="BE40" s="65"/>
      <c r="BF40" s="65"/>
      <c r="BG40" s="65"/>
      <c r="BH40" s="65"/>
      <c r="BI40" s="65"/>
      <c r="BJ40" s="65"/>
      <c r="BK40" s="65"/>
      <c r="BL40" s="65"/>
      <c r="BM40" s="66"/>
      <c r="BN40" s="65"/>
      <c r="BO40" s="65"/>
      <c r="BP40" s="65"/>
      <c r="BQ40" s="65"/>
      <c r="BR40" s="65"/>
      <c r="BS40" s="65"/>
      <c r="BT40" s="65"/>
      <c r="BU40" s="65"/>
      <c r="BV40" s="65"/>
      <c r="BW40" s="65"/>
      <c r="BX40" s="65"/>
      <c r="BY40" s="65"/>
      <c r="BZ40" s="66"/>
      <c r="CA40" s="65"/>
      <c r="CB40" s="65"/>
      <c r="CC40" s="65"/>
      <c r="CD40" s="65"/>
      <c r="CE40" s="65"/>
      <c r="CF40" s="65"/>
      <c r="CG40" s="65"/>
      <c r="CH40" s="65"/>
      <c r="CI40" s="65"/>
      <c r="CJ40" s="65"/>
      <c r="CK40" s="65"/>
      <c r="CL40" s="65"/>
      <c r="CM40" s="65"/>
      <c r="CN40" s="65"/>
      <c r="CO40" s="65"/>
      <c r="CP40" s="65"/>
      <c r="CQ40" s="65"/>
      <c r="CR40" s="65"/>
      <c r="CS40" s="28"/>
      <c r="CT40" s="28"/>
      <c r="CU40" s="28"/>
      <c r="CV40" s="28"/>
      <c r="CW40" s="28"/>
      <c r="CX40" s="28"/>
      <c r="CY40" s="28"/>
      <c r="CZ40" s="28"/>
      <c r="DA40" s="28"/>
      <c r="DB40" s="28"/>
      <c r="DC40" s="28"/>
      <c r="DD40" s="28"/>
      <c r="DE40" s="28"/>
      <c r="DF40" s="28"/>
      <c r="DG40" s="28"/>
      <c r="DH40" s="28"/>
      <c r="DI40" s="28"/>
      <c r="DJ40" s="28"/>
      <c r="DK40" s="64"/>
      <c r="DL40" s="28"/>
      <c r="DM40" s="28"/>
      <c r="DN40" s="64"/>
      <c r="DO40" s="64"/>
      <c r="DP40" s="28"/>
      <c r="DQ40" s="28"/>
      <c r="DR40" s="64"/>
      <c r="DS40" s="64"/>
      <c r="DT40" s="28"/>
      <c r="DU40" s="28"/>
      <c r="DV40" s="64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28"/>
      <c r="EV40" s="28"/>
      <c r="EW40" s="28"/>
      <c r="EX40" s="28"/>
      <c r="EY40" s="28"/>
      <c r="EZ40" s="28"/>
      <c r="FA40" s="28"/>
      <c r="FB40" s="28"/>
      <c r="FC40" s="28"/>
      <c r="FD40" s="28"/>
      <c r="FE40" s="28"/>
      <c r="FF40" s="28"/>
      <c r="FG40" s="28"/>
      <c r="FH40" s="28"/>
      <c r="FI40" s="28"/>
      <c r="FJ40" s="28"/>
      <c r="FK40" s="28"/>
      <c r="FL40" s="28"/>
      <c r="FM40" s="28"/>
      <c r="FN40" s="28"/>
      <c r="FO40" s="28"/>
      <c r="FP40" s="28"/>
      <c r="FQ40" s="28"/>
      <c r="FR40" s="28"/>
      <c r="FS40" s="28"/>
      <c r="FT40" s="28"/>
      <c r="FU40" s="28"/>
      <c r="FV40" s="28"/>
      <c r="FW40" s="28"/>
      <c r="FX40" s="28"/>
      <c r="FY40" s="28"/>
      <c r="FZ40" s="28"/>
      <c r="GA40" s="28"/>
      <c r="GB40" s="28"/>
      <c r="GC40" s="28"/>
      <c r="GD40" s="28"/>
      <c r="GE40" s="28"/>
      <c r="GF40" s="28"/>
      <c r="GG40" s="28"/>
      <c r="GH40" s="28"/>
      <c r="GI40" s="28"/>
      <c r="GJ40" s="28"/>
      <c r="GK40" s="28"/>
      <c r="GL40" s="28"/>
      <c r="GM40" s="28"/>
      <c r="GN40" s="28"/>
      <c r="GO40" s="28"/>
    </row>
    <row r="41" spans="1:197" x14ac:dyDescent="0.25">
      <c r="A41" s="28"/>
      <c r="B41" s="69"/>
      <c r="C41" s="28"/>
      <c r="D41" s="28"/>
      <c r="E41" s="64"/>
      <c r="F41" s="28"/>
      <c r="G41" s="28"/>
      <c r="H41" s="28"/>
      <c r="I41" s="28"/>
      <c r="J41" s="28"/>
      <c r="K41" s="64"/>
      <c r="L41" s="64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64"/>
      <c r="X41" s="64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64"/>
      <c r="AJ41" s="64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65"/>
      <c r="AZ41" s="66"/>
      <c r="BA41" s="65"/>
      <c r="BB41" s="65"/>
      <c r="BC41" s="65"/>
      <c r="BD41" s="65"/>
      <c r="BE41" s="65"/>
      <c r="BF41" s="65"/>
      <c r="BG41" s="65"/>
      <c r="BH41" s="65"/>
      <c r="BI41" s="65"/>
      <c r="BJ41" s="65"/>
      <c r="BK41" s="65"/>
      <c r="BL41" s="65"/>
      <c r="BM41" s="66"/>
      <c r="BN41" s="65"/>
      <c r="BO41" s="65"/>
      <c r="BP41" s="65"/>
      <c r="BQ41" s="65"/>
      <c r="BR41" s="65"/>
      <c r="BS41" s="65"/>
      <c r="BT41" s="65"/>
      <c r="BU41" s="65"/>
      <c r="BV41" s="65"/>
      <c r="BW41" s="65"/>
      <c r="BX41" s="65"/>
      <c r="BY41" s="65"/>
      <c r="BZ41" s="66"/>
      <c r="CA41" s="65"/>
      <c r="CB41" s="65"/>
      <c r="CC41" s="65"/>
      <c r="CD41" s="65"/>
      <c r="CE41" s="65"/>
      <c r="CF41" s="65"/>
      <c r="CG41" s="65"/>
      <c r="CH41" s="65"/>
      <c r="CI41" s="65"/>
      <c r="CJ41" s="65"/>
      <c r="CK41" s="65"/>
      <c r="CL41" s="65"/>
      <c r="CM41" s="65"/>
      <c r="CN41" s="65"/>
      <c r="CO41" s="65"/>
      <c r="CP41" s="65"/>
      <c r="CQ41" s="65"/>
      <c r="CR41" s="65"/>
      <c r="CS41" s="28"/>
      <c r="CT41" s="28"/>
      <c r="CU41" s="28"/>
      <c r="CV41" s="28"/>
      <c r="CW41" s="28"/>
      <c r="CX41" s="28"/>
      <c r="CY41" s="28"/>
      <c r="CZ41" s="28"/>
      <c r="DA41" s="28"/>
      <c r="DB41" s="28"/>
      <c r="DC41" s="28"/>
      <c r="DD41" s="28"/>
      <c r="DE41" s="28"/>
      <c r="DF41" s="28"/>
      <c r="DG41" s="28"/>
      <c r="DH41" s="28"/>
      <c r="DI41" s="28"/>
      <c r="DJ41" s="28"/>
      <c r="DK41" s="64"/>
      <c r="DL41" s="28"/>
      <c r="DM41" s="28"/>
      <c r="DN41" s="64"/>
      <c r="DO41" s="64"/>
      <c r="DP41" s="28"/>
      <c r="DQ41" s="28"/>
      <c r="DR41" s="64"/>
      <c r="DS41" s="64"/>
      <c r="DT41" s="28"/>
      <c r="DU41" s="28"/>
      <c r="DV41" s="64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28"/>
      <c r="EV41" s="28"/>
      <c r="EW41" s="28"/>
      <c r="EX41" s="28"/>
      <c r="EY41" s="28"/>
      <c r="EZ41" s="28"/>
      <c r="FA41" s="28"/>
      <c r="FB41" s="28"/>
      <c r="FC41" s="28"/>
      <c r="FD41" s="28"/>
      <c r="FE41" s="28"/>
      <c r="FF41" s="28"/>
      <c r="FG41" s="28"/>
      <c r="FH41" s="28"/>
      <c r="FI41" s="28"/>
      <c r="FJ41" s="28"/>
      <c r="FK41" s="28"/>
      <c r="FL41" s="28"/>
      <c r="FM41" s="28"/>
      <c r="FN41" s="28"/>
      <c r="FO41" s="28"/>
      <c r="FP41" s="28"/>
      <c r="FQ41" s="28"/>
      <c r="FR41" s="28"/>
      <c r="FS41" s="28"/>
      <c r="FT41" s="28"/>
      <c r="FU41" s="28"/>
      <c r="FV41" s="28"/>
      <c r="FW41" s="28"/>
      <c r="FX41" s="28"/>
      <c r="FY41" s="28"/>
      <c r="FZ41" s="28"/>
      <c r="GA41" s="28"/>
      <c r="GB41" s="28"/>
      <c r="GC41" s="28"/>
      <c r="GD41" s="28"/>
      <c r="GE41" s="28"/>
      <c r="GF41" s="28"/>
      <c r="GG41" s="28"/>
      <c r="GH41" s="28"/>
      <c r="GI41" s="28"/>
      <c r="GJ41" s="28"/>
      <c r="GK41" s="28"/>
      <c r="GL41" s="28"/>
      <c r="GM41" s="28"/>
      <c r="GN41" s="28"/>
      <c r="GO41" s="28"/>
    </row>
    <row r="42" spans="1:197" x14ac:dyDescent="0.25">
      <c r="A42" s="28"/>
      <c r="B42" s="69"/>
      <c r="C42" s="28"/>
      <c r="D42" s="28"/>
      <c r="E42" s="64"/>
      <c r="F42" s="28"/>
      <c r="G42" s="28"/>
      <c r="H42" s="28"/>
      <c r="I42" s="28"/>
      <c r="J42" s="28"/>
      <c r="K42" s="64"/>
      <c r="L42" s="64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64"/>
      <c r="X42" s="64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64"/>
      <c r="AJ42" s="64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65"/>
      <c r="AZ42" s="66"/>
      <c r="BA42" s="65"/>
      <c r="BB42" s="65"/>
      <c r="BC42" s="65"/>
      <c r="BD42" s="65"/>
      <c r="BE42" s="65"/>
      <c r="BF42" s="65"/>
      <c r="BG42" s="65"/>
      <c r="BH42" s="65"/>
      <c r="BI42" s="65"/>
      <c r="BJ42" s="65"/>
      <c r="BK42" s="65"/>
      <c r="BL42" s="65"/>
      <c r="BM42" s="66"/>
      <c r="BN42" s="65"/>
      <c r="BO42" s="65"/>
      <c r="BP42" s="65"/>
      <c r="BQ42" s="65"/>
      <c r="BR42" s="65"/>
      <c r="BS42" s="65"/>
      <c r="BT42" s="65"/>
      <c r="BU42" s="65"/>
      <c r="BV42" s="65"/>
      <c r="BW42" s="65"/>
      <c r="BX42" s="65"/>
      <c r="BY42" s="65"/>
      <c r="BZ42" s="66"/>
      <c r="CA42" s="65"/>
      <c r="CB42" s="65"/>
      <c r="CC42" s="65"/>
      <c r="CD42" s="65"/>
      <c r="CE42" s="65"/>
      <c r="CF42" s="65"/>
      <c r="CG42" s="65"/>
      <c r="CH42" s="65"/>
      <c r="CI42" s="65"/>
      <c r="CJ42" s="65"/>
      <c r="CK42" s="65"/>
      <c r="CL42" s="65"/>
      <c r="CM42" s="65"/>
      <c r="CN42" s="65"/>
      <c r="CO42" s="65"/>
      <c r="CP42" s="65"/>
      <c r="CQ42" s="65"/>
      <c r="CR42" s="65"/>
      <c r="CS42" s="28"/>
      <c r="CT42" s="28"/>
      <c r="CU42" s="28"/>
      <c r="CV42" s="28"/>
      <c r="CW42" s="28"/>
      <c r="CX42" s="28"/>
      <c r="CY42" s="28"/>
      <c r="CZ42" s="28"/>
      <c r="DA42" s="28"/>
      <c r="DB42" s="28"/>
      <c r="DC42" s="28"/>
      <c r="DD42" s="28"/>
      <c r="DE42" s="28"/>
      <c r="DF42" s="28"/>
      <c r="DG42" s="28"/>
      <c r="DH42" s="28"/>
      <c r="DI42" s="28"/>
      <c r="DJ42" s="28"/>
      <c r="DK42" s="64"/>
      <c r="DL42" s="28"/>
      <c r="DM42" s="28"/>
      <c r="DN42" s="64"/>
      <c r="DO42" s="64"/>
      <c r="DP42" s="28"/>
      <c r="DQ42" s="28"/>
      <c r="DR42" s="64"/>
      <c r="DS42" s="64"/>
      <c r="DT42" s="28"/>
      <c r="DU42" s="28"/>
      <c r="DV42" s="64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28"/>
      <c r="EW42" s="28"/>
      <c r="EX42" s="28"/>
      <c r="EY42" s="28"/>
      <c r="EZ42" s="28"/>
      <c r="FA42" s="28"/>
      <c r="FB42" s="28"/>
      <c r="FC42" s="28"/>
      <c r="FD42" s="28"/>
      <c r="FE42" s="28"/>
      <c r="FF42" s="28"/>
      <c r="FG42" s="28"/>
      <c r="FH42" s="28"/>
      <c r="FI42" s="28"/>
      <c r="FJ42" s="28"/>
      <c r="FK42" s="28"/>
      <c r="FL42" s="28"/>
      <c r="FM42" s="28"/>
      <c r="FN42" s="28"/>
      <c r="FO42" s="28"/>
      <c r="FP42" s="28"/>
      <c r="FQ42" s="28"/>
      <c r="FR42" s="28"/>
      <c r="FS42" s="28"/>
      <c r="FT42" s="28"/>
      <c r="FU42" s="28"/>
      <c r="FV42" s="28"/>
      <c r="FW42" s="28"/>
      <c r="FX42" s="28"/>
      <c r="FY42" s="28"/>
      <c r="FZ42" s="28"/>
      <c r="GA42" s="28"/>
      <c r="GB42" s="28"/>
      <c r="GC42" s="28"/>
      <c r="GD42" s="28"/>
      <c r="GE42" s="28"/>
      <c r="GF42" s="28"/>
      <c r="GG42" s="28"/>
      <c r="GH42" s="28"/>
      <c r="GI42" s="28"/>
      <c r="GJ42" s="28"/>
      <c r="GK42" s="28"/>
      <c r="GL42" s="28"/>
      <c r="GM42" s="28"/>
      <c r="GN42" s="28"/>
      <c r="GO42" s="28"/>
    </row>
    <row r="43" spans="1:197" x14ac:dyDescent="0.25">
      <c r="A43" s="28"/>
      <c r="B43" s="69"/>
      <c r="C43" s="28"/>
      <c r="D43" s="28"/>
      <c r="E43" s="64"/>
      <c r="F43" s="28"/>
      <c r="G43" s="28"/>
      <c r="H43" s="28"/>
      <c r="I43" s="28"/>
      <c r="J43" s="28"/>
      <c r="K43" s="64"/>
      <c r="L43" s="64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64"/>
      <c r="X43" s="64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64"/>
      <c r="AJ43" s="64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65"/>
      <c r="AZ43" s="66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6"/>
      <c r="BN43" s="65"/>
      <c r="BO43" s="65"/>
      <c r="BP43" s="65"/>
      <c r="BQ43" s="65"/>
      <c r="BR43" s="65"/>
      <c r="BS43" s="65"/>
      <c r="BT43" s="65"/>
      <c r="BU43" s="65"/>
      <c r="BV43" s="65"/>
      <c r="BW43" s="65"/>
      <c r="BX43" s="65"/>
      <c r="BY43" s="65"/>
      <c r="BZ43" s="66"/>
      <c r="CA43" s="65"/>
      <c r="CB43" s="65"/>
      <c r="CC43" s="65"/>
      <c r="CD43" s="65"/>
      <c r="CE43" s="65"/>
      <c r="CF43" s="65"/>
      <c r="CG43" s="65"/>
      <c r="CH43" s="65"/>
      <c r="CI43" s="65"/>
      <c r="CJ43" s="65"/>
      <c r="CK43" s="65"/>
      <c r="CL43" s="65"/>
      <c r="CM43" s="65"/>
      <c r="CN43" s="65"/>
      <c r="CO43" s="65"/>
      <c r="CP43" s="65"/>
      <c r="CQ43" s="65"/>
      <c r="CR43" s="65"/>
      <c r="CS43" s="28"/>
      <c r="CT43" s="28"/>
      <c r="CU43" s="28"/>
      <c r="CV43" s="28"/>
      <c r="CW43" s="28"/>
      <c r="CX43" s="28"/>
      <c r="CY43" s="28"/>
      <c r="CZ43" s="28"/>
      <c r="DA43" s="28"/>
      <c r="DB43" s="28"/>
      <c r="DC43" s="28"/>
      <c r="DD43" s="28"/>
      <c r="DE43" s="28"/>
      <c r="DF43" s="28"/>
      <c r="DG43" s="28"/>
      <c r="DH43" s="28"/>
      <c r="DI43" s="28"/>
      <c r="DJ43" s="28"/>
      <c r="DK43" s="64"/>
      <c r="DL43" s="28"/>
      <c r="DM43" s="28"/>
      <c r="DN43" s="64"/>
      <c r="DO43" s="64"/>
      <c r="DP43" s="28"/>
      <c r="DQ43" s="28"/>
      <c r="DR43" s="64"/>
      <c r="DS43" s="64"/>
      <c r="DT43" s="28"/>
      <c r="DU43" s="28"/>
      <c r="DV43" s="64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28"/>
      <c r="EW43" s="28"/>
      <c r="EX43" s="28"/>
      <c r="EY43" s="28"/>
      <c r="EZ43" s="28"/>
      <c r="FA43" s="28"/>
      <c r="FB43" s="28"/>
      <c r="FC43" s="28"/>
      <c r="FD43" s="28"/>
      <c r="FE43" s="28"/>
      <c r="FF43" s="28"/>
      <c r="FG43" s="28"/>
      <c r="FH43" s="28"/>
      <c r="FI43" s="28"/>
      <c r="FJ43" s="28"/>
      <c r="FK43" s="28"/>
      <c r="FL43" s="28"/>
      <c r="FM43" s="28"/>
      <c r="FN43" s="28"/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  <c r="GD43" s="28"/>
      <c r="GE43" s="28"/>
      <c r="GF43" s="28"/>
      <c r="GG43" s="28"/>
      <c r="GH43" s="28"/>
      <c r="GI43" s="28"/>
      <c r="GJ43" s="28"/>
      <c r="GK43" s="28"/>
      <c r="GL43" s="28"/>
      <c r="GM43" s="28"/>
      <c r="GN43" s="28"/>
      <c r="GO43" s="28"/>
    </row>
    <row r="44" spans="1:197" x14ac:dyDescent="0.25">
      <c r="A44" s="28"/>
      <c r="B44" s="69"/>
      <c r="C44" s="28"/>
      <c r="D44" s="28"/>
      <c r="E44" s="64"/>
      <c r="F44" s="28"/>
      <c r="G44" s="28"/>
      <c r="H44" s="28"/>
      <c r="I44" s="28"/>
      <c r="J44" s="28"/>
      <c r="K44" s="64"/>
      <c r="L44" s="64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64"/>
      <c r="X44" s="64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64"/>
      <c r="AJ44" s="64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/>
      <c r="AY44" s="65"/>
      <c r="AZ44" s="66"/>
      <c r="BA44" s="65"/>
      <c r="BB44" s="65"/>
      <c r="BC44" s="65"/>
      <c r="BD44" s="65"/>
      <c r="BE44" s="65"/>
      <c r="BF44" s="65"/>
      <c r="BG44" s="65"/>
      <c r="BH44" s="65"/>
      <c r="BI44" s="65"/>
      <c r="BJ44" s="65"/>
      <c r="BK44" s="65"/>
      <c r="BL44" s="65"/>
      <c r="BM44" s="66"/>
      <c r="BN44" s="65"/>
      <c r="BO44" s="65"/>
      <c r="BP44" s="65"/>
      <c r="BQ44" s="65"/>
      <c r="BR44" s="65"/>
      <c r="BS44" s="65"/>
      <c r="BT44" s="65"/>
      <c r="BU44" s="65"/>
      <c r="BV44" s="65"/>
      <c r="BW44" s="65"/>
      <c r="BX44" s="65"/>
      <c r="BY44" s="65"/>
      <c r="BZ44" s="66"/>
      <c r="CA44" s="65"/>
      <c r="CB44" s="65"/>
      <c r="CC44" s="65"/>
      <c r="CD44" s="65"/>
      <c r="CE44" s="65"/>
      <c r="CF44" s="65"/>
      <c r="CG44" s="65"/>
      <c r="CH44" s="65"/>
      <c r="CI44" s="65"/>
      <c r="CJ44" s="65"/>
      <c r="CK44" s="65"/>
      <c r="CL44" s="65"/>
      <c r="CM44" s="65"/>
      <c r="CN44" s="65"/>
      <c r="CO44" s="65"/>
      <c r="CP44" s="65"/>
      <c r="CQ44" s="65"/>
      <c r="CR44" s="65"/>
      <c r="CS44" s="28"/>
      <c r="CT44" s="28"/>
      <c r="CU44" s="28"/>
      <c r="CV44" s="28"/>
      <c r="CW44" s="28"/>
      <c r="CX44" s="28"/>
      <c r="CY44" s="28"/>
      <c r="CZ44" s="28"/>
      <c r="DA44" s="28"/>
      <c r="DB44" s="28"/>
      <c r="DC44" s="28"/>
      <c r="DD44" s="28"/>
      <c r="DE44" s="28"/>
      <c r="DF44" s="28"/>
      <c r="DG44" s="28"/>
      <c r="DH44" s="28"/>
      <c r="DI44" s="28"/>
      <c r="DJ44" s="28"/>
      <c r="DK44" s="64"/>
      <c r="DL44" s="28"/>
      <c r="DM44" s="28"/>
      <c r="DN44" s="64"/>
      <c r="DO44" s="64"/>
      <c r="DP44" s="28"/>
      <c r="DQ44" s="28"/>
      <c r="DR44" s="64"/>
      <c r="DS44" s="64"/>
      <c r="DT44" s="28"/>
      <c r="DU44" s="28"/>
      <c r="DV44" s="64"/>
      <c r="DW44" s="28"/>
      <c r="DX44" s="28"/>
      <c r="DY44" s="28"/>
      <c r="DZ44" s="28"/>
      <c r="EA44" s="28"/>
      <c r="EB44" s="28"/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28"/>
      <c r="EW44" s="28"/>
      <c r="EX44" s="28"/>
      <c r="EY44" s="28"/>
      <c r="EZ44" s="28"/>
      <c r="FA44" s="28"/>
      <c r="FB44" s="28"/>
      <c r="FC44" s="28"/>
      <c r="FD44" s="28"/>
      <c r="FE44" s="28"/>
      <c r="FF44" s="28"/>
      <c r="FG44" s="28"/>
      <c r="FH44" s="28"/>
      <c r="FI44" s="28"/>
      <c r="FJ44" s="28"/>
      <c r="FK44" s="28"/>
      <c r="FL44" s="28"/>
      <c r="FM44" s="28"/>
      <c r="FN44" s="28"/>
      <c r="FO44" s="28"/>
      <c r="FP44" s="28"/>
      <c r="FQ44" s="28"/>
      <c r="FR44" s="28"/>
      <c r="FS44" s="28"/>
      <c r="FT44" s="28"/>
      <c r="FU44" s="28"/>
      <c r="FV44" s="28"/>
      <c r="FW44" s="28"/>
      <c r="FX44" s="28"/>
      <c r="FY44" s="28"/>
      <c r="FZ44" s="28"/>
      <c r="GA44" s="28"/>
      <c r="GB44" s="28"/>
      <c r="GC44" s="28"/>
      <c r="GD44" s="28"/>
      <c r="GE44" s="28"/>
      <c r="GF44" s="28"/>
      <c r="GG44" s="28"/>
      <c r="GH44" s="28"/>
      <c r="GI44" s="28"/>
      <c r="GJ44" s="28"/>
      <c r="GK44" s="28"/>
      <c r="GL44" s="28"/>
      <c r="GM44" s="28"/>
      <c r="GN44" s="28"/>
      <c r="GO44" s="28"/>
    </row>
    <row r="45" spans="1:197" x14ac:dyDescent="0.25">
      <c r="A45" s="28"/>
      <c r="B45" s="69"/>
      <c r="C45" s="28"/>
      <c r="D45" s="28"/>
      <c r="E45" s="64"/>
      <c r="F45" s="28"/>
      <c r="G45" s="28"/>
      <c r="H45" s="28"/>
      <c r="I45" s="28"/>
      <c r="J45" s="28"/>
      <c r="K45" s="64"/>
      <c r="L45" s="64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64"/>
      <c r="X45" s="64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64"/>
      <c r="AJ45" s="64"/>
      <c r="AK45" s="28"/>
      <c r="AL45" s="28"/>
      <c r="AM45" s="28"/>
      <c r="AN45" s="28"/>
      <c r="AO45" s="28"/>
      <c r="AP45" s="28"/>
      <c r="AQ45" s="28"/>
      <c r="AR45" s="28"/>
      <c r="AS45" s="28"/>
      <c r="AT45" s="28"/>
      <c r="AU45" s="28"/>
      <c r="AV45" s="28"/>
      <c r="AW45" s="28"/>
      <c r="AX45" s="28"/>
      <c r="AY45" s="65"/>
      <c r="AZ45" s="66"/>
      <c r="BA45" s="65"/>
      <c r="BB45" s="65"/>
      <c r="BC45" s="65"/>
      <c r="BD45" s="65"/>
      <c r="BE45" s="65"/>
      <c r="BF45" s="65"/>
      <c r="BG45" s="65"/>
      <c r="BH45" s="65"/>
      <c r="BI45" s="65"/>
      <c r="BJ45" s="65"/>
      <c r="BK45" s="65"/>
      <c r="BL45" s="65"/>
      <c r="BM45" s="66"/>
      <c r="BN45" s="65"/>
      <c r="BO45" s="65"/>
      <c r="BP45" s="65"/>
      <c r="BQ45" s="65"/>
      <c r="BR45" s="65"/>
      <c r="BS45" s="65"/>
      <c r="BT45" s="65"/>
      <c r="BU45" s="65"/>
      <c r="BV45" s="65"/>
      <c r="BW45" s="65"/>
      <c r="BX45" s="65"/>
      <c r="BY45" s="65"/>
      <c r="BZ45" s="66"/>
      <c r="CA45" s="65"/>
      <c r="CB45" s="65"/>
      <c r="CC45" s="65"/>
      <c r="CD45" s="65"/>
      <c r="CE45" s="65"/>
      <c r="CF45" s="65"/>
      <c r="CG45" s="65"/>
      <c r="CH45" s="65"/>
      <c r="CI45" s="65"/>
      <c r="CJ45" s="65"/>
      <c r="CK45" s="65"/>
      <c r="CL45" s="65"/>
      <c r="CM45" s="65"/>
      <c r="CN45" s="65"/>
      <c r="CO45" s="65"/>
      <c r="CP45" s="65"/>
      <c r="CQ45" s="65"/>
      <c r="CR45" s="65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64"/>
      <c r="DL45" s="28"/>
      <c r="DM45" s="28"/>
      <c r="DN45" s="64"/>
      <c r="DO45" s="64"/>
      <c r="DP45" s="28"/>
      <c r="DQ45" s="28"/>
      <c r="DR45" s="64"/>
      <c r="DS45" s="64"/>
      <c r="DT45" s="28"/>
      <c r="DU45" s="28"/>
      <c r="DV45" s="64"/>
      <c r="DW45" s="28"/>
      <c r="DX45" s="28"/>
      <c r="DY45" s="28"/>
      <c r="DZ45" s="28"/>
      <c r="EA45" s="28"/>
      <c r="EB45" s="28"/>
      <c r="EC45" s="28"/>
      <c r="ED45" s="28"/>
      <c r="EE45" s="28"/>
      <c r="EF45" s="28"/>
      <c r="EG45" s="28"/>
      <c r="EH45" s="28"/>
      <c r="EI45" s="28"/>
      <c r="EJ45" s="28"/>
      <c r="EK45" s="28"/>
      <c r="EL45" s="28"/>
      <c r="EM45" s="28"/>
      <c r="EN45" s="28"/>
      <c r="EO45" s="28"/>
      <c r="EP45" s="28"/>
      <c r="EQ45" s="28"/>
      <c r="ER45" s="28"/>
      <c r="ES45" s="28"/>
      <c r="ET45" s="28"/>
      <c r="EU45" s="28"/>
      <c r="EV45" s="28"/>
      <c r="EW45" s="28"/>
      <c r="EX45" s="28"/>
      <c r="EY45" s="28"/>
      <c r="EZ45" s="28"/>
      <c r="FA45" s="28"/>
      <c r="FB45" s="28"/>
      <c r="FC45" s="28"/>
      <c r="FD45" s="28"/>
      <c r="FE45" s="28"/>
      <c r="FF45" s="28"/>
      <c r="FG45" s="28"/>
      <c r="FH45" s="28"/>
      <c r="FI45" s="28"/>
      <c r="FJ45" s="28"/>
      <c r="FK45" s="28"/>
      <c r="FL45" s="28"/>
      <c r="FM45" s="28"/>
      <c r="FN45" s="28"/>
      <c r="FO45" s="28"/>
      <c r="FP45" s="28"/>
      <c r="FQ45" s="28"/>
      <c r="FR45" s="28"/>
      <c r="FS45" s="28"/>
      <c r="FT45" s="28"/>
      <c r="FU45" s="28"/>
      <c r="FV45" s="28"/>
      <c r="FW45" s="28"/>
      <c r="FX45" s="28"/>
      <c r="FY45" s="28"/>
      <c r="FZ45" s="28"/>
      <c r="GA45" s="28"/>
      <c r="GB45" s="28"/>
      <c r="GC45" s="28"/>
      <c r="GD45" s="28"/>
      <c r="GE45" s="28"/>
      <c r="GF45" s="28"/>
      <c r="GG45" s="28"/>
      <c r="GH45" s="28"/>
      <c r="GI45" s="28"/>
      <c r="GJ45" s="28"/>
      <c r="GK45" s="28"/>
      <c r="GL45" s="28"/>
      <c r="GM45" s="28"/>
      <c r="GN45" s="28"/>
      <c r="GO45" s="28"/>
    </row>
    <row r="46" spans="1:197" x14ac:dyDescent="0.25">
      <c r="A46" s="28"/>
      <c r="B46" s="69"/>
      <c r="C46" s="28"/>
      <c r="D46" s="28"/>
      <c r="E46" s="64"/>
      <c r="F46" s="28"/>
      <c r="G46" s="28"/>
      <c r="H46" s="28"/>
      <c r="I46" s="28"/>
      <c r="J46" s="28"/>
      <c r="K46" s="64"/>
      <c r="L46" s="64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64"/>
      <c r="X46" s="64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64"/>
      <c r="AJ46" s="64"/>
      <c r="AK46" s="28"/>
      <c r="AL46" s="28"/>
      <c r="AM46" s="28"/>
      <c r="AN46" s="28"/>
      <c r="AO46" s="28"/>
      <c r="AP46" s="28"/>
      <c r="AQ46" s="28"/>
      <c r="AR46" s="28"/>
      <c r="AS46" s="28"/>
      <c r="AT46" s="28"/>
      <c r="AU46" s="28"/>
      <c r="AV46" s="28"/>
      <c r="AW46" s="28"/>
      <c r="AX46" s="28"/>
      <c r="AY46" s="65"/>
      <c r="AZ46" s="66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6"/>
      <c r="BN46" s="65"/>
      <c r="BO46" s="65"/>
      <c r="BP46" s="65"/>
      <c r="BQ46" s="65"/>
      <c r="BR46" s="65"/>
      <c r="BS46" s="65"/>
      <c r="BT46" s="65"/>
      <c r="BU46" s="65"/>
      <c r="BV46" s="65"/>
      <c r="BW46" s="65"/>
      <c r="BX46" s="65"/>
      <c r="BY46" s="65"/>
      <c r="BZ46" s="66"/>
      <c r="CA46" s="65"/>
      <c r="CB46" s="65"/>
      <c r="CC46" s="65"/>
      <c r="CD46" s="65"/>
      <c r="CE46" s="65"/>
      <c r="CF46" s="65"/>
      <c r="CG46" s="65"/>
      <c r="CH46" s="65"/>
      <c r="CI46" s="65"/>
      <c r="CJ46" s="65"/>
      <c r="CK46" s="65"/>
      <c r="CL46" s="65"/>
      <c r="CM46" s="65"/>
      <c r="CN46" s="65"/>
      <c r="CO46" s="65"/>
      <c r="CP46" s="65"/>
      <c r="CQ46" s="65"/>
      <c r="CR46" s="65"/>
      <c r="CS46" s="28"/>
      <c r="CT46" s="28"/>
      <c r="CU46" s="28"/>
      <c r="CV46" s="28"/>
      <c r="CW46" s="28"/>
      <c r="CX46" s="28"/>
      <c r="CY46" s="28"/>
      <c r="CZ46" s="28"/>
      <c r="DA46" s="28"/>
      <c r="DB46" s="28"/>
      <c r="DC46" s="28"/>
      <c r="DD46" s="28"/>
      <c r="DE46" s="28"/>
      <c r="DF46" s="28"/>
      <c r="DG46" s="28"/>
      <c r="DH46" s="28"/>
      <c r="DI46" s="28"/>
      <c r="DJ46" s="28"/>
      <c r="DK46" s="64"/>
      <c r="DL46" s="28"/>
      <c r="DM46" s="28"/>
      <c r="DN46" s="64"/>
      <c r="DO46" s="64"/>
      <c r="DP46" s="28"/>
      <c r="DQ46" s="28"/>
      <c r="DR46" s="64"/>
      <c r="DS46" s="64"/>
      <c r="DT46" s="28"/>
      <c r="DU46" s="28"/>
      <c r="DV46" s="64"/>
      <c r="DW46" s="28"/>
      <c r="DX46" s="28"/>
      <c r="DY46" s="28"/>
      <c r="DZ46" s="28"/>
      <c r="EA46" s="28"/>
      <c r="EB46" s="28"/>
      <c r="EC46" s="28"/>
      <c r="ED46" s="28"/>
      <c r="EE46" s="28"/>
      <c r="EF46" s="28"/>
      <c r="EG46" s="28"/>
      <c r="EH46" s="28"/>
      <c r="EI46" s="28"/>
      <c r="EJ46" s="28"/>
      <c r="EK46" s="28"/>
      <c r="EL46" s="28"/>
      <c r="EM46" s="28"/>
      <c r="EN46" s="28"/>
      <c r="EO46" s="28"/>
      <c r="EP46" s="28"/>
      <c r="EQ46" s="28"/>
      <c r="ER46" s="28"/>
      <c r="ES46" s="28"/>
      <c r="ET46" s="28"/>
      <c r="EU46" s="28"/>
      <c r="EV46" s="28"/>
      <c r="EW46" s="28"/>
      <c r="EX46" s="28"/>
      <c r="EY46" s="28"/>
      <c r="EZ46" s="28"/>
      <c r="FA46" s="28"/>
      <c r="FB46" s="28"/>
      <c r="FC46" s="28"/>
      <c r="FD46" s="28"/>
      <c r="FE46" s="28"/>
      <c r="FF46" s="28"/>
      <c r="FG46" s="28"/>
      <c r="FH46" s="28"/>
      <c r="FI46" s="28"/>
      <c r="FJ46" s="28"/>
      <c r="FK46" s="28"/>
      <c r="FL46" s="28"/>
      <c r="FM46" s="28"/>
      <c r="FN46" s="28"/>
      <c r="FO46" s="28"/>
      <c r="FP46" s="28"/>
      <c r="FQ46" s="28"/>
      <c r="FR46" s="28"/>
      <c r="FS46" s="28"/>
      <c r="FT46" s="28"/>
      <c r="FU46" s="28"/>
      <c r="FV46" s="28"/>
      <c r="FW46" s="28"/>
      <c r="FX46" s="28"/>
      <c r="FY46" s="28"/>
      <c r="FZ46" s="28"/>
      <c r="GA46" s="28"/>
      <c r="GB46" s="28"/>
      <c r="GC46" s="28"/>
      <c r="GD46" s="28"/>
      <c r="GE46" s="28"/>
      <c r="GF46" s="28"/>
      <c r="GG46" s="28"/>
      <c r="GH46" s="28"/>
      <c r="GI46" s="28"/>
      <c r="GJ46" s="28"/>
      <c r="GK46" s="28"/>
      <c r="GL46" s="28"/>
      <c r="GM46" s="28"/>
      <c r="GN46" s="28"/>
      <c r="GO46" s="28"/>
    </row>
    <row r="47" spans="1:197" x14ac:dyDescent="0.25">
      <c r="A47" s="28"/>
      <c r="B47" s="69"/>
      <c r="C47" s="28"/>
      <c r="D47" s="28"/>
      <c r="E47" s="64"/>
      <c r="F47" s="28"/>
      <c r="G47" s="28"/>
      <c r="H47" s="28"/>
      <c r="I47" s="28"/>
      <c r="J47" s="28"/>
      <c r="K47" s="64"/>
      <c r="L47" s="64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64"/>
      <c r="X47" s="64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64"/>
      <c r="AJ47" s="64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8"/>
      <c r="AV47" s="28"/>
      <c r="AW47" s="28"/>
      <c r="AX47" s="28"/>
      <c r="AY47" s="65"/>
      <c r="AZ47" s="66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6"/>
      <c r="BN47" s="65"/>
      <c r="BO47" s="65"/>
      <c r="BP47" s="65"/>
      <c r="BQ47" s="65"/>
      <c r="BR47" s="65"/>
      <c r="BS47" s="65"/>
      <c r="BT47" s="65"/>
      <c r="BU47" s="65"/>
      <c r="BV47" s="65"/>
      <c r="BW47" s="65"/>
      <c r="BX47" s="65"/>
      <c r="BY47" s="65"/>
      <c r="BZ47" s="66"/>
      <c r="CA47" s="65"/>
      <c r="CB47" s="65"/>
      <c r="CC47" s="65"/>
      <c r="CD47" s="65"/>
      <c r="CE47" s="65"/>
      <c r="CF47" s="65"/>
      <c r="CG47" s="65"/>
      <c r="CH47" s="65"/>
      <c r="CI47" s="65"/>
      <c r="CJ47" s="65"/>
      <c r="CK47" s="65"/>
      <c r="CL47" s="65"/>
      <c r="CM47" s="65"/>
      <c r="CN47" s="65"/>
      <c r="CO47" s="65"/>
      <c r="CP47" s="65"/>
      <c r="CQ47" s="65"/>
      <c r="CR47" s="65"/>
      <c r="CS47" s="28"/>
      <c r="CT47" s="28"/>
      <c r="CU47" s="28"/>
      <c r="CV47" s="28"/>
      <c r="CW47" s="28"/>
      <c r="CX47" s="28"/>
      <c r="CY47" s="28"/>
      <c r="CZ47" s="28"/>
      <c r="DA47" s="28"/>
      <c r="DB47" s="28"/>
      <c r="DC47" s="28"/>
      <c r="DD47" s="28"/>
      <c r="DE47" s="28"/>
      <c r="DF47" s="28"/>
      <c r="DG47" s="28"/>
      <c r="DH47" s="28"/>
      <c r="DI47" s="28"/>
      <c r="DJ47" s="28"/>
      <c r="DK47" s="64"/>
      <c r="DL47" s="28"/>
      <c r="DM47" s="28"/>
      <c r="DN47" s="64"/>
      <c r="DO47" s="64"/>
      <c r="DP47" s="28"/>
      <c r="DQ47" s="28"/>
      <c r="DR47" s="64"/>
      <c r="DS47" s="64"/>
      <c r="DT47" s="28"/>
      <c r="DU47" s="28"/>
      <c r="DV47" s="64"/>
      <c r="DW47" s="28"/>
      <c r="DX47" s="28"/>
      <c r="DY47" s="28"/>
      <c r="DZ47" s="28"/>
      <c r="EA47" s="28"/>
      <c r="EB47" s="28"/>
      <c r="EC47" s="28"/>
      <c r="ED47" s="28"/>
      <c r="EE47" s="28"/>
      <c r="EF47" s="28"/>
      <c r="EG47" s="28"/>
      <c r="EH47" s="28"/>
      <c r="EI47" s="28"/>
      <c r="EJ47" s="28"/>
      <c r="EK47" s="28"/>
      <c r="EL47" s="28"/>
      <c r="EM47" s="28"/>
      <c r="EN47" s="28"/>
      <c r="EO47" s="28"/>
      <c r="EP47" s="28"/>
      <c r="EQ47" s="28"/>
      <c r="ER47" s="28"/>
      <c r="ES47" s="28"/>
      <c r="ET47" s="28"/>
      <c r="EU47" s="28"/>
      <c r="EV47" s="28"/>
      <c r="EW47" s="28"/>
      <c r="EX47" s="28"/>
      <c r="EY47" s="28"/>
      <c r="EZ47" s="28"/>
      <c r="FA47" s="28"/>
      <c r="FB47" s="28"/>
      <c r="FC47" s="28"/>
      <c r="FD47" s="28"/>
      <c r="FE47" s="28"/>
      <c r="FF47" s="28"/>
      <c r="FG47" s="28"/>
      <c r="FH47" s="28"/>
      <c r="FI47" s="28"/>
      <c r="FJ47" s="28"/>
      <c r="FK47" s="28"/>
      <c r="FL47" s="28"/>
      <c r="FM47" s="28"/>
      <c r="FN47" s="28"/>
      <c r="FO47" s="28"/>
      <c r="FP47" s="28"/>
      <c r="FQ47" s="28"/>
      <c r="FR47" s="28"/>
      <c r="FS47" s="28"/>
      <c r="FT47" s="28"/>
      <c r="FU47" s="28"/>
      <c r="FV47" s="28"/>
      <c r="FW47" s="28"/>
      <c r="FX47" s="28"/>
      <c r="FY47" s="28"/>
      <c r="FZ47" s="28"/>
      <c r="GA47" s="28"/>
      <c r="GB47" s="28"/>
      <c r="GC47" s="28"/>
      <c r="GD47" s="28"/>
      <c r="GE47" s="28"/>
      <c r="GF47" s="28"/>
      <c r="GG47" s="28"/>
      <c r="GH47" s="28"/>
      <c r="GI47" s="28"/>
      <c r="GJ47" s="28"/>
      <c r="GK47" s="28"/>
      <c r="GL47" s="28"/>
      <c r="GM47" s="28"/>
      <c r="GN47" s="28"/>
      <c r="GO47" s="28"/>
    </row>
    <row r="48" spans="1:197" x14ac:dyDescent="0.25">
      <c r="A48" s="28"/>
      <c r="B48" s="69"/>
      <c r="C48" s="28"/>
      <c r="D48" s="28"/>
      <c r="E48" s="64"/>
      <c r="F48" s="28"/>
      <c r="G48" s="28"/>
      <c r="H48" s="28"/>
      <c r="I48" s="28"/>
      <c r="J48" s="28"/>
      <c r="K48" s="64"/>
      <c r="L48" s="64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64"/>
      <c r="X48" s="64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64"/>
      <c r="AJ48" s="64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65"/>
      <c r="AZ48" s="66"/>
      <c r="BA48" s="65"/>
      <c r="BB48" s="65"/>
      <c r="BC48" s="65"/>
      <c r="BD48" s="65"/>
      <c r="BE48" s="65"/>
      <c r="BF48" s="65"/>
      <c r="BG48" s="65"/>
      <c r="BH48" s="65"/>
      <c r="BI48" s="65"/>
      <c r="BJ48" s="65"/>
      <c r="BK48" s="65"/>
      <c r="BL48" s="65"/>
      <c r="BM48" s="66"/>
      <c r="BN48" s="65"/>
      <c r="BO48" s="65"/>
      <c r="BP48" s="65"/>
      <c r="BQ48" s="65"/>
      <c r="BR48" s="65"/>
      <c r="BS48" s="65"/>
      <c r="BT48" s="65"/>
      <c r="BU48" s="65"/>
      <c r="BV48" s="65"/>
      <c r="BW48" s="65"/>
      <c r="BX48" s="65"/>
      <c r="BY48" s="65"/>
      <c r="BZ48" s="66"/>
      <c r="CA48" s="65"/>
      <c r="CB48" s="65"/>
      <c r="CC48" s="65"/>
      <c r="CD48" s="65"/>
      <c r="CE48" s="65"/>
      <c r="CF48" s="65"/>
      <c r="CG48" s="65"/>
      <c r="CH48" s="65"/>
      <c r="CI48" s="65"/>
      <c r="CJ48" s="65"/>
      <c r="CK48" s="65"/>
      <c r="CL48" s="65"/>
      <c r="CM48" s="65"/>
      <c r="CN48" s="65"/>
      <c r="CO48" s="65"/>
      <c r="CP48" s="65"/>
      <c r="CQ48" s="65"/>
      <c r="CR48" s="65"/>
      <c r="CS48" s="28"/>
      <c r="CT48" s="28"/>
      <c r="CU48" s="28"/>
      <c r="CV48" s="28"/>
      <c r="CW48" s="28"/>
      <c r="CX48" s="28"/>
      <c r="CY48" s="28"/>
      <c r="CZ48" s="28"/>
      <c r="DA48" s="28"/>
      <c r="DB48" s="28"/>
      <c r="DC48" s="28"/>
      <c r="DD48" s="28"/>
      <c r="DE48" s="28"/>
      <c r="DF48" s="28"/>
      <c r="DG48" s="28"/>
      <c r="DH48" s="28"/>
      <c r="DI48" s="28"/>
      <c r="DJ48" s="28"/>
      <c r="DK48" s="64"/>
      <c r="DL48" s="28"/>
      <c r="DM48" s="28"/>
      <c r="DN48" s="64"/>
      <c r="DO48" s="64"/>
      <c r="DP48" s="28"/>
      <c r="DQ48" s="28"/>
      <c r="DR48" s="64"/>
      <c r="DS48" s="64"/>
      <c r="DT48" s="28"/>
      <c r="DU48" s="28"/>
      <c r="DV48" s="64"/>
      <c r="DW48" s="28"/>
      <c r="DX48" s="28"/>
      <c r="DY48" s="28"/>
      <c r="DZ48" s="28"/>
      <c r="EA48" s="28"/>
      <c r="EB48" s="28"/>
      <c r="EC48" s="28"/>
      <c r="ED48" s="28"/>
      <c r="EE48" s="28"/>
      <c r="EF48" s="28"/>
      <c r="EG48" s="28"/>
      <c r="EH48" s="28"/>
      <c r="EI48" s="28"/>
      <c r="EJ48" s="28"/>
      <c r="EK48" s="28"/>
      <c r="EL48" s="28"/>
      <c r="EM48" s="28"/>
      <c r="EN48" s="28"/>
      <c r="EO48" s="28"/>
      <c r="EP48" s="28"/>
      <c r="EQ48" s="28"/>
      <c r="ER48" s="28"/>
      <c r="ES48" s="28"/>
      <c r="ET48" s="28"/>
      <c r="EU48" s="28"/>
      <c r="EV48" s="28"/>
      <c r="EW48" s="28"/>
      <c r="EX48" s="28"/>
      <c r="EY48" s="28"/>
      <c r="EZ48" s="28"/>
      <c r="FA48" s="28"/>
      <c r="FB48" s="28"/>
      <c r="FC48" s="28"/>
      <c r="FD48" s="28"/>
      <c r="FE48" s="28"/>
      <c r="FF48" s="28"/>
      <c r="FG48" s="28"/>
      <c r="FH48" s="28"/>
      <c r="FI48" s="28"/>
      <c r="FJ48" s="28"/>
      <c r="FK48" s="28"/>
      <c r="FL48" s="28"/>
      <c r="FM48" s="28"/>
      <c r="FN48" s="28"/>
      <c r="FO48" s="28"/>
      <c r="FP48" s="28"/>
      <c r="FQ48" s="28"/>
      <c r="FR48" s="28"/>
      <c r="FS48" s="28"/>
      <c r="FT48" s="28"/>
      <c r="FU48" s="28"/>
      <c r="FV48" s="28"/>
      <c r="FW48" s="28"/>
      <c r="FX48" s="28"/>
      <c r="FY48" s="28"/>
      <c r="FZ48" s="28"/>
      <c r="GA48" s="28"/>
      <c r="GB48" s="28"/>
      <c r="GC48" s="28"/>
      <c r="GD48" s="28"/>
      <c r="GE48" s="28"/>
      <c r="GF48" s="28"/>
      <c r="GG48" s="28"/>
      <c r="GH48" s="28"/>
      <c r="GI48" s="28"/>
      <c r="GJ48" s="28"/>
      <c r="GK48" s="28"/>
      <c r="GL48" s="28"/>
      <c r="GM48" s="28"/>
      <c r="GN48" s="28"/>
      <c r="GO48" s="28"/>
    </row>
    <row r="49" spans="1:197" x14ac:dyDescent="0.25">
      <c r="A49" s="28"/>
      <c r="B49" s="69"/>
      <c r="C49" s="28"/>
      <c r="D49" s="28"/>
      <c r="E49" s="64"/>
      <c r="F49" s="28"/>
      <c r="G49" s="28"/>
      <c r="H49" s="28"/>
      <c r="I49" s="28"/>
      <c r="J49" s="28"/>
      <c r="K49" s="64"/>
      <c r="L49" s="64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64"/>
      <c r="X49" s="64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64"/>
      <c r="AJ49" s="64"/>
      <c r="AK49" s="28"/>
      <c r="AL49" s="28"/>
      <c r="AM49" s="28"/>
      <c r="AN49" s="28"/>
      <c r="AO49" s="28"/>
      <c r="AP49" s="28"/>
      <c r="AQ49" s="28"/>
      <c r="AR49" s="28"/>
      <c r="AS49" s="28"/>
      <c r="AT49" s="28"/>
      <c r="AU49" s="28"/>
      <c r="AV49" s="28"/>
      <c r="AW49" s="28"/>
      <c r="AX49" s="28"/>
      <c r="AY49" s="65"/>
      <c r="AZ49" s="66"/>
      <c r="BA49" s="65"/>
      <c r="BB49" s="65"/>
      <c r="BC49" s="65"/>
      <c r="BD49" s="65"/>
      <c r="BE49" s="65"/>
      <c r="BF49" s="65"/>
      <c r="BG49" s="65"/>
      <c r="BH49" s="65"/>
      <c r="BI49" s="65"/>
      <c r="BJ49" s="65"/>
      <c r="BK49" s="65"/>
      <c r="BL49" s="65"/>
      <c r="BM49" s="66"/>
      <c r="BN49" s="65"/>
      <c r="BO49" s="65"/>
      <c r="BP49" s="65"/>
      <c r="BQ49" s="65"/>
      <c r="BR49" s="65"/>
      <c r="BS49" s="65"/>
      <c r="BT49" s="65"/>
      <c r="BU49" s="65"/>
      <c r="BV49" s="65"/>
      <c r="BW49" s="65"/>
      <c r="BX49" s="65"/>
      <c r="BY49" s="65"/>
      <c r="BZ49" s="66"/>
      <c r="CA49" s="65"/>
      <c r="CB49" s="65"/>
      <c r="CC49" s="65"/>
      <c r="CD49" s="65"/>
      <c r="CE49" s="65"/>
      <c r="CF49" s="65"/>
      <c r="CG49" s="65"/>
      <c r="CH49" s="65"/>
      <c r="CI49" s="65"/>
      <c r="CJ49" s="65"/>
      <c r="CK49" s="65"/>
      <c r="CL49" s="65"/>
      <c r="CM49" s="65"/>
      <c r="CN49" s="65"/>
      <c r="CO49" s="65"/>
      <c r="CP49" s="65"/>
      <c r="CQ49" s="65"/>
      <c r="CR49" s="65"/>
      <c r="CS49" s="28"/>
      <c r="CT49" s="28"/>
      <c r="CU49" s="28"/>
      <c r="CV49" s="28"/>
      <c r="CW49" s="28"/>
      <c r="CX49" s="28"/>
      <c r="CY49" s="28"/>
      <c r="CZ49" s="28"/>
      <c r="DA49" s="28"/>
      <c r="DB49" s="28"/>
      <c r="DC49" s="28"/>
      <c r="DD49" s="28"/>
      <c r="DE49" s="28"/>
      <c r="DF49" s="28"/>
      <c r="DG49" s="28"/>
      <c r="DH49" s="28"/>
      <c r="DI49" s="28"/>
      <c r="DJ49" s="28"/>
      <c r="DK49" s="64"/>
      <c r="DL49" s="28"/>
      <c r="DM49" s="28"/>
      <c r="DN49" s="64"/>
      <c r="DO49" s="64"/>
      <c r="DP49" s="28"/>
      <c r="DQ49" s="28"/>
      <c r="DR49" s="64"/>
      <c r="DS49" s="64"/>
      <c r="DT49" s="28"/>
      <c r="DU49" s="28"/>
      <c r="DV49" s="64"/>
      <c r="DW49" s="28"/>
      <c r="DX49" s="28"/>
      <c r="DY49" s="28"/>
      <c r="DZ49" s="28"/>
      <c r="EA49" s="28"/>
      <c r="EB49" s="28"/>
      <c r="EC49" s="28"/>
      <c r="ED49" s="28"/>
      <c r="EE49" s="28"/>
      <c r="EF49" s="28"/>
      <c r="EG49" s="28"/>
      <c r="EH49" s="28"/>
      <c r="EI49" s="28"/>
      <c r="EJ49" s="28"/>
      <c r="EK49" s="28"/>
      <c r="EL49" s="28"/>
      <c r="EM49" s="28"/>
      <c r="EN49" s="28"/>
      <c r="EO49" s="28"/>
      <c r="EP49" s="28"/>
      <c r="EQ49" s="28"/>
      <c r="ER49" s="28"/>
      <c r="ES49" s="28"/>
      <c r="ET49" s="28"/>
      <c r="EU49" s="28"/>
      <c r="EV49" s="28"/>
      <c r="EW49" s="28"/>
      <c r="EX49" s="28"/>
      <c r="EY49" s="28"/>
      <c r="EZ49" s="28"/>
      <c r="FA49" s="28"/>
      <c r="FB49" s="28"/>
      <c r="FC49" s="28"/>
      <c r="FD49" s="28"/>
      <c r="FE49" s="28"/>
      <c r="FF49" s="28"/>
      <c r="FG49" s="28"/>
      <c r="FH49" s="28"/>
      <c r="FI49" s="28"/>
      <c r="FJ49" s="28"/>
      <c r="FK49" s="28"/>
      <c r="FL49" s="28"/>
      <c r="FM49" s="28"/>
      <c r="FN49" s="28"/>
      <c r="FO49" s="28"/>
      <c r="FP49" s="28"/>
      <c r="FQ49" s="28"/>
      <c r="FR49" s="28"/>
      <c r="FS49" s="28"/>
      <c r="FT49" s="28"/>
      <c r="FU49" s="28"/>
      <c r="FV49" s="28"/>
      <c r="FW49" s="28"/>
      <c r="FX49" s="28"/>
      <c r="FY49" s="28"/>
      <c r="FZ49" s="28"/>
      <c r="GA49" s="28"/>
      <c r="GB49" s="28"/>
      <c r="GC49" s="28"/>
      <c r="GD49" s="28"/>
      <c r="GE49" s="28"/>
      <c r="GF49" s="28"/>
      <c r="GG49" s="28"/>
      <c r="GH49" s="28"/>
      <c r="GI49" s="28"/>
      <c r="GJ49" s="28"/>
      <c r="GK49" s="28"/>
      <c r="GL49" s="28"/>
      <c r="GM49" s="28"/>
      <c r="GN49" s="28"/>
      <c r="GO49" s="28"/>
    </row>
    <row r="50" spans="1:197" x14ac:dyDescent="0.25">
      <c r="A50" s="28"/>
      <c r="B50" s="69"/>
      <c r="C50" s="28"/>
      <c r="D50" s="28"/>
      <c r="E50" s="64"/>
      <c r="F50" s="28"/>
      <c r="G50" s="28"/>
      <c r="H50" s="28"/>
      <c r="I50" s="28"/>
      <c r="J50" s="28"/>
      <c r="K50" s="64"/>
      <c r="L50" s="64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64"/>
      <c r="X50" s="64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64"/>
      <c r="AJ50" s="64"/>
      <c r="AK50" s="28"/>
      <c r="AL50" s="28"/>
      <c r="AM50" s="28"/>
      <c r="AN50" s="28"/>
      <c r="AO50" s="28"/>
      <c r="AP50" s="28"/>
      <c r="AQ50" s="28"/>
      <c r="AR50" s="28"/>
      <c r="AS50" s="28"/>
      <c r="AT50" s="28"/>
      <c r="AU50" s="28"/>
      <c r="AV50" s="28"/>
      <c r="AW50" s="28"/>
      <c r="AX50" s="28"/>
      <c r="AY50" s="65"/>
      <c r="AZ50" s="66"/>
      <c r="BA50" s="65"/>
      <c r="BB50" s="65"/>
      <c r="BC50" s="65"/>
      <c r="BD50" s="65"/>
      <c r="BE50" s="65"/>
      <c r="BF50" s="65"/>
      <c r="BG50" s="65"/>
      <c r="BH50" s="65"/>
      <c r="BI50" s="65"/>
      <c r="BJ50" s="65"/>
      <c r="BK50" s="65"/>
      <c r="BL50" s="65"/>
      <c r="BM50" s="66"/>
      <c r="BN50" s="65"/>
      <c r="BO50" s="65"/>
      <c r="BP50" s="65"/>
      <c r="BQ50" s="65"/>
      <c r="BR50" s="65"/>
      <c r="BS50" s="65"/>
      <c r="BT50" s="65"/>
      <c r="BU50" s="65"/>
      <c r="BV50" s="65"/>
      <c r="BW50" s="65"/>
      <c r="BX50" s="65"/>
      <c r="BY50" s="65"/>
      <c r="BZ50" s="66"/>
      <c r="CA50" s="65"/>
      <c r="CB50" s="65"/>
      <c r="CC50" s="65"/>
      <c r="CD50" s="65"/>
      <c r="CE50" s="65"/>
      <c r="CF50" s="65"/>
      <c r="CG50" s="65"/>
      <c r="CH50" s="65"/>
      <c r="CI50" s="65"/>
      <c r="CJ50" s="65"/>
      <c r="CK50" s="65"/>
      <c r="CL50" s="65"/>
      <c r="CM50" s="65"/>
      <c r="CN50" s="65"/>
      <c r="CO50" s="65"/>
      <c r="CP50" s="65"/>
      <c r="CQ50" s="65"/>
      <c r="CR50" s="65"/>
      <c r="CS50" s="28"/>
      <c r="CT50" s="28"/>
      <c r="CU50" s="28"/>
      <c r="CV50" s="28"/>
      <c r="CW50" s="28"/>
      <c r="CX50" s="28"/>
      <c r="CY50" s="28"/>
      <c r="CZ50" s="28"/>
      <c r="DA50" s="28"/>
      <c r="DB50" s="28"/>
      <c r="DC50" s="28"/>
      <c r="DD50" s="28"/>
      <c r="DE50" s="28"/>
      <c r="DF50" s="28"/>
      <c r="DG50" s="28"/>
      <c r="DH50" s="28"/>
      <c r="DI50" s="28"/>
      <c r="DJ50" s="28"/>
      <c r="DK50" s="64"/>
      <c r="DL50" s="28"/>
      <c r="DM50" s="28"/>
      <c r="DN50" s="64"/>
      <c r="DO50" s="64"/>
      <c r="DP50" s="28"/>
      <c r="DQ50" s="28"/>
      <c r="DR50" s="64"/>
      <c r="DS50" s="64"/>
      <c r="DT50" s="28"/>
      <c r="DU50" s="28"/>
      <c r="DV50" s="64"/>
      <c r="DW50" s="28"/>
      <c r="DX50" s="28"/>
      <c r="DY50" s="28"/>
      <c r="DZ50" s="28"/>
      <c r="EA50" s="28"/>
      <c r="EB50" s="28"/>
      <c r="EC50" s="28"/>
      <c r="ED50" s="28"/>
      <c r="EE50" s="28"/>
      <c r="EF50" s="28"/>
      <c r="EG50" s="28"/>
      <c r="EH50" s="28"/>
      <c r="EI50" s="28"/>
      <c r="EJ50" s="28"/>
      <c r="EK50" s="28"/>
      <c r="EL50" s="28"/>
      <c r="EM50" s="28"/>
      <c r="EN50" s="28"/>
      <c r="EO50" s="28"/>
      <c r="EP50" s="28"/>
      <c r="EQ50" s="28"/>
      <c r="ER50" s="28"/>
      <c r="ES50" s="28"/>
      <c r="ET50" s="28"/>
      <c r="EU50" s="28"/>
      <c r="EV50" s="28"/>
      <c r="EW50" s="28"/>
      <c r="EX50" s="28"/>
      <c r="EY50" s="28"/>
      <c r="EZ50" s="28"/>
      <c r="FA50" s="28"/>
      <c r="FB50" s="28"/>
      <c r="FC50" s="28"/>
      <c r="FD50" s="28"/>
      <c r="FE50" s="28"/>
      <c r="FF50" s="28"/>
      <c r="FG50" s="28"/>
      <c r="FH50" s="28"/>
      <c r="FI50" s="28"/>
      <c r="FJ50" s="28"/>
      <c r="FK50" s="28"/>
      <c r="FL50" s="28"/>
      <c r="FM50" s="28"/>
      <c r="FN50" s="28"/>
      <c r="FO50" s="28"/>
      <c r="FP50" s="28"/>
      <c r="FQ50" s="28"/>
      <c r="FR50" s="28"/>
      <c r="FS50" s="28"/>
      <c r="FT50" s="28"/>
      <c r="FU50" s="28"/>
      <c r="FV50" s="28"/>
      <c r="FW50" s="28"/>
      <c r="FX50" s="28"/>
      <c r="FY50" s="28"/>
      <c r="FZ50" s="28"/>
      <c r="GA50" s="28"/>
      <c r="GB50" s="28"/>
      <c r="GC50" s="28"/>
      <c r="GD50" s="28"/>
      <c r="GE50" s="28"/>
      <c r="GF50" s="28"/>
      <c r="GG50" s="28"/>
      <c r="GH50" s="28"/>
      <c r="GI50" s="28"/>
      <c r="GJ50" s="28"/>
      <c r="GK50" s="28"/>
      <c r="GL50" s="28"/>
      <c r="GM50" s="28"/>
      <c r="GN50" s="28"/>
      <c r="GO50" s="28"/>
    </row>
    <row r="51" spans="1:197" x14ac:dyDescent="0.25">
      <c r="A51" s="28"/>
      <c r="B51" s="69"/>
      <c r="C51" s="28"/>
      <c r="D51" s="28"/>
      <c r="E51" s="64"/>
      <c r="F51" s="28"/>
      <c r="G51" s="28"/>
      <c r="H51" s="28"/>
      <c r="I51" s="28"/>
      <c r="J51" s="28"/>
      <c r="K51" s="64"/>
      <c r="L51" s="64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64"/>
      <c r="X51" s="64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64"/>
      <c r="AJ51" s="64"/>
      <c r="AK51" s="28"/>
      <c r="AL51" s="28"/>
      <c r="AM51" s="28"/>
      <c r="AN51" s="28"/>
      <c r="AO51" s="28"/>
      <c r="AP51" s="28"/>
      <c r="AQ51" s="28"/>
      <c r="AR51" s="28"/>
      <c r="AS51" s="28"/>
      <c r="AT51" s="28"/>
      <c r="AU51" s="28"/>
      <c r="AV51" s="28"/>
      <c r="AW51" s="28"/>
      <c r="AX51" s="28"/>
      <c r="AY51" s="65"/>
      <c r="AZ51" s="66"/>
      <c r="BA51" s="65"/>
      <c r="BB51" s="65"/>
      <c r="BC51" s="65"/>
      <c r="BD51" s="65"/>
      <c r="BE51" s="65"/>
      <c r="BF51" s="65"/>
      <c r="BG51" s="65"/>
      <c r="BH51" s="65"/>
      <c r="BI51" s="65"/>
      <c r="BJ51" s="65"/>
      <c r="BK51" s="65"/>
      <c r="BL51" s="65"/>
      <c r="BM51" s="66"/>
      <c r="BN51" s="65"/>
      <c r="BO51" s="65"/>
      <c r="BP51" s="65"/>
      <c r="BQ51" s="65"/>
      <c r="BR51" s="65"/>
      <c r="BS51" s="65"/>
      <c r="BT51" s="65"/>
      <c r="BU51" s="65"/>
      <c r="BV51" s="65"/>
      <c r="BW51" s="65"/>
      <c r="BX51" s="65"/>
      <c r="BY51" s="65"/>
      <c r="BZ51" s="66"/>
      <c r="CA51" s="65"/>
      <c r="CB51" s="65"/>
      <c r="CC51" s="65"/>
      <c r="CD51" s="65"/>
      <c r="CE51" s="65"/>
      <c r="CF51" s="65"/>
      <c r="CG51" s="65"/>
      <c r="CH51" s="65"/>
      <c r="CI51" s="65"/>
      <c r="CJ51" s="65"/>
      <c r="CK51" s="65"/>
      <c r="CL51" s="65"/>
      <c r="CM51" s="65"/>
      <c r="CN51" s="65"/>
      <c r="CO51" s="65"/>
      <c r="CP51" s="65"/>
      <c r="CQ51" s="65"/>
      <c r="CR51" s="65"/>
      <c r="CS51" s="28"/>
      <c r="CT51" s="28"/>
      <c r="CU51" s="28"/>
      <c r="CV51" s="28"/>
      <c r="CW51" s="28"/>
      <c r="CX51" s="28"/>
      <c r="CY51" s="28"/>
      <c r="CZ51" s="28"/>
      <c r="DA51" s="28"/>
      <c r="DB51" s="28"/>
      <c r="DC51" s="28"/>
      <c r="DD51" s="28"/>
      <c r="DE51" s="28"/>
      <c r="DF51" s="28"/>
      <c r="DG51" s="28"/>
      <c r="DH51" s="28"/>
      <c r="DI51" s="28"/>
      <c r="DJ51" s="28"/>
      <c r="DK51" s="64"/>
      <c r="DL51" s="28"/>
      <c r="DM51" s="28"/>
      <c r="DN51" s="64"/>
      <c r="DO51" s="64"/>
      <c r="DP51" s="28"/>
      <c r="DQ51" s="28"/>
      <c r="DR51" s="64"/>
      <c r="DS51" s="64"/>
      <c r="DT51" s="28"/>
      <c r="DU51" s="28"/>
      <c r="DV51" s="64"/>
      <c r="DW51" s="28"/>
      <c r="DX51" s="28"/>
      <c r="DY51" s="28"/>
      <c r="DZ51" s="28"/>
      <c r="EA51" s="28"/>
      <c r="EB51" s="28"/>
      <c r="EC51" s="28"/>
      <c r="ED51" s="28"/>
      <c r="EE51" s="28"/>
      <c r="EF51" s="28"/>
      <c r="EG51" s="28"/>
      <c r="EH51" s="28"/>
      <c r="EI51" s="28"/>
      <c r="EJ51" s="28"/>
      <c r="EK51" s="28"/>
      <c r="EL51" s="28"/>
      <c r="EM51" s="28"/>
      <c r="EN51" s="28"/>
      <c r="EO51" s="28"/>
      <c r="EP51" s="28"/>
      <c r="EQ51" s="28"/>
      <c r="ER51" s="28"/>
      <c r="ES51" s="28"/>
      <c r="ET51" s="28"/>
      <c r="EU51" s="28"/>
      <c r="EV51" s="28"/>
      <c r="EW51" s="28"/>
      <c r="EX51" s="28"/>
      <c r="EY51" s="28"/>
      <c r="EZ51" s="28"/>
      <c r="FA51" s="28"/>
      <c r="FB51" s="28"/>
      <c r="FC51" s="28"/>
      <c r="FD51" s="28"/>
      <c r="FE51" s="28"/>
      <c r="FF51" s="28"/>
      <c r="FG51" s="28"/>
      <c r="FH51" s="28"/>
      <c r="FI51" s="28"/>
      <c r="FJ51" s="28"/>
      <c r="FK51" s="28"/>
      <c r="FL51" s="28"/>
      <c r="FM51" s="28"/>
      <c r="FN51" s="28"/>
      <c r="FO51" s="28"/>
      <c r="FP51" s="28"/>
      <c r="FQ51" s="28"/>
      <c r="FR51" s="28"/>
      <c r="FS51" s="28"/>
      <c r="FT51" s="28"/>
      <c r="FU51" s="28"/>
      <c r="FV51" s="28"/>
      <c r="FW51" s="28"/>
      <c r="FX51" s="28"/>
      <c r="FY51" s="28"/>
      <c r="FZ51" s="28"/>
      <c r="GA51" s="28"/>
      <c r="GB51" s="28"/>
      <c r="GC51" s="28"/>
      <c r="GD51" s="28"/>
      <c r="GE51" s="28"/>
      <c r="GF51" s="28"/>
      <c r="GG51" s="28"/>
      <c r="GH51" s="28"/>
      <c r="GI51" s="28"/>
      <c r="GJ51" s="28"/>
      <c r="GK51" s="28"/>
      <c r="GL51" s="28"/>
      <c r="GM51" s="28"/>
      <c r="GN51" s="28"/>
      <c r="GO51" s="28"/>
    </row>
    <row r="52" spans="1:197" x14ac:dyDescent="0.25">
      <c r="A52" s="28"/>
      <c r="B52" s="69"/>
      <c r="C52" s="28"/>
      <c r="D52" s="28"/>
      <c r="E52" s="64"/>
      <c r="F52" s="28"/>
      <c r="G52" s="28"/>
      <c r="H52" s="28"/>
      <c r="I52" s="28"/>
      <c r="J52" s="28"/>
      <c r="K52" s="64"/>
      <c r="L52" s="64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64"/>
      <c r="X52" s="64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64"/>
      <c r="AJ52" s="64"/>
      <c r="AK52" s="28"/>
      <c r="AL52" s="28"/>
      <c r="AM52" s="28"/>
      <c r="AN52" s="28"/>
      <c r="AO52" s="28"/>
      <c r="AP52" s="28"/>
      <c r="AQ52" s="28"/>
      <c r="AR52" s="28"/>
      <c r="AS52" s="28"/>
      <c r="AT52" s="28"/>
      <c r="AU52" s="28"/>
      <c r="AV52" s="28"/>
      <c r="AW52" s="28"/>
      <c r="AX52" s="28"/>
      <c r="AY52" s="65"/>
      <c r="AZ52" s="66"/>
      <c r="BA52" s="65"/>
      <c r="BB52" s="65"/>
      <c r="BC52" s="65"/>
      <c r="BD52" s="65"/>
      <c r="BE52" s="65"/>
      <c r="BF52" s="65"/>
      <c r="BG52" s="65"/>
      <c r="BH52" s="65"/>
      <c r="BI52" s="65"/>
      <c r="BJ52" s="65"/>
      <c r="BK52" s="65"/>
      <c r="BL52" s="65"/>
      <c r="BM52" s="66"/>
      <c r="BN52" s="65"/>
      <c r="BO52" s="65"/>
      <c r="BP52" s="65"/>
      <c r="BQ52" s="65"/>
      <c r="BR52" s="65"/>
      <c r="BS52" s="65"/>
      <c r="BT52" s="65"/>
      <c r="BU52" s="65"/>
      <c r="BV52" s="65"/>
      <c r="BW52" s="65"/>
      <c r="BX52" s="65"/>
      <c r="BY52" s="65"/>
      <c r="BZ52" s="66"/>
      <c r="CA52" s="65"/>
      <c r="CB52" s="65"/>
      <c r="CC52" s="65"/>
      <c r="CD52" s="65"/>
      <c r="CE52" s="65"/>
      <c r="CF52" s="65"/>
      <c r="CG52" s="65"/>
      <c r="CH52" s="65"/>
      <c r="CI52" s="65"/>
      <c r="CJ52" s="65"/>
      <c r="CK52" s="65"/>
      <c r="CL52" s="65"/>
      <c r="CM52" s="65"/>
      <c r="CN52" s="65"/>
      <c r="CO52" s="65"/>
      <c r="CP52" s="65"/>
      <c r="CQ52" s="65"/>
      <c r="CR52" s="65"/>
      <c r="CS52" s="28"/>
      <c r="CT52" s="28"/>
      <c r="CU52" s="28"/>
      <c r="CV52" s="28"/>
      <c r="CW52" s="28"/>
      <c r="CX52" s="28"/>
      <c r="CY52" s="28"/>
      <c r="CZ52" s="28"/>
      <c r="DA52" s="28"/>
      <c r="DB52" s="28"/>
      <c r="DC52" s="28"/>
      <c r="DD52" s="28"/>
      <c r="DE52" s="28"/>
      <c r="DF52" s="28"/>
      <c r="DG52" s="28"/>
      <c r="DH52" s="28"/>
      <c r="DI52" s="28"/>
      <c r="DJ52" s="28"/>
      <c r="DK52" s="64"/>
      <c r="DL52" s="28"/>
      <c r="DM52" s="28"/>
      <c r="DN52" s="64"/>
      <c r="DO52" s="64"/>
      <c r="DP52" s="28"/>
      <c r="DQ52" s="28"/>
      <c r="DR52" s="64"/>
      <c r="DS52" s="64"/>
      <c r="DT52" s="28"/>
      <c r="DU52" s="28"/>
      <c r="DV52" s="64"/>
      <c r="DW52" s="28"/>
      <c r="DX52" s="28"/>
      <c r="DY52" s="28"/>
      <c r="DZ52" s="28"/>
      <c r="EA52" s="28"/>
      <c r="EB52" s="28"/>
      <c r="EC52" s="28"/>
      <c r="ED52" s="28"/>
      <c r="EE52" s="28"/>
      <c r="EF52" s="28"/>
      <c r="EG52" s="28"/>
      <c r="EH52" s="28"/>
      <c r="EI52" s="28"/>
      <c r="EJ52" s="28"/>
      <c r="EK52" s="28"/>
      <c r="EL52" s="28"/>
      <c r="EM52" s="28"/>
      <c r="EN52" s="28"/>
      <c r="EO52" s="28"/>
      <c r="EP52" s="28"/>
      <c r="EQ52" s="28"/>
      <c r="ER52" s="28"/>
      <c r="ES52" s="28"/>
      <c r="ET52" s="28"/>
      <c r="EU52" s="28"/>
      <c r="EV52" s="28"/>
      <c r="EW52" s="28"/>
      <c r="EX52" s="28"/>
      <c r="EY52" s="28"/>
      <c r="EZ52" s="28"/>
      <c r="FA52" s="28"/>
      <c r="FB52" s="28"/>
      <c r="FC52" s="28"/>
      <c r="FD52" s="28"/>
      <c r="FE52" s="28"/>
      <c r="FF52" s="28"/>
      <c r="FG52" s="28"/>
      <c r="FH52" s="28"/>
      <c r="FI52" s="28"/>
      <c r="FJ52" s="28"/>
      <c r="FK52" s="28"/>
      <c r="FL52" s="28"/>
      <c r="FM52" s="28"/>
      <c r="FN52" s="28"/>
      <c r="FO52" s="28"/>
      <c r="FP52" s="28"/>
      <c r="FQ52" s="28"/>
      <c r="FR52" s="28"/>
      <c r="FS52" s="28"/>
      <c r="FT52" s="28"/>
      <c r="FU52" s="28"/>
      <c r="FV52" s="28"/>
      <c r="FW52" s="28"/>
      <c r="FX52" s="28"/>
      <c r="FY52" s="28"/>
      <c r="FZ52" s="28"/>
      <c r="GA52" s="28"/>
      <c r="GB52" s="28"/>
      <c r="GC52" s="28"/>
      <c r="GD52" s="28"/>
      <c r="GE52" s="28"/>
      <c r="GF52" s="28"/>
      <c r="GG52" s="28"/>
      <c r="GH52" s="28"/>
      <c r="GI52" s="28"/>
      <c r="GJ52" s="28"/>
      <c r="GK52" s="28"/>
      <c r="GL52" s="28"/>
      <c r="GM52" s="28"/>
      <c r="GN52" s="28"/>
      <c r="GO52" s="28"/>
    </row>
    <row r="53" spans="1:197" x14ac:dyDescent="0.25">
      <c r="A53" s="28"/>
      <c r="B53" s="69"/>
      <c r="C53" s="28"/>
      <c r="D53" s="28"/>
      <c r="E53" s="64"/>
      <c r="F53" s="28"/>
      <c r="G53" s="28"/>
      <c r="H53" s="28"/>
      <c r="I53" s="28"/>
      <c r="J53" s="28"/>
      <c r="K53" s="64"/>
      <c r="L53" s="64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64"/>
      <c r="X53" s="64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64"/>
      <c r="AJ53" s="64"/>
      <c r="AK53" s="28"/>
      <c r="AL53" s="28"/>
      <c r="AM53" s="28"/>
      <c r="AN53" s="28"/>
      <c r="AO53" s="28"/>
      <c r="AP53" s="28"/>
      <c r="AQ53" s="28"/>
      <c r="AR53" s="28"/>
      <c r="AS53" s="28"/>
      <c r="AT53" s="28"/>
      <c r="AU53" s="28"/>
      <c r="AV53" s="28"/>
      <c r="AW53" s="28"/>
      <c r="AX53" s="28"/>
      <c r="AY53" s="65"/>
      <c r="AZ53" s="66"/>
      <c r="BA53" s="65"/>
      <c r="BB53" s="65"/>
      <c r="BC53" s="65"/>
      <c r="BD53" s="65"/>
      <c r="BE53" s="65"/>
      <c r="BF53" s="65"/>
      <c r="BG53" s="65"/>
      <c r="BH53" s="65"/>
      <c r="BI53" s="65"/>
      <c r="BJ53" s="65"/>
      <c r="BK53" s="65"/>
      <c r="BL53" s="65"/>
      <c r="BM53" s="66"/>
      <c r="BN53" s="65"/>
      <c r="BO53" s="65"/>
      <c r="BP53" s="65"/>
      <c r="BQ53" s="65"/>
      <c r="BR53" s="65"/>
      <c r="BS53" s="65"/>
      <c r="BT53" s="65"/>
      <c r="BU53" s="65"/>
      <c r="BV53" s="65"/>
      <c r="BW53" s="65"/>
      <c r="BX53" s="65"/>
      <c r="BY53" s="65"/>
      <c r="BZ53" s="66"/>
      <c r="CA53" s="65"/>
      <c r="CB53" s="65"/>
      <c r="CC53" s="65"/>
      <c r="CD53" s="65"/>
      <c r="CE53" s="65"/>
      <c r="CF53" s="65"/>
      <c r="CG53" s="65"/>
      <c r="CH53" s="65"/>
      <c r="CI53" s="65"/>
      <c r="CJ53" s="65"/>
      <c r="CK53" s="65"/>
      <c r="CL53" s="65"/>
      <c r="CM53" s="65"/>
      <c r="CN53" s="65"/>
      <c r="CO53" s="65"/>
      <c r="CP53" s="65"/>
      <c r="CQ53" s="65"/>
      <c r="CR53" s="65"/>
      <c r="CS53" s="28"/>
      <c r="CT53" s="28"/>
      <c r="CU53" s="28"/>
      <c r="CV53" s="28"/>
      <c r="CW53" s="28"/>
      <c r="CX53" s="28"/>
      <c r="CY53" s="28"/>
      <c r="CZ53" s="28"/>
      <c r="DA53" s="28"/>
      <c r="DB53" s="28"/>
      <c r="DC53" s="28"/>
      <c r="DD53" s="28"/>
      <c r="DE53" s="28"/>
      <c r="DF53" s="28"/>
      <c r="DG53" s="28"/>
      <c r="DH53" s="28"/>
      <c r="DI53" s="28"/>
      <c r="DJ53" s="28"/>
      <c r="DK53" s="64"/>
      <c r="DL53" s="28"/>
      <c r="DM53" s="28"/>
      <c r="DN53" s="64"/>
      <c r="DO53" s="64"/>
      <c r="DP53" s="28"/>
      <c r="DQ53" s="28"/>
      <c r="DR53" s="64"/>
      <c r="DS53" s="64"/>
      <c r="DT53" s="28"/>
      <c r="DU53" s="28"/>
      <c r="DV53" s="64"/>
      <c r="DW53" s="28"/>
      <c r="DX53" s="28"/>
      <c r="DY53" s="28"/>
      <c r="DZ53" s="28"/>
      <c r="EA53" s="28"/>
      <c r="EB53" s="28"/>
      <c r="EC53" s="28"/>
      <c r="ED53" s="28"/>
      <c r="EE53" s="28"/>
      <c r="EF53" s="28"/>
      <c r="EG53" s="28"/>
      <c r="EH53" s="28"/>
      <c r="EI53" s="28"/>
      <c r="EJ53" s="28"/>
      <c r="EK53" s="28"/>
      <c r="EL53" s="28"/>
      <c r="EM53" s="28"/>
      <c r="EN53" s="28"/>
      <c r="EO53" s="28"/>
      <c r="EP53" s="28"/>
      <c r="EQ53" s="28"/>
      <c r="ER53" s="28"/>
      <c r="ES53" s="28"/>
      <c r="ET53" s="28"/>
      <c r="EU53" s="28"/>
      <c r="EV53" s="28"/>
      <c r="EW53" s="28"/>
      <c r="EX53" s="28"/>
      <c r="EY53" s="28"/>
      <c r="EZ53" s="28"/>
      <c r="FA53" s="28"/>
      <c r="FB53" s="28"/>
      <c r="FC53" s="28"/>
      <c r="FD53" s="28"/>
      <c r="FE53" s="28"/>
      <c r="FF53" s="28"/>
      <c r="FG53" s="28"/>
      <c r="FH53" s="28"/>
      <c r="FI53" s="28"/>
      <c r="FJ53" s="28"/>
      <c r="FK53" s="28"/>
      <c r="FL53" s="28"/>
      <c r="FM53" s="28"/>
      <c r="FN53" s="28"/>
      <c r="FO53" s="28"/>
      <c r="FP53" s="28"/>
      <c r="FQ53" s="28"/>
      <c r="FR53" s="28"/>
      <c r="FS53" s="28"/>
      <c r="FT53" s="28"/>
      <c r="FU53" s="28"/>
      <c r="FV53" s="28"/>
      <c r="FW53" s="28"/>
      <c r="FX53" s="28"/>
      <c r="FY53" s="28"/>
      <c r="FZ53" s="28"/>
      <c r="GA53" s="28"/>
      <c r="GB53" s="28"/>
      <c r="GC53" s="28"/>
      <c r="GD53" s="28"/>
      <c r="GE53" s="28"/>
      <c r="GF53" s="28"/>
      <c r="GG53" s="28"/>
      <c r="GH53" s="28"/>
      <c r="GI53" s="28"/>
      <c r="GJ53" s="28"/>
      <c r="GK53" s="28"/>
      <c r="GL53" s="28"/>
      <c r="GM53" s="28"/>
      <c r="GN53" s="28"/>
      <c r="GO53" s="28"/>
    </row>
    <row r="54" spans="1:197" x14ac:dyDescent="0.25">
      <c r="A54" s="28"/>
      <c r="B54" s="69"/>
      <c r="C54" s="28"/>
      <c r="D54" s="28"/>
      <c r="E54" s="64"/>
      <c r="F54" s="28"/>
      <c r="G54" s="28"/>
      <c r="H54" s="28"/>
      <c r="I54" s="28"/>
      <c r="J54" s="28"/>
      <c r="K54" s="64"/>
      <c r="L54" s="64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64"/>
      <c r="X54" s="64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64"/>
      <c r="AJ54" s="64"/>
      <c r="AK54" s="28"/>
      <c r="AL54" s="28"/>
      <c r="AM54" s="28"/>
      <c r="AN54" s="28"/>
      <c r="AO54" s="28"/>
      <c r="AP54" s="28"/>
      <c r="AQ54" s="28"/>
      <c r="AR54" s="28"/>
      <c r="AS54" s="28"/>
      <c r="AT54" s="28"/>
      <c r="AU54" s="28"/>
      <c r="AV54" s="28"/>
      <c r="AW54" s="28"/>
      <c r="AX54" s="28"/>
      <c r="AY54" s="65"/>
      <c r="AZ54" s="66"/>
      <c r="BA54" s="65"/>
      <c r="BB54" s="65"/>
      <c r="BC54" s="65"/>
      <c r="BD54" s="65"/>
      <c r="BE54" s="65"/>
      <c r="BF54" s="65"/>
      <c r="BG54" s="65"/>
      <c r="BH54" s="65"/>
      <c r="BI54" s="65"/>
      <c r="BJ54" s="65"/>
      <c r="BK54" s="65"/>
      <c r="BL54" s="65"/>
      <c r="BM54" s="66"/>
      <c r="BN54" s="65"/>
      <c r="BO54" s="65"/>
      <c r="BP54" s="65"/>
      <c r="BQ54" s="65"/>
      <c r="BR54" s="65"/>
      <c r="BS54" s="65"/>
      <c r="BT54" s="65"/>
      <c r="BU54" s="65"/>
      <c r="BV54" s="65"/>
      <c r="BW54" s="65"/>
      <c r="BX54" s="65"/>
      <c r="BY54" s="65"/>
      <c r="BZ54" s="66"/>
      <c r="CA54" s="65"/>
      <c r="CB54" s="65"/>
      <c r="CC54" s="65"/>
      <c r="CD54" s="65"/>
      <c r="CE54" s="65"/>
      <c r="CF54" s="65"/>
      <c r="CG54" s="65"/>
      <c r="CH54" s="65"/>
      <c r="CI54" s="65"/>
      <c r="CJ54" s="65"/>
      <c r="CK54" s="65"/>
      <c r="CL54" s="65"/>
      <c r="CM54" s="65"/>
      <c r="CN54" s="65"/>
      <c r="CO54" s="65"/>
      <c r="CP54" s="65"/>
      <c r="CQ54" s="65"/>
      <c r="CR54" s="65"/>
      <c r="CS54" s="28"/>
      <c r="CT54" s="28"/>
      <c r="CU54" s="28"/>
      <c r="CV54" s="28"/>
      <c r="CW54" s="28"/>
      <c r="CX54" s="28"/>
      <c r="CY54" s="28"/>
      <c r="CZ54" s="28"/>
      <c r="DA54" s="28"/>
      <c r="DB54" s="28"/>
      <c r="DC54" s="28"/>
      <c r="DD54" s="28"/>
      <c r="DE54" s="28"/>
      <c r="DF54" s="28"/>
      <c r="DG54" s="28"/>
      <c r="DH54" s="28"/>
      <c r="DI54" s="28"/>
      <c r="DJ54" s="28"/>
      <c r="DK54" s="64"/>
      <c r="DL54" s="28"/>
      <c r="DM54" s="28"/>
      <c r="DN54" s="64"/>
      <c r="DO54" s="64"/>
      <c r="DP54" s="28"/>
      <c r="DQ54" s="28"/>
      <c r="DR54" s="64"/>
      <c r="DS54" s="64"/>
      <c r="DT54" s="28"/>
      <c r="DU54" s="28"/>
      <c r="DV54" s="64"/>
      <c r="DW54" s="28"/>
      <c r="DX54" s="28"/>
      <c r="DY54" s="28"/>
      <c r="DZ54" s="28"/>
      <c r="EA54" s="28"/>
      <c r="EB54" s="28"/>
      <c r="EC54" s="28"/>
      <c r="ED54" s="28"/>
      <c r="EE54" s="28"/>
      <c r="EF54" s="28"/>
      <c r="EG54" s="28"/>
      <c r="EH54" s="28"/>
      <c r="EI54" s="28"/>
      <c r="EJ54" s="28"/>
      <c r="EK54" s="28"/>
      <c r="EL54" s="28"/>
      <c r="EM54" s="28"/>
      <c r="EN54" s="28"/>
      <c r="EO54" s="28"/>
      <c r="EP54" s="28"/>
      <c r="EQ54" s="28"/>
      <c r="ER54" s="28"/>
      <c r="ES54" s="28"/>
      <c r="ET54" s="28"/>
      <c r="EU54" s="28"/>
      <c r="EV54" s="28"/>
      <c r="EW54" s="28"/>
      <c r="EX54" s="28"/>
      <c r="EY54" s="28"/>
      <c r="EZ54" s="28"/>
      <c r="FA54" s="28"/>
      <c r="FB54" s="28"/>
      <c r="FC54" s="28"/>
      <c r="FD54" s="28"/>
      <c r="FE54" s="28"/>
      <c r="FF54" s="28"/>
      <c r="FG54" s="28"/>
      <c r="FH54" s="28"/>
      <c r="FI54" s="28"/>
      <c r="FJ54" s="28"/>
      <c r="FK54" s="28"/>
      <c r="FL54" s="28"/>
      <c r="FM54" s="28"/>
      <c r="FN54" s="28"/>
      <c r="FO54" s="28"/>
      <c r="FP54" s="28"/>
      <c r="FQ54" s="28"/>
      <c r="FR54" s="28"/>
      <c r="FS54" s="28"/>
      <c r="FT54" s="28"/>
      <c r="FU54" s="28"/>
      <c r="FV54" s="28"/>
      <c r="FW54" s="28"/>
      <c r="FX54" s="28"/>
      <c r="FY54" s="28"/>
      <c r="FZ54" s="28"/>
      <c r="GA54" s="28"/>
      <c r="GB54" s="28"/>
      <c r="GC54" s="28"/>
      <c r="GD54" s="28"/>
      <c r="GE54" s="28"/>
      <c r="GF54" s="28"/>
      <c r="GG54" s="28"/>
      <c r="GH54" s="28"/>
      <c r="GI54" s="28"/>
      <c r="GJ54" s="28"/>
      <c r="GK54" s="28"/>
      <c r="GL54" s="28"/>
      <c r="GM54" s="28"/>
      <c r="GN54" s="28"/>
      <c r="GO54" s="28"/>
    </row>
    <row r="55" spans="1:197" x14ac:dyDescent="0.25">
      <c r="A55" s="28"/>
      <c r="B55" s="69"/>
      <c r="C55" s="28"/>
      <c r="D55" s="28"/>
      <c r="E55" s="64"/>
      <c r="F55" s="28"/>
      <c r="G55" s="28"/>
      <c r="H55" s="28"/>
      <c r="I55" s="28"/>
      <c r="J55" s="28"/>
      <c r="K55" s="64"/>
      <c r="L55" s="64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64"/>
      <c r="X55" s="64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64"/>
      <c r="AJ55" s="64"/>
      <c r="AK55" s="28"/>
      <c r="AL55" s="28"/>
      <c r="AM55" s="28"/>
      <c r="AN55" s="28"/>
      <c r="AO55" s="28"/>
      <c r="AP55" s="28"/>
      <c r="AQ55" s="28"/>
      <c r="AR55" s="28"/>
      <c r="AS55" s="28"/>
      <c r="AT55" s="28"/>
      <c r="AU55" s="28"/>
      <c r="AV55" s="28"/>
      <c r="AW55" s="28"/>
      <c r="AX55" s="28"/>
      <c r="AY55" s="65"/>
      <c r="AZ55" s="66"/>
      <c r="BA55" s="65"/>
      <c r="BB55" s="65"/>
      <c r="BC55" s="65"/>
      <c r="BD55" s="65"/>
      <c r="BE55" s="65"/>
      <c r="BF55" s="65"/>
      <c r="BG55" s="65"/>
      <c r="BH55" s="65"/>
      <c r="BI55" s="65"/>
      <c r="BJ55" s="65"/>
      <c r="BK55" s="65"/>
      <c r="BL55" s="65"/>
      <c r="BM55" s="66"/>
      <c r="BN55" s="65"/>
      <c r="BO55" s="65"/>
      <c r="BP55" s="65"/>
      <c r="BQ55" s="65"/>
      <c r="BR55" s="65"/>
      <c r="BS55" s="65"/>
      <c r="BT55" s="65"/>
      <c r="BU55" s="65"/>
      <c r="BV55" s="65"/>
      <c r="BW55" s="65"/>
      <c r="BX55" s="65"/>
      <c r="BY55" s="65"/>
      <c r="BZ55" s="66"/>
      <c r="CA55" s="65"/>
      <c r="CB55" s="65"/>
      <c r="CC55" s="65"/>
      <c r="CD55" s="65"/>
      <c r="CE55" s="65"/>
      <c r="CF55" s="65"/>
      <c r="CG55" s="65"/>
      <c r="CH55" s="65"/>
      <c r="CI55" s="65"/>
      <c r="CJ55" s="65"/>
      <c r="CK55" s="65"/>
      <c r="CL55" s="65"/>
      <c r="CM55" s="65"/>
      <c r="CN55" s="65"/>
      <c r="CO55" s="65"/>
      <c r="CP55" s="65"/>
      <c r="CQ55" s="65"/>
      <c r="CR55" s="65"/>
      <c r="CS55" s="28"/>
      <c r="CT55" s="28"/>
      <c r="CU55" s="28"/>
      <c r="CV55" s="28"/>
      <c r="CW55" s="28"/>
      <c r="CX55" s="28"/>
      <c r="CY55" s="28"/>
      <c r="CZ55" s="28"/>
      <c r="DA55" s="28"/>
      <c r="DB55" s="28"/>
      <c r="DC55" s="28"/>
      <c r="DD55" s="28"/>
      <c r="DE55" s="28"/>
      <c r="DF55" s="28"/>
      <c r="DG55" s="28"/>
      <c r="DH55" s="28"/>
      <c r="DI55" s="28"/>
      <c r="DJ55" s="28"/>
      <c r="DK55" s="64"/>
      <c r="DL55" s="28"/>
      <c r="DM55" s="28"/>
      <c r="DN55" s="64"/>
      <c r="DO55" s="64"/>
      <c r="DP55" s="28"/>
      <c r="DQ55" s="28"/>
      <c r="DR55" s="64"/>
      <c r="DS55" s="64"/>
      <c r="DT55" s="28"/>
      <c r="DU55" s="28"/>
      <c r="DV55" s="64"/>
      <c r="DW55" s="28"/>
      <c r="DX55" s="28"/>
      <c r="DY55" s="28"/>
      <c r="DZ55" s="28"/>
      <c r="EA55" s="28"/>
      <c r="EB55" s="28"/>
      <c r="EC55" s="28"/>
      <c r="ED55" s="28"/>
      <c r="EE55" s="28"/>
      <c r="EF55" s="28"/>
      <c r="EG55" s="28"/>
      <c r="EH55" s="28"/>
      <c r="EI55" s="28"/>
      <c r="EJ55" s="28"/>
      <c r="EK55" s="28"/>
      <c r="EL55" s="28"/>
      <c r="EM55" s="28"/>
      <c r="EN55" s="28"/>
      <c r="EO55" s="28"/>
      <c r="EP55" s="28"/>
      <c r="EQ55" s="28"/>
      <c r="ER55" s="28"/>
      <c r="ES55" s="28"/>
      <c r="ET55" s="28"/>
      <c r="EU55" s="28"/>
      <c r="EV55" s="28"/>
      <c r="EW55" s="28"/>
      <c r="EX55" s="28"/>
      <c r="EY55" s="28"/>
      <c r="EZ55" s="28"/>
      <c r="FA55" s="28"/>
      <c r="FB55" s="28"/>
      <c r="FC55" s="28"/>
      <c r="FD55" s="28"/>
      <c r="FE55" s="28"/>
      <c r="FF55" s="28"/>
      <c r="FG55" s="28"/>
      <c r="FH55" s="28"/>
      <c r="FI55" s="28"/>
      <c r="FJ55" s="28"/>
      <c r="FK55" s="28"/>
      <c r="FL55" s="28"/>
      <c r="FM55" s="28"/>
      <c r="FN55" s="28"/>
      <c r="FO55" s="28"/>
      <c r="FP55" s="28"/>
      <c r="FQ55" s="28"/>
      <c r="FR55" s="28"/>
      <c r="FS55" s="28"/>
      <c r="FT55" s="28"/>
      <c r="FU55" s="28"/>
      <c r="FV55" s="28"/>
      <c r="FW55" s="28"/>
      <c r="FX55" s="28"/>
      <c r="FY55" s="28"/>
      <c r="FZ55" s="28"/>
      <c r="GA55" s="28"/>
      <c r="GB55" s="28"/>
      <c r="GC55" s="28"/>
      <c r="GD55" s="28"/>
      <c r="GE55" s="28"/>
      <c r="GF55" s="28"/>
      <c r="GG55" s="28"/>
      <c r="GH55" s="28"/>
      <c r="GI55" s="28"/>
      <c r="GJ55" s="28"/>
      <c r="GK55" s="28"/>
      <c r="GL55" s="28"/>
      <c r="GM55" s="28"/>
      <c r="GN55" s="28"/>
      <c r="GO55" s="28"/>
    </row>
    <row r="56" spans="1:197" x14ac:dyDescent="0.25">
      <c r="A56" s="28"/>
      <c r="B56" s="69"/>
      <c r="C56" s="28"/>
      <c r="D56" s="28"/>
      <c r="E56" s="64"/>
      <c r="F56" s="28"/>
      <c r="G56" s="28"/>
      <c r="H56" s="28"/>
      <c r="I56" s="28"/>
      <c r="J56" s="28"/>
      <c r="K56" s="64"/>
      <c r="L56" s="64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64"/>
      <c r="X56" s="64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64"/>
      <c r="AJ56" s="64"/>
      <c r="AK56" s="28"/>
      <c r="AL56" s="28"/>
      <c r="AM56" s="28"/>
      <c r="AN56" s="28"/>
      <c r="AO56" s="28"/>
      <c r="AP56" s="28"/>
      <c r="AQ56" s="28"/>
      <c r="AR56" s="28"/>
      <c r="AS56" s="28"/>
      <c r="AT56" s="28"/>
      <c r="AU56" s="28"/>
      <c r="AV56" s="28"/>
      <c r="AW56" s="28"/>
      <c r="AX56" s="28"/>
      <c r="AY56" s="65"/>
      <c r="AZ56" s="66"/>
      <c r="BA56" s="65"/>
      <c r="BB56" s="65"/>
      <c r="BC56" s="65"/>
      <c r="BD56" s="65"/>
      <c r="BE56" s="65"/>
      <c r="BF56" s="65"/>
      <c r="BG56" s="65"/>
      <c r="BH56" s="65"/>
      <c r="BI56" s="65"/>
      <c r="BJ56" s="65"/>
      <c r="BK56" s="65"/>
      <c r="BL56" s="65"/>
      <c r="BM56" s="66"/>
      <c r="BN56" s="65"/>
      <c r="BO56" s="65"/>
      <c r="BP56" s="65"/>
      <c r="BQ56" s="65"/>
      <c r="BR56" s="65"/>
      <c r="BS56" s="65"/>
      <c r="BT56" s="65"/>
      <c r="BU56" s="65"/>
      <c r="BV56" s="65"/>
      <c r="BW56" s="65"/>
      <c r="BX56" s="65"/>
      <c r="BY56" s="65"/>
      <c r="BZ56" s="66"/>
      <c r="CA56" s="65"/>
      <c r="CB56" s="65"/>
      <c r="CC56" s="65"/>
      <c r="CD56" s="65"/>
      <c r="CE56" s="65"/>
      <c r="CF56" s="65"/>
      <c r="CG56" s="65"/>
      <c r="CH56" s="65"/>
      <c r="CI56" s="65"/>
      <c r="CJ56" s="65"/>
      <c r="CK56" s="65"/>
      <c r="CL56" s="65"/>
      <c r="CM56" s="65"/>
      <c r="CN56" s="65"/>
      <c r="CO56" s="65"/>
      <c r="CP56" s="65"/>
      <c r="CQ56" s="65"/>
      <c r="CR56" s="65"/>
      <c r="CS56" s="28"/>
      <c r="CT56" s="28"/>
      <c r="CU56" s="28"/>
      <c r="CV56" s="28"/>
      <c r="CW56" s="28"/>
      <c r="CX56" s="28"/>
      <c r="CY56" s="28"/>
      <c r="CZ56" s="28"/>
      <c r="DA56" s="28"/>
      <c r="DB56" s="28"/>
      <c r="DC56" s="28"/>
      <c r="DD56" s="28"/>
      <c r="DE56" s="28"/>
      <c r="DF56" s="28"/>
      <c r="DG56" s="28"/>
      <c r="DH56" s="28"/>
      <c r="DI56" s="28"/>
      <c r="DJ56" s="28"/>
      <c r="DK56" s="64"/>
      <c r="DL56" s="28"/>
      <c r="DM56" s="28"/>
      <c r="DN56" s="64"/>
      <c r="DO56" s="64"/>
      <c r="DP56" s="28"/>
      <c r="DQ56" s="28"/>
      <c r="DR56" s="64"/>
      <c r="DS56" s="64"/>
      <c r="DT56" s="28"/>
      <c r="DU56" s="28"/>
      <c r="DV56" s="64"/>
      <c r="DW56" s="28"/>
      <c r="DX56" s="28"/>
      <c r="DY56" s="28"/>
      <c r="DZ56" s="28"/>
      <c r="EA56" s="28"/>
      <c r="EB56" s="28"/>
      <c r="EC56" s="28"/>
      <c r="ED56" s="28"/>
      <c r="EE56" s="28"/>
      <c r="EF56" s="28"/>
      <c r="EG56" s="28"/>
      <c r="EH56" s="28"/>
      <c r="EI56" s="28"/>
      <c r="EJ56" s="28"/>
      <c r="EK56" s="28"/>
      <c r="EL56" s="28"/>
      <c r="EM56" s="28"/>
      <c r="EN56" s="28"/>
      <c r="EO56" s="28"/>
      <c r="EP56" s="28"/>
      <c r="EQ56" s="28"/>
      <c r="ER56" s="28"/>
      <c r="ES56" s="28"/>
      <c r="ET56" s="28"/>
      <c r="EU56" s="28"/>
      <c r="EV56" s="28"/>
      <c r="EW56" s="28"/>
      <c r="EX56" s="28"/>
      <c r="EY56" s="28"/>
      <c r="EZ56" s="28"/>
      <c r="FA56" s="28"/>
      <c r="FB56" s="28"/>
      <c r="FC56" s="28"/>
      <c r="FD56" s="28"/>
      <c r="FE56" s="28"/>
      <c r="FF56" s="28"/>
      <c r="FG56" s="28"/>
      <c r="FH56" s="28"/>
      <c r="FI56" s="28"/>
      <c r="FJ56" s="28"/>
      <c r="FK56" s="28"/>
      <c r="FL56" s="28"/>
      <c r="FM56" s="28"/>
      <c r="FN56" s="28"/>
      <c r="FO56" s="28"/>
      <c r="FP56" s="28"/>
      <c r="FQ56" s="28"/>
      <c r="FR56" s="28"/>
      <c r="FS56" s="28"/>
      <c r="FT56" s="28"/>
      <c r="FU56" s="28"/>
      <c r="FV56" s="28"/>
      <c r="FW56" s="28"/>
      <c r="FX56" s="28"/>
      <c r="FY56" s="28"/>
      <c r="FZ56" s="28"/>
      <c r="GA56" s="28"/>
      <c r="GB56" s="28"/>
      <c r="GC56" s="28"/>
      <c r="GD56" s="28"/>
      <c r="GE56" s="28"/>
      <c r="GF56" s="28"/>
      <c r="GG56" s="28"/>
      <c r="GH56" s="28"/>
      <c r="GI56" s="28"/>
      <c r="GJ56" s="28"/>
      <c r="GK56" s="28"/>
      <c r="GL56" s="28"/>
      <c r="GM56" s="28"/>
      <c r="GN56" s="28"/>
      <c r="GO56" s="28"/>
    </row>
    <row r="57" spans="1:197" x14ac:dyDescent="0.25">
      <c r="A57" s="28"/>
      <c r="B57" s="69"/>
      <c r="C57" s="28"/>
      <c r="D57" s="28"/>
      <c r="E57" s="64"/>
      <c r="F57" s="28"/>
      <c r="G57" s="28"/>
      <c r="H57" s="28"/>
      <c r="I57" s="28"/>
      <c r="J57" s="28"/>
      <c r="K57" s="64"/>
      <c r="L57" s="64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64"/>
      <c r="X57" s="64"/>
      <c r="Y57" s="28"/>
      <c r="Z57" s="28"/>
      <c r="AA57" s="28"/>
      <c r="AB57" s="28"/>
      <c r="AC57" s="28"/>
      <c r="AD57" s="28"/>
      <c r="AE57" s="28"/>
      <c r="AF57" s="28"/>
      <c r="AG57" s="28"/>
      <c r="AH57" s="28"/>
      <c r="AI57" s="64"/>
      <c r="AJ57" s="64"/>
      <c r="AK57" s="28"/>
      <c r="AL57" s="28"/>
      <c r="AM57" s="28"/>
      <c r="AN57" s="28"/>
      <c r="AO57" s="28"/>
      <c r="AP57" s="28"/>
      <c r="AQ57" s="28"/>
      <c r="AR57" s="28"/>
      <c r="AS57" s="28"/>
      <c r="AT57" s="28"/>
      <c r="AU57" s="28"/>
      <c r="AV57" s="28"/>
      <c r="AW57" s="28"/>
      <c r="AX57" s="28"/>
      <c r="AY57" s="65"/>
      <c r="AZ57" s="66"/>
      <c r="BA57" s="65"/>
      <c r="BB57" s="65"/>
      <c r="BC57" s="65"/>
      <c r="BD57" s="65"/>
      <c r="BE57" s="65"/>
      <c r="BF57" s="65"/>
      <c r="BG57" s="65"/>
      <c r="BH57" s="65"/>
      <c r="BI57" s="65"/>
      <c r="BJ57" s="65"/>
      <c r="BK57" s="65"/>
      <c r="BL57" s="65"/>
      <c r="BM57" s="66"/>
      <c r="BN57" s="65"/>
      <c r="BO57" s="65"/>
      <c r="BP57" s="65"/>
      <c r="BQ57" s="65"/>
      <c r="BR57" s="65"/>
      <c r="BS57" s="65"/>
      <c r="BT57" s="65"/>
      <c r="BU57" s="65"/>
      <c r="BV57" s="65"/>
      <c r="BW57" s="65"/>
      <c r="BX57" s="65"/>
      <c r="BY57" s="65"/>
      <c r="BZ57" s="66"/>
      <c r="CA57" s="65"/>
      <c r="CB57" s="65"/>
      <c r="CC57" s="65"/>
      <c r="CD57" s="65"/>
      <c r="CE57" s="65"/>
      <c r="CF57" s="65"/>
      <c r="CG57" s="65"/>
      <c r="CH57" s="65"/>
      <c r="CI57" s="65"/>
      <c r="CJ57" s="65"/>
      <c r="CK57" s="65"/>
      <c r="CL57" s="65"/>
      <c r="CM57" s="65"/>
      <c r="CN57" s="65"/>
      <c r="CO57" s="65"/>
      <c r="CP57" s="65"/>
      <c r="CQ57" s="65"/>
      <c r="CR57" s="65"/>
      <c r="CS57" s="28"/>
      <c r="CT57" s="28"/>
      <c r="CU57" s="28"/>
      <c r="CV57" s="28"/>
      <c r="CW57" s="28"/>
      <c r="CX57" s="28"/>
      <c r="CY57" s="28"/>
      <c r="CZ57" s="28"/>
      <c r="DA57" s="28"/>
      <c r="DB57" s="28"/>
      <c r="DC57" s="28"/>
      <c r="DD57" s="28"/>
      <c r="DE57" s="28"/>
      <c r="DF57" s="28"/>
      <c r="DG57" s="28"/>
      <c r="DH57" s="28"/>
      <c r="DI57" s="28"/>
      <c r="DJ57" s="28"/>
      <c r="DK57" s="64"/>
      <c r="DL57" s="28"/>
      <c r="DM57" s="28"/>
      <c r="DN57" s="64"/>
      <c r="DO57" s="64"/>
      <c r="DP57" s="28"/>
      <c r="DQ57" s="28"/>
      <c r="DR57" s="64"/>
      <c r="DS57" s="64"/>
      <c r="DT57" s="28"/>
      <c r="DU57" s="28"/>
      <c r="DV57" s="64"/>
      <c r="DW57" s="28"/>
      <c r="DX57" s="28"/>
      <c r="DY57" s="28"/>
      <c r="DZ57" s="28"/>
      <c r="EA57" s="28"/>
      <c r="EB57" s="28"/>
      <c r="EC57" s="28"/>
      <c r="ED57" s="28"/>
      <c r="EE57" s="28"/>
      <c r="EF57" s="28"/>
      <c r="EG57" s="28"/>
      <c r="EH57" s="28"/>
      <c r="EI57" s="28"/>
      <c r="EJ57" s="28"/>
      <c r="EK57" s="28"/>
      <c r="EL57" s="28"/>
      <c r="EM57" s="28"/>
      <c r="EN57" s="28"/>
      <c r="EO57" s="28"/>
      <c r="EP57" s="28"/>
      <c r="EQ57" s="28"/>
      <c r="ER57" s="28"/>
      <c r="ES57" s="28"/>
      <c r="ET57" s="28"/>
      <c r="EU57" s="28"/>
      <c r="EV57" s="28"/>
      <c r="EW57" s="28"/>
      <c r="EX57" s="28"/>
      <c r="EY57" s="28"/>
      <c r="EZ57" s="28"/>
      <c r="FA57" s="28"/>
      <c r="FB57" s="28"/>
      <c r="FC57" s="28"/>
      <c r="FD57" s="28"/>
      <c r="FE57" s="28"/>
      <c r="FF57" s="28"/>
      <c r="FG57" s="28"/>
      <c r="FH57" s="28"/>
      <c r="FI57" s="28"/>
      <c r="FJ57" s="28"/>
      <c r="FK57" s="28"/>
      <c r="FL57" s="28"/>
      <c r="FM57" s="28"/>
      <c r="FN57" s="28"/>
      <c r="FO57" s="28"/>
      <c r="FP57" s="28"/>
      <c r="FQ57" s="28"/>
      <c r="FR57" s="28"/>
      <c r="FS57" s="28"/>
      <c r="FT57" s="28"/>
      <c r="FU57" s="28"/>
      <c r="FV57" s="28"/>
      <c r="FW57" s="28"/>
      <c r="FX57" s="28"/>
      <c r="FY57" s="28"/>
      <c r="FZ57" s="28"/>
      <c r="GA57" s="28"/>
      <c r="GB57" s="28"/>
      <c r="GC57" s="28"/>
      <c r="GD57" s="28"/>
      <c r="GE57" s="28"/>
      <c r="GF57" s="28"/>
      <c r="GG57" s="28"/>
      <c r="GH57" s="28"/>
      <c r="GI57" s="28"/>
      <c r="GJ57" s="28"/>
      <c r="GK57" s="28"/>
      <c r="GL57" s="28"/>
      <c r="GM57" s="28"/>
      <c r="GN57" s="28"/>
      <c r="GO57" s="28"/>
    </row>
    <row r="58" spans="1:197" x14ac:dyDescent="0.25">
      <c r="A58" s="28"/>
      <c r="B58" s="69"/>
      <c r="C58" s="28"/>
      <c r="D58" s="28"/>
      <c r="E58" s="64"/>
      <c r="F58" s="28"/>
      <c r="G58" s="28"/>
      <c r="H58" s="28"/>
      <c r="I58" s="28"/>
      <c r="J58" s="28"/>
      <c r="K58" s="64"/>
      <c r="L58" s="64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64"/>
      <c r="X58" s="64"/>
      <c r="Y58" s="28"/>
      <c r="Z58" s="28"/>
      <c r="AA58" s="28"/>
      <c r="AB58" s="28"/>
      <c r="AC58" s="28"/>
      <c r="AD58" s="28"/>
      <c r="AE58" s="28"/>
      <c r="AF58" s="28"/>
      <c r="AG58" s="28"/>
      <c r="AH58" s="28"/>
      <c r="AI58" s="64"/>
      <c r="AJ58" s="64"/>
      <c r="AK58" s="28"/>
      <c r="AL58" s="28"/>
      <c r="AM58" s="28"/>
      <c r="AN58" s="28"/>
      <c r="AO58" s="28"/>
      <c r="AP58" s="28"/>
      <c r="AQ58" s="28"/>
      <c r="AR58" s="28"/>
      <c r="AS58" s="28"/>
      <c r="AT58" s="28"/>
      <c r="AU58" s="28"/>
      <c r="AV58" s="28"/>
      <c r="AW58" s="28"/>
      <c r="AX58" s="28"/>
      <c r="AY58" s="65"/>
      <c r="AZ58" s="66"/>
      <c r="BA58" s="65"/>
      <c r="BB58" s="65"/>
      <c r="BC58" s="65"/>
      <c r="BD58" s="65"/>
      <c r="BE58" s="65"/>
      <c r="BF58" s="65"/>
      <c r="BG58" s="65"/>
      <c r="BH58" s="65"/>
      <c r="BI58" s="65"/>
      <c r="BJ58" s="65"/>
      <c r="BK58" s="65"/>
      <c r="BL58" s="65"/>
      <c r="BM58" s="66"/>
      <c r="BN58" s="65"/>
      <c r="BO58" s="65"/>
      <c r="BP58" s="65"/>
      <c r="BQ58" s="65"/>
      <c r="BR58" s="65"/>
      <c r="BS58" s="65"/>
      <c r="BT58" s="65"/>
      <c r="BU58" s="65"/>
      <c r="BV58" s="65"/>
      <c r="BW58" s="65"/>
      <c r="BX58" s="65"/>
      <c r="BY58" s="65"/>
      <c r="BZ58" s="66"/>
      <c r="CA58" s="65"/>
      <c r="CB58" s="65"/>
      <c r="CC58" s="65"/>
      <c r="CD58" s="65"/>
      <c r="CE58" s="65"/>
      <c r="CF58" s="65"/>
      <c r="CG58" s="65"/>
      <c r="CH58" s="65"/>
      <c r="CI58" s="65"/>
      <c r="CJ58" s="65"/>
      <c r="CK58" s="65"/>
      <c r="CL58" s="65"/>
      <c r="CM58" s="65"/>
      <c r="CN58" s="65"/>
      <c r="CO58" s="65"/>
      <c r="CP58" s="65"/>
      <c r="CQ58" s="65"/>
      <c r="CR58" s="65"/>
      <c r="CS58" s="28"/>
      <c r="CT58" s="28"/>
      <c r="CU58" s="28"/>
      <c r="CV58" s="28"/>
      <c r="CW58" s="28"/>
      <c r="CX58" s="28"/>
      <c r="CY58" s="28"/>
      <c r="CZ58" s="28"/>
      <c r="DA58" s="28"/>
      <c r="DB58" s="28"/>
      <c r="DC58" s="28"/>
      <c r="DD58" s="28"/>
      <c r="DE58" s="28"/>
      <c r="DF58" s="28"/>
      <c r="DG58" s="28"/>
      <c r="DH58" s="28"/>
      <c r="DI58" s="28"/>
      <c r="DJ58" s="28"/>
      <c r="DK58" s="64"/>
      <c r="DL58" s="28"/>
      <c r="DM58" s="28"/>
      <c r="DN58" s="64"/>
      <c r="DO58" s="64"/>
      <c r="DP58" s="28"/>
      <c r="DQ58" s="28"/>
      <c r="DR58" s="64"/>
      <c r="DS58" s="64"/>
      <c r="DT58" s="28"/>
      <c r="DU58" s="28"/>
      <c r="DV58" s="64"/>
      <c r="DW58" s="28"/>
      <c r="DX58" s="28"/>
      <c r="DY58" s="28"/>
      <c r="DZ58" s="28"/>
      <c r="EA58" s="28"/>
      <c r="EB58" s="28"/>
      <c r="EC58" s="28"/>
      <c r="ED58" s="28"/>
      <c r="EE58" s="28"/>
      <c r="EF58" s="28"/>
      <c r="EG58" s="28"/>
      <c r="EH58" s="28"/>
      <c r="EI58" s="28"/>
      <c r="EJ58" s="28"/>
      <c r="EK58" s="28"/>
      <c r="EL58" s="28"/>
      <c r="EM58" s="28"/>
      <c r="EN58" s="28"/>
      <c r="EO58" s="28"/>
      <c r="EP58" s="28"/>
      <c r="EQ58" s="28"/>
      <c r="ER58" s="28"/>
      <c r="ES58" s="28"/>
      <c r="ET58" s="28"/>
      <c r="EU58" s="28"/>
      <c r="EV58" s="28"/>
      <c r="EW58" s="28"/>
      <c r="EX58" s="28"/>
      <c r="EY58" s="28"/>
      <c r="EZ58" s="28"/>
      <c r="FA58" s="28"/>
      <c r="FB58" s="28"/>
      <c r="FC58" s="28"/>
      <c r="FD58" s="28"/>
      <c r="FE58" s="28"/>
      <c r="FF58" s="28"/>
      <c r="FG58" s="28"/>
      <c r="FH58" s="28"/>
      <c r="FI58" s="28"/>
      <c r="FJ58" s="28"/>
      <c r="FK58" s="28"/>
      <c r="FL58" s="28"/>
      <c r="FM58" s="28"/>
      <c r="FN58" s="28"/>
      <c r="FO58" s="28"/>
      <c r="FP58" s="28"/>
      <c r="FQ58" s="28"/>
      <c r="FR58" s="28"/>
      <c r="FS58" s="28"/>
      <c r="FT58" s="28"/>
      <c r="FU58" s="28"/>
      <c r="FV58" s="28"/>
      <c r="FW58" s="28"/>
      <c r="FX58" s="28"/>
      <c r="FY58" s="28"/>
      <c r="FZ58" s="28"/>
      <c r="GA58" s="28"/>
      <c r="GB58" s="28"/>
      <c r="GC58" s="28"/>
      <c r="GD58" s="28"/>
      <c r="GE58" s="28"/>
      <c r="GF58" s="28"/>
      <c r="GG58" s="28"/>
      <c r="GH58" s="28"/>
      <c r="GI58" s="28"/>
      <c r="GJ58" s="28"/>
      <c r="GK58" s="28"/>
      <c r="GL58" s="28"/>
      <c r="GM58" s="28"/>
      <c r="GN58" s="28"/>
      <c r="GO58" s="28"/>
    </row>
    <row r="59" spans="1:197" x14ac:dyDescent="0.25">
      <c r="A59" s="28"/>
      <c r="B59" s="69"/>
      <c r="C59" s="28"/>
      <c r="D59" s="28"/>
      <c r="E59" s="64"/>
      <c r="F59" s="28"/>
      <c r="G59" s="28"/>
      <c r="H59" s="28"/>
      <c r="I59" s="28"/>
      <c r="J59" s="28"/>
      <c r="K59" s="64"/>
      <c r="L59" s="64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64"/>
      <c r="X59" s="64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64"/>
      <c r="AJ59" s="64"/>
      <c r="AK59" s="28"/>
      <c r="AL59" s="28"/>
      <c r="AM59" s="28"/>
      <c r="AN59" s="28"/>
      <c r="AO59" s="28"/>
      <c r="AP59" s="28"/>
      <c r="AQ59" s="28"/>
      <c r="AR59" s="28"/>
      <c r="AS59" s="28"/>
      <c r="AT59" s="28"/>
      <c r="AU59" s="28"/>
      <c r="AV59" s="28"/>
      <c r="AW59" s="28"/>
      <c r="AX59" s="28"/>
      <c r="AY59" s="65"/>
      <c r="AZ59" s="66"/>
      <c r="BA59" s="65"/>
      <c r="BB59" s="65"/>
      <c r="BC59" s="65"/>
      <c r="BD59" s="65"/>
      <c r="BE59" s="65"/>
      <c r="BF59" s="65"/>
      <c r="BG59" s="65"/>
      <c r="BH59" s="65"/>
      <c r="BI59" s="65"/>
      <c r="BJ59" s="65"/>
      <c r="BK59" s="65"/>
      <c r="BL59" s="65"/>
      <c r="BM59" s="66"/>
      <c r="BN59" s="65"/>
      <c r="BO59" s="65"/>
      <c r="BP59" s="65"/>
      <c r="BQ59" s="65"/>
      <c r="BR59" s="65"/>
      <c r="BS59" s="65"/>
      <c r="BT59" s="65"/>
      <c r="BU59" s="65"/>
      <c r="BV59" s="65"/>
      <c r="BW59" s="65"/>
      <c r="BX59" s="65"/>
      <c r="BY59" s="65"/>
      <c r="BZ59" s="66"/>
      <c r="CA59" s="65"/>
      <c r="CB59" s="65"/>
      <c r="CC59" s="65"/>
      <c r="CD59" s="65"/>
      <c r="CE59" s="65"/>
      <c r="CF59" s="65"/>
      <c r="CG59" s="65"/>
      <c r="CH59" s="65"/>
      <c r="CI59" s="65"/>
      <c r="CJ59" s="65"/>
      <c r="CK59" s="65"/>
      <c r="CL59" s="65"/>
      <c r="CM59" s="65"/>
      <c r="CN59" s="65"/>
      <c r="CO59" s="65"/>
      <c r="CP59" s="65"/>
      <c r="CQ59" s="65"/>
      <c r="CR59" s="65"/>
      <c r="CS59" s="28"/>
      <c r="CT59" s="28"/>
      <c r="CU59" s="28"/>
      <c r="CV59" s="28"/>
      <c r="CW59" s="28"/>
      <c r="CX59" s="28"/>
      <c r="CY59" s="28"/>
      <c r="CZ59" s="28"/>
      <c r="DA59" s="28"/>
      <c r="DB59" s="28"/>
      <c r="DC59" s="28"/>
      <c r="DD59" s="28"/>
      <c r="DE59" s="28"/>
      <c r="DF59" s="28"/>
      <c r="DG59" s="28"/>
      <c r="DH59" s="28"/>
      <c r="DI59" s="28"/>
      <c r="DJ59" s="28"/>
      <c r="DK59" s="64"/>
      <c r="DL59" s="28"/>
      <c r="DM59" s="28"/>
      <c r="DN59" s="64"/>
      <c r="DO59" s="64"/>
      <c r="DP59" s="28"/>
      <c r="DQ59" s="28"/>
      <c r="DR59" s="64"/>
      <c r="DS59" s="64"/>
      <c r="DT59" s="28"/>
      <c r="DU59" s="28"/>
      <c r="DV59" s="64"/>
      <c r="DW59" s="28"/>
      <c r="DX59" s="28"/>
      <c r="DY59" s="28"/>
      <c r="DZ59" s="28"/>
      <c r="EA59" s="28"/>
      <c r="EB59" s="28"/>
      <c r="EC59" s="28"/>
      <c r="ED59" s="28"/>
      <c r="EE59" s="28"/>
      <c r="EF59" s="28"/>
      <c r="EG59" s="28"/>
      <c r="EH59" s="28"/>
      <c r="EI59" s="28"/>
      <c r="EJ59" s="28"/>
      <c r="EK59" s="28"/>
      <c r="EL59" s="28"/>
      <c r="EM59" s="28"/>
      <c r="EN59" s="28"/>
      <c r="EO59" s="28"/>
      <c r="EP59" s="28"/>
      <c r="EQ59" s="28"/>
      <c r="ER59" s="28"/>
      <c r="ES59" s="28"/>
      <c r="ET59" s="28"/>
      <c r="EU59" s="28"/>
      <c r="EV59" s="28"/>
      <c r="EW59" s="28"/>
      <c r="EX59" s="28"/>
      <c r="EY59" s="28"/>
      <c r="EZ59" s="28"/>
      <c r="FA59" s="28"/>
      <c r="FB59" s="28"/>
      <c r="FC59" s="28"/>
      <c r="FD59" s="28"/>
      <c r="FE59" s="28"/>
      <c r="FF59" s="28"/>
      <c r="FG59" s="28"/>
      <c r="FH59" s="28"/>
      <c r="FI59" s="28"/>
      <c r="FJ59" s="28"/>
      <c r="FK59" s="28"/>
      <c r="FL59" s="28"/>
      <c r="FM59" s="28"/>
      <c r="FN59" s="28"/>
      <c r="FO59" s="28"/>
      <c r="FP59" s="28"/>
      <c r="FQ59" s="28"/>
      <c r="FR59" s="28"/>
      <c r="FS59" s="28"/>
      <c r="FT59" s="28"/>
      <c r="FU59" s="28"/>
      <c r="FV59" s="28"/>
      <c r="FW59" s="28"/>
      <c r="FX59" s="28"/>
      <c r="FY59" s="28"/>
      <c r="FZ59" s="28"/>
      <c r="GA59" s="28"/>
      <c r="GB59" s="28"/>
      <c r="GC59" s="28"/>
      <c r="GD59" s="28"/>
      <c r="GE59" s="28"/>
      <c r="GF59" s="28"/>
      <c r="GG59" s="28"/>
      <c r="GH59" s="28"/>
      <c r="GI59" s="28"/>
      <c r="GJ59" s="28"/>
      <c r="GK59" s="28"/>
      <c r="GL59" s="28"/>
      <c r="GM59" s="28"/>
      <c r="GN59" s="28"/>
      <c r="GO59" s="28"/>
    </row>
    <row r="60" spans="1:197" x14ac:dyDescent="0.25">
      <c r="A60" s="28"/>
      <c r="B60" s="69"/>
      <c r="C60" s="28"/>
      <c r="D60" s="28"/>
      <c r="E60" s="64"/>
      <c r="F60" s="28"/>
      <c r="G60" s="28"/>
      <c r="H60" s="28"/>
      <c r="I60" s="28"/>
      <c r="J60" s="28"/>
      <c r="K60" s="64"/>
      <c r="L60" s="64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64"/>
      <c r="X60" s="64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64"/>
      <c r="AJ60" s="64"/>
      <c r="AK60" s="28"/>
      <c r="AL60" s="28"/>
      <c r="AM60" s="28"/>
      <c r="AN60" s="28"/>
      <c r="AO60" s="28"/>
      <c r="AP60" s="28"/>
      <c r="AQ60" s="28"/>
      <c r="AR60" s="28"/>
      <c r="AS60" s="28"/>
      <c r="AT60" s="28"/>
      <c r="AU60" s="28"/>
      <c r="AV60" s="28"/>
      <c r="AW60" s="28"/>
      <c r="AX60" s="28"/>
      <c r="AY60" s="65"/>
      <c r="AZ60" s="66"/>
      <c r="BA60" s="65"/>
      <c r="BB60" s="65"/>
      <c r="BC60" s="65"/>
      <c r="BD60" s="65"/>
      <c r="BE60" s="65"/>
      <c r="BF60" s="65"/>
      <c r="BG60" s="65"/>
      <c r="BH60" s="65"/>
      <c r="BI60" s="65"/>
      <c r="BJ60" s="65"/>
      <c r="BK60" s="65"/>
      <c r="BL60" s="65"/>
      <c r="BM60" s="66"/>
      <c r="BN60" s="65"/>
      <c r="BO60" s="65"/>
      <c r="BP60" s="65"/>
      <c r="BQ60" s="65"/>
      <c r="BR60" s="65"/>
      <c r="BS60" s="65"/>
      <c r="BT60" s="65"/>
      <c r="BU60" s="65"/>
      <c r="BV60" s="65"/>
      <c r="BW60" s="65"/>
      <c r="BX60" s="65"/>
      <c r="BY60" s="65"/>
      <c r="BZ60" s="66"/>
      <c r="CA60" s="65"/>
      <c r="CB60" s="65"/>
      <c r="CC60" s="65"/>
      <c r="CD60" s="65"/>
      <c r="CE60" s="65"/>
      <c r="CF60" s="65"/>
      <c r="CG60" s="65"/>
      <c r="CH60" s="65"/>
      <c r="CI60" s="65"/>
      <c r="CJ60" s="65"/>
      <c r="CK60" s="65"/>
      <c r="CL60" s="65"/>
      <c r="CM60" s="65"/>
      <c r="CN60" s="65"/>
      <c r="CO60" s="65"/>
      <c r="CP60" s="65"/>
      <c r="CQ60" s="65"/>
      <c r="CR60" s="65"/>
      <c r="CS60" s="28"/>
      <c r="CT60" s="28"/>
      <c r="CU60" s="28"/>
      <c r="CV60" s="28"/>
      <c r="CW60" s="28"/>
      <c r="CX60" s="28"/>
      <c r="CY60" s="28"/>
      <c r="CZ60" s="28"/>
      <c r="DA60" s="28"/>
      <c r="DB60" s="28"/>
      <c r="DC60" s="28"/>
      <c r="DD60" s="28"/>
      <c r="DE60" s="28"/>
      <c r="DF60" s="28"/>
      <c r="DG60" s="28"/>
      <c r="DH60" s="28"/>
      <c r="DI60" s="28"/>
      <c r="DJ60" s="28"/>
      <c r="DK60" s="64"/>
      <c r="DL60" s="28"/>
      <c r="DM60" s="28"/>
      <c r="DN60" s="64"/>
      <c r="DO60" s="64"/>
      <c r="DP60" s="28"/>
      <c r="DQ60" s="28"/>
      <c r="DR60" s="64"/>
      <c r="DS60" s="64"/>
      <c r="DT60" s="28"/>
      <c r="DU60" s="28"/>
      <c r="DV60" s="64"/>
      <c r="DW60" s="28"/>
      <c r="DX60" s="28"/>
      <c r="DY60" s="28"/>
      <c r="DZ60" s="28"/>
      <c r="EA60" s="28"/>
      <c r="EB60" s="28"/>
      <c r="EC60" s="28"/>
      <c r="ED60" s="28"/>
      <c r="EE60" s="28"/>
      <c r="EF60" s="28"/>
      <c r="EG60" s="28"/>
      <c r="EH60" s="28"/>
      <c r="EI60" s="28"/>
      <c r="EJ60" s="28"/>
      <c r="EK60" s="28"/>
      <c r="EL60" s="28"/>
      <c r="EM60" s="28"/>
      <c r="EN60" s="28"/>
      <c r="EO60" s="28"/>
      <c r="EP60" s="28"/>
      <c r="EQ60" s="28"/>
      <c r="ER60" s="28"/>
      <c r="ES60" s="28"/>
      <c r="ET60" s="28"/>
      <c r="EU60" s="28"/>
      <c r="EV60" s="28"/>
      <c r="EW60" s="28"/>
      <c r="EX60" s="28"/>
      <c r="EY60" s="28"/>
      <c r="EZ60" s="28"/>
      <c r="FA60" s="28"/>
      <c r="FB60" s="28"/>
      <c r="FC60" s="28"/>
      <c r="FD60" s="28"/>
      <c r="FE60" s="28"/>
      <c r="FF60" s="28"/>
      <c r="FG60" s="28"/>
      <c r="FH60" s="28"/>
      <c r="FI60" s="28"/>
      <c r="FJ60" s="28"/>
      <c r="FK60" s="28"/>
      <c r="FL60" s="28"/>
      <c r="FM60" s="28"/>
      <c r="FN60" s="28"/>
      <c r="FO60" s="28"/>
      <c r="FP60" s="28"/>
      <c r="FQ60" s="28"/>
      <c r="FR60" s="28"/>
      <c r="FS60" s="28"/>
      <c r="FT60" s="28"/>
      <c r="FU60" s="28"/>
      <c r="FV60" s="28"/>
      <c r="FW60" s="28"/>
      <c r="FX60" s="28"/>
      <c r="FY60" s="28"/>
      <c r="FZ60" s="28"/>
      <c r="GA60" s="28"/>
      <c r="GB60" s="28"/>
      <c r="GC60" s="28"/>
      <c r="GD60" s="28"/>
      <c r="GE60" s="28"/>
      <c r="GF60" s="28"/>
      <c r="GG60" s="28"/>
      <c r="GH60" s="28"/>
      <c r="GI60" s="28"/>
      <c r="GJ60" s="28"/>
      <c r="GK60" s="28"/>
      <c r="GL60" s="28"/>
      <c r="GM60" s="28"/>
      <c r="GN60" s="28"/>
      <c r="GO60" s="28"/>
    </row>
    <row r="61" spans="1:197" x14ac:dyDescent="0.25">
      <c r="A61" s="28"/>
      <c r="B61" s="69"/>
      <c r="C61" s="28"/>
      <c r="D61" s="28"/>
      <c r="E61" s="64"/>
      <c r="F61" s="28"/>
      <c r="G61" s="28"/>
      <c r="H61" s="28"/>
      <c r="I61" s="28"/>
      <c r="J61" s="28"/>
      <c r="K61" s="64"/>
      <c r="L61" s="64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64"/>
      <c r="X61" s="64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64"/>
      <c r="AJ61" s="64"/>
      <c r="AK61" s="28"/>
      <c r="AL61" s="28"/>
      <c r="AM61" s="28"/>
      <c r="AN61" s="28"/>
      <c r="AO61" s="28"/>
      <c r="AP61" s="28"/>
      <c r="AQ61" s="28"/>
      <c r="AR61" s="28"/>
      <c r="AS61" s="28"/>
      <c r="AT61" s="28"/>
      <c r="AU61" s="28"/>
      <c r="AV61" s="28"/>
      <c r="AW61" s="28"/>
      <c r="AX61" s="28"/>
      <c r="AY61" s="65"/>
      <c r="AZ61" s="66"/>
      <c r="BA61" s="65"/>
      <c r="BB61" s="65"/>
      <c r="BC61" s="65"/>
      <c r="BD61" s="65"/>
      <c r="BE61" s="65"/>
      <c r="BF61" s="65"/>
      <c r="BG61" s="65"/>
      <c r="BH61" s="65"/>
      <c r="BI61" s="65"/>
      <c r="BJ61" s="65"/>
      <c r="BK61" s="65"/>
      <c r="BL61" s="65"/>
      <c r="BM61" s="66"/>
      <c r="BN61" s="65"/>
      <c r="BO61" s="65"/>
      <c r="BP61" s="65"/>
      <c r="BQ61" s="65"/>
      <c r="BR61" s="65"/>
      <c r="BS61" s="65"/>
      <c r="BT61" s="65"/>
      <c r="BU61" s="65"/>
      <c r="BV61" s="65"/>
      <c r="BW61" s="65"/>
      <c r="BX61" s="65"/>
      <c r="BY61" s="65"/>
      <c r="BZ61" s="66"/>
      <c r="CA61" s="65"/>
      <c r="CB61" s="65"/>
      <c r="CC61" s="65"/>
      <c r="CD61" s="65"/>
      <c r="CE61" s="65"/>
      <c r="CF61" s="65"/>
      <c r="CG61" s="65"/>
      <c r="CH61" s="65"/>
      <c r="CI61" s="65"/>
      <c r="CJ61" s="65"/>
      <c r="CK61" s="65"/>
      <c r="CL61" s="65"/>
      <c r="CM61" s="65"/>
      <c r="CN61" s="65"/>
      <c r="CO61" s="65"/>
      <c r="CP61" s="65"/>
      <c r="CQ61" s="65"/>
      <c r="CR61" s="65"/>
      <c r="CS61" s="28"/>
      <c r="CT61" s="28"/>
      <c r="CU61" s="28"/>
      <c r="CV61" s="28"/>
      <c r="CW61" s="28"/>
      <c r="CX61" s="28"/>
      <c r="CY61" s="28"/>
      <c r="CZ61" s="28"/>
      <c r="DA61" s="28"/>
      <c r="DB61" s="28"/>
      <c r="DC61" s="28"/>
      <c r="DD61" s="28"/>
      <c r="DE61" s="28"/>
      <c r="DF61" s="28"/>
      <c r="DG61" s="28"/>
      <c r="DH61" s="28"/>
      <c r="DI61" s="28"/>
      <c r="DJ61" s="28"/>
      <c r="DK61" s="64"/>
      <c r="DL61" s="28"/>
      <c r="DM61" s="28"/>
      <c r="DN61" s="64"/>
      <c r="DO61" s="64"/>
      <c r="DP61" s="28"/>
      <c r="DQ61" s="28"/>
      <c r="DR61" s="64"/>
      <c r="DS61" s="64"/>
      <c r="DT61" s="28"/>
      <c r="DU61" s="28"/>
      <c r="DV61" s="64"/>
      <c r="DW61" s="28"/>
      <c r="DX61" s="28"/>
      <c r="DY61" s="28"/>
      <c r="DZ61" s="28"/>
      <c r="EA61" s="28"/>
      <c r="EB61" s="28"/>
      <c r="EC61" s="28"/>
      <c r="ED61" s="28"/>
      <c r="EE61" s="28"/>
      <c r="EF61" s="28"/>
      <c r="EG61" s="28"/>
      <c r="EH61" s="28"/>
      <c r="EI61" s="28"/>
      <c r="EJ61" s="28"/>
      <c r="EK61" s="28"/>
      <c r="EL61" s="28"/>
      <c r="EM61" s="28"/>
      <c r="EN61" s="28"/>
      <c r="EO61" s="28"/>
      <c r="EP61" s="28"/>
      <c r="EQ61" s="28"/>
      <c r="ER61" s="28"/>
      <c r="ES61" s="28"/>
      <c r="ET61" s="28"/>
      <c r="EU61" s="28"/>
      <c r="EV61" s="28"/>
      <c r="EW61" s="28"/>
      <c r="EX61" s="28"/>
      <c r="EY61" s="28"/>
      <c r="EZ61" s="28"/>
      <c r="FA61" s="28"/>
      <c r="FB61" s="28"/>
      <c r="FC61" s="28"/>
      <c r="FD61" s="28"/>
      <c r="FE61" s="28"/>
      <c r="FF61" s="28"/>
      <c r="FG61" s="28"/>
      <c r="FH61" s="28"/>
      <c r="FI61" s="28"/>
      <c r="FJ61" s="28"/>
      <c r="FK61" s="28"/>
      <c r="FL61" s="28"/>
      <c r="FM61" s="28"/>
      <c r="FN61" s="28"/>
      <c r="FO61" s="28"/>
      <c r="FP61" s="28"/>
      <c r="FQ61" s="28"/>
      <c r="FR61" s="28"/>
      <c r="FS61" s="28"/>
      <c r="FT61" s="28"/>
      <c r="FU61" s="28"/>
      <c r="FV61" s="28"/>
      <c r="FW61" s="28"/>
      <c r="FX61" s="28"/>
      <c r="FY61" s="28"/>
      <c r="FZ61" s="28"/>
      <c r="GA61" s="28"/>
      <c r="GB61" s="28"/>
      <c r="GC61" s="28"/>
      <c r="GD61" s="28"/>
      <c r="GE61" s="28"/>
      <c r="GF61" s="28"/>
      <c r="GG61" s="28"/>
      <c r="GH61" s="28"/>
      <c r="GI61" s="28"/>
      <c r="GJ61" s="28"/>
      <c r="GK61" s="28"/>
      <c r="GL61" s="28"/>
      <c r="GM61" s="28"/>
      <c r="GN61" s="28"/>
      <c r="GO61" s="28"/>
    </row>
    <row r="62" spans="1:197" x14ac:dyDescent="0.25">
      <c r="A62" s="28"/>
      <c r="B62" s="69"/>
      <c r="C62" s="28"/>
      <c r="D62" s="28"/>
      <c r="E62" s="64"/>
      <c r="F62" s="28"/>
      <c r="G62" s="28"/>
      <c r="H62" s="28"/>
      <c r="I62" s="28"/>
      <c r="J62" s="28"/>
      <c r="K62" s="64"/>
      <c r="L62" s="64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64"/>
      <c r="X62" s="64"/>
      <c r="Y62" s="28"/>
      <c r="Z62" s="28"/>
      <c r="AA62" s="28"/>
      <c r="AB62" s="28"/>
      <c r="AC62" s="28"/>
      <c r="AD62" s="28"/>
      <c r="AE62" s="28"/>
      <c r="AF62" s="28"/>
      <c r="AG62" s="28"/>
      <c r="AH62" s="28"/>
      <c r="AI62" s="64"/>
      <c r="AJ62" s="64"/>
      <c r="AK62" s="28"/>
      <c r="AL62" s="28"/>
      <c r="AM62" s="28"/>
      <c r="AN62" s="28"/>
      <c r="AO62" s="28"/>
      <c r="AP62" s="28"/>
      <c r="AQ62" s="28"/>
      <c r="AR62" s="28"/>
      <c r="AS62" s="28"/>
      <c r="AT62" s="28"/>
      <c r="AU62" s="28"/>
      <c r="AV62" s="28"/>
      <c r="AW62" s="28"/>
      <c r="AX62" s="28"/>
      <c r="AY62" s="65"/>
      <c r="AZ62" s="66"/>
      <c r="BA62" s="65"/>
      <c r="BB62" s="65"/>
      <c r="BC62" s="65"/>
      <c r="BD62" s="65"/>
      <c r="BE62" s="65"/>
      <c r="BF62" s="65"/>
      <c r="BG62" s="65"/>
      <c r="BH62" s="65"/>
      <c r="BI62" s="65"/>
      <c r="BJ62" s="65"/>
      <c r="BK62" s="65"/>
      <c r="BL62" s="65"/>
      <c r="BM62" s="66"/>
      <c r="BN62" s="65"/>
      <c r="BO62" s="65"/>
      <c r="BP62" s="65"/>
      <c r="BQ62" s="65"/>
      <c r="BR62" s="65"/>
      <c r="BS62" s="65"/>
      <c r="BT62" s="65"/>
      <c r="BU62" s="65"/>
      <c r="BV62" s="65"/>
      <c r="BW62" s="65"/>
      <c r="BX62" s="65"/>
      <c r="BY62" s="65"/>
      <c r="BZ62" s="66"/>
      <c r="CA62" s="65"/>
      <c r="CB62" s="65"/>
      <c r="CC62" s="65"/>
      <c r="CD62" s="65"/>
      <c r="CE62" s="65"/>
      <c r="CF62" s="65"/>
      <c r="CG62" s="65"/>
      <c r="CH62" s="65"/>
      <c r="CI62" s="65"/>
      <c r="CJ62" s="65"/>
      <c r="CK62" s="65"/>
      <c r="CL62" s="65"/>
      <c r="CM62" s="65"/>
      <c r="CN62" s="65"/>
      <c r="CO62" s="65"/>
      <c r="CP62" s="65"/>
      <c r="CQ62" s="65"/>
      <c r="CR62" s="65"/>
      <c r="CS62" s="28"/>
      <c r="CT62" s="28"/>
      <c r="CU62" s="28"/>
      <c r="CV62" s="28"/>
      <c r="CW62" s="28"/>
      <c r="CX62" s="28"/>
      <c r="CY62" s="28"/>
      <c r="CZ62" s="28"/>
      <c r="DA62" s="28"/>
      <c r="DB62" s="28"/>
      <c r="DC62" s="28"/>
      <c r="DD62" s="28"/>
      <c r="DE62" s="28"/>
      <c r="DF62" s="28"/>
      <c r="DG62" s="28"/>
      <c r="DH62" s="28"/>
      <c r="DI62" s="28"/>
      <c r="DJ62" s="28"/>
      <c r="DK62" s="64"/>
      <c r="DL62" s="28"/>
      <c r="DM62" s="28"/>
      <c r="DN62" s="64"/>
      <c r="DO62" s="64"/>
      <c r="DP62" s="28"/>
      <c r="DQ62" s="28"/>
      <c r="DR62" s="64"/>
      <c r="DS62" s="64"/>
      <c r="DT62" s="28"/>
      <c r="DU62" s="28"/>
      <c r="DV62" s="64"/>
      <c r="DW62" s="28"/>
      <c r="DX62" s="28"/>
      <c r="DY62" s="28"/>
      <c r="DZ62" s="28"/>
      <c r="EA62" s="28"/>
      <c r="EB62" s="28"/>
      <c r="EC62" s="28"/>
      <c r="ED62" s="28"/>
      <c r="EE62" s="28"/>
      <c r="EF62" s="28"/>
      <c r="EG62" s="28"/>
      <c r="EH62" s="28"/>
      <c r="EI62" s="28"/>
      <c r="EJ62" s="28"/>
      <c r="EK62" s="28"/>
      <c r="EL62" s="28"/>
      <c r="EM62" s="28"/>
      <c r="EN62" s="28"/>
      <c r="EO62" s="28"/>
      <c r="EP62" s="28"/>
      <c r="EQ62" s="28"/>
      <c r="ER62" s="28"/>
      <c r="ES62" s="28"/>
      <c r="ET62" s="28"/>
      <c r="EU62" s="28"/>
      <c r="EV62" s="28"/>
      <c r="EW62" s="28"/>
      <c r="EX62" s="28"/>
      <c r="EY62" s="28"/>
      <c r="EZ62" s="28"/>
      <c r="FA62" s="28"/>
      <c r="FB62" s="28"/>
      <c r="FC62" s="28"/>
      <c r="FD62" s="28"/>
      <c r="FE62" s="28"/>
      <c r="FF62" s="28"/>
      <c r="FG62" s="28"/>
      <c r="FH62" s="28"/>
      <c r="FI62" s="28"/>
      <c r="FJ62" s="28"/>
      <c r="FK62" s="28"/>
      <c r="FL62" s="28"/>
      <c r="FM62" s="28"/>
      <c r="FN62" s="28"/>
      <c r="FO62" s="28"/>
      <c r="FP62" s="28"/>
      <c r="FQ62" s="28"/>
      <c r="FR62" s="28"/>
      <c r="FS62" s="28"/>
      <c r="FT62" s="28"/>
      <c r="FU62" s="28"/>
      <c r="FV62" s="28"/>
      <c r="FW62" s="28"/>
      <c r="FX62" s="28"/>
      <c r="FY62" s="28"/>
      <c r="FZ62" s="28"/>
      <c r="GA62" s="28"/>
      <c r="GB62" s="28"/>
      <c r="GC62" s="28"/>
      <c r="GD62" s="28"/>
      <c r="GE62" s="28"/>
      <c r="GF62" s="28"/>
      <c r="GG62" s="28"/>
      <c r="GH62" s="28"/>
      <c r="GI62" s="28"/>
      <c r="GJ62" s="28"/>
      <c r="GK62" s="28"/>
      <c r="GL62" s="28"/>
      <c r="GM62" s="28"/>
      <c r="GN62" s="28"/>
      <c r="GO62" s="28"/>
    </row>
  </sheetData>
  <mergeCells count="50">
    <mergeCell ref="CO1:CP2"/>
    <mergeCell ref="A1:F2"/>
    <mergeCell ref="G1:G2"/>
    <mergeCell ref="H1:H2"/>
    <mergeCell ref="J1:U2"/>
    <mergeCell ref="V1:AG2"/>
    <mergeCell ref="AH1:AS2"/>
    <mergeCell ref="AT1:AY2"/>
    <mergeCell ref="AZ1:BL2"/>
    <mergeCell ref="BM1:BY2"/>
    <mergeCell ref="BZ1:CL2"/>
    <mergeCell ref="CM1:CN2"/>
    <mergeCell ref="DK1:DN2"/>
    <mergeCell ref="DO1:DR2"/>
    <mergeCell ref="DS1:DV2"/>
    <mergeCell ref="C3:D3"/>
    <mergeCell ref="M3:N3"/>
    <mergeCell ref="Y3:Z3"/>
    <mergeCell ref="AK3:AL3"/>
    <mergeCell ref="AT3:AU3"/>
    <mergeCell ref="AV3:AW3"/>
    <mergeCell ref="DD1:DD2"/>
    <mergeCell ref="DE1:DE2"/>
    <mergeCell ref="DF1:DF2"/>
    <mergeCell ref="DG1:DG2"/>
    <mergeCell ref="DH1:DH2"/>
    <mergeCell ref="DI1:DI2"/>
    <mergeCell ref="DC1:DC2"/>
    <mergeCell ref="O14:R15"/>
    <mergeCell ref="S14:U15"/>
    <mergeCell ref="O16:R17"/>
    <mergeCell ref="S16:U17"/>
    <mergeCell ref="DJ1:DJ2"/>
    <mergeCell ref="CQ1:CR2"/>
    <mergeCell ref="CS1:CS2"/>
    <mergeCell ref="CT1:CT2"/>
    <mergeCell ref="CU1:CU2"/>
    <mergeCell ref="CV1:CV2"/>
    <mergeCell ref="CW1:CW2"/>
    <mergeCell ref="CX1:CX2"/>
    <mergeCell ref="CY1:CY2"/>
    <mergeCell ref="CZ1:CZ2"/>
    <mergeCell ref="DA1:DA2"/>
    <mergeCell ref="DB1:DB2"/>
    <mergeCell ref="AX3:AY3"/>
    <mergeCell ref="BB3:BC3"/>
    <mergeCell ref="BO3:BP3"/>
    <mergeCell ref="CB3:CC3"/>
    <mergeCell ref="O12:R13"/>
    <mergeCell ref="S12:U13"/>
  </mergeCells>
  <conditionalFormatting sqref="K4:L27">
    <cfRule type="containsText" dxfId="211" priority="37" operator="containsText" text="Lille OSC">
      <formula>NOT(ISERROR(SEARCH("Lille OSC",K4)))</formula>
    </cfRule>
  </conditionalFormatting>
  <conditionalFormatting sqref="M4:M27">
    <cfRule type="cellIs" dxfId="210" priority="34" operator="lessThan">
      <formula>0</formula>
    </cfRule>
    <cfRule type="cellIs" dxfId="209" priority="35" operator="greaterThan">
      <formula>0</formula>
    </cfRule>
    <cfRule type="cellIs" dxfId="208" priority="36" operator="equal">
      <formula>0</formula>
    </cfRule>
  </conditionalFormatting>
  <conditionalFormatting sqref="W4:X27">
    <cfRule type="containsText" dxfId="207" priority="33" operator="containsText" text="Lille OSC">
      <formula>NOT(ISERROR(SEARCH("Lille OSC",W4)))</formula>
    </cfRule>
  </conditionalFormatting>
  <conditionalFormatting sqref="Y4:Y27">
    <cfRule type="cellIs" dxfId="206" priority="30" operator="lessThan">
      <formula>0</formula>
    </cfRule>
    <cfRule type="cellIs" dxfId="205" priority="31" operator="greaterThan">
      <formula>0</formula>
    </cfRule>
    <cfRule type="cellIs" dxfId="204" priority="32" operator="equal">
      <formula>0</formula>
    </cfRule>
  </conditionalFormatting>
  <conditionalFormatting sqref="Z4:Z27">
    <cfRule type="containsText" dxfId="203" priority="27" operator="containsText" text="p">
      <formula>NOT(ISERROR(SEARCH("p",Z4)))</formula>
    </cfRule>
    <cfRule type="containsText" dxfId="202" priority="28" operator="containsText" text="u">
      <formula>NOT(ISERROR(SEARCH("u",Z4)))</formula>
    </cfRule>
    <cfRule type="containsText" dxfId="201" priority="29" operator="containsText" text="q">
      <formula>NOT(ISERROR(SEARCH("q",Z4)))</formula>
    </cfRule>
  </conditionalFormatting>
  <conditionalFormatting sqref="AI4:AJ27">
    <cfRule type="containsText" dxfId="200" priority="26" operator="containsText" text="Lille OSC">
      <formula>NOT(ISERROR(SEARCH("Lille OSC",AI4)))</formula>
    </cfRule>
  </conditionalFormatting>
  <conditionalFormatting sqref="AK4:AK27">
    <cfRule type="cellIs" dxfId="199" priority="23" operator="lessThan">
      <formula>0</formula>
    </cfRule>
    <cfRule type="cellIs" dxfId="198" priority="24" operator="greaterThan">
      <formula>0</formula>
    </cfRule>
    <cfRule type="cellIs" dxfId="197" priority="25" operator="equal">
      <formula>0</formula>
    </cfRule>
  </conditionalFormatting>
  <conditionalFormatting sqref="AL4:AL27">
    <cfRule type="containsText" dxfId="196" priority="20" operator="containsText" text="p">
      <formula>NOT(ISERROR(SEARCH("p",AL4)))</formula>
    </cfRule>
    <cfRule type="containsText" dxfId="195" priority="21" operator="containsText" text="u">
      <formula>NOT(ISERROR(SEARCH("u",AL4)))</formula>
    </cfRule>
    <cfRule type="containsText" dxfId="194" priority="22" operator="containsText" text="q">
      <formula>NOT(ISERROR(SEARCH("q",AL4)))</formula>
    </cfRule>
  </conditionalFormatting>
  <conditionalFormatting sqref="N4:N27">
    <cfRule type="containsText" dxfId="193" priority="17" operator="containsText" text="p">
      <formula>NOT(ISERROR(SEARCH("p",N4)))</formula>
    </cfRule>
    <cfRule type="containsText" dxfId="192" priority="18" operator="containsText" text="u">
      <formula>NOT(ISERROR(SEARCH("u",N4)))</formula>
    </cfRule>
    <cfRule type="containsText" dxfId="191" priority="19" operator="containsText" text="q">
      <formula>NOT(ISERROR(SEARCH("q",N4)))</formula>
    </cfRule>
  </conditionalFormatting>
  <conditionalFormatting sqref="B14:B15 E14:E15">
    <cfRule type="containsText" dxfId="190" priority="5" operator="containsText" text="Lille OSC">
      <formula>NOT(ISERROR(SEARCH("Lille OSC",B14)))</formula>
    </cfRule>
  </conditionalFormatting>
  <conditionalFormatting sqref="G14:G15">
    <cfRule type="containsText" dxfId="189" priority="6" operator="containsText" text="Remis">
      <formula>NOT(ISERROR(SEARCH("Remis",G14)))</formula>
    </cfRule>
    <cfRule type="containsText" dxfId="188" priority="7" operator="containsText" text="Arrêté">
      <formula>NOT(ISERROR(SEARCH("Arrêté",G14)))</formula>
    </cfRule>
    <cfRule type="containsText" dxfId="187" priority="8" operator="containsText" text="Annulé">
      <formula>NOT(ISERROR(SEARCH("Annulé",G14)))</formula>
    </cfRule>
  </conditionalFormatting>
  <conditionalFormatting sqref="G4:G13">
    <cfRule type="containsText" dxfId="186" priority="2" operator="containsText" text="Remis">
      <formula>NOT(ISERROR(SEARCH("Remis",G4)))</formula>
    </cfRule>
    <cfRule type="containsText" dxfId="185" priority="3" operator="containsText" text="Arrêté">
      <formula>NOT(ISERROR(SEARCH("Arrêté",G4)))</formula>
    </cfRule>
    <cfRule type="containsText" dxfId="184" priority="4" operator="containsText" text="Annulé">
      <formula>NOT(ISERROR(SEARCH("Annulé",G4)))</formula>
    </cfRule>
  </conditionalFormatting>
  <conditionalFormatting sqref="B4:B13 E4:E13">
    <cfRule type="containsText" dxfId="183" priority="1" operator="containsText" text="Lille OSC">
      <formula>NOT(ISERROR(SEARCH("Lille OSC",B4)))</formula>
    </cfRule>
  </conditionalFormatting>
  <dataValidations count="2">
    <dataValidation type="list" allowBlank="1" showInputMessage="1" showErrorMessage="1" sqref="E4:E7 B4:B7" xr:uid="{45226CAE-DCCB-4274-B9E8-2B63E0F98F4A}">
      <formula1>Equipes</formula1>
    </dataValidation>
    <dataValidation type="list" allowBlank="1" showInputMessage="1" showErrorMessage="1" sqref="G4:G7" xr:uid="{D19D4535-7BD2-4AE4-96C1-0FAC33B56E93}">
      <formula1>Etat</formula1>
    </dataValidation>
  </dataValidation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9F1B4C-8971-4D54-90AA-F72B2D9EDFE7}">
  <sheetPr>
    <tabColor rgb="FF0000FF"/>
  </sheetPr>
  <dimension ref="A1:MZ62"/>
  <sheetViews>
    <sheetView workbookViewId="0">
      <selection sqref="A1:F2"/>
    </sheetView>
  </sheetViews>
  <sheetFormatPr baseColWidth="10" defaultRowHeight="15" x14ac:dyDescent="0.25"/>
  <cols>
    <col min="1" max="1" width="5.7109375" style="2" customWidth="1"/>
    <col min="2" max="2" width="30.7109375" style="4" customWidth="1"/>
    <col min="3" max="4" width="5.7109375" style="2" customWidth="1"/>
    <col min="5" max="5" width="30.7109375" style="1" customWidth="1"/>
    <col min="6" max="6" width="5.7109375" style="2" customWidth="1"/>
    <col min="7" max="7" width="25.7109375" style="2" customWidth="1"/>
    <col min="8" max="9" width="10.7109375" style="2" customWidth="1"/>
    <col min="10" max="10" width="5.7109375" style="2" customWidth="1"/>
    <col min="11" max="11" width="30.7109375" style="1" customWidth="1"/>
    <col min="12" max="12" width="5.7109375" style="1" customWidth="1"/>
    <col min="13" max="22" width="5.7109375" style="2" customWidth="1"/>
    <col min="23" max="23" width="30.7109375" style="1" customWidth="1"/>
    <col min="24" max="24" width="5.7109375" style="1" customWidth="1"/>
    <col min="25" max="34" width="5.7109375" style="2" customWidth="1"/>
    <col min="35" max="35" width="30.7109375" style="1" customWidth="1"/>
    <col min="36" max="36" width="5.7109375" style="1" customWidth="1"/>
    <col min="37" max="45" width="5.7109375" style="2" customWidth="1"/>
    <col min="46" max="51" width="5.7109375" style="2" hidden="1" customWidth="1"/>
    <col min="52" max="52" width="30.7109375" style="1" hidden="1" customWidth="1"/>
    <col min="53" max="64" width="5.7109375" style="2" hidden="1" customWidth="1"/>
    <col min="65" max="65" width="30.7109375" style="1" hidden="1" customWidth="1"/>
    <col min="66" max="77" width="5.7109375" style="2" hidden="1" customWidth="1"/>
    <col min="78" max="78" width="30.7109375" style="1" hidden="1" customWidth="1"/>
    <col min="79" max="90" width="5.7109375" style="2" hidden="1" customWidth="1"/>
    <col min="91" max="96" width="15.7109375" style="2" hidden="1" customWidth="1"/>
    <col min="97" max="114" width="5.7109375" style="2" hidden="1" customWidth="1"/>
    <col min="115" max="115" width="30.7109375" style="1" hidden="1" customWidth="1"/>
    <col min="116" max="116" width="15.7109375" style="2" hidden="1" customWidth="1"/>
    <col min="117" max="117" width="5.7109375" style="2" hidden="1" customWidth="1"/>
    <col min="118" max="119" width="30.7109375" style="1" hidden="1" customWidth="1"/>
    <col min="120" max="120" width="15.7109375" style="2" hidden="1" customWidth="1"/>
    <col min="121" max="121" width="5.7109375" style="2" hidden="1" customWidth="1"/>
    <col min="122" max="123" width="30.7109375" style="1" hidden="1" customWidth="1"/>
    <col min="124" max="124" width="15.7109375" style="2" hidden="1" customWidth="1"/>
    <col min="125" max="125" width="5.7109375" style="2" hidden="1" customWidth="1"/>
    <col min="126" max="126" width="30.7109375" style="1" hidden="1" customWidth="1"/>
    <col min="127" max="364" width="5.7109375" style="2" customWidth="1"/>
  </cols>
  <sheetData>
    <row r="1" spans="1:197" ht="15.75" thickTop="1" x14ac:dyDescent="0.25">
      <c r="A1" s="268" t="str">
        <f>'J01'!$A$1:$F$2</f>
        <v>Nom du championnat</v>
      </c>
      <c r="B1" s="269"/>
      <c r="C1" s="269"/>
      <c r="D1" s="269"/>
      <c r="E1" s="269"/>
      <c r="F1" s="270"/>
      <c r="G1" s="266" t="str">
        <f>'J01'!$G$1:$G$2</f>
        <v>2018 - 2019</v>
      </c>
      <c r="H1" s="264" t="s">
        <v>57</v>
      </c>
      <c r="I1" s="28"/>
      <c r="J1" s="276" t="s">
        <v>26</v>
      </c>
      <c r="K1" s="277"/>
      <c r="L1" s="277"/>
      <c r="M1" s="277"/>
      <c r="N1" s="277"/>
      <c r="O1" s="277"/>
      <c r="P1" s="277"/>
      <c r="Q1" s="277"/>
      <c r="R1" s="277"/>
      <c r="S1" s="277"/>
      <c r="T1" s="277"/>
      <c r="U1" s="278"/>
      <c r="V1" s="233" t="s">
        <v>27</v>
      </c>
      <c r="W1" s="234"/>
      <c r="X1" s="234"/>
      <c r="Y1" s="234"/>
      <c r="Z1" s="234"/>
      <c r="AA1" s="234"/>
      <c r="AB1" s="234"/>
      <c r="AC1" s="234"/>
      <c r="AD1" s="234"/>
      <c r="AE1" s="234"/>
      <c r="AF1" s="234"/>
      <c r="AG1" s="235"/>
      <c r="AH1" s="241" t="s">
        <v>28</v>
      </c>
      <c r="AI1" s="242"/>
      <c r="AJ1" s="242"/>
      <c r="AK1" s="242"/>
      <c r="AL1" s="242"/>
      <c r="AM1" s="242"/>
      <c r="AN1" s="242"/>
      <c r="AO1" s="242"/>
      <c r="AP1" s="242"/>
      <c r="AQ1" s="242"/>
      <c r="AR1" s="242"/>
      <c r="AS1" s="243"/>
      <c r="AT1" s="232"/>
      <c r="AU1" s="232"/>
      <c r="AV1" s="232"/>
      <c r="AW1" s="232"/>
      <c r="AX1" s="232"/>
      <c r="AY1" s="232"/>
      <c r="AZ1" s="282" t="s">
        <v>26</v>
      </c>
      <c r="BA1" s="282"/>
      <c r="BB1" s="282"/>
      <c r="BC1" s="282"/>
      <c r="BD1" s="282"/>
      <c r="BE1" s="282"/>
      <c r="BF1" s="282"/>
      <c r="BG1" s="282"/>
      <c r="BH1" s="282"/>
      <c r="BI1" s="282"/>
      <c r="BJ1" s="282"/>
      <c r="BK1" s="282"/>
      <c r="BL1" s="282"/>
      <c r="BM1" s="282" t="s">
        <v>27</v>
      </c>
      <c r="BN1" s="282"/>
      <c r="BO1" s="282"/>
      <c r="BP1" s="282"/>
      <c r="BQ1" s="282"/>
      <c r="BR1" s="282"/>
      <c r="BS1" s="282"/>
      <c r="BT1" s="282"/>
      <c r="BU1" s="282"/>
      <c r="BV1" s="282"/>
      <c r="BW1" s="282"/>
      <c r="BX1" s="282"/>
      <c r="BY1" s="282"/>
      <c r="BZ1" s="282" t="s">
        <v>28</v>
      </c>
      <c r="CA1" s="282"/>
      <c r="CB1" s="282"/>
      <c r="CC1" s="282"/>
      <c r="CD1" s="282"/>
      <c r="CE1" s="282"/>
      <c r="CF1" s="282"/>
      <c r="CG1" s="282"/>
      <c r="CH1" s="282"/>
      <c r="CI1" s="282"/>
      <c r="CJ1" s="282"/>
      <c r="CK1" s="282"/>
      <c r="CL1" s="282"/>
      <c r="CM1" s="229" t="s">
        <v>40</v>
      </c>
      <c r="CN1" s="229"/>
      <c r="CO1" s="229" t="s">
        <v>46</v>
      </c>
      <c r="CP1" s="229"/>
      <c r="CQ1" s="229" t="s">
        <v>41</v>
      </c>
      <c r="CR1" s="229"/>
      <c r="CS1" s="283" t="s">
        <v>44</v>
      </c>
      <c r="CT1" s="283" t="s">
        <v>45</v>
      </c>
      <c r="CU1" s="283" t="s">
        <v>44</v>
      </c>
      <c r="CV1" s="283" t="s">
        <v>45</v>
      </c>
      <c r="CW1" s="283" t="s">
        <v>44</v>
      </c>
      <c r="CX1" s="283" t="s">
        <v>45</v>
      </c>
      <c r="CY1" s="283" t="s">
        <v>44</v>
      </c>
      <c r="CZ1" s="283" t="s">
        <v>45</v>
      </c>
      <c r="DA1" s="283" t="s">
        <v>44</v>
      </c>
      <c r="DB1" s="283" t="s">
        <v>45</v>
      </c>
      <c r="DC1" s="283" t="s">
        <v>44</v>
      </c>
      <c r="DD1" s="283" t="s">
        <v>45</v>
      </c>
      <c r="DE1" s="283" t="s">
        <v>44</v>
      </c>
      <c r="DF1" s="283" t="s">
        <v>45</v>
      </c>
      <c r="DG1" s="283" t="s">
        <v>44</v>
      </c>
      <c r="DH1" s="283" t="s">
        <v>45</v>
      </c>
      <c r="DI1" s="283" t="s">
        <v>44</v>
      </c>
      <c r="DJ1" s="284" t="s">
        <v>45</v>
      </c>
      <c r="DK1" s="282" t="s">
        <v>40</v>
      </c>
      <c r="DL1" s="282"/>
      <c r="DM1" s="282"/>
      <c r="DN1" s="282"/>
      <c r="DO1" s="282" t="s">
        <v>46</v>
      </c>
      <c r="DP1" s="282"/>
      <c r="DQ1" s="282"/>
      <c r="DR1" s="282"/>
      <c r="DS1" s="282" t="s">
        <v>41</v>
      </c>
      <c r="DT1" s="282"/>
      <c r="DU1" s="282"/>
      <c r="DV1" s="282"/>
      <c r="DW1" s="28"/>
      <c r="DX1" s="28"/>
      <c r="DY1" s="28"/>
      <c r="DZ1" s="28"/>
      <c r="EA1" s="28"/>
      <c r="EB1" s="28"/>
      <c r="EC1" s="28"/>
      <c r="ED1" s="28"/>
      <c r="EE1" s="28"/>
      <c r="EF1" s="28"/>
      <c r="EG1" s="28"/>
      <c r="EH1" s="28"/>
      <c r="EI1" s="28"/>
      <c r="EJ1" s="28"/>
      <c r="EK1" s="28"/>
      <c r="EL1" s="28"/>
      <c r="EM1" s="28"/>
      <c r="EN1" s="28"/>
      <c r="EO1" s="28"/>
      <c r="EP1" s="28"/>
      <c r="EQ1" s="28"/>
      <c r="ER1" s="28"/>
      <c r="ES1" s="28"/>
      <c r="ET1" s="28"/>
      <c r="EU1" s="28"/>
      <c r="EV1" s="28"/>
      <c r="EW1" s="28"/>
      <c r="EX1" s="28"/>
      <c r="EY1" s="28"/>
      <c r="EZ1" s="28"/>
      <c r="FA1" s="28"/>
      <c r="FB1" s="28"/>
      <c r="FC1" s="28"/>
      <c r="FD1" s="28"/>
      <c r="FE1" s="28"/>
      <c r="FF1" s="28"/>
      <c r="FG1" s="28"/>
      <c r="FH1" s="28"/>
      <c r="FI1" s="28"/>
      <c r="FJ1" s="28"/>
      <c r="FK1" s="28"/>
      <c r="FL1" s="28"/>
      <c r="FM1" s="28"/>
      <c r="FN1" s="28"/>
      <c r="FO1" s="28"/>
      <c r="FP1" s="28"/>
      <c r="FQ1" s="28"/>
      <c r="FR1" s="28"/>
      <c r="FS1" s="28"/>
      <c r="FT1" s="28"/>
      <c r="FU1" s="28"/>
      <c r="FV1" s="28"/>
      <c r="FW1" s="28"/>
      <c r="FX1" s="28"/>
      <c r="FY1" s="28"/>
      <c r="FZ1" s="28"/>
      <c r="GA1" s="28"/>
      <c r="GB1" s="28"/>
      <c r="GC1" s="28"/>
      <c r="GD1" s="28"/>
      <c r="GE1" s="28"/>
      <c r="GF1" s="28"/>
      <c r="GG1" s="28"/>
      <c r="GH1" s="28"/>
      <c r="GI1" s="28"/>
      <c r="GJ1" s="28"/>
      <c r="GK1" s="28"/>
      <c r="GL1" s="28"/>
      <c r="GM1" s="28"/>
      <c r="GN1" s="28"/>
      <c r="GO1" s="28"/>
    </row>
    <row r="2" spans="1:197" ht="15.75" thickBot="1" x14ac:dyDescent="0.3">
      <c r="A2" s="271"/>
      <c r="B2" s="272"/>
      <c r="C2" s="272"/>
      <c r="D2" s="272"/>
      <c r="E2" s="272"/>
      <c r="F2" s="273"/>
      <c r="G2" s="267"/>
      <c r="H2" s="265"/>
      <c r="I2" s="28"/>
      <c r="J2" s="279"/>
      <c r="K2" s="280"/>
      <c r="L2" s="280"/>
      <c r="M2" s="280"/>
      <c r="N2" s="280"/>
      <c r="O2" s="280"/>
      <c r="P2" s="280"/>
      <c r="Q2" s="280"/>
      <c r="R2" s="280"/>
      <c r="S2" s="280"/>
      <c r="T2" s="280"/>
      <c r="U2" s="281"/>
      <c r="V2" s="236"/>
      <c r="W2" s="237"/>
      <c r="X2" s="237"/>
      <c r="Y2" s="237"/>
      <c r="Z2" s="237"/>
      <c r="AA2" s="237"/>
      <c r="AB2" s="237"/>
      <c r="AC2" s="237"/>
      <c r="AD2" s="237"/>
      <c r="AE2" s="237"/>
      <c r="AF2" s="237"/>
      <c r="AG2" s="238"/>
      <c r="AH2" s="244"/>
      <c r="AI2" s="245"/>
      <c r="AJ2" s="245"/>
      <c r="AK2" s="245"/>
      <c r="AL2" s="245"/>
      <c r="AM2" s="245"/>
      <c r="AN2" s="245"/>
      <c r="AO2" s="245"/>
      <c r="AP2" s="245"/>
      <c r="AQ2" s="245"/>
      <c r="AR2" s="245"/>
      <c r="AS2" s="246"/>
      <c r="AT2" s="232"/>
      <c r="AU2" s="232"/>
      <c r="AV2" s="232"/>
      <c r="AW2" s="232"/>
      <c r="AX2" s="232"/>
      <c r="AY2" s="232"/>
      <c r="AZ2" s="282"/>
      <c r="BA2" s="282"/>
      <c r="BB2" s="282"/>
      <c r="BC2" s="282"/>
      <c r="BD2" s="282"/>
      <c r="BE2" s="282"/>
      <c r="BF2" s="282"/>
      <c r="BG2" s="282"/>
      <c r="BH2" s="282"/>
      <c r="BI2" s="282"/>
      <c r="BJ2" s="282"/>
      <c r="BK2" s="282"/>
      <c r="BL2" s="282"/>
      <c r="BM2" s="282"/>
      <c r="BN2" s="282"/>
      <c r="BO2" s="282"/>
      <c r="BP2" s="282"/>
      <c r="BQ2" s="282"/>
      <c r="BR2" s="282"/>
      <c r="BS2" s="282"/>
      <c r="BT2" s="282"/>
      <c r="BU2" s="282"/>
      <c r="BV2" s="282"/>
      <c r="BW2" s="282"/>
      <c r="BX2" s="282"/>
      <c r="BY2" s="282"/>
      <c r="BZ2" s="282"/>
      <c r="CA2" s="282"/>
      <c r="CB2" s="282"/>
      <c r="CC2" s="282"/>
      <c r="CD2" s="282"/>
      <c r="CE2" s="282"/>
      <c r="CF2" s="282"/>
      <c r="CG2" s="282"/>
      <c r="CH2" s="282"/>
      <c r="CI2" s="282"/>
      <c r="CJ2" s="282"/>
      <c r="CK2" s="282"/>
      <c r="CL2" s="282"/>
      <c r="CM2" s="229"/>
      <c r="CN2" s="229"/>
      <c r="CO2" s="229"/>
      <c r="CP2" s="229"/>
      <c r="CQ2" s="229"/>
      <c r="CR2" s="229"/>
      <c r="CS2" s="283"/>
      <c r="CT2" s="283"/>
      <c r="CU2" s="283"/>
      <c r="CV2" s="283"/>
      <c r="CW2" s="283"/>
      <c r="CX2" s="283"/>
      <c r="CY2" s="283"/>
      <c r="CZ2" s="283"/>
      <c r="DA2" s="283"/>
      <c r="DB2" s="283"/>
      <c r="DC2" s="283"/>
      <c r="DD2" s="283"/>
      <c r="DE2" s="283"/>
      <c r="DF2" s="283"/>
      <c r="DG2" s="283"/>
      <c r="DH2" s="283"/>
      <c r="DI2" s="283"/>
      <c r="DJ2" s="284"/>
      <c r="DK2" s="282"/>
      <c r="DL2" s="282"/>
      <c r="DM2" s="282"/>
      <c r="DN2" s="282"/>
      <c r="DO2" s="282"/>
      <c r="DP2" s="282"/>
      <c r="DQ2" s="282"/>
      <c r="DR2" s="282"/>
      <c r="DS2" s="282"/>
      <c r="DT2" s="282"/>
      <c r="DU2" s="282"/>
      <c r="DV2" s="282"/>
      <c r="DW2" s="28"/>
      <c r="DX2" s="28"/>
      <c r="DY2" s="28"/>
      <c r="DZ2" s="28"/>
      <c r="EA2" s="28"/>
      <c r="EB2" s="28"/>
      <c r="EC2" s="28"/>
      <c r="ED2" s="28"/>
      <c r="EE2" s="28"/>
      <c r="EF2" s="28"/>
      <c r="EG2" s="28"/>
      <c r="EH2" s="28"/>
      <c r="EI2" s="28"/>
      <c r="EJ2" s="28"/>
      <c r="EK2" s="28"/>
      <c r="EL2" s="28"/>
      <c r="EM2" s="28"/>
      <c r="EN2" s="28"/>
      <c r="EO2" s="28"/>
      <c r="EP2" s="28"/>
      <c r="EQ2" s="28"/>
      <c r="ER2" s="28"/>
      <c r="ES2" s="28"/>
      <c r="ET2" s="28"/>
      <c r="EU2" s="28"/>
      <c r="EV2" s="28"/>
      <c r="EW2" s="28"/>
      <c r="EX2" s="28"/>
      <c r="EY2" s="28"/>
      <c r="EZ2" s="28"/>
      <c r="FA2" s="28"/>
      <c r="FB2" s="28"/>
      <c r="FC2" s="28"/>
      <c r="FD2" s="28"/>
      <c r="FE2" s="28"/>
      <c r="FF2" s="28"/>
      <c r="FG2" s="28"/>
      <c r="FH2" s="28"/>
      <c r="FI2" s="28"/>
      <c r="FJ2" s="28"/>
      <c r="FK2" s="28"/>
      <c r="FL2" s="28"/>
      <c r="FM2" s="28"/>
      <c r="FN2" s="28"/>
      <c r="FO2" s="28"/>
      <c r="FP2" s="28"/>
      <c r="FQ2" s="28"/>
      <c r="FR2" s="28"/>
      <c r="FS2" s="28"/>
      <c r="FT2" s="28"/>
      <c r="FU2" s="28"/>
      <c r="FV2" s="28"/>
      <c r="FW2" s="28"/>
      <c r="FX2" s="28"/>
      <c r="FY2" s="28"/>
      <c r="FZ2" s="28"/>
      <c r="GA2" s="28"/>
      <c r="GB2" s="28"/>
      <c r="GC2" s="28"/>
      <c r="GD2" s="28"/>
      <c r="GE2" s="28"/>
      <c r="GF2" s="28"/>
      <c r="GG2" s="28"/>
      <c r="GH2" s="28"/>
      <c r="GI2" s="28"/>
      <c r="GJ2" s="28"/>
      <c r="GK2" s="28"/>
      <c r="GL2" s="28"/>
      <c r="GM2" s="28"/>
      <c r="GN2" s="28"/>
      <c r="GO2" s="28"/>
    </row>
    <row r="3" spans="1:197" ht="15" customHeight="1" thickTop="1" thickBot="1" x14ac:dyDescent="0.3">
      <c r="A3" s="16" t="s">
        <v>12</v>
      </c>
      <c r="B3" s="29" t="s">
        <v>0</v>
      </c>
      <c r="C3" s="263" t="s">
        <v>13</v>
      </c>
      <c r="D3" s="263"/>
      <c r="E3" s="29" t="s">
        <v>0</v>
      </c>
      <c r="F3" s="6" t="s">
        <v>12</v>
      </c>
      <c r="G3" s="13" t="s">
        <v>14</v>
      </c>
      <c r="H3" s="17" t="s">
        <v>15</v>
      </c>
      <c r="I3" s="28"/>
      <c r="J3" s="36" t="s">
        <v>17</v>
      </c>
      <c r="K3" s="40" t="s">
        <v>0</v>
      </c>
      <c r="L3" s="39" t="s">
        <v>18</v>
      </c>
      <c r="M3" s="274" t="s">
        <v>19</v>
      </c>
      <c r="N3" s="275"/>
      <c r="O3" s="41" t="s">
        <v>20</v>
      </c>
      <c r="P3" s="37" t="s">
        <v>21</v>
      </c>
      <c r="Q3" s="37" t="s">
        <v>22</v>
      </c>
      <c r="R3" s="37" t="s">
        <v>12</v>
      </c>
      <c r="S3" s="37" t="s">
        <v>23</v>
      </c>
      <c r="T3" s="37" t="s">
        <v>24</v>
      </c>
      <c r="U3" s="38" t="s">
        <v>25</v>
      </c>
      <c r="V3" s="43" t="s">
        <v>17</v>
      </c>
      <c r="W3" s="45" t="s">
        <v>0</v>
      </c>
      <c r="X3" s="44" t="s">
        <v>18</v>
      </c>
      <c r="Y3" s="239" t="s">
        <v>19</v>
      </c>
      <c r="Z3" s="240"/>
      <c r="AA3" s="46" t="s">
        <v>20</v>
      </c>
      <c r="AB3" s="47" t="s">
        <v>21</v>
      </c>
      <c r="AC3" s="47" t="s">
        <v>22</v>
      </c>
      <c r="AD3" s="47" t="s">
        <v>12</v>
      </c>
      <c r="AE3" s="47" t="s">
        <v>23</v>
      </c>
      <c r="AF3" s="47" t="s">
        <v>24</v>
      </c>
      <c r="AG3" s="48" t="s">
        <v>25</v>
      </c>
      <c r="AH3" s="53" t="s">
        <v>17</v>
      </c>
      <c r="AI3" s="55" t="s">
        <v>0</v>
      </c>
      <c r="AJ3" s="54" t="s">
        <v>18</v>
      </c>
      <c r="AK3" s="247" t="s">
        <v>19</v>
      </c>
      <c r="AL3" s="248"/>
      <c r="AM3" s="56" t="s">
        <v>20</v>
      </c>
      <c r="AN3" s="57" t="s">
        <v>21</v>
      </c>
      <c r="AO3" s="57" t="s">
        <v>22</v>
      </c>
      <c r="AP3" s="57" t="s">
        <v>12</v>
      </c>
      <c r="AQ3" s="57" t="s">
        <v>23</v>
      </c>
      <c r="AR3" s="57" t="s">
        <v>24</v>
      </c>
      <c r="AS3" s="58" t="s">
        <v>25</v>
      </c>
      <c r="AT3" s="231" t="s">
        <v>32</v>
      </c>
      <c r="AU3" s="229"/>
      <c r="AV3" s="229" t="s">
        <v>33</v>
      </c>
      <c r="AW3" s="229"/>
      <c r="AX3" s="229" t="s">
        <v>34</v>
      </c>
      <c r="AY3" s="230"/>
      <c r="AZ3" s="26" t="s">
        <v>0</v>
      </c>
      <c r="BA3" s="26" t="s">
        <v>35</v>
      </c>
      <c r="BB3" s="229" t="s">
        <v>19</v>
      </c>
      <c r="BC3" s="229"/>
      <c r="BD3" s="26" t="s">
        <v>17</v>
      </c>
      <c r="BE3" s="26" t="s">
        <v>36</v>
      </c>
      <c r="BF3" s="26" t="s">
        <v>20</v>
      </c>
      <c r="BG3" s="26" t="s">
        <v>21</v>
      </c>
      <c r="BH3" s="26" t="s">
        <v>22</v>
      </c>
      <c r="BI3" s="26" t="s">
        <v>12</v>
      </c>
      <c r="BJ3" s="26" t="s">
        <v>23</v>
      </c>
      <c r="BK3" s="26" t="s">
        <v>24</v>
      </c>
      <c r="BL3" s="26" t="s">
        <v>25</v>
      </c>
      <c r="BM3" s="26" t="s">
        <v>0</v>
      </c>
      <c r="BN3" s="26" t="s">
        <v>35</v>
      </c>
      <c r="BO3" s="229" t="s">
        <v>19</v>
      </c>
      <c r="BP3" s="229"/>
      <c r="BQ3" s="26" t="s">
        <v>17</v>
      </c>
      <c r="BR3" s="26" t="s">
        <v>36</v>
      </c>
      <c r="BS3" s="26" t="s">
        <v>20</v>
      </c>
      <c r="BT3" s="26" t="s">
        <v>21</v>
      </c>
      <c r="BU3" s="26" t="s">
        <v>22</v>
      </c>
      <c r="BV3" s="26" t="s">
        <v>12</v>
      </c>
      <c r="BW3" s="26" t="s">
        <v>23</v>
      </c>
      <c r="BX3" s="26" t="s">
        <v>24</v>
      </c>
      <c r="BY3" s="26" t="s">
        <v>25</v>
      </c>
      <c r="BZ3" s="26" t="s">
        <v>0</v>
      </c>
      <c r="CA3" s="26" t="s">
        <v>35</v>
      </c>
      <c r="CB3" s="229" t="s">
        <v>19</v>
      </c>
      <c r="CC3" s="229"/>
      <c r="CD3" s="26" t="s">
        <v>17</v>
      </c>
      <c r="CE3" s="26" t="s">
        <v>36</v>
      </c>
      <c r="CF3" s="26" t="s">
        <v>20</v>
      </c>
      <c r="CG3" s="26" t="s">
        <v>21</v>
      </c>
      <c r="CH3" s="26" t="s">
        <v>22</v>
      </c>
      <c r="CI3" s="26" t="s">
        <v>12</v>
      </c>
      <c r="CJ3" s="26" t="s">
        <v>23</v>
      </c>
      <c r="CK3" s="26" t="s">
        <v>24</v>
      </c>
      <c r="CL3" s="26" t="s">
        <v>25</v>
      </c>
      <c r="CM3" s="26" t="s">
        <v>42</v>
      </c>
      <c r="CN3" s="26" t="s">
        <v>42</v>
      </c>
      <c r="CO3" s="26" t="s">
        <v>42</v>
      </c>
      <c r="CP3" s="26" t="s">
        <v>42</v>
      </c>
      <c r="CQ3" s="26" t="s">
        <v>42</v>
      </c>
      <c r="CR3" s="26" t="s">
        <v>42</v>
      </c>
      <c r="CS3" s="26" t="s">
        <v>12</v>
      </c>
      <c r="CT3" s="26" t="s">
        <v>12</v>
      </c>
      <c r="CU3" s="26" t="s">
        <v>36</v>
      </c>
      <c r="CV3" s="26" t="s">
        <v>36</v>
      </c>
      <c r="CW3" s="26" t="s">
        <v>43</v>
      </c>
      <c r="CX3" s="26" t="s">
        <v>43</v>
      </c>
      <c r="CY3" s="26" t="s">
        <v>20</v>
      </c>
      <c r="CZ3" s="26" t="s">
        <v>20</v>
      </c>
      <c r="DA3" s="26" t="s">
        <v>21</v>
      </c>
      <c r="DB3" s="26" t="s">
        <v>21</v>
      </c>
      <c r="DC3" s="26" t="s">
        <v>22</v>
      </c>
      <c r="DD3" s="26" t="s">
        <v>22</v>
      </c>
      <c r="DE3" s="26" t="s">
        <v>12</v>
      </c>
      <c r="DF3" s="26" t="s">
        <v>12</v>
      </c>
      <c r="DG3" s="26" t="s">
        <v>23</v>
      </c>
      <c r="DH3" s="26" t="s">
        <v>23</v>
      </c>
      <c r="DI3" s="26" t="s">
        <v>24</v>
      </c>
      <c r="DJ3" s="30" t="s">
        <v>24</v>
      </c>
      <c r="DK3" s="26" t="s">
        <v>0</v>
      </c>
      <c r="DL3" s="26" t="s">
        <v>35</v>
      </c>
      <c r="DM3" s="26" t="s">
        <v>42</v>
      </c>
      <c r="DN3" s="26" t="s">
        <v>0</v>
      </c>
      <c r="DO3" s="26" t="s">
        <v>0</v>
      </c>
      <c r="DP3" s="26" t="s">
        <v>35</v>
      </c>
      <c r="DQ3" s="26" t="s">
        <v>42</v>
      </c>
      <c r="DR3" s="26" t="s">
        <v>0</v>
      </c>
      <c r="DS3" s="26" t="s">
        <v>0</v>
      </c>
      <c r="DT3" s="26" t="s">
        <v>35</v>
      </c>
      <c r="DU3" s="26" t="s">
        <v>42</v>
      </c>
      <c r="DV3" s="26" t="s">
        <v>0</v>
      </c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P3" s="28"/>
      <c r="EQ3" s="28"/>
      <c r="ER3" s="28"/>
      <c r="ES3" s="28"/>
      <c r="ET3" s="28"/>
      <c r="EU3" s="28"/>
      <c r="EV3" s="28"/>
      <c r="EW3" s="28"/>
      <c r="EX3" s="28"/>
      <c r="EY3" s="28"/>
      <c r="EZ3" s="28"/>
      <c r="FA3" s="28"/>
      <c r="FB3" s="28"/>
      <c r="FC3" s="28"/>
      <c r="FD3" s="28"/>
      <c r="FE3" s="28"/>
      <c r="FF3" s="28"/>
      <c r="FG3" s="28"/>
      <c r="FH3" s="28"/>
      <c r="FI3" s="28"/>
      <c r="FJ3" s="28"/>
      <c r="FK3" s="28"/>
      <c r="FL3" s="28"/>
      <c r="FM3" s="28"/>
      <c r="FN3" s="28"/>
      <c r="FO3" s="28"/>
      <c r="FP3" s="28"/>
      <c r="FQ3" s="28"/>
      <c r="FR3" s="28"/>
      <c r="FS3" s="28"/>
      <c r="FT3" s="28"/>
      <c r="FU3" s="28"/>
      <c r="FV3" s="28"/>
      <c r="FW3" s="28"/>
      <c r="FX3" s="28"/>
      <c r="FY3" s="28"/>
      <c r="FZ3" s="28"/>
      <c r="GA3" s="28"/>
      <c r="GB3" s="28"/>
      <c r="GC3" s="28"/>
      <c r="GD3" s="28"/>
      <c r="GE3" s="28"/>
      <c r="GF3" s="28"/>
      <c r="GG3" s="28"/>
      <c r="GH3" s="28"/>
      <c r="GI3" s="28"/>
      <c r="GJ3" s="28"/>
      <c r="GK3" s="28"/>
      <c r="GL3" s="28"/>
      <c r="GM3" s="28"/>
      <c r="GN3" s="28"/>
      <c r="GO3" s="28"/>
    </row>
    <row r="4" spans="1:197" ht="15" customHeight="1" thickTop="1" x14ac:dyDescent="0.25">
      <c r="A4" s="18"/>
      <c r="B4" s="212"/>
      <c r="C4" s="11"/>
      <c r="D4" s="9"/>
      <c r="E4" s="215"/>
      <c r="F4" s="7"/>
      <c r="G4" s="14"/>
      <c r="H4" s="19"/>
      <c r="I4" s="28"/>
      <c r="J4" s="35">
        <v>1</v>
      </c>
      <c r="K4" s="218" t="str">
        <f>VLOOKUP(AT4,$AU$4:$AZ$27,6,0)</f>
        <v>Equipe 01</v>
      </c>
      <c r="L4" s="184">
        <f t="shared" ref="L4:L11" si="0">VLOOKUP(K4,$AZ$4:$BL$27,6,0)</f>
        <v>0</v>
      </c>
      <c r="M4" s="139">
        <f t="shared" ref="M4:M11" si="1">VLOOKUP(K4,$AZ$4:$BL$27,3,0)</f>
        <v>0</v>
      </c>
      <c r="N4" s="63" t="str">
        <f t="shared" ref="N4:N11" si="2">VLOOKUP(K4,$AZ$4:$BL$27,4,0)</f>
        <v>u</v>
      </c>
      <c r="O4" s="142">
        <f t="shared" ref="O4:O11" si="3">VLOOKUP(K4,$AZ$4:$BL$27,7,0)</f>
        <v>0</v>
      </c>
      <c r="P4" s="143">
        <f t="shared" ref="P4:P11" si="4">VLOOKUP(K4,$AZ$4:$BL$27,8,0)</f>
        <v>0</v>
      </c>
      <c r="Q4" s="143">
        <f t="shared" ref="Q4:Q11" si="5">VLOOKUP(K4,$AZ$4:$BL$27,9,0)</f>
        <v>0</v>
      </c>
      <c r="R4" s="143">
        <f t="shared" ref="R4:R11" si="6">VLOOKUP(K4,$AZ$4:$BL$27,10,0)</f>
        <v>0</v>
      </c>
      <c r="S4" s="143">
        <f t="shared" ref="S4:S11" si="7">VLOOKUP(K4,$AZ$4:$BL$27,11,0)</f>
        <v>0</v>
      </c>
      <c r="T4" s="143">
        <f t="shared" ref="T4:T11" si="8">VLOOKUP(K4,$AZ$4:$BL$27,12,0)</f>
        <v>0</v>
      </c>
      <c r="U4" s="175">
        <f t="shared" ref="U4:U11" si="9">VLOOKUP(K4,$AZ$4:$BL$27,13,0)</f>
        <v>0</v>
      </c>
      <c r="V4" s="49">
        <v>1</v>
      </c>
      <c r="W4" s="221" t="str">
        <f>VLOOKUP(AV4,$AW$4:$BM$27,17,0)</f>
        <v>Equipe 01</v>
      </c>
      <c r="X4" s="187">
        <f t="shared" ref="X4:X11" si="10">VLOOKUP(W4,$BM$4:$BY$27,6,0)</f>
        <v>0</v>
      </c>
      <c r="Y4" s="148">
        <f t="shared" ref="Y4:Y11" si="11">VLOOKUP(W4,$BM$4:$BY$27,3,0)</f>
        <v>0</v>
      </c>
      <c r="Z4" s="50" t="str">
        <f t="shared" ref="Z4:Z11" si="12">VLOOKUP(W4,$BM$4:$BY$27,4,0)</f>
        <v>u</v>
      </c>
      <c r="AA4" s="151">
        <f t="shared" ref="AA4:AA11" si="13">VLOOKUP(W4,$BM$4:$BY$27,7,0)</f>
        <v>0</v>
      </c>
      <c r="AB4" s="152">
        <f t="shared" ref="AB4:AB11" si="14">VLOOKUP(W4,$BM$4:$BY$27,8,0)</f>
        <v>0</v>
      </c>
      <c r="AC4" s="152">
        <f t="shared" ref="AC4:AC11" si="15">VLOOKUP(W4,$BM$4:$BY$27,9,0)</f>
        <v>0</v>
      </c>
      <c r="AD4" s="152">
        <f t="shared" ref="AD4:AD11" si="16">VLOOKUP(W4,$BM$4:$BY$27,10,0)</f>
        <v>0</v>
      </c>
      <c r="AE4" s="152">
        <f t="shared" ref="AE4:AE11" si="17">VLOOKUP(W4,$BM$4:$BY$27,11,0)</f>
        <v>0</v>
      </c>
      <c r="AF4" s="152">
        <f t="shared" ref="AF4:AF11" si="18">VLOOKUP(W4,$BM$4:$BY$27,12,0)</f>
        <v>0</v>
      </c>
      <c r="AG4" s="178">
        <f t="shared" ref="AG4:AG11" si="19">VLOOKUP(W4,$BM$4:$BY$27,13,0)</f>
        <v>0</v>
      </c>
      <c r="AH4" s="59">
        <v>1</v>
      </c>
      <c r="AI4" s="224" t="str">
        <f>VLOOKUP(AX4,$AY$4:$BZ$27,28,0)</f>
        <v>Equipe 01</v>
      </c>
      <c r="AJ4" s="190">
        <f t="shared" ref="AJ4:AJ11" si="20">VLOOKUP(AI4,$BZ$4:$CL$27,6,0)</f>
        <v>0</v>
      </c>
      <c r="AK4" s="157">
        <f>VLOOKUP(AI4,$BZ$4:$CL$27,3,0)</f>
        <v>0</v>
      </c>
      <c r="AL4" s="60" t="str">
        <f>VLOOKUP(AI4,$BZ$4:$CL$27,4,0)</f>
        <v>u</v>
      </c>
      <c r="AM4" s="160">
        <f>VLOOKUP(AI4,$BZ$4:$CL$27,7,0)</f>
        <v>0</v>
      </c>
      <c r="AN4" s="161">
        <f>VLOOKUP(AI4,$BZ$4:$CL$27,8,0)</f>
        <v>0</v>
      </c>
      <c r="AO4" s="161">
        <f>VLOOKUP(AI4,$BZ$4:$CL$27,9,0)</f>
        <v>0</v>
      </c>
      <c r="AP4" s="161">
        <f>VLOOKUP(AI4,$BZ$4:$CL$27,10,0)</f>
        <v>0</v>
      </c>
      <c r="AQ4" s="161">
        <f>VLOOKUP(AI4,$BZ$4:$CL$27,11,0)</f>
        <v>0</v>
      </c>
      <c r="AR4" s="161">
        <f>VLOOKUP(AI4,$BZ$4:$CL$27,12,0)</f>
        <v>0</v>
      </c>
      <c r="AS4" s="181">
        <f>VLOOKUP(AI4,$BZ$4:$CL$27,13,0)</f>
        <v>0</v>
      </c>
      <c r="AT4" s="27">
        <v>1</v>
      </c>
      <c r="AU4" s="26">
        <f>BD4</f>
        <v>1</v>
      </c>
      <c r="AV4" s="26">
        <v>1</v>
      </c>
      <c r="AW4" s="26">
        <f>BQ4</f>
        <v>1</v>
      </c>
      <c r="AX4" s="26">
        <v>1</v>
      </c>
      <c r="AY4" s="30">
        <f>CD4</f>
        <v>1</v>
      </c>
      <c r="AZ4" s="31" t="str">
        <f>Equipes!A2</f>
        <v>Equipe 01</v>
      </c>
      <c r="BA4" s="26">
        <f>RANK(CM4,$CM$4:$CM$27)</f>
        <v>1</v>
      </c>
      <c r="BB4" s="26">
        <f>'J08'!BA4-BA4</f>
        <v>0</v>
      </c>
      <c r="BC4" s="32" t="str">
        <f>IF(BA4&gt;'J08'!BA4,'J08'!$BC$28,IF(BA4='J08'!BA4,'J08'!$BB$28,IF(BA4&lt;'J08'!BA4,'J08'!$BA$28)))</f>
        <v>u</v>
      </c>
      <c r="BD4" s="26">
        <f>RANK(CN4,$CN$4:$CN$27)</f>
        <v>1</v>
      </c>
      <c r="BE4" s="26">
        <f>SUMPRODUCT(($B$4:$B$15=AZ4)*($CW$4:$CW$15))+SUMPRODUCT(($E$4:$E$15=AZ4)*($CX$4:$CX$15))+'J08'!BE4</f>
        <v>0</v>
      </c>
      <c r="BF4" s="26">
        <f>SUMPRODUCT(($B$4:$B$15=AZ4)*($CY$4:$CY$15))+SUMPRODUCT(($E$4:$E$15=AZ4)*($CZ$4:$CZ$15))+'J08'!BF4</f>
        <v>0</v>
      </c>
      <c r="BG4" s="26">
        <f>SUMPRODUCT(($B$4:$B$15=AZ4)*($DA$4:$DA$15))+SUMPRODUCT(($E$4:$E$15=AZ4)*($DB$4:$DB$15))+'J08'!BG4</f>
        <v>0</v>
      </c>
      <c r="BH4" s="26">
        <f>SUMPRODUCT(($B$4:$B$15=AZ4)*($DC$4:$DC$15))+SUMPRODUCT(($E$4:$E$15=AZ4)*($DD$4:$DD$15))+'J08'!BH4</f>
        <v>0</v>
      </c>
      <c r="BI4" s="26">
        <f>SUMPRODUCT(($B$4:$B$15=AZ4)*($DE$4:$DE$15))+SUMPRODUCT(($E$4:$E$15=AZ4)*($DF$4:$DF$15))+'J08'!BI4</f>
        <v>0</v>
      </c>
      <c r="BJ4" s="26">
        <f>SUMPRODUCT(($B$4:$B$15=AZ4)*($DG$4:$DG$15))+SUMPRODUCT(($E$4:$E$15=AZ4)*($DH$4:$DH$15))+'J08'!BJ4</f>
        <v>0</v>
      </c>
      <c r="BK4" s="26">
        <f>SUMPRODUCT(($B$4:$B$15=AZ4)*($DI$4:$DI$15))+SUMPRODUCT(($E$4:$E$15=AZ4)*($DJ$4:$DJ$15))+'J08'!BK4</f>
        <v>0</v>
      </c>
      <c r="BL4" s="26">
        <f>BJ4-BK4</f>
        <v>0</v>
      </c>
      <c r="BM4" s="31" t="str">
        <f>Equipes!A2</f>
        <v>Equipe 01</v>
      </c>
      <c r="BN4" s="26">
        <f>RANK(CO4,$CO$4:$CO$27)</f>
        <v>1</v>
      </c>
      <c r="BO4" s="26">
        <f>'J08'!BN4-BN4</f>
        <v>0</v>
      </c>
      <c r="BP4" s="32" t="str">
        <f>IF(BN4&gt;'J08'!BN4,'J08'!$BP$28,IF(BN4='J08'!BN4,'J08'!$BO$28,IF(BN4&lt;'J08'!BN4,'J08'!$BN$28)))</f>
        <v>u</v>
      </c>
      <c r="BQ4" s="26">
        <f>RANK(CP4,$CP$4:$CP$27)</f>
        <v>1</v>
      </c>
      <c r="BR4" s="26">
        <f>SUMPRODUCT(($B$4:$B$15=BM4)*($CU$4:$CU$15))+'J08'!BR4</f>
        <v>0</v>
      </c>
      <c r="BS4" s="26">
        <f>SUMPRODUCT(($B$4:$B$15=BM4)*($CY$4:$CY$15))+'J08'!BS4</f>
        <v>0</v>
      </c>
      <c r="BT4" s="26">
        <f>SUMPRODUCT(($B$4:$B$15=BM4)*($DA$4:$DA$15))+'J08'!BT4</f>
        <v>0</v>
      </c>
      <c r="BU4" s="26">
        <f>SUMPRODUCT(($B$4:$B$15=BM4)*($DC$4:$DC$15))+'J08'!BU4</f>
        <v>0</v>
      </c>
      <c r="BV4" s="26">
        <f>SUMPRODUCT(($B$4:$B$15=BM4)*($DE$4:$DE$15))+'J08'!BV4</f>
        <v>0</v>
      </c>
      <c r="BW4" s="26">
        <f>SUMPRODUCT(($B$4:$B$15=BM4)*($DG$4:$DG$15))+'J08'!BW4</f>
        <v>0</v>
      </c>
      <c r="BX4" s="26">
        <f>SUMPRODUCT(($B$4:$B$15=BM4)*($DI$4:$DI$15))+'J08'!BX4</f>
        <v>0</v>
      </c>
      <c r="BY4" s="26">
        <f>BW4-BX4</f>
        <v>0</v>
      </c>
      <c r="BZ4" s="31" t="str">
        <f>Equipes!A2</f>
        <v>Equipe 01</v>
      </c>
      <c r="CA4" s="26">
        <f>RANK(CQ4,$CQ$4:$CQ$27)</f>
        <v>1</v>
      </c>
      <c r="CB4" s="26">
        <f>'J08'!CA4-CA4</f>
        <v>0</v>
      </c>
      <c r="CC4" s="32" t="str">
        <f>IF(CA4&gt;'J08'!CA4,'J08'!$CC$28,IF(CA4='J08'!CA4,'J08'!$CB$28,IF(CA4&lt;'J08'!CA4,'J08'!$CA$28)))</f>
        <v>u</v>
      </c>
      <c r="CD4" s="26">
        <f>RANK(CR4,$CR$4:$CR$27)</f>
        <v>1</v>
      </c>
      <c r="CE4" s="26">
        <f>SUMPRODUCT(($E$4:$E$15=BZ4)*($CV$4:$CV$15))+'J08'!CE4</f>
        <v>0</v>
      </c>
      <c r="CF4" s="26">
        <f>SUMPRODUCT(($E$4:$E$15=BZ4)*($CZ$4:$CZ$15))+'J08'!CF4</f>
        <v>0</v>
      </c>
      <c r="CG4" s="26">
        <f>SUMPRODUCT(($E$4:$E$15=BZ4)*($DB$4:$DB$15))+'J08'!CG4</f>
        <v>0</v>
      </c>
      <c r="CH4" s="26">
        <f>SUMPRODUCT(($E$4:$E$15=BZ4)*($DD$4:$DD$15))+'J08'!CH4</f>
        <v>0</v>
      </c>
      <c r="CI4" s="26">
        <f>SUMPRODUCT(($E$4:$E$15=BZ4)*($DF$4:$DF$15))+'J08'!CI4</f>
        <v>0</v>
      </c>
      <c r="CJ4" s="26">
        <f>SUMPRODUCT(($E$4:$E$15=BZ4)*($DH$4:$DH$15))+'J08'!CJ4</f>
        <v>0</v>
      </c>
      <c r="CK4" s="26">
        <f>SUMPRODUCT(($E$4:$E$15=BZ4)*($DJ$4:$DJ$15))+'J08'!CK4</f>
        <v>0</v>
      </c>
      <c r="CL4" s="26">
        <f>CJ4-CK4</f>
        <v>0</v>
      </c>
      <c r="CM4" s="33">
        <f>SUM(BE4*1000+(BL4)/100+(BJ4)/1000)</f>
        <v>0</v>
      </c>
      <c r="CN4" s="33">
        <f>CM4+0.0000008</f>
        <v>7.9999999999999996E-7</v>
      </c>
      <c r="CO4" s="33">
        <f>SUM(BR4*1000+(BY4)/100+(BW4)/1000)</f>
        <v>0</v>
      </c>
      <c r="CP4" s="33">
        <f>CO4+0.0000008</f>
        <v>7.9999999999999996E-7</v>
      </c>
      <c r="CQ4" s="33">
        <f>SUM(CE4*1000+(CL4)/100+(CJ4)/1000)</f>
        <v>0</v>
      </c>
      <c r="CR4" s="33">
        <f>CQ4+0.0000008</f>
        <v>7.9999999999999996E-7</v>
      </c>
      <c r="CS4" s="26">
        <f>A4</f>
        <v>0</v>
      </c>
      <c r="CT4" s="26">
        <f>F4</f>
        <v>0</v>
      </c>
      <c r="CU4" s="26">
        <f>IF(C4="",0,IF(C4&gt;D4,3,IF(C4=D4,1,IF(C4&lt;D4,0))))</f>
        <v>0</v>
      </c>
      <c r="CV4" s="26">
        <f>IF(D4="",0,IF(D4&gt;C4,3,IF(D4=C4,1,IF(D4&lt;C4,0))))</f>
        <v>0</v>
      </c>
      <c r="CW4" s="26">
        <f>CU4-CS4</f>
        <v>0</v>
      </c>
      <c r="CX4" s="26">
        <f>CV4-CT4</f>
        <v>0</v>
      </c>
      <c r="CY4" s="26">
        <f t="shared" ref="CY4:CZ7" si="21">IF(C4="",0,1)</f>
        <v>0</v>
      </c>
      <c r="CZ4" s="26">
        <f t="shared" si="21"/>
        <v>0</v>
      </c>
      <c r="DA4" s="26" t="b">
        <f>IF(C4&lt;&gt;"",IF(C4&gt;D4,1))</f>
        <v>0</v>
      </c>
      <c r="DB4" s="26" t="b">
        <f>IF(D4&lt;&gt;"",IF(D4&gt;C4,1))</f>
        <v>0</v>
      </c>
      <c r="DC4" s="26" t="b">
        <f>IF(C4&lt;&gt;"",IF(C4=D4,1))</f>
        <v>0</v>
      </c>
      <c r="DD4" s="26" t="b">
        <f>IF(D4&lt;&gt;"",IF(D4=C4,1))</f>
        <v>0</v>
      </c>
      <c r="DE4" s="26" t="b">
        <f>IF(C4&lt;&gt;"",IF(C4&lt;D4,1))</f>
        <v>0</v>
      </c>
      <c r="DF4" s="26" t="b">
        <f>IF(D4&lt;&gt;"",IF(D4&lt;C4,1))</f>
        <v>0</v>
      </c>
      <c r="DG4" s="26">
        <f t="shared" ref="DG4:DH7" si="22">C4</f>
        <v>0</v>
      </c>
      <c r="DH4" s="26">
        <f t="shared" si="22"/>
        <v>0</v>
      </c>
      <c r="DI4" s="26">
        <f>D4</f>
        <v>0</v>
      </c>
      <c r="DJ4" s="30">
        <f>C4</f>
        <v>0</v>
      </c>
      <c r="DK4" s="31" t="str">
        <f>VLOOKUP(AT4,$AU$4:$AZ$27,6,0)</f>
        <v>Equipe 01</v>
      </c>
      <c r="DL4" s="33">
        <f>VLOOKUP(DK4,$AZ$4:$CM$27,40,0)</f>
        <v>0</v>
      </c>
      <c r="DM4" s="26">
        <f>RANK(DL4,$DL$4:$DL$27)</f>
        <v>1</v>
      </c>
      <c r="DN4" s="31" t="str">
        <f>AZ4</f>
        <v>Equipe 01</v>
      </c>
      <c r="DO4" s="31" t="str">
        <f>VLOOKUP(AV4,$AW$4:$BM$27,17,0)</f>
        <v>Equipe 01</v>
      </c>
      <c r="DP4" s="33">
        <f>VLOOKUP(DO4,$BM$4:$CO$27,29,0)</f>
        <v>0</v>
      </c>
      <c r="DQ4" s="26">
        <f>RANK(DP4,$DP$4:$DP$27)</f>
        <v>1</v>
      </c>
      <c r="DR4" s="31" t="str">
        <f>BM4</f>
        <v>Equipe 01</v>
      </c>
      <c r="DS4" s="31" t="str">
        <f>VLOOKUP(AX4,$AY$4:$BZ$27,28,0)</f>
        <v>Equipe 01</v>
      </c>
      <c r="DT4" s="33">
        <f>VLOOKUP(DS4,$BZ$4:$CQ$27,18,0)</f>
        <v>0</v>
      </c>
      <c r="DU4" s="26">
        <f>RANK(DT4,$DT$4:$DT$27)</f>
        <v>1</v>
      </c>
      <c r="DV4" s="31" t="str">
        <f>BZ4</f>
        <v>Equipe 01</v>
      </c>
      <c r="DW4" s="28"/>
      <c r="DX4" s="28"/>
      <c r="DY4" s="28"/>
      <c r="DZ4" s="28"/>
      <c r="EA4" s="28"/>
      <c r="EB4" s="28"/>
      <c r="EC4" s="28"/>
      <c r="ED4" s="28"/>
      <c r="EE4" s="28"/>
      <c r="EF4" s="28"/>
      <c r="EG4" s="28"/>
      <c r="EH4" s="28"/>
      <c r="EI4" s="28"/>
      <c r="EJ4" s="28"/>
      <c r="EK4" s="28"/>
      <c r="EL4" s="28"/>
      <c r="EM4" s="28"/>
      <c r="EN4" s="28"/>
      <c r="EO4" s="28"/>
      <c r="EP4" s="28"/>
      <c r="EQ4" s="28"/>
      <c r="ER4" s="28"/>
      <c r="ES4" s="28"/>
      <c r="ET4" s="28"/>
      <c r="EU4" s="28"/>
      <c r="EV4" s="28"/>
      <c r="EW4" s="28"/>
      <c r="EX4" s="28"/>
      <c r="EY4" s="28"/>
      <c r="EZ4" s="28"/>
      <c r="FA4" s="28"/>
      <c r="FB4" s="28"/>
      <c r="FC4" s="28"/>
      <c r="FD4" s="28"/>
      <c r="FE4" s="28"/>
      <c r="FF4" s="28"/>
      <c r="FG4" s="28"/>
      <c r="FH4" s="28"/>
      <c r="FI4" s="28"/>
      <c r="FJ4" s="28"/>
      <c r="FK4" s="28"/>
      <c r="FL4" s="28"/>
      <c r="FM4" s="28"/>
      <c r="FN4" s="28"/>
      <c r="FO4" s="28"/>
      <c r="FP4" s="28"/>
      <c r="FQ4" s="28"/>
      <c r="FR4" s="28"/>
      <c r="FS4" s="28"/>
      <c r="FT4" s="28"/>
      <c r="FU4" s="28"/>
      <c r="FV4" s="28"/>
      <c r="FW4" s="28"/>
      <c r="FX4" s="28"/>
      <c r="FY4" s="28"/>
      <c r="FZ4" s="28"/>
      <c r="GA4" s="28"/>
      <c r="GB4" s="28"/>
      <c r="GC4" s="28"/>
      <c r="GD4" s="28"/>
      <c r="GE4" s="28"/>
      <c r="GF4" s="28"/>
      <c r="GG4" s="28"/>
      <c r="GH4" s="28"/>
      <c r="GI4" s="28"/>
      <c r="GJ4" s="28"/>
      <c r="GK4" s="28"/>
      <c r="GL4" s="28"/>
      <c r="GM4" s="28"/>
      <c r="GN4" s="28"/>
      <c r="GO4" s="28"/>
    </row>
    <row r="5" spans="1:197" ht="15" customHeight="1" x14ac:dyDescent="0.25">
      <c r="A5" s="20"/>
      <c r="B5" s="213"/>
      <c r="C5" s="12"/>
      <c r="D5" s="10"/>
      <c r="E5" s="216"/>
      <c r="F5" s="8"/>
      <c r="G5" s="15"/>
      <c r="H5" s="21"/>
      <c r="I5" s="28"/>
      <c r="J5" s="34">
        <f>IF(DL5=DL4,DM4,DM5)</f>
        <v>1</v>
      </c>
      <c r="K5" s="219" t="str">
        <f t="shared" ref="K5:K11" si="23">VLOOKUP(AT5,$AU$4:$AZ$27,6,0)</f>
        <v>Equipe 02</v>
      </c>
      <c r="L5" s="185">
        <f t="shared" si="0"/>
        <v>0</v>
      </c>
      <c r="M5" s="140">
        <f t="shared" si="1"/>
        <v>0</v>
      </c>
      <c r="N5" s="42" t="str">
        <f t="shared" si="2"/>
        <v>u</v>
      </c>
      <c r="O5" s="144">
        <f t="shared" si="3"/>
        <v>0</v>
      </c>
      <c r="P5" s="145">
        <f t="shared" si="4"/>
        <v>0</v>
      </c>
      <c r="Q5" s="145">
        <f t="shared" si="5"/>
        <v>0</v>
      </c>
      <c r="R5" s="145">
        <f t="shared" si="6"/>
        <v>0</v>
      </c>
      <c r="S5" s="145">
        <f t="shared" si="7"/>
        <v>0</v>
      </c>
      <c r="T5" s="145">
        <f t="shared" si="8"/>
        <v>0</v>
      </c>
      <c r="U5" s="176">
        <f t="shared" si="9"/>
        <v>0</v>
      </c>
      <c r="V5" s="51">
        <f>IF(DP5=DP4,DQ4,DQ5)</f>
        <v>1</v>
      </c>
      <c r="W5" s="222" t="str">
        <f t="shared" ref="W5:W11" si="24">VLOOKUP(AV5,$AW$4:$BM$27,17,0)</f>
        <v>Equipe 02</v>
      </c>
      <c r="X5" s="188">
        <f t="shared" si="10"/>
        <v>0</v>
      </c>
      <c r="Y5" s="149">
        <f t="shared" si="11"/>
        <v>0</v>
      </c>
      <c r="Z5" s="52" t="str">
        <f t="shared" si="12"/>
        <v>u</v>
      </c>
      <c r="AA5" s="153">
        <f t="shared" si="13"/>
        <v>0</v>
      </c>
      <c r="AB5" s="154">
        <f t="shared" si="14"/>
        <v>0</v>
      </c>
      <c r="AC5" s="154">
        <f t="shared" si="15"/>
        <v>0</v>
      </c>
      <c r="AD5" s="154">
        <f t="shared" si="16"/>
        <v>0</v>
      </c>
      <c r="AE5" s="154">
        <f t="shared" si="17"/>
        <v>0</v>
      </c>
      <c r="AF5" s="154">
        <f t="shared" si="18"/>
        <v>0</v>
      </c>
      <c r="AG5" s="179">
        <f t="shared" si="19"/>
        <v>0</v>
      </c>
      <c r="AH5" s="61">
        <f>IF(DT5=DT4,DU4,DU5)</f>
        <v>1</v>
      </c>
      <c r="AI5" s="225" t="str">
        <f t="shared" ref="AI5:AI11" si="25">VLOOKUP(AX5,$AY$4:$BZ$27,28,0)</f>
        <v>Equipe 02</v>
      </c>
      <c r="AJ5" s="191">
        <f t="shared" si="20"/>
        <v>0</v>
      </c>
      <c r="AK5" s="158">
        <f t="shared" ref="AK5:AK11" si="26">VLOOKUP(AI5,$BZ$4:$CL$27,3,0)</f>
        <v>0</v>
      </c>
      <c r="AL5" s="62" t="str">
        <f t="shared" ref="AL5:AL11" si="27">VLOOKUP(AI5,$BZ$4:$CL$27,4,0)</f>
        <v>u</v>
      </c>
      <c r="AM5" s="162">
        <f t="shared" ref="AM5:AM11" si="28">VLOOKUP(AI5,$BZ$4:$CL$27,7,0)</f>
        <v>0</v>
      </c>
      <c r="AN5" s="163">
        <f t="shared" ref="AN5:AN11" si="29">VLOOKUP(AI5,$BZ$4:$CL$27,8,0)</f>
        <v>0</v>
      </c>
      <c r="AO5" s="163">
        <f t="shared" ref="AO5:AO11" si="30">VLOOKUP(AI5,$BZ$4:$CL$27,9,0)</f>
        <v>0</v>
      </c>
      <c r="AP5" s="163">
        <f t="shared" ref="AP5:AP11" si="31">VLOOKUP(AI5,$BZ$4:$CL$27,10,0)</f>
        <v>0</v>
      </c>
      <c r="AQ5" s="163">
        <f t="shared" ref="AQ5:AQ11" si="32">VLOOKUP(AI5,$BZ$4:$CL$27,11,0)</f>
        <v>0</v>
      </c>
      <c r="AR5" s="163">
        <f t="shared" ref="AR5:AR11" si="33">VLOOKUP(AI5,$BZ$4:$CL$27,12,0)</f>
        <v>0</v>
      </c>
      <c r="AS5" s="182">
        <f t="shared" ref="AS5:AS11" si="34">VLOOKUP(AI5,$BZ$4:$CL$27,13,0)</f>
        <v>0</v>
      </c>
      <c r="AT5" s="27">
        <v>2</v>
      </c>
      <c r="AU5" s="26">
        <f t="shared" ref="AU5:AU11" si="35">BD5</f>
        <v>2</v>
      </c>
      <c r="AV5" s="26">
        <v>2</v>
      </c>
      <c r="AW5" s="26">
        <f t="shared" ref="AW5:AW11" si="36">BQ5</f>
        <v>2</v>
      </c>
      <c r="AX5" s="26">
        <v>2</v>
      </c>
      <c r="AY5" s="30">
        <f t="shared" ref="AY5:AY11" si="37">CD5</f>
        <v>2</v>
      </c>
      <c r="AZ5" s="31" t="str">
        <f>Equipes!A3</f>
        <v>Equipe 02</v>
      </c>
      <c r="BA5" s="26">
        <f t="shared" ref="BA5:BA11" si="38">RANK(CM5,$CM$4:$CM$27)</f>
        <v>1</v>
      </c>
      <c r="BB5" s="26">
        <f>'J08'!BA5-BA5</f>
        <v>0</v>
      </c>
      <c r="BC5" s="32" t="str">
        <f>IF(BA5&gt;'J08'!BA5,'J08'!$BC$28,IF(BA5='J08'!BA5,'J08'!$BB$28,IF(BA5&lt;'J08'!BA5,'J08'!$BA$28)))</f>
        <v>u</v>
      </c>
      <c r="BD5" s="26">
        <f t="shared" ref="BD5:BD11" si="39">RANK(CN5,$CN$4:$CN$27)</f>
        <v>2</v>
      </c>
      <c r="BE5" s="26">
        <f>SUMPRODUCT(($B$4:$B$15=AZ5)*($CW$4:$CW$15))+SUMPRODUCT(($E$4:$E$15=AZ5)*($CX$4:$CX$15))+'J08'!BE5</f>
        <v>0</v>
      </c>
      <c r="BF5" s="26">
        <f>SUMPRODUCT(($B$4:$B$15=AZ5)*($CY$4:$CY$15))+SUMPRODUCT(($E$4:$E$15=AZ5)*($CZ$4:$CZ$15))+'J08'!BF5</f>
        <v>0</v>
      </c>
      <c r="BG5" s="26">
        <f>SUMPRODUCT(($B$4:$B$15=AZ5)*($DA$4:$DA$15))+SUMPRODUCT(($E$4:$E$15=AZ5)*($DB$4:$DB$15))+'J08'!BG5</f>
        <v>0</v>
      </c>
      <c r="BH5" s="26">
        <f>SUMPRODUCT(($B$4:$B$15=AZ5)*($DC$4:$DC$15))+SUMPRODUCT(($E$4:$E$15=AZ5)*($DD$4:$DD$15))+'J08'!BH5</f>
        <v>0</v>
      </c>
      <c r="BI5" s="26">
        <f>SUMPRODUCT(($B$4:$B$15=AZ5)*($DE$4:$DE$15))+SUMPRODUCT(($E$4:$E$15=AZ5)*($DF$4:$DF$15))+'J08'!BI5</f>
        <v>0</v>
      </c>
      <c r="BJ5" s="26">
        <f>SUMPRODUCT(($B$4:$B$15=AZ5)*($DG$4:$DG$15))+SUMPRODUCT(($E$4:$E$15=AZ5)*($DH$4:$DH$15))+'J08'!BJ5</f>
        <v>0</v>
      </c>
      <c r="BK5" s="26">
        <f>SUMPRODUCT(($B$4:$B$15=AZ5)*($DI$4:$DI$15))+SUMPRODUCT(($E$4:$E$15=AZ5)*($DJ$4:$DJ$15))+'J08'!BK5</f>
        <v>0</v>
      </c>
      <c r="BL5" s="26">
        <f t="shared" ref="BL5:BL11" si="40">BJ5-BK5</f>
        <v>0</v>
      </c>
      <c r="BM5" s="31" t="str">
        <f>Equipes!A3</f>
        <v>Equipe 02</v>
      </c>
      <c r="BN5" s="26">
        <f t="shared" ref="BN5:BN11" si="41">RANK(CO5,$CO$4:$CO$27)</f>
        <v>1</v>
      </c>
      <c r="BO5" s="26">
        <f>'J08'!BN5-BN5</f>
        <v>0</v>
      </c>
      <c r="BP5" s="32" t="str">
        <f>IF(BN5&gt;'J08'!BN5,'J08'!$BP$28,IF(BN5='J08'!BN5,'J08'!$BO$28,IF(BN5&lt;'J08'!BN5,'J08'!$BN$28)))</f>
        <v>u</v>
      </c>
      <c r="BQ5" s="26">
        <f t="shared" ref="BQ5:BQ11" si="42">RANK(CP5,$CP$4:$CP$27)</f>
        <v>2</v>
      </c>
      <c r="BR5" s="26">
        <f>SUMPRODUCT(($B$4:$B$15=BM5)*($CU$4:$CU$15))+'J08'!BR5</f>
        <v>0</v>
      </c>
      <c r="BS5" s="26">
        <f>SUMPRODUCT(($B$4:$B$15=BM5)*($CY$4:$CY$15))+'J08'!BS5</f>
        <v>0</v>
      </c>
      <c r="BT5" s="26">
        <f>SUMPRODUCT(($B$4:$B$15=BM5)*($DA$4:$DA$15))+'J08'!BT5</f>
        <v>0</v>
      </c>
      <c r="BU5" s="26">
        <f>SUMPRODUCT(($B$4:$B$15=BM5)*($DC$4:$DC$15))+'J08'!BU5</f>
        <v>0</v>
      </c>
      <c r="BV5" s="26">
        <f>SUMPRODUCT(($B$4:$B$15=BM5)*($DE$4:$DE$15))+'J08'!BV5</f>
        <v>0</v>
      </c>
      <c r="BW5" s="26">
        <f>SUMPRODUCT(($B$4:$B$15=BM5)*($DG$4:$DG$15))+'J08'!BW5</f>
        <v>0</v>
      </c>
      <c r="BX5" s="26">
        <f>SUMPRODUCT(($B$4:$B$15=BM5)*($DI$4:$DI$15))+'J08'!BX5</f>
        <v>0</v>
      </c>
      <c r="BY5" s="26">
        <f t="shared" ref="BY5:BY11" si="43">BW5-BX5</f>
        <v>0</v>
      </c>
      <c r="BZ5" s="31" t="str">
        <f>Equipes!A3</f>
        <v>Equipe 02</v>
      </c>
      <c r="CA5" s="26">
        <f t="shared" ref="CA5:CA11" si="44">RANK(CQ5,$CQ$4:$CQ$27)</f>
        <v>1</v>
      </c>
      <c r="CB5" s="26">
        <f>'J08'!CA5-CA5</f>
        <v>0</v>
      </c>
      <c r="CC5" s="32" t="str">
        <f>IF(CA5&gt;'J08'!CA5,'J08'!$CC$28,IF(CA5='J08'!CA5,'J08'!$CB$28,IF(CA5&lt;'J08'!CA5,'J08'!$CA$28)))</f>
        <v>u</v>
      </c>
      <c r="CD5" s="26">
        <f t="shared" ref="CD5:CD11" si="45">RANK(CR5,$CR$4:$CR$27)</f>
        <v>2</v>
      </c>
      <c r="CE5" s="26">
        <f>SUMPRODUCT(($E$4:$E$15=BZ5)*($CV$4:$CV$15))+'J08'!CE5</f>
        <v>0</v>
      </c>
      <c r="CF5" s="26">
        <f>SUMPRODUCT(($E$4:$E$15=BZ5)*($CZ$4:$CZ$15))+'J08'!CF5</f>
        <v>0</v>
      </c>
      <c r="CG5" s="26">
        <f>SUMPRODUCT(($E$4:$E$15=BZ5)*($DB$4:$DB$15))+'J08'!CG5</f>
        <v>0</v>
      </c>
      <c r="CH5" s="26">
        <f>SUMPRODUCT(($E$4:$E$15=BZ5)*($DD$4:$DD$15))+'J08'!CH5</f>
        <v>0</v>
      </c>
      <c r="CI5" s="26">
        <f>SUMPRODUCT(($E$4:$E$15=BZ5)*($DF$4:$DF$15))+'J08'!CI5</f>
        <v>0</v>
      </c>
      <c r="CJ5" s="26">
        <f>SUMPRODUCT(($E$4:$E$15=BZ5)*($DH$4:$DH$15))+'J08'!CJ5</f>
        <v>0</v>
      </c>
      <c r="CK5" s="26">
        <f>SUMPRODUCT(($E$4:$E$15=BZ5)*($DJ$4:$DJ$15))+'J08'!CK5</f>
        <v>0</v>
      </c>
      <c r="CL5" s="26">
        <f t="shared" ref="CL5:CL11" si="46">CJ5-CK5</f>
        <v>0</v>
      </c>
      <c r="CM5" s="33">
        <f t="shared" ref="CM5:CM11" si="47">SUM(BE5*1000+(BL5)/100+(BJ5)/1000)</f>
        <v>0</v>
      </c>
      <c r="CN5" s="33">
        <f>CM5+0.0000007</f>
        <v>6.9999999999999997E-7</v>
      </c>
      <c r="CO5" s="33">
        <f t="shared" ref="CO5:CO11" si="48">SUM(BR5*1000+(BY5)/100+(BW5)/1000)</f>
        <v>0</v>
      </c>
      <c r="CP5" s="33">
        <f>CO5+0.0000007</f>
        <v>6.9999999999999997E-7</v>
      </c>
      <c r="CQ5" s="33">
        <f t="shared" ref="CQ5:CQ11" si="49">SUM(CE5*1000+(CL5)/100+(CJ5)/1000)</f>
        <v>0</v>
      </c>
      <c r="CR5" s="33">
        <f>CQ5+0.0000007</f>
        <v>6.9999999999999997E-7</v>
      </c>
      <c r="CS5" s="26">
        <f>A5</f>
        <v>0</v>
      </c>
      <c r="CT5" s="26">
        <f>F5</f>
        <v>0</v>
      </c>
      <c r="CU5" s="26">
        <f>IF(C5="",0,IF(C5&gt;D5,3,IF(C5=D5,1,IF(C5&lt;D5,0))))</f>
        <v>0</v>
      </c>
      <c r="CV5" s="26">
        <f>IF(D5="",0,IF(D5&gt;C5,3,IF(D5=C5,1,IF(D5&lt;C5,0))))</f>
        <v>0</v>
      </c>
      <c r="CW5" s="26">
        <f t="shared" ref="CW5:CX7" si="50">CU5-CS5</f>
        <v>0</v>
      </c>
      <c r="CX5" s="26">
        <f t="shared" si="50"/>
        <v>0</v>
      </c>
      <c r="CY5" s="26">
        <f t="shared" si="21"/>
        <v>0</v>
      </c>
      <c r="CZ5" s="26">
        <f t="shared" si="21"/>
        <v>0</v>
      </c>
      <c r="DA5" s="26" t="b">
        <f>IF(C5&lt;&gt;"",IF(C5&gt;D5,1))</f>
        <v>0</v>
      </c>
      <c r="DB5" s="26" t="b">
        <f>IF(D5&lt;&gt;"",IF(D5&gt;C5,1))</f>
        <v>0</v>
      </c>
      <c r="DC5" s="26" t="b">
        <f>IF(C5&lt;&gt;"",IF(C5=D5,1))</f>
        <v>0</v>
      </c>
      <c r="DD5" s="26" t="b">
        <f>IF(D5&lt;&gt;"",IF(D5=C5,1))</f>
        <v>0</v>
      </c>
      <c r="DE5" s="26" t="b">
        <f>IF(C5&lt;&gt;"",IF(C5&lt;D5,1))</f>
        <v>0</v>
      </c>
      <c r="DF5" s="26" t="b">
        <f>IF(D5&lt;&gt;"",IF(D5&lt;C5,1))</f>
        <v>0</v>
      </c>
      <c r="DG5" s="26">
        <f t="shared" si="22"/>
        <v>0</v>
      </c>
      <c r="DH5" s="26">
        <f t="shared" si="22"/>
        <v>0</v>
      </c>
      <c r="DI5" s="26">
        <f>D5</f>
        <v>0</v>
      </c>
      <c r="DJ5" s="30">
        <f>C5</f>
        <v>0</v>
      </c>
      <c r="DK5" s="31" t="str">
        <f t="shared" ref="DK5:DK11" si="51">VLOOKUP(AT5,$AU$4:$AZ$27,6,0)</f>
        <v>Equipe 02</v>
      </c>
      <c r="DL5" s="33">
        <f t="shared" ref="DL5:DL11" si="52">VLOOKUP(DK5,$AZ$4:$CM$27,40,0)</f>
        <v>0</v>
      </c>
      <c r="DM5" s="26">
        <f t="shared" ref="DM5:DM11" si="53">RANK(DL5,$DL$4:$DL$27)</f>
        <v>1</v>
      </c>
      <c r="DN5" s="31" t="str">
        <f t="shared" ref="DN5:DN11" si="54">AZ5</f>
        <v>Equipe 02</v>
      </c>
      <c r="DO5" s="31" t="str">
        <f t="shared" ref="DO5:DO11" si="55">VLOOKUP(AV5,$AW$4:$BM$27,17,0)</f>
        <v>Equipe 02</v>
      </c>
      <c r="DP5" s="33">
        <f t="shared" ref="DP5:DP11" si="56">VLOOKUP(DO5,$BM$4:$CO$27,29,0)</f>
        <v>0</v>
      </c>
      <c r="DQ5" s="26">
        <f t="shared" ref="DQ5:DQ11" si="57">RANK(DP5,$DP$4:$DP$27)</f>
        <v>1</v>
      </c>
      <c r="DR5" s="31" t="str">
        <f t="shared" ref="DR5:DR11" si="58">BM5</f>
        <v>Equipe 02</v>
      </c>
      <c r="DS5" s="31" t="str">
        <f t="shared" ref="DS5:DS11" si="59">VLOOKUP(AX5,$AY$4:$BZ$27,28,0)</f>
        <v>Equipe 02</v>
      </c>
      <c r="DT5" s="33">
        <f t="shared" ref="DT5:DT11" si="60">VLOOKUP(DS5,$BZ$4:$CQ$27,18,0)</f>
        <v>0</v>
      </c>
      <c r="DU5" s="26">
        <f t="shared" ref="DU5:DU11" si="61">RANK(DT5,$DT$4:$DT$27)</f>
        <v>1</v>
      </c>
      <c r="DV5" s="31" t="str">
        <f t="shared" ref="DV5:DV11" si="62">BZ5</f>
        <v>Equipe 02</v>
      </c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</row>
    <row r="6" spans="1:197" ht="15" customHeight="1" x14ac:dyDescent="0.25">
      <c r="A6" s="20"/>
      <c r="B6" s="213"/>
      <c r="C6" s="12"/>
      <c r="D6" s="10"/>
      <c r="E6" s="216"/>
      <c r="F6" s="8"/>
      <c r="G6" s="15"/>
      <c r="H6" s="21"/>
      <c r="I6" s="28"/>
      <c r="J6" s="34">
        <f t="shared" ref="J6:J11" si="63">IF(DL6=DL5,DM5,DM6)</f>
        <v>1</v>
      </c>
      <c r="K6" s="219" t="str">
        <f t="shared" si="23"/>
        <v>Equipe 03</v>
      </c>
      <c r="L6" s="185">
        <f t="shared" si="0"/>
        <v>0</v>
      </c>
      <c r="M6" s="140">
        <f t="shared" si="1"/>
        <v>0</v>
      </c>
      <c r="N6" s="42" t="str">
        <f t="shared" si="2"/>
        <v>u</v>
      </c>
      <c r="O6" s="144">
        <f t="shared" si="3"/>
        <v>0</v>
      </c>
      <c r="P6" s="145">
        <f t="shared" si="4"/>
        <v>0</v>
      </c>
      <c r="Q6" s="145">
        <f t="shared" si="5"/>
        <v>0</v>
      </c>
      <c r="R6" s="145">
        <f t="shared" si="6"/>
        <v>0</v>
      </c>
      <c r="S6" s="145">
        <f t="shared" si="7"/>
        <v>0</v>
      </c>
      <c r="T6" s="145">
        <f t="shared" si="8"/>
        <v>0</v>
      </c>
      <c r="U6" s="176">
        <f t="shared" si="9"/>
        <v>0</v>
      </c>
      <c r="V6" s="51">
        <f t="shared" ref="V6:V11" si="64">IF(DP6=DP5,DQ5,DQ6)</f>
        <v>1</v>
      </c>
      <c r="W6" s="222" t="str">
        <f t="shared" si="24"/>
        <v>Equipe 03</v>
      </c>
      <c r="X6" s="188">
        <f t="shared" si="10"/>
        <v>0</v>
      </c>
      <c r="Y6" s="149">
        <f t="shared" si="11"/>
        <v>0</v>
      </c>
      <c r="Z6" s="52" t="str">
        <f t="shared" si="12"/>
        <v>u</v>
      </c>
      <c r="AA6" s="153">
        <f t="shared" si="13"/>
        <v>0</v>
      </c>
      <c r="AB6" s="154">
        <f t="shared" si="14"/>
        <v>0</v>
      </c>
      <c r="AC6" s="154">
        <f t="shared" si="15"/>
        <v>0</v>
      </c>
      <c r="AD6" s="154">
        <f t="shared" si="16"/>
        <v>0</v>
      </c>
      <c r="AE6" s="154">
        <f t="shared" si="17"/>
        <v>0</v>
      </c>
      <c r="AF6" s="154">
        <f t="shared" si="18"/>
        <v>0</v>
      </c>
      <c r="AG6" s="179">
        <f t="shared" si="19"/>
        <v>0</v>
      </c>
      <c r="AH6" s="61">
        <f t="shared" ref="AH6:AH11" si="65">IF(DT6=DT5,DU5,DU6)</f>
        <v>1</v>
      </c>
      <c r="AI6" s="225" t="str">
        <f t="shared" si="25"/>
        <v>Equipe 03</v>
      </c>
      <c r="AJ6" s="191">
        <f t="shared" si="20"/>
        <v>0</v>
      </c>
      <c r="AK6" s="158">
        <f t="shared" si="26"/>
        <v>0</v>
      </c>
      <c r="AL6" s="62" t="str">
        <f t="shared" si="27"/>
        <v>u</v>
      </c>
      <c r="AM6" s="162">
        <f t="shared" si="28"/>
        <v>0</v>
      </c>
      <c r="AN6" s="163">
        <f t="shared" si="29"/>
        <v>0</v>
      </c>
      <c r="AO6" s="163">
        <f t="shared" si="30"/>
        <v>0</v>
      </c>
      <c r="AP6" s="163">
        <f t="shared" si="31"/>
        <v>0</v>
      </c>
      <c r="AQ6" s="163">
        <f t="shared" si="32"/>
        <v>0</v>
      </c>
      <c r="AR6" s="163">
        <f t="shared" si="33"/>
        <v>0</v>
      </c>
      <c r="AS6" s="182">
        <f t="shared" si="34"/>
        <v>0</v>
      </c>
      <c r="AT6" s="27">
        <v>3</v>
      </c>
      <c r="AU6" s="26">
        <f t="shared" si="35"/>
        <v>3</v>
      </c>
      <c r="AV6" s="26">
        <v>3</v>
      </c>
      <c r="AW6" s="26">
        <f t="shared" si="36"/>
        <v>3</v>
      </c>
      <c r="AX6" s="26">
        <v>3</v>
      </c>
      <c r="AY6" s="30">
        <f t="shared" si="37"/>
        <v>3</v>
      </c>
      <c r="AZ6" s="31" t="str">
        <f>Equipes!A4</f>
        <v>Equipe 03</v>
      </c>
      <c r="BA6" s="26">
        <f t="shared" si="38"/>
        <v>1</v>
      </c>
      <c r="BB6" s="26">
        <f>'J08'!BA6-BA6</f>
        <v>0</v>
      </c>
      <c r="BC6" s="32" t="str">
        <f>IF(BA6&gt;'J08'!BA6,'J08'!$BC$28,IF(BA6='J08'!BA6,'J08'!$BB$28,IF(BA6&lt;'J08'!BA6,'J08'!$BA$28)))</f>
        <v>u</v>
      </c>
      <c r="BD6" s="26">
        <f t="shared" si="39"/>
        <v>3</v>
      </c>
      <c r="BE6" s="26">
        <f>SUMPRODUCT(($B$4:$B$15=AZ6)*($CW$4:$CW$15))+SUMPRODUCT(($E$4:$E$15=AZ6)*($CX$4:$CX$15))+'J08'!BE6</f>
        <v>0</v>
      </c>
      <c r="BF6" s="26">
        <f>SUMPRODUCT(($B$4:$B$15=AZ6)*($CY$4:$CY$15))+SUMPRODUCT(($E$4:$E$15=AZ6)*($CZ$4:$CZ$15))+'J08'!BF6</f>
        <v>0</v>
      </c>
      <c r="BG6" s="26">
        <f>SUMPRODUCT(($B$4:$B$15=AZ6)*($DA$4:$DA$15))+SUMPRODUCT(($E$4:$E$15=AZ6)*($DB$4:$DB$15))+'J08'!BG6</f>
        <v>0</v>
      </c>
      <c r="BH6" s="26">
        <f>SUMPRODUCT(($B$4:$B$15=AZ6)*($DC$4:$DC$15))+SUMPRODUCT(($E$4:$E$15=AZ6)*($DD$4:$DD$15))+'J08'!BH6</f>
        <v>0</v>
      </c>
      <c r="BI6" s="26">
        <f>SUMPRODUCT(($B$4:$B$15=AZ6)*($DE$4:$DE$15))+SUMPRODUCT(($E$4:$E$15=AZ6)*($DF$4:$DF$15))+'J08'!BI6</f>
        <v>0</v>
      </c>
      <c r="BJ6" s="26">
        <f>SUMPRODUCT(($B$4:$B$15=AZ6)*($DG$4:$DG$15))+SUMPRODUCT(($E$4:$E$15=AZ6)*($DH$4:$DH$15))+'J08'!BJ6</f>
        <v>0</v>
      </c>
      <c r="BK6" s="26">
        <f>SUMPRODUCT(($B$4:$B$15=AZ6)*($DI$4:$DI$15))+SUMPRODUCT(($E$4:$E$15=AZ6)*($DJ$4:$DJ$15))+'J08'!BK6</f>
        <v>0</v>
      </c>
      <c r="BL6" s="26">
        <f t="shared" si="40"/>
        <v>0</v>
      </c>
      <c r="BM6" s="31" t="str">
        <f>Equipes!A4</f>
        <v>Equipe 03</v>
      </c>
      <c r="BN6" s="26">
        <f t="shared" si="41"/>
        <v>1</v>
      </c>
      <c r="BO6" s="26">
        <f>'J08'!BN6-BN6</f>
        <v>0</v>
      </c>
      <c r="BP6" s="32" t="str">
        <f>IF(BN6&gt;'J08'!BN6,'J08'!$BP$28,IF(BN6='J08'!BN6,'J08'!$BO$28,IF(BN6&lt;'J08'!BN6,'J08'!$BN$28)))</f>
        <v>u</v>
      </c>
      <c r="BQ6" s="26">
        <f t="shared" si="42"/>
        <v>3</v>
      </c>
      <c r="BR6" s="26">
        <f>SUMPRODUCT(($B$4:$B$15=BM6)*($CU$4:$CU$15))+'J08'!BR6</f>
        <v>0</v>
      </c>
      <c r="BS6" s="26">
        <f>SUMPRODUCT(($B$4:$B$15=BM6)*($CY$4:$CY$15))+'J08'!BS6</f>
        <v>0</v>
      </c>
      <c r="BT6" s="26">
        <f>SUMPRODUCT(($B$4:$B$15=BM6)*($DA$4:$DA$15))+'J08'!BT6</f>
        <v>0</v>
      </c>
      <c r="BU6" s="26">
        <f>SUMPRODUCT(($B$4:$B$15=BM6)*($DC$4:$DC$15))+'J08'!BU6</f>
        <v>0</v>
      </c>
      <c r="BV6" s="26">
        <f>SUMPRODUCT(($B$4:$B$15=BM6)*($DE$4:$DE$15))+'J08'!BV6</f>
        <v>0</v>
      </c>
      <c r="BW6" s="26">
        <f>SUMPRODUCT(($B$4:$B$15=BM6)*($DG$4:$DG$15))+'J08'!BW6</f>
        <v>0</v>
      </c>
      <c r="BX6" s="26">
        <f>SUMPRODUCT(($B$4:$B$15=BM6)*($DI$4:$DI$15))+'J08'!BX6</f>
        <v>0</v>
      </c>
      <c r="BY6" s="26">
        <f t="shared" si="43"/>
        <v>0</v>
      </c>
      <c r="BZ6" s="31" t="str">
        <f>Equipes!A4</f>
        <v>Equipe 03</v>
      </c>
      <c r="CA6" s="26">
        <f t="shared" si="44"/>
        <v>1</v>
      </c>
      <c r="CB6" s="26">
        <f>'J08'!CA6-CA6</f>
        <v>0</v>
      </c>
      <c r="CC6" s="32" t="str">
        <f>IF(CA6&gt;'J08'!CA6,'J08'!$CC$28,IF(CA6='J08'!CA6,'J08'!$CB$28,IF(CA6&lt;'J08'!CA6,'J08'!$CA$28)))</f>
        <v>u</v>
      </c>
      <c r="CD6" s="26">
        <f t="shared" si="45"/>
        <v>3</v>
      </c>
      <c r="CE6" s="26">
        <f>SUMPRODUCT(($E$4:$E$15=BZ6)*($CV$4:$CV$15))+'J08'!CE6</f>
        <v>0</v>
      </c>
      <c r="CF6" s="26">
        <f>SUMPRODUCT(($E$4:$E$15=BZ6)*($CZ$4:$CZ$15))+'J08'!CF6</f>
        <v>0</v>
      </c>
      <c r="CG6" s="26">
        <f>SUMPRODUCT(($E$4:$E$15=BZ6)*($DB$4:$DB$15))+'J08'!CG6</f>
        <v>0</v>
      </c>
      <c r="CH6" s="26">
        <f>SUMPRODUCT(($E$4:$E$15=BZ6)*($DD$4:$DD$15))+'J08'!CH6</f>
        <v>0</v>
      </c>
      <c r="CI6" s="26">
        <f>SUMPRODUCT(($E$4:$E$15=BZ6)*($DF$4:$DF$15))+'J08'!CI6</f>
        <v>0</v>
      </c>
      <c r="CJ6" s="26">
        <f>SUMPRODUCT(($E$4:$E$15=BZ6)*($DH$4:$DH$15))+'J08'!CJ6</f>
        <v>0</v>
      </c>
      <c r="CK6" s="26">
        <f>SUMPRODUCT(($E$4:$E$15=BZ6)*($DJ$4:$DJ$15))+'J08'!CK6</f>
        <v>0</v>
      </c>
      <c r="CL6" s="26">
        <f t="shared" si="46"/>
        <v>0</v>
      </c>
      <c r="CM6" s="33">
        <f t="shared" si="47"/>
        <v>0</v>
      </c>
      <c r="CN6" s="33">
        <f>CM6+0.0000006</f>
        <v>5.9999999999999997E-7</v>
      </c>
      <c r="CO6" s="33">
        <f t="shared" si="48"/>
        <v>0</v>
      </c>
      <c r="CP6" s="33">
        <f>CO6+0.0000006</f>
        <v>5.9999999999999997E-7</v>
      </c>
      <c r="CQ6" s="33">
        <f t="shared" si="49"/>
        <v>0</v>
      </c>
      <c r="CR6" s="33">
        <f>CQ6+0.0000006</f>
        <v>5.9999999999999997E-7</v>
      </c>
      <c r="CS6" s="26">
        <f>A6</f>
        <v>0</v>
      </c>
      <c r="CT6" s="26">
        <f>F6</f>
        <v>0</v>
      </c>
      <c r="CU6" s="26">
        <f>IF(C6="",0,IF(C6&gt;D6,3,IF(C6=D6,1,IF(C6&lt;D6,0))))</f>
        <v>0</v>
      </c>
      <c r="CV6" s="26">
        <f>IF(D6="",0,IF(D6&gt;C6,3,IF(D6=C6,1,IF(D6&lt;C6,0))))</f>
        <v>0</v>
      </c>
      <c r="CW6" s="26">
        <f t="shared" si="50"/>
        <v>0</v>
      </c>
      <c r="CX6" s="26">
        <f t="shared" si="50"/>
        <v>0</v>
      </c>
      <c r="CY6" s="26">
        <f t="shared" si="21"/>
        <v>0</v>
      </c>
      <c r="CZ6" s="26">
        <f t="shared" si="21"/>
        <v>0</v>
      </c>
      <c r="DA6" s="26" t="b">
        <f>IF(C6&lt;&gt;"",IF(C6&gt;D6,1))</f>
        <v>0</v>
      </c>
      <c r="DB6" s="26" t="b">
        <f>IF(D6&lt;&gt;"",IF(D6&gt;C6,1))</f>
        <v>0</v>
      </c>
      <c r="DC6" s="26" t="b">
        <f>IF(C6&lt;&gt;"",IF(C6=D6,1))</f>
        <v>0</v>
      </c>
      <c r="DD6" s="26" t="b">
        <f>IF(D6&lt;&gt;"",IF(D6=C6,1))</f>
        <v>0</v>
      </c>
      <c r="DE6" s="26" t="b">
        <f>IF(C6&lt;&gt;"",IF(C6&lt;D6,1))</f>
        <v>0</v>
      </c>
      <c r="DF6" s="26" t="b">
        <f>IF(D6&lt;&gt;"",IF(D6&lt;C6,1))</f>
        <v>0</v>
      </c>
      <c r="DG6" s="26">
        <f t="shared" si="22"/>
        <v>0</v>
      </c>
      <c r="DH6" s="26">
        <f t="shared" si="22"/>
        <v>0</v>
      </c>
      <c r="DI6" s="26">
        <f>D6</f>
        <v>0</v>
      </c>
      <c r="DJ6" s="30">
        <f>C6</f>
        <v>0</v>
      </c>
      <c r="DK6" s="31" t="str">
        <f t="shared" si="51"/>
        <v>Equipe 03</v>
      </c>
      <c r="DL6" s="33">
        <f t="shared" si="52"/>
        <v>0</v>
      </c>
      <c r="DM6" s="26">
        <f t="shared" si="53"/>
        <v>1</v>
      </c>
      <c r="DN6" s="31" t="str">
        <f t="shared" si="54"/>
        <v>Equipe 03</v>
      </c>
      <c r="DO6" s="31" t="str">
        <f t="shared" si="55"/>
        <v>Equipe 03</v>
      </c>
      <c r="DP6" s="33">
        <f t="shared" si="56"/>
        <v>0</v>
      </c>
      <c r="DQ6" s="26">
        <f t="shared" si="57"/>
        <v>1</v>
      </c>
      <c r="DR6" s="31" t="str">
        <f t="shared" si="58"/>
        <v>Equipe 03</v>
      </c>
      <c r="DS6" s="31" t="str">
        <f t="shared" si="59"/>
        <v>Equipe 03</v>
      </c>
      <c r="DT6" s="33">
        <f t="shared" si="60"/>
        <v>0</v>
      </c>
      <c r="DU6" s="26">
        <f t="shared" si="61"/>
        <v>1</v>
      </c>
      <c r="DV6" s="31" t="str">
        <f t="shared" si="62"/>
        <v>Equipe 03</v>
      </c>
      <c r="DW6" s="28"/>
      <c r="DX6" s="28"/>
      <c r="DY6" s="28"/>
      <c r="DZ6" s="28"/>
      <c r="EA6" s="28"/>
      <c r="EB6" s="28"/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8"/>
      <c r="ET6" s="28"/>
      <c r="EU6" s="28"/>
      <c r="EV6" s="28"/>
      <c r="EW6" s="28"/>
      <c r="EX6" s="28"/>
      <c r="EY6" s="28"/>
      <c r="EZ6" s="28"/>
      <c r="FA6" s="28"/>
      <c r="FB6" s="28"/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8"/>
    </row>
    <row r="7" spans="1:197" ht="15" customHeight="1" thickBot="1" x14ac:dyDescent="0.3">
      <c r="A7" s="73"/>
      <c r="B7" s="214"/>
      <c r="C7" s="74"/>
      <c r="D7" s="75"/>
      <c r="E7" s="217"/>
      <c r="F7" s="76"/>
      <c r="G7" s="77"/>
      <c r="H7" s="78"/>
      <c r="I7" s="28"/>
      <c r="J7" s="34">
        <f t="shared" si="63"/>
        <v>1</v>
      </c>
      <c r="K7" s="219" t="str">
        <f t="shared" si="23"/>
        <v>Equipe 04</v>
      </c>
      <c r="L7" s="185">
        <f t="shared" si="0"/>
        <v>0</v>
      </c>
      <c r="M7" s="140">
        <f t="shared" si="1"/>
        <v>0</v>
      </c>
      <c r="N7" s="42" t="str">
        <f t="shared" si="2"/>
        <v>u</v>
      </c>
      <c r="O7" s="144">
        <f t="shared" si="3"/>
        <v>0</v>
      </c>
      <c r="P7" s="145">
        <f t="shared" si="4"/>
        <v>0</v>
      </c>
      <c r="Q7" s="145">
        <f t="shared" si="5"/>
        <v>0</v>
      </c>
      <c r="R7" s="145">
        <f t="shared" si="6"/>
        <v>0</v>
      </c>
      <c r="S7" s="145">
        <f t="shared" si="7"/>
        <v>0</v>
      </c>
      <c r="T7" s="145">
        <f t="shared" si="8"/>
        <v>0</v>
      </c>
      <c r="U7" s="176">
        <f t="shared" si="9"/>
        <v>0</v>
      </c>
      <c r="V7" s="51">
        <f t="shared" si="64"/>
        <v>1</v>
      </c>
      <c r="W7" s="222" t="str">
        <f t="shared" si="24"/>
        <v>Equipe 04</v>
      </c>
      <c r="X7" s="188">
        <f t="shared" si="10"/>
        <v>0</v>
      </c>
      <c r="Y7" s="149">
        <f t="shared" si="11"/>
        <v>0</v>
      </c>
      <c r="Z7" s="52" t="str">
        <f t="shared" si="12"/>
        <v>u</v>
      </c>
      <c r="AA7" s="153">
        <f t="shared" si="13"/>
        <v>0</v>
      </c>
      <c r="AB7" s="154">
        <f t="shared" si="14"/>
        <v>0</v>
      </c>
      <c r="AC7" s="154">
        <f t="shared" si="15"/>
        <v>0</v>
      </c>
      <c r="AD7" s="154">
        <f t="shared" si="16"/>
        <v>0</v>
      </c>
      <c r="AE7" s="154">
        <f t="shared" si="17"/>
        <v>0</v>
      </c>
      <c r="AF7" s="154">
        <f t="shared" si="18"/>
        <v>0</v>
      </c>
      <c r="AG7" s="179">
        <f t="shared" si="19"/>
        <v>0</v>
      </c>
      <c r="AH7" s="61">
        <f t="shared" si="65"/>
        <v>1</v>
      </c>
      <c r="AI7" s="225" t="str">
        <f t="shared" si="25"/>
        <v>Equipe 04</v>
      </c>
      <c r="AJ7" s="191">
        <f t="shared" si="20"/>
        <v>0</v>
      </c>
      <c r="AK7" s="158">
        <f t="shared" si="26"/>
        <v>0</v>
      </c>
      <c r="AL7" s="62" t="str">
        <f t="shared" si="27"/>
        <v>u</v>
      </c>
      <c r="AM7" s="162">
        <f t="shared" si="28"/>
        <v>0</v>
      </c>
      <c r="AN7" s="163">
        <f t="shared" si="29"/>
        <v>0</v>
      </c>
      <c r="AO7" s="163">
        <f t="shared" si="30"/>
        <v>0</v>
      </c>
      <c r="AP7" s="163">
        <f t="shared" si="31"/>
        <v>0</v>
      </c>
      <c r="AQ7" s="163">
        <f t="shared" si="32"/>
        <v>0</v>
      </c>
      <c r="AR7" s="163">
        <f t="shared" si="33"/>
        <v>0</v>
      </c>
      <c r="AS7" s="182">
        <f t="shared" si="34"/>
        <v>0</v>
      </c>
      <c r="AT7" s="27">
        <v>4</v>
      </c>
      <c r="AU7" s="26">
        <f t="shared" si="35"/>
        <v>4</v>
      </c>
      <c r="AV7" s="26">
        <v>4</v>
      </c>
      <c r="AW7" s="26">
        <f t="shared" si="36"/>
        <v>4</v>
      </c>
      <c r="AX7" s="26">
        <v>4</v>
      </c>
      <c r="AY7" s="30">
        <f t="shared" si="37"/>
        <v>4</v>
      </c>
      <c r="AZ7" s="31" t="str">
        <f>Equipes!A5</f>
        <v>Equipe 04</v>
      </c>
      <c r="BA7" s="26">
        <f t="shared" si="38"/>
        <v>1</v>
      </c>
      <c r="BB7" s="26">
        <f>'J08'!BA7-BA7</f>
        <v>0</v>
      </c>
      <c r="BC7" s="32" t="str">
        <f>IF(BA7&gt;'J08'!BA7,'J08'!$BC$28,IF(BA7='J08'!BA7,'J08'!$BB$28,IF(BA7&lt;'J08'!BA7,'J08'!$BA$28)))</f>
        <v>u</v>
      </c>
      <c r="BD7" s="26">
        <f t="shared" si="39"/>
        <v>4</v>
      </c>
      <c r="BE7" s="26">
        <f>SUMPRODUCT(($B$4:$B$15=AZ7)*($CW$4:$CW$15))+SUMPRODUCT(($E$4:$E$15=AZ7)*($CX$4:$CX$15))+'J08'!BE7</f>
        <v>0</v>
      </c>
      <c r="BF7" s="26">
        <f>SUMPRODUCT(($B$4:$B$15=AZ7)*($CY$4:$CY$15))+SUMPRODUCT(($E$4:$E$15=AZ7)*($CZ$4:$CZ$15))+'J08'!BF7</f>
        <v>0</v>
      </c>
      <c r="BG7" s="26">
        <f>SUMPRODUCT(($B$4:$B$15=AZ7)*($DA$4:$DA$15))+SUMPRODUCT(($E$4:$E$15=AZ7)*($DB$4:$DB$15))+'J08'!BG7</f>
        <v>0</v>
      </c>
      <c r="BH7" s="26">
        <f>SUMPRODUCT(($B$4:$B$15=AZ7)*($DC$4:$DC$15))+SUMPRODUCT(($E$4:$E$15=AZ7)*($DD$4:$DD$15))+'J08'!BH7</f>
        <v>0</v>
      </c>
      <c r="BI7" s="26">
        <f>SUMPRODUCT(($B$4:$B$15=AZ7)*($DE$4:$DE$15))+SUMPRODUCT(($E$4:$E$15=AZ7)*($DF$4:$DF$15))+'J08'!BI7</f>
        <v>0</v>
      </c>
      <c r="BJ7" s="26">
        <f>SUMPRODUCT(($B$4:$B$15=AZ7)*($DG$4:$DG$15))+SUMPRODUCT(($E$4:$E$15=AZ7)*($DH$4:$DH$15))+'J08'!BJ7</f>
        <v>0</v>
      </c>
      <c r="BK7" s="26">
        <f>SUMPRODUCT(($B$4:$B$15=AZ7)*($DI$4:$DI$15))+SUMPRODUCT(($E$4:$E$15=AZ7)*($DJ$4:$DJ$15))+'J08'!BK7</f>
        <v>0</v>
      </c>
      <c r="BL7" s="26">
        <f t="shared" si="40"/>
        <v>0</v>
      </c>
      <c r="BM7" s="31" t="str">
        <f>Equipes!A5</f>
        <v>Equipe 04</v>
      </c>
      <c r="BN7" s="26">
        <f t="shared" si="41"/>
        <v>1</v>
      </c>
      <c r="BO7" s="26">
        <f>'J08'!BN7-BN7</f>
        <v>0</v>
      </c>
      <c r="BP7" s="32" t="str">
        <f>IF(BN7&gt;'J08'!BN7,'J08'!$BP$28,IF(BN7='J08'!BN7,'J08'!$BO$28,IF(BN7&lt;'J08'!BN7,'J08'!$BN$28)))</f>
        <v>u</v>
      </c>
      <c r="BQ7" s="26">
        <f t="shared" si="42"/>
        <v>4</v>
      </c>
      <c r="BR7" s="26">
        <f>SUMPRODUCT(($B$4:$B$15=BM7)*($CU$4:$CU$15))+'J08'!BR7</f>
        <v>0</v>
      </c>
      <c r="BS7" s="26">
        <f>SUMPRODUCT(($B$4:$B$15=BM7)*($CY$4:$CY$15))+'J08'!BS7</f>
        <v>0</v>
      </c>
      <c r="BT7" s="26">
        <f>SUMPRODUCT(($B$4:$B$15=BM7)*($DA$4:$DA$15))+'J08'!BT7</f>
        <v>0</v>
      </c>
      <c r="BU7" s="26">
        <f>SUMPRODUCT(($B$4:$B$15=BM7)*($DC$4:$DC$15))+'J08'!BU7</f>
        <v>0</v>
      </c>
      <c r="BV7" s="26">
        <f>SUMPRODUCT(($B$4:$B$15=BM7)*($DE$4:$DE$15))+'J08'!BV7</f>
        <v>0</v>
      </c>
      <c r="BW7" s="26">
        <f>SUMPRODUCT(($B$4:$B$15=BM7)*($DG$4:$DG$15))+'J08'!BW7</f>
        <v>0</v>
      </c>
      <c r="BX7" s="26">
        <f>SUMPRODUCT(($B$4:$B$15=BM7)*($DI$4:$DI$15))+'J08'!BX7</f>
        <v>0</v>
      </c>
      <c r="BY7" s="26">
        <f t="shared" si="43"/>
        <v>0</v>
      </c>
      <c r="BZ7" s="31" t="str">
        <f>Equipes!A5</f>
        <v>Equipe 04</v>
      </c>
      <c r="CA7" s="26">
        <f t="shared" si="44"/>
        <v>1</v>
      </c>
      <c r="CB7" s="26">
        <f>'J08'!CA7-CA7</f>
        <v>0</v>
      </c>
      <c r="CC7" s="32" t="str">
        <f>IF(CA7&gt;'J08'!CA7,'J08'!$CC$28,IF(CA7='J08'!CA7,'J08'!$CB$28,IF(CA7&lt;'J08'!CA7,'J08'!$CA$28)))</f>
        <v>u</v>
      </c>
      <c r="CD7" s="26">
        <f t="shared" si="45"/>
        <v>4</v>
      </c>
      <c r="CE7" s="26">
        <f>SUMPRODUCT(($E$4:$E$15=BZ7)*($CV$4:$CV$15))+'J08'!CE7</f>
        <v>0</v>
      </c>
      <c r="CF7" s="26">
        <f>SUMPRODUCT(($E$4:$E$15=BZ7)*($CZ$4:$CZ$15))+'J08'!CF7</f>
        <v>0</v>
      </c>
      <c r="CG7" s="26">
        <f>SUMPRODUCT(($E$4:$E$15=BZ7)*($DB$4:$DB$15))+'J08'!CG7</f>
        <v>0</v>
      </c>
      <c r="CH7" s="26">
        <f>SUMPRODUCT(($E$4:$E$15=BZ7)*($DD$4:$DD$15))+'J08'!CH7</f>
        <v>0</v>
      </c>
      <c r="CI7" s="26">
        <f>SUMPRODUCT(($E$4:$E$15=BZ7)*($DF$4:$DF$15))+'J08'!CI7</f>
        <v>0</v>
      </c>
      <c r="CJ7" s="26">
        <f>SUMPRODUCT(($E$4:$E$15=BZ7)*($DH$4:$DH$15))+'J08'!CJ7</f>
        <v>0</v>
      </c>
      <c r="CK7" s="26">
        <f>SUMPRODUCT(($E$4:$E$15=BZ7)*($DJ$4:$DJ$15))+'J08'!CK7</f>
        <v>0</v>
      </c>
      <c r="CL7" s="26">
        <f t="shared" si="46"/>
        <v>0</v>
      </c>
      <c r="CM7" s="33">
        <f t="shared" si="47"/>
        <v>0</v>
      </c>
      <c r="CN7" s="33">
        <f>CM7+0.0000005</f>
        <v>4.9999999999999998E-7</v>
      </c>
      <c r="CO7" s="33">
        <f t="shared" si="48"/>
        <v>0</v>
      </c>
      <c r="CP7" s="33">
        <f>CO7+0.0000005</f>
        <v>4.9999999999999998E-7</v>
      </c>
      <c r="CQ7" s="33">
        <f t="shared" si="49"/>
        <v>0</v>
      </c>
      <c r="CR7" s="33">
        <f>CQ7+0.0000005</f>
        <v>4.9999999999999998E-7</v>
      </c>
      <c r="CS7" s="26">
        <f>A7</f>
        <v>0</v>
      </c>
      <c r="CT7" s="26">
        <f>F7</f>
        <v>0</v>
      </c>
      <c r="CU7" s="26">
        <f>IF(C7="",0,IF(C7&gt;D7,3,IF(C7=D7,1,IF(C7&lt;D7,0))))</f>
        <v>0</v>
      </c>
      <c r="CV7" s="26">
        <f>IF(D7="",0,IF(D7&gt;C7,3,IF(D7=C7,1,IF(D7&lt;C7,0))))</f>
        <v>0</v>
      </c>
      <c r="CW7" s="26">
        <f t="shared" si="50"/>
        <v>0</v>
      </c>
      <c r="CX7" s="26">
        <f t="shared" si="50"/>
        <v>0</v>
      </c>
      <c r="CY7" s="26">
        <f t="shared" si="21"/>
        <v>0</v>
      </c>
      <c r="CZ7" s="26">
        <f t="shared" si="21"/>
        <v>0</v>
      </c>
      <c r="DA7" s="26" t="b">
        <f>IF(C7&lt;&gt;"",IF(C7&gt;D7,1))</f>
        <v>0</v>
      </c>
      <c r="DB7" s="26" t="b">
        <f>IF(D7&lt;&gt;"",IF(D7&gt;C7,1))</f>
        <v>0</v>
      </c>
      <c r="DC7" s="26" t="b">
        <f>IF(C7&lt;&gt;"",IF(C7=D7,1))</f>
        <v>0</v>
      </c>
      <c r="DD7" s="26" t="b">
        <f>IF(D7&lt;&gt;"",IF(D7=C7,1))</f>
        <v>0</v>
      </c>
      <c r="DE7" s="26" t="b">
        <f>IF(C7&lt;&gt;"",IF(C7&lt;D7,1))</f>
        <v>0</v>
      </c>
      <c r="DF7" s="26" t="b">
        <f>IF(D7&lt;&gt;"",IF(D7&lt;C7,1))</f>
        <v>0</v>
      </c>
      <c r="DG7" s="26">
        <f t="shared" si="22"/>
        <v>0</v>
      </c>
      <c r="DH7" s="26">
        <f t="shared" si="22"/>
        <v>0</v>
      </c>
      <c r="DI7" s="26">
        <f>D7</f>
        <v>0</v>
      </c>
      <c r="DJ7" s="30">
        <f>C7</f>
        <v>0</v>
      </c>
      <c r="DK7" s="31" t="str">
        <f t="shared" si="51"/>
        <v>Equipe 04</v>
      </c>
      <c r="DL7" s="33">
        <f t="shared" si="52"/>
        <v>0</v>
      </c>
      <c r="DM7" s="26">
        <f t="shared" si="53"/>
        <v>1</v>
      </c>
      <c r="DN7" s="31" t="str">
        <f t="shared" si="54"/>
        <v>Equipe 04</v>
      </c>
      <c r="DO7" s="31" t="str">
        <f t="shared" si="55"/>
        <v>Equipe 04</v>
      </c>
      <c r="DP7" s="33">
        <f t="shared" si="56"/>
        <v>0</v>
      </c>
      <c r="DQ7" s="26">
        <f t="shared" si="57"/>
        <v>1</v>
      </c>
      <c r="DR7" s="31" t="str">
        <f t="shared" si="58"/>
        <v>Equipe 04</v>
      </c>
      <c r="DS7" s="31" t="str">
        <f t="shared" si="59"/>
        <v>Equipe 04</v>
      </c>
      <c r="DT7" s="33">
        <f t="shared" si="60"/>
        <v>0</v>
      </c>
      <c r="DU7" s="26">
        <f t="shared" si="61"/>
        <v>1</v>
      </c>
      <c r="DV7" s="31" t="str">
        <f t="shared" si="62"/>
        <v>Equipe 04</v>
      </c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</row>
    <row r="8" spans="1:197" ht="15" customHeight="1" thickTop="1" x14ac:dyDescent="0.25">
      <c r="A8" s="79"/>
      <c r="B8" s="196"/>
      <c r="C8" s="80"/>
      <c r="D8" s="80"/>
      <c r="E8" s="197"/>
      <c r="F8" s="79"/>
      <c r="G8" s="81"/>
      <c r="H8" s="82"/>
      <c r="I8" s="28"/>
      <c r="J8" s="34">
        <f t="shared" si="63"/>
        <v>1</v>
      </c>
      <c r="K8" s="219" t="str">
        <f t="shared" si="23"/>
        <v>Equipe 05</v>
      </c>
      <c r="L8" s="185">
        <f t="shared" si="0"/>
        <v>0</v>
      </c>
      <c r="M8" s="140">
        <f t="shared" si="1"/>
        <v>0</v>
      </c>
      <c r="N8" s="42" t="str">
        <f t="shared" si="2"/>
        <v>u</v>
      </c>
      <c r="O8" s="144">
        <f t="shared" si="3"/>
        <v>0</v>
      </c>
      <c r="P8" s="145">
        <f t="shared" si="4"/>
        <v>0</v>
      </c>
      <c r="Q8" s="145">
        <f t="shared" si="5"/>
        <v>0</v>
      </c>
      <c r="R8" s="145">
        <f t="shared" si="6"/>
        <v>0</v>
      </c>
      <c r="S8" s="145">
        <f t="shared" si="7"/>
        <v>0</v>
      </c>
      <c r="T8" s="145">
        <f t="shared" si="8"/>
        <v>0</v>
      </c>
      <c r="U8" s="176">
        <f t="shared" si="9"/>
        <v>0</v>
      </c>
      <c r="V8" s="51">
        <f t="shared" si="64"/>
        <v>1</v>
      </c>
      <c r="W8" s="222" t="str">
        <f t="shared" si="24"/>
        <v>Equipe 05</v>
      </c>
      <c r="X8" s="188">
        <f t="shared" si="10"/>
        <v>0</v>
      </c>
      <c r="Y8" s="149">
        <f t="shared" si="11"/>
        <v>0</v>
      </c>
      <c r="Z8" s="52" t="str">
        <f t="shared" si="12"/>
        <v>u</v>
      </c>
      <c r="AA8" s="153">
        <f t="shared" si="13"/>
        <v>0</v>
      </c>
      <c r="AB8" s="154">
        <f t="shared" si="14"/>
        <v>0</v>
      </c>
      <c r="AC8" s="154">
        <f t="shared" si="15"/>
        <v>0</v>
      </c>
      <c r="AD8" s="154">
        <f t="shared" si="16"/>
        <v>0</v>
      </c>
      <c r="AE8" s="154">
        <f t="shared" si="17"/>
        <v>0</v>
      </c>
      <c r="AF8" s="154">
        <f t="shared" si="18"/>
        <v>0</v>
      </c>
      <c r="AG8" s="179">
        <f t="shared" si="19"/>
        <v>0</v>
      </c>
      <c r="AH8" s="61">
        <f t="shared" si="65"/>
        <v>1</v>
      </c>
      <c r="AI8" s="225" t="str">
        <f t="shared" si="25"/>
        <v>Equipe 05</v>
      </c>
      <c r="AJ8" s="191">
        <f t="shared" si="20"/>
        <v>0</v>
      </c>
      <c r="AK8" s="158">
        <f t="shared" si="26"/>
        <v>0</v>
      </c>
      <c r="AL8" s="62" t="str">
        <f t="shared" si="27"/>
        <v>u</v>
      </c>
      <c r="AM8" s="162">
        <f t="shared" si="28"/>
        <v>0</v>
      </c>
      <c r="AN8" s="163">
        <f t="shared" si="29"/>
        <v>0</v>
      </c>
      <c r="AO8" s="163">
        <f t="shared" si="30"/>
        <v>0</v>
      </c>
      <c r="AP8" s="163">
        <f t="shared" si="31"/>
        <v>0</v>
      </c>
      <c r="AQ8" s="163">
        <f t="shared" si="32"/>
        <v>0</v>
      </c>
      <c r="AR8" s="163">
        <f t="shared" si="33"/>
        <v>0</v>
      </c>
      <c r="AS8" s="182">
        <f t="shared" si="34"/>
        <v>0</v>
      </c>
      <c r="AT8" s="27">
        <v>5</v>
      </c>
      <c r="AU8" s="26">
        <f t="shared" si="35"/>
        <v>5</v>
      </c>
      <c r="AV8" s="26">
        <v>5</v>
      </c>
      <c r="AW8" s="26">
        <f t="shared" si="36"/>
        <v>5</v>
      </c>
      <c r="AX8" s="26">
        <v>5</v>
      </c>
      <c r="AY8" s="30">
        <f t="shared" si="37"/>
        <v>5</v>
      </c>
      <c r="AZ8" s="31" t="str">
        <f>Equipes!A6</f>
        <v>Equipe 05</v>
      </c>
      <c r="BA8" s="26">
        <f t="shared" si="38"/>
        <v>1</v>
      </c>
      <c r="BB8" s="26">
        <f>'J08'!BA8-BA8</f>
        <v>0</v>
      </c>
      <c r="BC8" s="32" t="str">
        <f>IF(BA8&gt;'J08'!BA8,'J08'!$BC$28,IF(BA8='J08'!BA8,'J08'!$BB$28,IF(BA8&lt;'J08'!BA8,'J08'!$BA$28)))</f>
        <v>u</v>
      </c>
      <c r="BD8" s="26">
        <f t="shared" si="39"/>
        <v>5</v>
      </c>
      <c r="BE8" s="26">
        <f>SUMPRODUCT(($B$4:$B$15=AZ8)*($CW$4:$CW$15))+SUMPRODUCT(($E$4:$E$15=AZ8)*($CX$4:$CX$15))+'J08'!BE8</f>
        <v>0</v>
      </c>
      <c r="BF8" s="26">
        <f>SUMPRODUCT(($B$4:$B$15=AZ8)*($CY$4:$CY$15))+SUMPRODUCT(($E$4:$E$15=AZ8)*($CZ$4:$CZ$15))+'J08'!BF8</f>
        <v>0</v>
      </c>
      <c r="BG8" s="26">
        <f>SUMPRODUCT(($B$4:$B$15=AZ8)*($DA$4:$DA$15))+SUMPRODUCT(($E$4:$E$15=AZ8)*($DB$4:$DB$15))+'J08'!BG8</f>
        <v>0</v>
      </c>
      <c r="BH8" s="26">
        <f>SUMPRODUCT(($B$4:$B$15=AZ8)*($DC$4:$DC$15))+SUMPRODUCT(($E$4:$E$15=AZ8)*($DD$4:$DD$15))+'J08'!BH8</f>
        <v>0</v>
      </c>
      <c r="BI8" s="26">
        <f>SUMPRODUCT(($B$4:$B$15=AZ8)*($DE$4:$DE$15))+SUMPRODUCT(($E$4:$E$15=AZ8)*($DF$4:$DF$15))+'J08'!BI8</f>
        <v>0</v>
      </c>
      <c r="BJ8" s="26">
        <f>SUMPRODUCT(($B$4:$B$15=AZ8)*($DG$4:$DG$15))+SUMPRODUCT(($E$4:$E$15=AZ8)*($DH$4:$DH$15))+'J08'!BJ8</f>
        <v>0</v>
      </c>
      <c r="BK8" s="26">
        <f>SUMPRODUCT(($B$4:$B$15=AZ8)*($DI$4:$DI$15))+SUMPRODUCT(($E$4:$E$15=AZ8)*($DJ$4:$DJ$15))+'J08'!BK8</f>
        <v>0</v>
      </c>
      <c r="BL8" s="26">
        <f t="shared" si="40"/>
        <v>0</v>
      </c>
      <c r="BM8" s="31" t="str">
        <f>Equipes!A6</f>
        <v>Equipe 05</v>
      </c>
      <c r="BN8" s="26">
        <f t="shared" si="41"/>
        <v>1</v>
      </c>
      <c r="BO8" s="26">
        <f>'J08'!BN8-BN8</f>
        <v>0</v>
      </c>
      <c r="BP8" s="32" t="str">
        <f>IF(BN8&gt;'J08'!BN8,'J08'!$BP$28,IF(BN8='J08'!BN8,'J08'!$BO$28,IF(BN8&lt;'J08'!BN8,'J08'!$BN$28)))</f>
        <v>u</v>
      </c>
      <c r="BQ8" s="26">
        <f t="shared" si="42"/>
        <v>5</v>
      </c>
      <c r="BR8" s="26">
        <f>SUMPRODUCT(($B$4:$B$15=BM8)*($CU$4:$CU$15))+'J08'!BR8</f>
        <v>0</v>
      </c>
      <c r="BS8" s="26">
        <f>SUMPRODUCT(($B$4:$B$15=BM8)*($CY$4:$CY$15))+'J08'!BS8</f>
        <v>0</v>
      </c>
      <c r="BT8" s="26">
        <f>SUMPRODUCT(($B$4:$B$15=BM8)*($DA$4:$DA$15))+'J08'!BT8</f>
        <v>0</v>
      </c>
      <c r="BU8" s="26">
        <f>SUMPRODUCT(($B$4:$B$15=BM8)*($DC$4:$DC$15))+'J08'!BU8</f>
        <v>0</v>
      </c>
      <c r="BV8" s="26">
        <f>SUMPRODUCT(($B$4:$B$15=BM8)*($DE$4:$DE$15))+'J08'!BV8</f>
        <v>0</v>
      </c>
      <c r="BW8" s="26">
        <f>SUMPRODUCT(($B$4:$B$15=BM8)*($DG$4:$DG$15))+'J08'!BW8</f>
        <v>0</v>
      </c>
      <c r="BX8" s="26">
        <f>SUMPRODUCT(($B$4:$B$15=BM8)*($DI$4:$DI$15))+'J08'!BX8</f>
        <v>0</v>
      </c>
      <c r="BY8" s="26">
        <f t="shared" si="43"/>
        <v>0</v>
      </c>
      <c r="BZ8" s="31" t="str">
        <f>Equipes!A6</f>
        <v>Equipe 05</v>
      </c>
      <c r="CA8" s="26">
        <f t="shared" si="44"/>
        <v>1</v>
      </c>
      <c r="CB8" s="26">
        <f>'J08'!CA8-CA8</f>
        <v>0</v>
      </c>
      <c r="CC8" s="32" t="str">
        <f>IF(CA8&gt;'J08'!CA8,'J08'!$CC$28,IF(CA8='J08'!CA8,'J08'!$CB$28,IF(CA8&lt;'J08'!CA8,'J08'!$CA$28)))</f>
        <v>u</v>
      </c>
      <c r="CD8" s="26">
        <f t="shared" si="45"/>
        <v>5</v>
      </c>
      <c r="CE8" s="26">
        <f>SUMPRODUCT(($E$4:$E$15=BZ8)*($CV$4:$CV$15))+'J08'!CE8</f>
        <v>0</v>
      </c>
      <c r="CF8" s="26">
        <f>SUMPRODUCT(($E$4:$E$15=BZ8)*($CZ$4:$CZ$15))+'J08'!CF8</f>
        <v>0</v>
      </c>
      <c r="CG8" s="26">
        <f>SUMPRODUCT(($E$4:$E$15=BZ8)*($DB$4:$DB$15))+'J08'!CG8</f>
        <v>0</v>
      </c>
      <c r="CH8" s="26">
        <f>SUMPRODUCT(($E$4:$E$15=BZ8)*($DD$4:$DD$15))+'J08'!CH8</f>
        <v>0</v>
      </c>
      <c r="CI8" s="26">
        <f>SUMPRODUCT(($E$4:$E$15=BZ8)*($DF$4:$DF$15))+'J08'!CI8</f>
        <v>0</v>
      </c>
      <c r="CJ8" s="26">
        <f>SUMPRODUCT(($E$4:$E$15=BZ8)*($DH$4:$DH$15))+'J08'!CJ8</f>
        <v>0</v>
      </c>
      <c r="CK8" s="26">
        <f>SUMPRODUCT(($E$4:$E$15=BZ8)*($DJ$4:$DJ$15))+'J08'!CK8</f>
        <v>0</v>
      </c>
      <c r="CL8" s="26">
        <f t="shared" si="46"/>
        <v>0</v>
      </c>
      <c r="CM8" s="33">
        <f t="shared" si="47"/>
        <v>0</v>
      </c>
      <c r="CN8" s="33">
        <f>CM8+0.0000004</f>
        <v>3.9999999999999998E-7</v>
      </c>
      <c r="CO8" s="33">
        <f t="shared" si="48"/>
        <v>0</v>
      </c>
      <c r="CP8" s="33">
        <f>CO8+0.0000004</f>
        <v>3.9999999999999998E-7</v>
      </c>
      <c r="CQ8" s="33">
        <f t="shared" si="49"/>
        <v>0</v>
      </c>
      <c r="CR8" s="33">
        <f>CQ8+0.0000004</f>
        <v>3.9999999999999998E-7</v>
      </c>
      <c r="CS8" s="103"/>
      <c r="CT8" s="97"/>
      <c r="CU8" s="97"/>
      <c r="CV8" s="97"/>
      <c r="CW8" s="97"/>
      <c r="CX8" s="97"/>
      <c r="CY8" s="97"/>
      <c r="CZ8" s="97"/>
      <c r="DA8" s="97"/>
      <c r="DB8" s="97"/>
      <c r="DC8" s="97"/>
      <c r="DD8" s="97"/>
      <c r="DE8" s="97"/>
      <c r="DF8" s="97"/>
      <c r="DG8" s="97"/>
      <c r="DH8" s="97"/>
      <c r="DI8" s="97"/>
      <c r="DJ8" s="104"/>
      <c r="DK8" s="31" t="str">
        <f t="shared" si="51"/>
        <v>Equipe 05</v>
      </c>
      <c r="DL8" s="33">
        <f t="shared" si="52"/>
        <v>0</v>
      </c>
      <c r="DM8" s="26">
        <f t="shared" si="53"/>
        <v>1</v>
      </c>
      <c r="DN8" s="31" t="str">
        <f t="shared" si="54"/>
        <v>Equipe 05</v>
      </c>
      <c r="DO8" s="31" t="str">
        <f t="shared" si="55"/>
        <v>Equipe 05</v>
      </c>
      <c r="DP8" s="33">
        <f t="shared" si="56"/>
        <v>0</v>
      </c>
      <c r="DQ8" s="26">
        <f t="shared" si="57"/>
        <v>1</v>
      </c>
      <c r="DR8" s="31" t="str">
        <f t="shared" si="58"/>
        <v>Equipe 05</v>
      </c>
      <c r="DS8" s="31" t="str">
        <f t="shared" si="59"/>
        <v>Equipe 05</v>
      </c>
      <c r="DT8" s="33">
        <f t="shared" si="60"/>
        <v>0</v>
      </c>
      <c r="DU8" s="26">
        <f t="shared" si="61"/>
        <v>1</v>
      </c>
      <c r="DV8" s="31" t="str">
        <f t="shared" si="62"/>
        <v>Equipe 05</v>
      </c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</row>
    <row r="9" spans="1:197" ht="15" customHeight="1" x14ac:dyDescent="0.25">
      <c r="A9" s="105"/>
      <c r="B9" s="106"/>
      <c r="C9" s="94"/>
      <c r="D9" s="94"/>
      <c r="E9" s="93"/>
      <c r="F9" s="105"/>
      <c r="G9" s="107"/>
      <c r="H9" s="108"/>
      <c r="I9" s="28"/>
      <c r="J9" s="34">
        <f t="shared" si="63"/>
        <v>1</v>
      </c>
      <c r="K9" s="219" t="str">
        <f t="shared" si="23"/>
        <v>Equipe 06</v>
      </c>
      <c r="L9" s="185">
        <f t="shared" si="0"/>
        <v>0</v>
      </c>
      <c r="M9" s="140">
        <f t="shared" si="1"/>
        <v>0</v>
      </c>
      <c r="N9" s="42" t="str">
        <f t="shared" si="2"/>
        <v>u</v>
      </c>
      <c r="O9" s="144">
        <f t="shared" si="3"/>
        <v>0</v>
      </c>
      <c r="P9" s="145">
        <f t="shared" si="4"/>
        <v>0</v>
      </c>
      <c r="Q9" s="145">
        <f t="shared" si="5"/>
        <v>0</v>
      </c>
      <c r="R9" s="145">
        <f t="shared" si="6"/>
        <v>0</v>
      </c>
      <c r="S9" s="145">
        <f t="shared" si="7"/>
        <v>0</v>
      </c>
      <c r="T9" s="145">
        <f t="shared" si="8"/>
        <v>0</v>
      </c>
      <c r="U9" s="176">
        <f t="shared" si="9"/>
        <v>0</v>
      </c>
      <c r="V9" s="51">
        <f t="shared" si="64"/>
        <v>1</v>
      </c>
      <c r="W9" s="222" t="str">
        <f t="shared" si="24"/>
        <v>Equipe 06</v>
      </c>
      <c r="X9" s="188">
        <f t="shared" si="10"/>
        <v>0</v>
      </c>
      <c r="Y9" s="149">
        <f t="shared" si="11"/>
        <v>0</v>
      </c>
      <c r="Z9" s="52" t="str">
        <f t="shared" si="12"/>
        <v>u</v>
      </c>
      <c r="AA9" s="153">
        <f t="shared" si="13"/>
        <v>0</v>
      </c>
      <c r="AB9" s="154">
        <f t="shared" si="14"/>
        <v>0</v>
      </c>
      <c r="AC9" s="154">
        <f t="shared" si="15"/>
        <v>0</v>
      </c>
      <c r="AD9" s="154">
        <f t="shared" si="16"/>
        <v>0</v>
      </c>
      <c r="AE9" s="154">
        <f t="shared" si="17"/>
        <v>0</v>
      </c>
      <c r="AF9" s="154">
        <f t="shared" si="18"/>
        <v>0</v>
      </c>
      <c r="AG9" s="179">
        <f t="shared" si="19"/>
        <v>0</v>
      </c>
      <c r="AH9" s="61">
        <f t="shared" si="65"/>
        <v>1</v>
      </c>
      <c r="AI9" s="225" t="str">
        <f t="shared" si="25"/>
        <v>Equipe 06</v>
      </c>
      <c r="AJ9" s="191">
        <f t="shared" si="20"/>
        <v>0</v>
      </c>
      <c r="AK9" s="158">
        <f t="shared" si="26"/>
        <v>0</v>
      </c>
      <c r="AL9" s="62" t="str">
        <f t="shared" si="27"/>
        <v>u</v>
      </c>
      <c r="AM9" s="162">
        <f t="shared" si="28"/>
        <v>0</v>
      </c>
      <c r="AN9" s="163">
        <f t="shared" si="29"/>
        <v>0</v>
      </c>
      <c r="AO9" s="163">
        <f t="shared" si="30"/>
        <v>0</v>
      </c>
      <c r="AP9" s="163">
        <f t="shared" si="31"/>
        <v>0</v>
      </c>
      <c r="AQ9" s="163">
        <f t="shared" si="32"/>
        <v>0</v>
      </c>
      <c r="AR9" s="163">
        <f t="shared" si="33"/>
        <v>0</v>
      </c>
      <c r="AS9" s="182">
        <f t="shared" si="34"/>
        <v>0</v>
      </c>
      <c r="AT9" s="27">
        <v>6</v>
      </c>
      <c r="AU9" s="26">
        <f t="shared" si="35"/>
        <v>6</v>
      </c>
      <c r="AV9" s="26">
        <v>6</v>
      </c>
      <c r="AW9" s="26">
        <f t="shared" si="36"/>
        <v>6</v>
      </c>
      <c r="AX9" s="26">
        <v>6</v>
      </c>
      <c r="AY9" s="30">
        <f t="shared" si="37"/>
        <v>6</v>
      </c>
      <c r="AZ9" s="31" t="str">
        <f>Equipes!A7</f>
        <v>Equipe 06</v>
      </c>
      <c r="BA9" s="26">
        <f t="shared" si="38"/>
        <v>1</v>
      </c>
      <c r="BB9" s="26">
        <f>'J08'!BA9-BA9</f>
        <v>0</v>
      </c>
      <c r="BC9" s="32" t="str">
        <f>IF(BA9&gt;'J08'!BA9,'J08'!$BC$28,IF(BA9='J08'!BA9,'J08'!$BB$28,IF(BA9&lt;'J08'!BA9,'J08'!$BA$28)))</f>
        <v>u</v>
      </c>
      <c r="BD9" s="26">
        <f t="shared" si="39"/>
        <v>6</v>
      </c>
      <c r="BE9" s="26">
        <f>SUMPRODUCT(($B$4:$B$15=AZ9)*($CW$4:$CW$15))+SUMPRODUCT(($E$4:$E$15=AZ9)*($CX$4:$CX$15))+'J08'!BE9</f>
        <v>0</v>
      </c>
      <c r="BF9" s="26">
        <f>SUMPRODUCT(($B$4:$B$15=AZ9)*($CY$4:$CY$15))+SUMPRODUCT(($E$4:$E$15=AZ9)*($CZ$4:$CZ$15))+'J08'!BF9</f>
        <v>0</v>
      </c>
      <c r="BG9" s="26">
        <f>SUMPRODUCT(($B$4:$B$15=AZ9)*($DA$4:$DA$15))+SUMPRODUCT(($E$4:$E$15=AZ9)*($DB$4:$DB$15))+'J08'!BG9</f>
        <v>0</v>
      </c>
      <c r="BH9" s="26">
        <f>SUMPRODUCT(($B$4:$B$15=AZ9)*($DC$4:$DC$15))+SUMPRODUCT(($E$4:$E$15=AZ9)*($DD$4:$DD$15))+'J08'!BH9</f>
        <v>0</v>
      </c>
      <c r="BI9" s="26">
        <f>SUMPRODUCT(($B$4:$B$15=AZ9)*($DE$4:$DE$15))+SUMPRODUCT(($E$4:$E$15=AZ9)*($DF$4:$DF$15))+'J08'!BI9</f>
        <v>0</v>
      </c>
      <c r="BJ9" s="26">
        <f>SUMPRODUCT(($B$4:$B$15=AZ9)*($DG$4:$DG$15))+SUMPRODUCT(($E$4:$E$15=AZ9)*($DH$4:$DH$15))+'J08'!BJ9</f>
        <v>0</v>
      </c>
      <c r="BK9" s="26">
        <f>SUMPRODUCT(($B$4:$B$15=AZ9)*($DI$4:$DI$15))+SUMPRODUCT(($E$4:$E$15=AZ9)*($DJ$4:$DJ$15))+'J08'!BK9</f>
        <v>0</v>
      </c>
      <c r="BL9" s="26">
        <f t="shared" si="40"/>
        <v>0</v>
      </c>
      <c r="BM9" s="31" t="str">
        <f>Equipes!A7</f>
        <v>Equipe 06</v>
      </c>
      <c r="BN9" s="26">
        <f t="shared" si="41"/>
        <v>1</v>
      </c>
      <c r="BO9" s="26">
        <f>'J08'!BN9-BN9</f>
        <v>0</v>
      </c>
      <c r="BP9" s="32" t="str">
        <f>IF(BN9&gt;'J08'!BN9,'J08'!$BP$28,IF(BN9='J08'!BN9,'J08'!$BO$28,IF(BN9&lt;'J08'!BN9,'J08'!$BN$28)))</f>
        <v>u</v>
      </c>
      <c r="BQ9" s="26">
        <f t="shared" si="42"/>
        <v>6</v>
      </c>
      <c r="BR9" s="26">
        <f>SUMPRODUCT(($B$4:$B$15=BM9)*($CU$4:$CU$15))+'J08'!BR9</f>
        <v>0</v>
      </c>
      <c r="BS9" s="26">
        <f>SUMPRODUCT(($B$4:$B$15=BM9)*($CY$4:$CY$15))+'J08'!BS9</f>
        <v>0</v>
      </c>
      <c r="BT9" s="26">
        <f>SUMPRODUCT(($B$4:$B$15=BM9)*($DA$4:$DA$15))+'J08'!BT9</f>
        <v>0</v>
      </c>
      <c r="BU9" s="26">
        <f>SUMPRODUCT(($B$4:$B$15=BM9)*($DC$4:$DC$15))+'J08'!BU9</f>
        <v>0</v>
      </c>
      <c r="BV9" s="26">
        <f>SUMPRODUCT(($B$4:$B$15=BM9)*($DE$4:$DE$15))+'J08'!BV9</f>
        <v>0</v>
      </c>
      <c r="BW9" s="26">
        <f>SUMPRODUCT(($B$4:$B$15=BM9)*($DG$4:$DG$15))+'J08'!BW9</f>
        <v>0</v>
      </c>
      <c r="BX9" s="26">
        <f>SUMPRODUCT(($B$4:$B$15=BM9)*($DI$4:$DI$15))+'J08'!BX9</f>
        <v>0</v>
      </c>
      <c r="BY9" s="26">
        <f t="shared" si="43"/>
        <v>0</v>
      </c>
      <c r="BZ9" s="31" t="str">
        <f>Equipes!A7</f>
        <v>Equipe 06</v>
      </c>
      <c r="CA9" s="26">
        <f t="shared" si="44"/>
        <v>1</v>
      </c>
      <c r="CB9" s="26">
        <f>'J08'!CA9-CA9</f>
        <v>0</v>
      </c>
      <c r="CC9" s="32" t="str">
        <f>IF(CA9&gt;'J08'!CA9,'J08'!$CC$28,IF(CA9='J08'!CA9,'J08'!$CB$28,IF(CA9&lt;'J08'!CA9,'J08'!$CA$28)))</f>
        <v>u</v>
      </c>
      <c r="CD9" s="26">
        <f t="shared" si="45"/>
        <v>6</v>
      </c>
      <c r="CE9" s="26">
        <f>SUMPRODUCT(($E$4:$E$15=BZ9)*($CV$4:$CV$15))+'J08'!CE9</f>
        <v>0</v>
      </c>
      <c r="CF9" s="26">
        <f>SUMPRODUCT(($E$4:$E$15=BZ9)*($CZ$4:$CZ$15))+'J08'!CF9</f>
        <v>0</v>
      </c>
      <c r="CG9" s="26">
        <f>SUMPRODUCT(($E$4:$E$15=BZ9)*($DB$4:$DB$15))+'J08'!CG9</f>
        <v>0</v>
      </c>
      <c r="CH9" s="26">
        <f>SUMPRODUCT(($E$4:$E$15=BZ9)*($DD$4:$DD$15))+'J08'!CH9</f>
        <v>0</v>
      </c>
      <c r="CI9" s="26">
        <f>SUMPRODUCT(($E$4:$E$15=BZ9)*($DF$4:$DF$15))+'J08'!CI9</f>
        <v>0</v>
      </c>
      <c r="CJ9" s="26">
        <f>SUMPRODUCT(($E$4:$E$15=BZ9)*($DH$4:$DH$15))+'J08'!CJ9</f>
        <v>0</v>
      </c>
      <c r="CK9" s="26">
        <f>SUMPRODUCT(($E$4:$E$15=BZ9)*($DJ$4:$DJ$15))+'J08'!CK9</f>
        <v>0</v>
      </c>
      <c r="CL9" s="26">
        <f t="shared" si="46"/>
        <v>0</v>
      </c>
      <c r="CM9" s="33">
        <f t="shared" si="47"/>
        <v>0</v>
      </c>
      <c r="CN9" s="33">
        <f>CM9+0.0000003</f>
        <v>2.9999999999999999E-7</v>
      </c>
      <c r="CO9" s="33">
        <f t="shared" si="48"/>
        <v>0</v>
      </c>
      <c r="CP9" s="33">
        <f>CO9+0.0000003</f>
        <v>2.9999999999999999E-7</v>
      </c>
      <c r="CQ9" s="33">
        <f t="shared" si="49"/>
        <v>0</v>
      </c>
      <c r="CR9" s="33">
        <f>CQ9+0.0000003</f>
        <v>2.9999999999999999E-7</v>
      </c>
      <c r="CS9" s="109"/>
      <c r="CT9" s="101"/>
      <c r="CU9" s="101"/>
      <c r="CV9" s="101"/>
      <c r="CW9" s="101"/>
      <c r="CX9" s="101"/>
      <c r="CY9" s="101"/>
      <c r="CZ9" s="101"/>
      <c r="DA9" s="101"/>
      <c r="DB9" s="101"/>
      <c r="DC9" s="101"/>
      <c r="DD9" s="101"/>
      <c r="DE9" s="101"/>
      <c r="DF9" s="101"/>
      <c r="DG9" s="101"/>
      <c r="DH9" s="101"/>
      <c r="DI9" s="101"/>
      <c r="DJ9" s="110"/>
      <c r="DK9" s="31" t="str">
        <f t="shared" si="51"/>
        <v>Equipe 06</v>
      </c>
      <c r="DL9" s="33">
        <f t="shared" si="52"/>
        <v>0</v>
      </c>
      <c r="DM9" s="26">
        <f t="shared" si="53"/>
        <v>1</v>
      </c>
      <c r="DN9" s="31" t="str">
        <f t="shared" si="54"/>
        <v>Equipe 06</v>
      </c>
      <c r="DO9" s="31" t="str">
        <f t="shared" si="55"/>
        <v>Equipe 06</v>
      </c>
      <c r="DP9" s="33">
        <f t="shared" si="56"/>
        <v>0</v>
      </c>
      <c r="DQ9" s="26">
        <f t="shared" si="57"/>
        <v>1</v>
      </c>
      <c r="DR9" s="31" t="str">
        <f t="shared" si="58"/>
        <v>Equipe 06</v>
      </c>
      <c r="DS9" s="31" t="str">
        <f t="shared" si="59"/>
        <v>Equipe 06</v>
      </c>
      <c r="DT9" s="33">
        <f t="shared" si="60"/>
        <v>0</v>
      </c>
      <c r="DU9" s="26">
        <f t="shared" si="61"/>
        <v>1</v>
      </c>
      <c r="DV9" s="31" t="str">
        <f t="shared" si="62"/>
        <v>Equipe 06</v>
      </c>
      <c r="DW9" s="28"/>
      <c r="DX9" s="28"/>
      <c r="DY9" s="28"/>
      <c r="DZ9" s="28"/>
      <c r="EA9" s="28"/>
      <c r="EB9" s="28"/>
      <c r="EC9" s="28"/>
      <c r="ED9" s="28"/>
      <c r="EE9" s="28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  <c r="GJ9" s="28"/>
      <c r="GK9" s="28"/>
      <c r="GL9" s="28"/>
      <c r="GM9" s="28"/>
      <c r="GN9" s="28"/>
      <c r="GO9" s="28"/>
    </row>
    <row r="10" spans="1:197" ht="15" customHeight="1" x14ac:dyDescent="0.25">
      <c r="A10" s="105"/>
      <c r="B10" s="106"/>
      <c r="C10" s="94"/>
      <c r="D10" s="94"/>
      <c r="E10" s="93"/>
      <c r="F10" s="105"/>
      <c r="G10" s="107"/>
      <c r="H10" s="108"/>
      <c r="I10" s="28"/>
      <c r="J10" s="34">
        <f t="shared" si="63"/>
        <v>1</v>
      </c>
      <c r="K10" s="219" t="str">
        <f t="shared" si="23"/>
        <v>Equipe 07</v>
      </c>
      <c r="L10" s="185">
        <f t="shared" si="0"/>
        <v>0</v>
      </c>
      <c r="M10" s="140">
        <f t="shared" si="1"/>
        <v>0</v>
      </c>
      <c r="N10" s="42" t="str">
        <f t="shared" si="2"/>
        <v>u</v>
      </c>
      <c r="O10" s="144">
        <f t="shared" si="3"/>
        <v>0</v>
      </c>
      <c r="P10" s="145">
        <f t="shared" si="4"/>
        <v>0</v>
      </c>
      <c r="Q10" s="145">
        <f t="shared" si="5"/>
        <v>0</v>
      </c>
      <c r="R10" s="145">
        <f t="shared" si="6"/>
        <v>0</v>
      </c>
      <c r="S10" s="145">
        <f t="shared" si="7"/>
        <v>0</v>
      </c>
      <c r="T10" s="145">
        <f t="shared" si="8"/>
        <v>0</v>
      </c>
      <c r="U10" s="176">
        <f t="shared" si="9"/>
        <v>0</v>
      </c>
      <c r="V10" s="51">
        <f t="shared" si="64"/>
        <v>1</v>
      </c>
      <c r="W10" s="222" t="str">
        <f t="shared" si="24"/>
        <v>Equipe 07</v>
      </c>
      <c r="X10" s="188">
        <f t="shared" si="10"/>
        <v>0</v>
      </c>
      <c r="Y10" s="149">
        <f t="shared" si="11"/>
        <v>0</v>
      </c>
      <c r="Z10" s="52" t="str">
        <f t="shared" si="12"/>
        <v>u</v>
      </c>
      <c r="AA10" s="153">
        <f t="shared" si="13"/>
        <v>0</v>
      </c>
      <c r="AB10" s="154">
        <f t="shared" si="14"/>
        <v>0</v>
      </c>
      <c r="AC10" s="154">
        <f t="shared" si="15"/>
        <v>0</v>
      </c>
      <c r="AD10" s="154">
        <f t="shared" si="16"/>
        <v>0</v>
      </c>
      <c r="AE10" s="154">
        <f t="shared" si="17"/>
        <v>0</v>
      </c>
      <c r="AF10" s="154">
        <f t="shared" si="18"/>
        <v>0</v>
      </c>
      <c r="AG10" s="179">
        <f t="shared" si="19"/>
        <v>0</v>
      </c>
      <c r="AH10" s="61">
        <f t="shared" si="65"/>
        <v>1</v>
      </c>
      <c r="AI10" s="225" t="str">
        <f t="shared" si="25"/>
        <v>Equipe 07</v>
      </c>
      <c r="AJ10" s="191">
        <f t="shared" si="20"/>
        <v>0</v>
      </c>
      <c r="AK10" s="158">
        <f t="shared" si="26"/>
        <v>0</v>
      </c>
      <c r="AL10" s="62" t="str">
        <f t="shared" si="27"/>
        <v>u</v>
      </c>
      <c r="AM10" s="162">
        <f t="shared" si="28"/>
        <v>0</v>
      </c>
      <c r="AN10" s="163">
        <f t="shared" si="29"/>
        <v>0</v>
      </c>
      <c r="AO10" s="163">
        <f t="shared" si="30"/>
        <v>0</v>
      </c>
      <c r="AP10" s="163">
        <f t="shared" si="31"/>
        <v>0</v>
      </c>
      <c r="AQ10" s="163">
        <f t="shared" si="32"/>
        <v>0</v>
      </c>
      <c r="AR10" s="163">
        <f t="shared" si="33"/>
        <v>0</v>
      </c>
      <c r="AS10" s="182">
        <f t="shared" si="34"/>
        <v>0</v>
      </c>
      <c r="AT10" s="27">
        <v>7</v>
      </c>
      <c r="AU10" s="26">
        <f t="shared" si="35"/>
        <v>7</v>
      </c>
      <c r="AV10" s="26">
        <v>7</v>
      </c>
      <c r="AW10" s="26">
        <f t="shared" si="36"/>
        <v>7</v>
      </c>
      <c r="AX10" s="26">
        <v>7</v>
      </c>
      <c r="AY10" s="30">
        <f t="shared" si="37"/>
        <v>7</v>
      </c>
      <c r="AZ10" s="31" t="str">
        <f>Equipes!A8</f>
        <v>Equipe 07</v>
      </c>
      <c r="BA10" s="26">
        <f t="shared" si="38"/>
        <v>1</v>
      </c>
      <c r="BB10" s="26">
        <f>'J08'!BA10-BA10</f>
        <v>0</v>
      </c>
      <c r="BC10" s="32" t="str">
        <f>IF(BA10&gt;'J08'!BA10,'J08'!$BC$28,IF(BA10='J08'!BA10,'J08'!$BB$28,IF(BA10&lt;'J08'!BA10,'J08'!$BA$28)))</f>
        <v>u</v>
      </c>
      <c r="BD10" s="26">
        <f t="shared" si="39"/>
        <v>7</v>
      </c>
      <c r="BE10" s="26">
        <f>SUMPRODUCT(($B$4:$B$15=AZ10)*($CW$4:$CW$15))+SUMPRODUCT(($E$4:$E$15=AZ10)*($CX$4:$CX$15))+'J08'!BE10</f>
        <v>0</v>
      </c>
      <c r="BF10" s="26">
        <f>SUMPRODUCT(($B$4:$B$15=AZ10)*($CY$4:$CY$15))+SUMPRODUCT(($E$4:$E$15=AZ10)*($CZ$4:$CZ$15))+'J08'!BF10</f>
        <v>0</v>
      </c>
      <c r="BG10" s="26">
        <f>SUMPRODUCT(($B$4:$B$15=AZ10)*($DA$4:$DA$15))+SUMPRODUCT(($E$4:$E$15=AZ10)*($DB$4:$DB$15))+'J08'!BG10</f>
        <v>0</v>
      </c>
      <c r="BH10" s="26">
        <f>SUMPRODUCT(($B$4:$B$15=AZ10)*($DC$4:$DC$15))+SUMPRODUCT(($E$4:$E$15=AZ10)*($DD$4:$DD$15))+'J08'!BH10</f>
        <v>0</v>
      </c>
      <c r="BI10" s="26">
        <f>SUMPRODUCT(($B$4:$B$15=AZ10)*($DE$4:$DE$15))+SUMPRODUCT(($E$4:$E$15=AZ10)*($DF$4:$DF$15))+'J08'!BI10</f>
        <v>0</v>
      </c>
      <c r="BJ10" s="26">
        <f>SUMPRODUCT(($B$4:$B$15=AZ10)*($DG$4:$DG$15))+SUMPRODUCT(($E$4:$E$15=AZ10)*($DH$4:$DH$15))+'J08'!BJ10</f>
        <v>0</v>
      </c>
      <c r="BK10" s="26">
        <f>SUMPRODUCT(($B$4:$B$15=AZ10)*($DI$4:$DI$15))+SUMPRODUCT(($E$4:$E$15=AZ10)*($DJ$4:$DJ$15))+'J08'!BK10</f>
        <v>0</v>
      </c>
      <c r="BL10" s="26">
        <f t="shared" si="40"/>
        <v>0</v>
      </c>
      <c r="BM10" s="31" t="str">
        <f>Equipes!A8</f>
        <v>Equipe 07</v>
      </c>
      <c r="BN10" s="26">
        <f t="shared" si="41"/>
        <v>1</v>
      </c>
      <c r="BO10" s="26">
        <f>'J08'!BN10-BN10</f>
        <v>0</v>
      </c>
      <c r="BP10" s="32" t="str">
        <f>IF(BN10&gt;'J08'!BN10,'J08'!$BP$28,IF(BN10='J08'!BN10,'J08'!$BO$28,IF(BN10&lt;'J08'!BN10,'J08'!$BN$28)))</f>
        <v>u</v>
      </c>
      <c r="BQ10" s="26">
        <f t="shared" si="42"/>
        <v>7</v>
      </c>
      <c r="BR10" s="26">
        <f>SUMPRODUCT(($B$4:$B$15=BM10)*($CU$4:$CU$15))+'J08'!BR10</f>
        <v>0</v>
      </c>
      <c r="BS10" s="26">
        <f>SUMPRODUCT(($B$4:$B$15=BM10)*($CY$4:$CY$15))+'J08'!BS10</f>
        <v>0</v>
      </c>
      <c r="BT10" s="26">
        <f>SUMPRODUCT(($B$4:$B$15=BM10)*($DA$4:$DA$15))+'J08'!BT10</f>
        <v>0</v>
      </c>
      <c r="BU10" s="26">
        <f>SUMPRODUCT(($B$4:$B$15=BM10)*($DC$4:$DC$15))+'J08'!BU10</f>
        <v>0</v>
      </c>
      <c r="BV10" s="26">
        <f>SUMPRODUCT(($B$4:$B$15=BM10)*($DE$4:$DE$15))+'J08'!BV10</f>
        <v>0</v>
      </c>
      <c r="BW10" s="26">
        <f>SUMPRODUCT(($B$4:$B$15=BM10)*($DG$4:$DG$15))+'J08'!BW10</f>
        <v>0</v>
      </c>
      <c r="BX10" s="26">
        <f>SUMPRODUCT(($B$4:$B$15=BM10)*($DI$4:$DI$15))+'J08'!BX10</f>
        <v>0</v>
      </c>
      <c r="BY10" s="26">
        <f t="shared" si="43"/>
        <v>0</v>
      </c>
      <c r="BZ10" s="31" t="str">
        <f>Equipes!A8</f>
        <v>Equipe 07</v>
      </c>
      <c r="CA10" s="26">
        <f t="shared" si="44"/>
        <v>1</v>
      </c>
      <c r="CB10" s="26">
        <f>'J08'!CA10-CA10</f>
        <v>0</v>
      </c>
      <c r="CC10" s="32" t="str">
        <f>IF(CA10&gt;'J08'!CA10,'J08'!$CC$28,IF(CA10='J08'!CA10,'J08'!$CB$28,IF(CA10&lt;'J08'!CA10,'J08'!$CA$28)))</f>
        <v>u</v>
      </c>
      <c r="CD10" s="26">
        <f t="shared" si="45"/>
        <v>7</v>
      </c>
      <c r="CE10" s="26">
        <f>SUMPRODUCT(($E$4:$E$15=BZ10)*($CV$4:$CV$15))+'J08'!CE10</f>
        <v>0</v>
      </c>
      <c r="CF10" s="26">
        <f>SUMPRODUCT(($E$4:$E$15=BZ10)*($CZ$4:$CZ$15))+'J08'!CF10</f>
        <v>0</v>
      </c>
      <c r="CG10" s="26">
        <f>SUMPRODUCT(($E$4:$E$15=BZ10)*($DB$4:$DB$15))+'J08'!CG10</f>
        <v>0</v>
      </c>
      <c r="CH10" s="26">
        <f>SUMPRODUCT(($E$4:$E$15=BZ10)*($DD$4:$DD$15))+'J08'!CH10</f>
        <v>0</v>
      </c>
      <c r="CI10" s="26">
        <f>SUMPRODUCT(($E$4:$E$15=BZ10)*($DF$4:$DF$15))+'J08'!CI10</f>
        <v>0</v>
      </c>
      <c r="CJ10" s="26">
        <f>SUMPRODUCT(($E$4:$E$15=BZ10)*($DH$4:$DH$15))+'J08'!CJ10</f>
        <v>0</v>
      </c>
      <c r="CK10" s="26">
        <f>SUMPRODUCT(($E$4:$E$15=BZ10)*($DJ$4:$DJ$15))+'J08'!CK10</f>
        <v>0</v>
      </c>
      <c r="CL10" s="26">
        <f t="shared" si="46"/>
        <v>0</v>
      </c>
      <c r="CM10" s="33">
        <f t="shared" si="47"/>
        <v>0</v>
      </c>
      <c r="CN10" s="33">
        <f>CM10+0.0000002</f>
        <v>1.9999999999999999E-7</v>
      </c>
      <c r="CO10" s="33">
        <f t="shared" si="48"/>
        <v>0</v>
      </c>
      <c r="CP10" s="33">
        <f>CO10+0.0000002</f>
        <v>1.9999999999999999E-7</v>
      </c>
      <c r="CQ10" s="33">
        <f t="shared" si="49"/>
        <v>0</v>
      </c>
      <c r="CR10" s="33">
        <f>CQ10+0.0000002</f>
        <v>1.9999999999999999E-7</v>
      </c>
      <c r="CS10" s="109"/>
      <c r="CT10" s="101"/>
      <c r="CU10" s="101"/>
      <c r="CV10" s="101"/>
      <c r="CW10" s="101"/>
      <c r="CX10" s="101"/>
      <c r="CY10" s="101"/>
      <c r="CZ10" s="101"/>
      <c r="DA10" s="101"/>
      <c r="DB10" s="101"/>
      <c r="DC10" s="101"/>
      <c r="DD10" s="101"/>
      <c r="DE10" s="101"/>
      <c r="DF10" s="101"/>
      <c r="DG10" s="101"/>
      <c r="DH10" s="101"/>
      <c r="DI10" s="101"/>
      <c r="DJ10" s="110"/>
      <c r="DK10" s="31" t="str">
        <f t="shared" si="51"/>
        <v>Equipe 07</v>
      </c>
      <c r="DL10" s="33">
        <f t="shared" si="52"/>
        <v>0</v>
      </c>
      <c r="DM10" s="26">
        <f t="shared" si="53"/>
        <v>1</v>
      </c>
      <c r="DN10" s="31" t="str">
        <f t="shared" si="54"/>
        <v>Equipe 07</v>
      </c>
      <c r="DO10" s="31" t="str">
        <f t="shared" si="55"/>
        <v>Equipe 07</v>
      </c>
      <c r="DP10" s="33">
        <f t="shared" si="56"/>
        <v>0</v>
      </c>
      <c r="DQ10" s="26">
        <f t="shared" si="57"/>
        <v>1</v>
      </c>
      <c r="DR10" s="31" t="str">
        <f t="shared" si="58"/>
        <v>Equipe 07</v>
      </c>
      <c r="DS10" s="31" t="str">
        <f t="shared" si="59"/>
        <v>Equipe 07</v>
      </c>
      <c r="DT10" s="33">
        <f t="shared" si="60"/>
        <v>0</v>
      </c>
      <c r="DU10" s="26">
        <f t="shared" si="61"/>
        <v>1</v>
      </c>
      <c r="DV10" s="31" t="str">
        <f t="shared" si="62"/>
        <v>Equipe 07</v>
      </c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28"/>
      <c r="EV10" s="28"/>
      <c r="EW10" s="28"/>
      <c r="EX10" s="28"/>
      <c r="EY10" s="28"/>
      <c r="EZ10" s="28"/>
      <c r="FA10" s="28"/>
      <c r="FB10" s="28"/>
      <c r="FC10" s="28"/>
      <c r="FD10" s="28"/>
      <c r="FE10" s="28"/>
      <c r="FF10" s="28"/>
      <c r="FG10" s="28"/>
      <c r="FH10" s="28"/>
      <c r="FI10" s="28"/>
      <c r="FJ10" s="28"/>
      <c r="FK10" s="28"/>
      <c r="FL10" s="28"/>
      <c r="FM10" s="28"/>
      <c r="FN10" s="28"/>
      <c r="FO10" s="28"/>
      <c r="FP10" s="28"/>
      <c r="FQ10" s="28"/>
      <c r="FR10" s="28"/>
      <c r="FS10" s="28"/>
      <c r="FT10" s="28"/>
      <c r="FU10" s="28"/>
      <c r="FV10" s="28"/>
      <c r="FW10" s="28"/>
      <c r="FX10" s="28"/>
      <c r="FY10" s="28"/>
      <c r="FZ10" s="28"/>
      <c r="GA10" s="28"/>
      <c r="GB10" s="28"/>
      <c r="GC10" s="28"/>
      <c r="GD10" s="28"/>
      <c r="GE10" s="28"/>
      <c r="GF10" s="28"/>
      <c r="GG10" s="28"/>
      <c r="GH10" s="28"/>
      <c r="GI10" s="28"/>
      <c r="GJ10" s="28"/>
      <c r="GK10" s="28"/>
      <c r="GL10" s="28"/>
      <c r="GM10" s="28"/>
      <c r="GN10" s="28"/>
      <c r="GO10" s="28"/>
    </row>
    <row r="11" spans="1:197" ht="15" customHeight="1" thickBot="1" x14ac:dyDescent="0.3">
      <c r="A11" s="105"/>
      <c r="B11" s="106"/>
      <c r="C11" s="94"/>
      <c r="D11" s="94"/>
      <c r="E11" s="93"/>
      <c r="F11" s="105"/>
      <c r="G11" s="107"/>
      <c r="H11" s="108"/>
      <c r="I11" s="28"/>
      <c r="J11" s="83">
        <f t="shared" si="63"/>
        <v>1</v>
      </c>
      <c r="K11" s="220" t="str">
        <f t="shared" si="23"/>
        <v>Equipe 08</v>
      </c>
      <c r="L11" s="186">
        <f t="shared" si="0"/>
        <v>0</v>
      </c>
      <c r="M11" s="141">
        <f t="shared" si="1"/>
        <v>0</v>
      </c>
      <c r="N11" s="84" t="str">
        <f t="shared" si="2"/>
        <v>u</v>
      </c>
      <c r="O11" s="146">
        <f t="shared" si="3"/>
        <v>0</v>
      </c>
      <c r="P11" s="147">
        <f t="shared" si="4"/>
        <v>0</v>
      </c>
      <c r="Q11" s="147">
        <f t="shared" si="5"/>
        <v>0</v>
      </c>
      <c r="R11" s="147">
        <f t="shared" si="6"/>
        <v>0</v>
      </c>
      <c r="S11" s="147">
        <f t="shared" si="7"/>
        <v>0</v>
      </c>
      <c r="T11" s="147">
        <f t="shared" si="8"/>
        <v>0</v>
      </c>
      <c r="U11" s="177">
        <f t="shared" si="9"/>
        <v>0</v>
      </c>
      <c r="V11" s="85">
        <f t="shared" si="64"/>
        <v>1</v>
      </c>
      <c r="W11" s="223" t="str">
        <f t="shared" si="24"/>
        <v>Equipe 08</v>
      </c>
      <c r="X11" s="189">
        <f t="shared" si="10"/>
        <v>0</v>
      </c>
      <c r="Y11" s="150">
        <f t="shared" si="11"/>
        <v>0</v>
      </c>
      <c r="Z11" s="86" t="str">
        <f t="shared" si="12"/>
        <v>u</v>
      </c>
      <c r="AA11" s="155">
        <f t="shared" si="13"/>
        <v>0</v>
      </c>
      <c r="AB11" s="156">
        <f t="shared" si="14"/>
        <v>0</v>
      </c>
      <c r="AC11" s="156">
        <f t="shared" si="15"/>
        <v>0</v>
      </c>
      <c r="AD11" s="156">
        <f t="shared" si="16"/>
        <v>0</v>
      </c>
      <c r="AE11" s="156">
        <f t="shared" si="17"/>
        <v>0</v>
      </c>
      <c r="AF11" s="156">
        <f t="shared" si="18"/>
        <v>0</v>
      </c>
      <c r="AG11" s="180">
        <f t="shared" si="19"/>
        <v>0</v>
      </c>
      <c r="AH11" s="87">
        <f t="shared" si="65"/>
        <v>1</v>
      </c>
      <c r="AI11" s="226" t="str">
        <f t="shared" si="25"/>
        <v>Equipe 08</v>
      </c>
      <c r="AJ11" s="192">
        <f t="shared" si="20"/>
        <v>0</v>
      </c>
      <c r="AK11" s="159">
        <f t="shared" si="26"/>
        <v>0</v>
      </c>
      <c r="AL11" s="88" t="str">
        <f t="shared" si="27"/>
        <v>u</v>
      </c>
      <c r="AM11" s="164">
        <f t="shared" si="28"/>
        <v>0</v>
      </c>
      <c r="AN11" s="165">
        <f t="shared" si="29"/>
        <v>0</v>
      </c>
      <c r="AO11" s="165">
        <f t="shared" si="30"/>
        <v>0</v>
      </c>
      <c r="AP11" s="165">
        <f t="shared" si="31"/>
        <v>0</v>
      </c>
      <c r="AQ11" s="165">
        <f t="shared" si="32"/>
        <v>0</v>
      </c>
      <c r="AR11" s="165">
        <f t="shared" si="33"/>
        <v>0</v>
      </c>
      <c r="AS11" s="183">
        <f t="shared" si="34"/>
        <v>0</v>
      </c>
      <c r="AT11" s="27">
        <v>8</v>
      </c>
      <c r="AU11" s="26">
        <f t="shared" si="35"/>
        <v>8</v>
      </c>
      <c r="AV11" s="26">
        <v>8</v>
      </c>
      <c r="AW11" s="26">
        <f t="shared" si="36"/>
        <v>8</v>
      </c>
      <c r="AX11" s="26">
        <v>8</v>
      </c>
      <c r="AY11" s="30">
        <f t="shared" si="37"/>
        <v>8</v>
      </c>
      <c r="AZ11" s="31" t="str">
        <f>Equipes!A9</f>
        <v>Equipe 08</v>
      </c>
      <c r="BA11" s="26">
        <f t="shared" si="38"/>
        <v>1</v>
      </c>
      <c r="BB11" s="26">
        <f>'J08'!BA11-BA11</f>
        <v>0</v>
      </c>
      <c r="BC11" s="32" t="str">
        <f>IF(BA11&gt;'J08'!BA11,'J08'!$BC$28,IF(BA11='J08'!BA11,'J08'!$BB$28,IF(BA11&lt;'J08'!BA11,'J08'!$BA$28)))</f>
        <v>u</v>
      </c>
      <c r="BD11" s="26">
        <f t="shared" si="39"/>
        <v>8</v>
      </c>
      <c r="BE11" s="26">
        <f>SUMPRODUCT(($B$4:$B$15=AZ11)*($CW$4:$CW$15))+SUMPRODUCT(($E$4:$E$15=AZ11)*($CX$4:$CX$15))+'J08'!BE11</f>
        <v>0</v>
      </c>
      <c r="BF11" s="26">
        <f>SUMPRODUCT(($B$4:$B$15=AZ11)*($CY$4:$CY$15))+SUMPRODUCT(($E$4:$E$15=AZ11)*($CZ$4:$CZ$15))+'J08'!BF11</f>
        <v>0</v>
      </c>
      <c r="BG11" s="26">
        <f>SUMPRODUCT(($B$4:$B$15=AZ11)*($DA$4:$DA$15))+SUMPRODUCT(($E$4:$E$15=AZ11)*($DB$4:$DB$15))+'J08'!BG11</f>
        <v>0</v>
      </c>
      <c r="BH11" s="26">
        <f>SUMPRODUCT(($B$4:$B$15=AZ11)*($DC$4:$DC$15))+SUMPRODUCT(($E$4:$E$15=AZ11)*($DD$4:$DD$15))+'J08'!BH11</f>
        <v>0</v>
      </c>
      <c r="BI11" s="26">
        <f>SUMPRODUCT(($B$4:$B$15=AZ11)*($DE$4:$DE$15))+SUMPRODUCT(($E$4:$E$15=AZ11)*($DF$4:$DF$15))+'J08'!BI11</f>
        <v>0</v>
      </c>
      <c r="BJ11" s="26">
        <f>SUMPRODUCT(($B$4:$B$15=AZ11)*($DG$4:$DG$15))+SUMPRODUCT(($E$4:$E$15=AZ11)*($DH$4:$DH$15))+'J08'!BJ11</f>
        <v>0</v>
      </c>
      <c r="BK11" s="26">
        <f>SUMPRODUCT(($B$4:$B$15=AZ11)*($DI$4:$DI$15))+SUMPRODUCT(($E$4:$E$15=AZ11)*($DJ$4:$DJ$15))+'J08'!BK11</f>
        <v>0</v>
      </c>
      <c r="BL11" s="26">
        <f t="shared" si="40"/>
        <v>0</v>
      </c>
      <c r="BM11" s="31" t="str">
        <f>Equipes!A9</f>
        <v>Equipe 08</v>
      </c>
      <c r="BN11" s="26">
        <f t="shared" si="41"/>
        <v>1</v>
      </c>
      <c r="BO11" s="26">
        <f>'J08'!BN11-BN11</f>
        <v>0</v>
      </c>
      <c r="BP11" s="32" t="str">
        <f>IF(BN11&gt;'J08'!BN11,'J08'!$BP$28,IF(BN11='J08'!BN11,'J08'!$BO$28,IF(BN11&lt;'J08'!BN11,'J08'!$BN$28)))</f>
        <v>u</v>
      </c>
      <c r="BQ11" s="26">
        <f t="shared" si="42"/>
        <v>8</v>
      </c>
      <c r="BR11" s="26">
        <f>SUMPRODUCT(($B$4:$B$15=BM11)*($CU$4:$CU$15))+'J08'!BR11</f>
        <v>0</v>
      </c>
      <c r="BS11" s="26">
        <f>SUMPRODUCT(($B$4:$B$15=BM11)*($CY$4:$CY$15))+'J08'!BS11</f>
        <v>0</v>
      </c>
      <c r="BT11" s="26">
        <f>SUMPRODUCT(($B$4:$B$15=BM11)*($DA$4:$DA$15))+'J08'!BT11</f>
        <v>0</v>
      </c>
      <c r="BU11" s="26">
        <f>SUMPRODUCT(($B$4:$B$15=BM11)*($DC$4:$DC$15))+'J08'!BU11</f>
        <v>0</v>
      </c>
      <c r="BV11" s="26">
        <f>SUMPRODUCT(($B$4:$B$15=BM11)*($DE$4:$DE$15))+'J08'!BV11</f>
        <v>0</v>
      </c>
      <c r="BW11" s="26">
        <f>SUMPRODUCT(($B$4:$B$15=BM11)*($DG$4:$DG$15))+'J08'!BW11</f>
        <v>0</v>
      </c>
      <c r="BX11" s="26">
        <f>SUMPRODUCT(($B$4:$B$15=BM11)*($DI$4:$DI$15))+'J08'!BX11</f>
        <v>0</v>
      </c>
      <c r="BY11" s="26">
        <f t="shared" si="43"/>
        <v>0</v>
      </c>
      <c r="BZ11" s="31" t="str">
        <f>Equipes!A9</f>
        <v>Equipe 08</v>
      </c>
      <c r="CA11" s="26">
        <f t="shared" si="44"/>
        <v>1</v>
      </c>
      <c r="CB11" s="26">
        <f>'J08'!CA11-CA11</f>
        <v>0</v>
      </c>
      <c r="CC11" s="32" t="str">
        <f>IF(CA11&gt;'J08'!CA11,'J08'!$CC$28,IF(CA11='J08'!CA11,'J08'!$CB$28,IF(CA11&lt;'J08'!CA11,'J08'!$CA$28)))</f>
        <v>u</v>
      </c>
      <c r="CD11" s="26">
        <f t="shared" si="45"/>
        <v>8</v>
      </c>
      <c r="CE11" s="26">
        <f>SUMPRODUCT(($E$4:$E$15=BZ11)*($CV$4:$CV$15))+'J08'!CE11</f>
        <v>0</v>
      </c>
      <c r="CF11" s="26">
        <f>SUMPRODUCT(($E$4:$E$15=BZ11)*($CZ$4:$CZ$15))+'J08'!CF11</f>
        <v>0</v>
      </c>
      <c r="CG11" s="26">
        <f>SUMPRODUCT(($E$4:$E$15=BZ11)*($DB$4:$DB$15))+'J08'!CG11</f>
        <v>0</v>
      </c>
      <c r="CH11" s="26">
        <f>SUMPRODUCT(($E$4:$E$15=BZ11)*($DD$4:$DD$15))+'J08'!CH11</f>
        <v>0</v>
      </c>
      <c r="CI11" s="26">
        <f>SUMPRODUCT(($E$4:$E$15=BZ11)*($DF$4:$DF$15))+'J08'!CI11</f>
        <v>0</v>
      </c>
      <c r="CJ11" s="26">
        <f>SUMPRODUCT(($E$4:$E$15=BZ11)*($DH$4:$DH$15))+'J08'!CJ11</f>
        <v>0</v>
      </c>
      <c r="CK11" s="26">
        <f>SUMPRODUCT(($E$4:$E$15=BZ11)*($DJ$4:$DJ$15))+'J08'!CK11</f>
        <v>0</v>
      </c>
      <c r="CL11" s="26">
        <f t="shared" si="46"/>
        <v>0</v>
      </c>
      <c r="CM11" s="33">
        <f t="shared" si="47"/>
        <v>0</v>
      </c>
      <c r="CN11" s="33">
        <f>CM11+0.0000001</f>
        <v>9.9999999999999995E-8</v>
      </c>
      <c r="CO11" s="33">
        <f t="shared" si="48"/>
        <v>0</v>
      </c>
      <c r="CP11" s="33">
        <f>CO11+0.0000001</f>
        <v>9.9999999999999995E-8</v>
      </c>
      <c r="CQ11" s="33">
        <f t="shared" si="49"/>
        <v>0</v>
      </c>
      <c r="CR11" s="33">
        <f>CQ11+0.0000001</f>
        <v>9.9999999999999995E-8</v>
      </c>
      <c r="CS11" s="109"/>
      <c r="CT11" s="101"/>
      <c r="CU11" s="101"/>
      <c r="CV11" s="101"/>
      <c r="CW11" s="101"/>
      <c r="CX11" s="101"/>
      <c r="CY11" s="101"/>
      <c r="CZ11" s="101"/>
      <c r="DA11" s="101"/>
      <c r="DB11" s="101"/>
      <c r="DC11" s="101"/>
      <c r="DD11" s="101"/>
      <c r="DE11" s="101"/>
      <c r="DF11" s="101"/>
      <c r="DG11" s="101"/>
      <c r="DH11" s="101"/>
      <c r="DI11" s="101"/>
      <c r="DJ11" s="110"/>
      <c r="DK11" s="31" t="str">
        <f t="shared" si="51"/>
        <v>Equipe 08</v>
      </c>
      <c r="DL11" s="33">
        <f t="shared" si="52"/>
        <v>0</v>
      </c>
      <c r="DM11" s="26">
        <f t="shared" si="53"/>
        <v>1</v>
      </c>
      <c r="DN11" s="31" t="str">
        <f t="shared" si="54"/>
        <v>Equipe 08</v>
      </c>
      <c r="DO11" s="31" t="str">
        <f t="shared" si="55"/>
        <v>Equipe 08</v>
      </c>
      <c r="DP11" s="33">
        <f t="shared" si="56"/>
        <v>0</v>
      </c>
      <c r="DQ11" s="26">
        <f t="shared" si="57"/>
        <v>1</v>
      </c>
      <c r="DR11" s="31" t="str">
        <f t="shared" si="58"/>
        <v>Equipe 08</v>
      </c>
      <c r="DS11" s="31" t="str">
        <f t="shared" si="59"/>
        <v>Equipe 08</v>
      </c>
      <c r="DT11" s="33">
        <f t="shared" si="60"/>
        <v>0</v>
      </c>
      <c r="DU11" s="26">
        <f t="shared" si="61"/>
        <v>1</v>
      </c>
      <c r="DV11" s="31" t="str">
        <f t="shared" si="62"/>
        <v>Equipe 08</v>
      </c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</row>
    <row r="12" spans="1:197" ht="15" customHeight="1" thickTop="1" x14ac:dyDescent="0.25">
      <c r="A12" s="105"/>
      <c r="B12" s="106"/>
      <c r="C12" s="94"/>
      <c r="D12" s="94"/>
      <c r="E12" s="93"/>
      <c r="F12" s="105"/>
      <c r="G12" s="107"/>
      <c r="H12" s="108"/>
      <c r="I12" s="28"/>
      <c r="J12" s="89"/>
      <c r="K12" s="197"/>
      <c r="L12" s="198"/>
      <c r="M12" s="205"/>
      <c r="N12" s="90"/>
      <c r="O12" s="253" t="s">
        <v>29</v>
      </c>
      <c r="P12" s="254"/>
      <c r="Q12" s="254"/>
      <c r="R12" s="254"/>
      <c r="S12" s="261">
        <f>SUM(C4:D7)</f>
        <v>0</v>
      </c>
      <c r="T12" s="261"/>
      <c r="U12" s="262"/>
      <c r="V12" s="89"/>
      <c r="W12" s="197"/>
      <c r="X12" s="198"/>
      <c r="Y12" s="205"/>
      <c r="Z12" s="91"/>
      <c r="AA12" s="205"/>
      <c r="AB12" s="205"/>
      <c r="AC12" s="205"/>
      <c r="AD12" s="205"/>
      <c r="AE12" s="205"/>
      <c r="AF12" s="205"/>
      <c r="AG12" s="206"/>
      <c r="AH12" s="89"/>
      <c r="AI12" s="197"/>
      <c r="AJ12" s="198"/>
      <c r="AK12" s="205"/>
      <c r="AL12" s="91"/>
      <c r="AM12" s="205"/>
      <c r="AN12" s="205"/>
      <c r="AO12" s="205"/>
      <c r="AP12" s="205"/>
      <c r="AQ12" s="205"/>
      <c r="AR12" s="205"/>
      <c r="AS12" s="206"/>
      <c r="AT12" s="97"/>
      <c r="AU12" s="97"/>
      <c r="AV12" s="97"/>
      <c r="AW12" s="97"/>
      <c r="AX12" s="97"/>
      <c r="AY12" s="97"/>
      <c r="AZ12" s="98"/>
      <c r="BA12" s="97"/>
      <c r="BB12" s="97"/>
      <c r="BC12" s="99"/>
      <c r="BD12" s="97"/>
      <c r="BE12" s="97"/>
      <c r="BF12" s="97"/>
      <c r="BG12" s="97"/>
      <c r="BH12" s="97"/>
      <c r="BI12" s="97"/>
      <c r="BJ12" s="97"/>
      <c r="BK12" s="97"/>
      <c r="BL12" s="97"/>
      <c r="BM12" s="98"/>
      <c r="BN12" s="97"/>
      <c r="BO12" s="97"/>
      <c r="BP12" s="99"/>
      <c r="BQ12" s="97"/>
      <c r="BR12" s="97"/>
      <c r="BS12" s="97"/>
      <c r="BT12" s="97"/>
      <c r="BU12" s="97"/>
      <c r="BV12" s="97"/>
      <c r="BW12" s="97"/>
      <c r="BX12" s="97"/>
      <c r="BY12" s="97"/>
      <c r="BZ12" s="98"/>
      <c r="CA12" s="97"/>
      <c r="CB12" s="97"/>
      <c r="CC12" s="99"/>
      <c r="CD12" s="97"/>
      <c r="CE12" s="97"/>
      <c r="CF12" s="97"/>
      <c r="CG12" s="97"/>
      <c r="CH12" s="97"/>
      <c r="CI12" s="97"/>
      <c r="CJ12" s="97"/>
      <c r="CK12" s="97"/>
      <c r="CL12" s="97"/>
      <c r="CM12" s="100"/>
      <c r="CN12" s="100"/>
      <c r="CO12" s="100"/>
      <c r="CP12" s="100"/>
      <c r="CQ12" s="100"/>
      <c r="CR12" s="100"/>
      <c r="CS12" s="101"/>
      <c r="CT12" s="101"/>
      <c r="CU12" s="101"/>
      <c r="CV12" s="101"/>
      <c r="CW12" s="101"/>
      <c r="CX12" s="101"/>
      <c r="CY12" s="101"/>
      <c r="CZ12" s="101"/>
      <c r="DA12" s="101"/>
      <c r="DB12" s="101"/>
      <c r="DC12" s="101"/>
      <c r="DD12" s="101"/>
      <c r="DE12" s="101"/>
      <c r="DF12" s="101"/>
      <c r="DG12" s="101"/>
      <c r="DH12" s="101"/>
      <c r="DI12" s="101"/>
      <c r="DJ12" s="101"/>
      <c r="DK12" s="98"/>
      <c r="DL12" s="100"/>
      <c r="DM12" s="97"/>
      <c r="DN12" s="98"/>
      <c r="DO12" s="98"/>
      <c r="DP12" s="100"/>
      <c r="DQ12" s="97"/>
      <c r="DR12" s="98"/>
      <c r="DS12" s="98"/>
      <c r="DT12" s="100"/>
      <c r="DU12" s="97"/>
      <c r="DV12" s="9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</row>
    <row r="13" spans="1:197" ht="15" customHeight="1" x14ac:dyDescent="0.25">
      <c r="A13" s="105"/>
      <c r="B13" s="106"/>
      <c r="C13" s="94"/>
      <c r="D13" s="94"/>
      <c r="E13" s="93"/>
      <c r="F13" s="105"/>
      <c r="G13" s="107"/>
      <c r="H13" s="108"/>
      <c r="I13" s="28"/>
      <c r="J13" s="92"/>
      <c r="K13" s="201"/>
      <c r="L13" s="202"/>
      <c r="M13" s="207"/>
      <c r="N13" s="95"/>
      <c r="O13" s="249"/>
      <c r="P13" s="250"/>
      <c r="Q13" s="250"/>
      <c r="R13" s="250"/>
      <c r="S13" s="259"/>
      <c r="T13" s="259"/>
      <c r="U13" s="260"/>
      <c r="V13" s="92"/>
      <c r="W13" s="201"/>
      <c r="X13" s="202"/>
      <c r="Y13" s="207"/>
      <c r="Z13" s="96"/>
      <c r="AA13" s="207"/>
      <c r="AB13" s="207"/>
      <c r="AC13" s="207"/>
      <c r="AD13" s="207"/>
      <c r="AE13" s="207"/>
      <c r="AF13" s="207"/>
      <c r="AG13" s="208"/>
      <c r="AH13" s="92"/>
      <c r="AI13" s="201"/>
      <c r="AJ13" s="202"/>
      <c r="AK13" s="207"/>
      <c r="AL13" s="96"/>
      <c r="AM13" s="207"/>
      <c r="AN13" s="207"/>
      <c r="AO13" s="207"/>
      <c r="AP13" s="207"/>
      <c r="AQ13" s="207"/>
      <c r="AR13" s="207"/>
      <c r="AS13" s="208"/>
      <c r="AT13" s="101"/>
      <c r="AU13" s="101"/>
      <c r="AV13" s="101"/>
      <c r="AW13" s="101"/>
      <c r="AX13" s="101"/>
      <c r="AY13" s="101"/>
      <c r="AZ13" s="72"/>
      <c r="BA13" s="101"/>
      <c r="BB13" s="101"/>
      <c r="BC13" s="95"/>
      <c r="BD13" s="101"/>
      <c r="BE13" s="101"/>
      <c r="BF13" s="101"/>
      <c r="BG13" s="101"/>
      <c r="BH13" s="101"/>
      <c r="BI13" s="101"/>
      <c r="BJ13" s="101"/>
      <c r="BK13" s="101"/>
      <c r="BL13" s="101"/>
      <c r="BM13" s="72"/>
      <c r="BN13" s="101"/>
      <c r="BO13" s="101"/>
      <c r="BP13" s="95"/>
      <c r="BQ13" s="101"/>
      <c r="BR13" s="101"/>
      <c r="BS13" s="101"/>
      <c r="BT13" s="101"/>
      <c r="BU13" s="101"/>
      <c r="BV13" s="101"/>
      <c r="BW13" s="101"/>
      <c r="BX13" s="101"/>
      <c r="BY13" s="101"/>
      <c r="BZ13" s="72"/>
      <c r="CA13" s="101"/>
      <c r="CB13" s="101"/>
      <c r="CC13" s="95"/>
      <c r="CD13" s="101"/>
      <c r="CE13" s="101"/>
      <c r="CF13" s="101"/>
      <c r="CG13" s="101"/>
      <c r="CH13" s="101"/>
      <c r="CI13" s="101"/>
      <c r="CJ13" s="101"/>
      <c r="CK13" s="101"/>
      <c r="CL13" s="101"/>
      <c r="CM13" s="102"/>
      <c r="CN13" s="102"/>
      <c r="CO13" s="102"/>
      <c r="CP13" s="102"/>
      <c r="CQ13" s="102"/>
      <c r="CR13" s="102"/>
      <c r="CS13" s="101"/>
      <c r="CT13" s="101"/>
      <c r="CU13" s="101"/>
      <c r="CV13" s="101"/>
      <c r="CW13" s="101"/>
      <c r="CX13" s="101"/>
      <c r="CY13" s="101"/>
      <c r="CZ13" s="101"/>
      <c r="DA13" s="101"/>
      <c r="DB13" s="101"/>
      <c r="DC13" s="101"/>
      <c r="DD13" s="101"/>
      <c r="DE13" s="101"/>
      <c r="DF13" s="101"/>
      <c r="DG13" s="101"/>
      <c r="DH13" s="101"/>
      <c r="DI13" s="101"/>
      <c r="DJ13" s="101"/>
      <c r="DK13" s="72"/>
      <c r="DL13" s="102"/>
      <c r="DM13" s="101"/>
      <c r="DN13" s="72"/>
      <c r="DO13" s="72"/>
      <c r="DP13" s="102"/>
      <c r="DQ13" s="101"/>
      <c r="DR13" s="72"/>
      <c r="DS13" s="72"/>
      <c r="DT13" s="102"/>
      <c r="DU13" s="101"/>
      <c r="DV13" s="72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</row>
    <row r="14" spans="1:197" ht="15" customHeight="1" x14ac:dyDescent="0.25">
      <c r="A14" s="105"/>
      <c r="B14" s="106"/>
      <c r="C14" s="94"/>
      <c r="D14" s="94"/>
      <c r="E14" s="93"/>
      <c r="F14" s="105"/>
      <c r="G14" s="107"/>
      <c r="H14" s="108"/>
      <c r="I14" s="28"/>
      <c r="J14" s="92"/>
      <c r="K14" s="93"/>
      <c r="L14" s="93"/>
      <c r="M14" s="94"/>
      <c r="N14" s="95"/>
      <c r="O14" s="249" t="s">
        <v>30</v>
      </c>
      <c r="P14" s="250"/>
      <c r="Q14" s="250"/>
      <c r="R14" s="250"/>
      <c r="S14" s="259">
        <f>S12+'J08'!S14:U15</f>
        <v>0</v>
      </c>
      <c r="T14" s="259"/>
      <c r="U14" s="260"/>
      <c r="V14" s="92"/>
      <c r="W14" s="93"/>
      <c r="X14" s="93"/>
      <c r="Y14" s="94"/>
      <c r="Z14" s="96"/>
      <c r="AA14" s="94"/>
      <c r="AB14" s="94"/>
      <c r="AC14" s="94"/>
      <c r="AD14" s="94"/>
      <c r="AE14" s="94"/>
      <c r="AF14" s="94"/>
      <c r="AG14" s="94"/>
      <c r="AH14" s="92"/>
      <c r="AI14" s="93"/>
      <c r="AJ14" s="93"/>
      <c r="AK14" s="94"/>
      <c r="AL14" s="96"/>
      <c r="AM14" s="94"/>
      <c r="AN14" s="94"/>
      <c r="AO14" s="94"/>
      <c r="AP14" s="94"/>
      <c r="AQ14" s="94"/>
      <c r="AR14" s="94"/>
      <c r="AS14" s="94"/>
      <c r="AT14" s="101"/>
      <c r="AU14" s="101"/>
      <c r="AV14" s="101"/>
      <c r="AW14" s="101"/>
      <c r="AX14" s="101"/>
      <c r="AY14" s="101"/>
      <c r="AZ14" s="72"/>
      <c r="BA14" s="101"/>
      <c r="BB14" s="101"/>
      <c r="BC14" s="95"/>
      <c r="BD14" s="101"/>
      <c r="BE14" s="101"/>
      <c r="BF14" s="101"/>
      <c r="BG14" s="101"/>
      <c r="BH14" s="101"/>
      <c r="BI14" s="101"/>
      <c r="BJ14" s="101"/>
      <c r="BK14" s="101"/>
      <c r="BL14" s="101"/>
      <c r="BM14" s="72"/>
      <c r="BN14" s="101"/>
      <c r="BO14" s="101"/>
      <c r="BP14" s="95"/>
      <c r="BQ14" s="101"/>
      <c r="BR14" s="101"/>
      <c r="BS14" s="101"/>
      <c r="BT14" s="101"/>
      <c r="BU14" s="101"/>
      <c r="BV14" s="101"/>
      <c r="BW14" s="101"/>
      <c r="BX14" s="101"/>
      <c r="BY14" s="101"/>
      <c r="BZ14" s="72"/>
      <c r="CA14" s="101"/>
      <c r="CB14" s="101"/>
      <c r="CC14" s="95"/>
      <c r="CD14" s="101"/>
      <c r="CE14" s="101"/>
      <c r="CF14" s="101"/>
      <c r="CG14" s="101"/>
      <c r="CH14" s="101"/>
      <c r="CI14" s="101"/>
      <c r="CJ14" s="101"/>
      <c r="CK14" s="101"/>
      <c r="CL14" s="101"/>
      <c r="CM14" s="102"/>
      <c r="CN14" s="102"/>
      <c r="CO14" s="102"/>
      <c r="CP14" s="102"/>
      <c r="CQ14" s="102"/>
      <c r="CR14" s="102"/>
      <c r="CS14" s="101"/>
      <c r="CT14" s="101"/>
      <c r="CU14" s="101"/>
      <c r="CV14" s="101"/>
      <c r="CW14" s="101"/>
      <c r="CX14" s="101"/>
      <c r="CY14" s="101"/>
      <c r="CZ14" s="101"/>
      <c r="DA14" s="101"/>
      <c r="DB14" s="101"/>
      <c r="DC14" s="101"/>
      <c r="DD14" s="101"/>
      <c r="DE14" s="101"/>
      <c r="DF14" s="101"/>
      <c r="DG14" s="101"/>
      <c r="DH14" s="101"/>
      <c r="DI14" s="101"/>
      <c r="DJ14" s="101"/>
      <c r="DK14" s="72"/>
      <c r="DL14" s="102"/>
      <c r="DM14" s="101"/>
      <c r="DN14" s="72"/>
      <c r="DO14" s="72"/>
      <c r="DP14" s="102"/>
      <c r="DQ14" s="101"/>
      <c r="DR14" s="72"/>
      <c r="DS14" s="72"/>
      <c r="DT14" s="102"/>
      <c r="DU14" s="101"/>
      <c r="DV14" s="72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</row>
    <row r="15" spans="1:197" ht="15" customHeight="1" x14ac:dyDescent="0.25">
      <c r="A15" s="105"/>
      <c r="B15" s="106"/>
      <c r="C15" s="94"/>
      <c r="D15" s="94"/>
      <c r="E15" s="93"/>
      <c r="F15" s="105"/>
      <c r="G15" s="107"/>
      <c r="H15" s="108"/>
      <c r="I15" s="28"/>
      <c r="J15" s="92"/>
      <c r="K15" s="93"/>
      <c r="L15" s="93"/>
      <c r="M15" s="94"/>
      <c r="N15" s="95"/>
      <c r="O15" s="249"/>
      <c r="P15" s="250"/>
      <c r="Q15" s="250"/>
      <c r="R15" s="250"/>
      <c r="S15" s="259"/>
      <c r="T15" s="259"/>
      <c r="U15" s="260"/>
      <c r="V15" s="92"/>
      <c r="W15" s="93"/>
      <c r="X15" s="93"/>
      <c r="Y15" s="94"/>
      <c r="Z15" s="96"/>
      <c r="AA15" s="94"/>
      <c r="AB15" s="94"/>
      <c r="AC15" s="94"/>
      <c r="AD15" s="94"/>
      <c r="AE15" s="94"/>
      <c r="AF15" s="94"/>
      <c r="AG15" s="94"/>
      <c r="AH15" s="92"/>
      <c r="AI15" s="93"/>
      <c r="AJ15" s="93"/>
      <c r="AK15" s="94"/>
      <c r="AL15" s="96"/>
      <c r="AM15" s="94"/>
      <c r="AN15" s="94"/>
      <c r="AO15" s="94"/>
      <c r="AP15" s="94"/>
      <c r="AQ15" s="94"/>
      <c r="AR15" s="94"/>
      <c r="AS15" s="94"/>
      <c r="AT15" s="101"/>
      <c r="AU15" s="101"/>
      <c r="AV15" s="101"/>
      <c r="AW15" s="101"/>
      <c r="AX15" s="101"/>
      <c r="AY15" s="101"/>
      <c r="AZ15" s="72"/>
      <c r="BA15" s="101"/>
      <c r="BB15" s="101"/>
      <c r="BC15" s="95"/>
      <c r="BD15" s="101"/>
      <c r="BE15" s="101"/>
      <c r="BF15" s="101"/>
      <c r="BG15" s="101"/>
      <c r="BH15" s="101"/>
      <c r="BI15" s="101"/>
      <c r="BJ15" s="101"/>
      <c r="BK15" s="101"/>
      <c r="BL15" s="101"/>
      <c r="BM15" s="72"/>
      <c r="BN15" s="101"/>
      <c r="BO15" s="101"/>
      <c r="BP15" s="95"/>
      <c r="BQ15" s="101"/>
      <c r="BR15" s="101"/>
      <c r="BS15" s="101"/>
      <c r="BT15" s="101"/>
      <c r="BU15" s="101"/>
      <c r="BV15" s="101"/>
      <c r="BW15" s="101"/>
      <c r="BX15" s="101"/>
      <c r="BY15" s="101"/>
      <c r="BZ15" s="72"/>
      <c r="CA15" s="101"/>
      <c r="CB15" s="101"/>
      <c r="CC15" s="95"/>
      <c r="CD15" s="101"/>
      <c r="CE15" s="101"/>
      <c r="CF15" s="101"/>
      <c r="CG15" s="101"/>
      <c r="CH15" s="101"/>
      <c r="CI15" s="101"/>
      <c r="CJ15" s="101"/>
      <c r="CK15" s="101"/>
      <c r="CL15" s="101"/>
      <c r="CM15" s="102"/>
      <c r="CN15" s="102"/>
      <c r="CO15" s="102"/>
      <c r="CP15" s="102"/>
      <c r="CQ15" s="102"/>
      <c r="CR15" s="102"/>
      <c r="CS15" s="101"/>
      <c r="CT15" s="101"/>
      <c r="CU15" s="101"/>
      <c r="CV15" s="101"/>
      <c r="CW15" s="101"/>
      <c r="CX15" s="101"/>
      <c r="CY15" s="101"/>
      <c r="CZ15" s="101"/>
      <c r="DA15" s="101"/>
      <c r="DB15" s="101"/>
      <c r="DC15" s="101"/>
      <c r="DD15" s="101"/>
      <c r="DE15" s="101"/>
      <c r="DF15" s="101"/>
      <c r="DG15" s="101"/>
      <c r="DH15" s="101"/>
      <c r="DI15" s="101"/>
      <c r="DJ15" s="101"/>
      <c r="DK15" s="72"/>
      <c r="DL15" s="102"/>
      <c r="DM15" s="101"/>
      <c r="DN15" s="72"/>
      <c r="DO15" s="72"/>
      <c r="DP15" s="102"/>
      <c r="DQ15" s="101"/>
      <c r="DR15" s="72"/>
      <c r="DS15" s="72"/>
      <c r="DT15" s="102"/>
      <c r="DU15" s="101"/>
      <c r="DV15" s="72"/>
      <c r="DW15" s="28"/>
      <c r="DX15" s="28"/>
      <c r="DY15" s="28"/>
      <c r="DZ15" s="28"/>
      <c r="EA15" s="28"/>
      <c r="EB15" s="28"/>
      <c r="EC15" s="28"/>
      <c r="ED15" s="28"/>
      <c r="EE15" s="28"/>
      <c r="EF15" s="28"/>
      <c r="EG15" s="28"/>
      <c r="EH15" s="28"/>
      <c r="EI15" s="28"/>
      <c r="EJ15" s="28"/>
      <c r="EK15" s="28"/>
      <c r="EL15" s="28"/>
      <c r="EM15" s="28"/>
      <c r="EN15" s="28"/>
      <c r="EO15" s="28"/>
      <c r="EP15" s="28"/>
      <c r="EQ15" s="28"/>
      <c r="ER15" s="28"/>
      <c r="ES15" s="28"/>
      <c r="ET15" s="28"/>
      <c r="EU15" s="28"/>
      <c r="EV15" s="28"/>
      <c r="EW15" s="28"/>
      <c r="EX15" s="28"/>
      <c r="EY15" s="28"/>
      <c r="EZ15" s="28"/>
      <c r="FA15" s="28"/>
      <c r="FB15" s="28"/>
      <c r="FC15" s="28"/>
      <c r="FD15" s="28"/>
      <c r="FE15" s="28"/>
      <c r="FF15" s="28"/>
      <c r="FG15" s="28"/>
      <c r="FH15" s="28"/>
      <c r="FI15" s="28"/>
      <c r="FJ15" s="28"/>
      <c r="FK15" s="28"/>
      <c r="FL15" s="28"/>
      <c r="FM15" s="28"/>
      <c r="FN15" s="28"/>
      <c r="FO15" s="28"/>
      <c r="FP15" s="28"/>
      <c r="FQ15" s="28"/>
      <c r="FR15" s="28"/>
      <c r="FS15" s="28"/>
      <c r="FT15" s="28"/>
      <c r="FU15" s="28"/>
      <c r="FV15" s="28"/>
      <c r="FW15" s="28"/>
      <c r="FX15" s="28"/>
      <c r="FY15" s="28"/>
      <c r="FZ15" s="28"/>
      <c r="GA15" s="28"/>
      <c r="GB15" s="28"/>
      <c r="GC15" s="28"/>
      <c r="GD15" s="28"/>
      <c r="GE15" s="28"/>
      <c r="GF15" s="28"/>
      <c r="GG15" s="28"/>
      <c r="GH15" s="28"/>
      <c r="GI15" s="28"/>
      <c r="GJ15" s="28"/>
      <c r="GK15" s="28"/>
      <c r="GL15" s="28"/>
      <c r="GM15" s="28"/>
      <c r="GN15" s="28"/>
      <c r="GO15" s="28"/>
    </row>
    <row r="16" spans="1:197" ht="15" customHeight="1" x14ac:dyDescent="0.25">
      <c r="A16" s="71"/>
      <c r="B16" s="69"/>
      <c r="C16" s="71"/>
      <c r="D16" s="71"/>
      <c r="E16" s="64"/>
      <c r="F16" s="71"/>
      <c r="G16" s="71"/>
      <c r="H16" s="71"/>
      <c r="I16" s="28"/>
      <c r="J16" s="92"/>
      <c r="K16" s="93"/>
      <c r="L16" s="93"/>
      <c r="M16" s="94"/>
      <c r="N16" s="95"/>
      <c r="O16" s="249" t="s">
        <v>31</v>
      </c>
      <c r="P16" s="250"/>
      <c r="Q16" s="250"/>
      <c r="R16" s="250"/>
      <c r="S16" s="255" t="str">
        <f>IF(O4=0,"",SUM(S4:S11)/SUM(O4:O11)*2)</f>
        <v/>
      </c>
      <c r="T16" s="255"/>
      <c r="U16" s="256"/>
      <c r="V16" s="92"/>
      <c r="W16" s="93"/>
      <c r="X16" s="93"/>
      <c r="Y16" s="94"/>
      <c r="Z16" s="96"/>
      <c r="AA16" s="94"/>
      <c r="AB16" s="94"/>
      <c r="AC16" s="94"/>
      <c r="AD16" s="94"/>
      <c r="AE16" s="94"/>
      <c r="AF16" s="94"/>
      <c r="AG16" s="94"/>
      <c r="AH16" s="92"/>
      <c r="AI16" s="93"/>
      <c r="AJ16" s="93"/>
      <c r="AK16" s="94"/>
      <c r="AL16" s="96"/>
      <c r="AM16" s="94"/>
      <c r="AN16" s="94"/>
      <c r="AO16" s="94"/>
      <c r="AP16" s="94"/>
      <c r="AQ16" s="94"/>
      <c r="AR16" s="94"/>
      <c r="AS16" s="94"/>
      <c r="AT16" s="101"/>
      <c r="AU16" s="101"/>
      <c r="AV16" s="101"/>
      <c r="AW16" s="101"/>
      <c r="AX16" s="101"/>
      <c r="AY16" s="101"/>
      <c r="AZ16" s="72"/>
      <c r="BA16" s="101"/>
      <c r="BB16" s="101"/>
      <c r="BC16" s="95"/>
      <c r="BD16" s="101"/>
      <c r="BE16" s="101"/>
      <c r="BF16" s="101"/>
      <c r="BG16" s="101"/>
      <c r="BH16" s="101"/>
      <c r="BI16" s="101"/>
      <c r="BJ16" s="101"/>
      <c r="BK16" s="101"/>
      <c r="BL16" s="101"/>
      <c r="BM16" s="72"/>
      <c r="BN16" s="101"/>
      <c r="BO16" s="101"/>
      <c r="BP16" s="95"/>
      <c r="BQ16" s="101"/>
      <c r="BR16" s="101"/>
      <c r="BS16" s="101"/>
      <c r="BT16" s="101"/>
      <c r="BU16" s="101"/>
      <c r="BV16" s="101"/>
      <c r="BW16" s="101"/>
      <c r="BX16" s="101"/>
      <c r="BY16" s="101"/>
      <c r="BZ16" s="72"/>
      <c r="CA16" s="101"/>
      <c r="CB16" s="101"/>
      <c r="CC16" s="95"/>
      <c r="CD16" s="101"/>
      <c r="CE16" s="101"/>
      <c r="CF16" s="101"/>
      <c r="CG16" s="101"/>
      <c r="CH16" s="101"/>
      <c r="CI16" s="101"/>
      <c r="CJ16" s="101"/>
      <c r="CK16" s="101"/>
      <c r="CL16" s="101"/>
      <c r="CM16" s="102"/>
      <c r="CN16" s="102"/>
      <c r="CO16" s="102"/>
      <c r="CP16" s="102"/>
      <c r="CQ16" s="102"/>
      <c r="CR16" s="102"/>
      <c r="CS16" s="28"/>
      <c r="CT16" s="28"/>
      <c r="CU16" s="28"/>
      <c r="CV16" s="28"/>
      <c r="CW16" s="28"/>
      <c r="CX16" s="28"/>
      <c r="CY16" s="28"/>
      <c r="CZ16" s="28"/>
      <c r="DA16" s="28"/>
      <c r="DB16" s="28"/>
      <c r="DC16" s="28"/>
      <c r="DD16" s="28"/>
      <c r="DE16" s="28"/>
      <c r="DF16" s="28"/>
      <c r="DG16" s="28"/>
      <c r="DH16" s="28"/>
      <c r="DI16" s="28"/>
      <c r="DJ16" s="28"/>
      <c r="DK16" s="72"/>
      <c r="DL16" s="102"/>
      <c r="DM16" s="101"/>
      <c r="DN16" s="72"/>
      <c r="DO16" s="72"/>
      <c r="DP16" s="102"/>
      <c r="DQ16" s="101"/>
      <c r="DR16" s="72"/>
      <c r="DS16" s="72"/>
      <c r="DT16" s="102"/>
      <c r="DU16" s="101"/>
      <c r="DV16" s="72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28"/>
      <c r="EV16" s="28"/>
      <c r="EW16" s="28"/>
      <c r="EX16" s="28"/>
      <c r="EY16" s="28"/>
      <c r="EZ16" s="28"/>
      <c r="FA16" s="28"/>
      <c r="FB16" s="28"/>
      <c r="FC16" s="28"/>
      <c r="FD16" s="28"/>
      <c r="FE16" s="28"/>
      <c r="FF16" s="28"/>
      <c r="FG16" s="28"/>
      <c r="FH16" s="28"/>
      <c r="FI16" s="28"/>
      <c r="FJ16" s="28"/>
      <c r="FK16" s="28"/>
      <c r="FL16" s="28"/>
      <c r="FM16" s="28"/>
      <c r="FN16" s="28"/>
      <c r="FO16" s="28"/>
      <c r="FP16" s="28"/>
      <c r="FQ16" s="28"/>
      <c r="FR16" s="28"/>
      <c r="FS16" s="28"/>
      <c r="FT16" s="28"/>
      <c r="FU16" s="28"/>
      <c r="FV16" s="28"/>
      <c r="FW16" s="28"/>
      <c r="FX16" s="28"/>
      <c r="FY16" s="28"/>
      <c r="FZ16" s="28"/>
      <c r="GA16" s="28"/>
      <c r="GB16" s="28"/>
      <c r="GC16" s="28"/>
      <c r="GD16" s="28"/>
      <c r="GE16" s="28"/>
      <c r="GF16" s="28"/>
      <c r="GG16" s="28"/>
      <c r="GH16" s="28"/>
      <c r="GI16" s="28"/>
      <c r="GJ16" s="28"/>
      <c r="GK16" s="28"/>
      <c r="GL16" s="28"/>
      <c r="GM16" s="28"/>
      <c r="GN16" s="28"/>
      <c r="GO16" s="28"/>
    </row>
    <row r="17" spans="1:197" ht="15" customHeight="1" thickBot="1" x14ac:dyDescent="0.3">
      <c r="A17" s="28"/>
      <c r="B17" s="228"/>
      <c r="C17" s="228"/>
      <c r="D17" s="228"/>
      <c r="E17" s="228"/>
      <c r="F17" s="228"/>
      <c r="G17" s="228"/>
      <c r="H17" s="28"/>
      <c r="I17" s="28"/>
      <c r="J17" s="92"/>
      <c r="K17" s="93"/>
      <c r="L17" s="93"/>
      <c r="M17" s="94"/>
      <c r="N17" s="95"/>
      <c r="O17" s="251"/>
      <c r="P17" s="252"/>
      <c r="Q17" s="252"/>
      <c r="R17" s="252"/>
      <c r="S17" s="257"/>
      <c r="T17" s="257"/>
      <c r="U17" s="258"/>
      <c r="V17" s="92"/>
      <c r="W17" s="93"/>
      <c r="X17" s="93"/>
      <c r="Y17" s="94"/>
      <c r="Z17" s="96"/>
      <c r="AA17" s="94"/>
      <c r="AB17" s="94"/>
      <c r="AC17" s="94"/>
      <c r="AD17" s="94"/>
      <c r="AE17" s="94"/>
      <c r="AF17" s="94"/>
      <c r="AG17" s="94"/>
      <c r="AH17" s="92"/>
      <c r="AI17" s="93"/>
      <c r="AJ17" s="93"/>
      <c r="AK17" s="94"/>
      <c r="AL17" s="96"/>
      <c r="AM17" s="94"/>
      <c r="AN17" s="94"/>
      <c r="AO17" s="94"/>
      <c r="AP17" s="94"/>
      <c r="AQ17" s="94"/>
      <c r="AR17" s="94"/>
      <c r="AS17" s="94"/>
      <c r="AT17" s="101"/>
      <c r="AU17" s="101"/>
      <c r="AV17" s="101"/>
      <c r="AW17" s="101"/>
      <c r="AX17" s="101"/>
      <c r="AY17" s="101"/>
      <c r="AZ17" s="72"/>
      <c r="BA17" s="101"/>
      <c r="BB17" s="101"/>
      <c r="BC17" s="95"/>
      <c r="BD17" s="101"/>
      <c r="BE17" s="101"/>
      <c r="BF17" s="101"/>
      <c r="BG17" s="101"/>
      <c r="BH17" s="101"/>
      <c r="BI17" s="101"/>
      <c r="BJ17" s="101"/>
      <c r="BK17" s="101"/>
      <c r="BL17" s="101"/>
      <c r="BM17" s="72"/>
      <c r="BN17" s="101"/>
      <c r="BO17" s="101"/>
      <c r="BP17" s="95"/>
      <c r="BQ17" s="101"/>
      <c r="BR17" s="101"/>
      <c r="BS17" s="101"/>
      <c r="BT17" s="101"/>
      <c r="BU17" s="101"/>
      <c r="BV17" s="101"/>
      <c r="BW17" s="101"/>
      <c r="BX17" s="101"/>
      <c r="BY17" s="101"/>
      <c r="BZ17" s="72"/>
      <c r="CA17" s="101"/>
      <c r="CB17" s="101"/>
      <c r="CC17" s="95"/>
      <c r="CD17" s="101"/>
      <c r="CE17" s="101"/>
      <c r="CF17" s="101"/>
      <c r="CG17" s="101"/>
      <c r="CH17" s="101"/>
      <c r="CI17" s="101"/>
      <c r="CJ17" s="101"/>
      <c r="CK17" s="101"/>
      <c r="CL17" s="101"/>
      <c r="CM17" s="102"/>
      <c r="CN17" s="102"/>
      <c r="CO17" s="102"/>
      <c r="CP17" s="102"/>
      <c r="CQ17" s="102"/>
      <c r="CR17" s="102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72"/>
      <c r="DL17" s="102"/>
      <c r="DM17" s="101"/>
      <c r="DN17" s="72"/>
      <c r="DO17" s="72"/>
      <c r="DP17" s="102"/>
      <c r="DQ17" s="101"/>
      <c r="DR17" s="72"/>
      <c r="DS17" s="72"/>
      <c r="DT17" s="102"/>
      <c r="DU17" s="101"/>
      <c r="DV17" s="72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</row>
    <row r="18" spans="1:197" ht="15" customHeight="1" thickTop="1" x14ac:dyDescent="0.25">
      <c r="A18" s="28"/>
      <c r="B18" s="228"/>
      <c r="C18" s="228"/>
      <c r="D18" s="228"/>
      <c r="E18" s="228"/>
      <c r="F18" s="228"/>
      <c r="G18" s="228"/>
      <c r="H18" s="28"/>
      <c r="I18" s="28"/>
      <c r="J18" s="92"/>
      <c r="K18" s="93"/>
      <c r="L18" s="93"/>
      <c r="M18" s="94"/>
      <c r="N18" s="95"/>
      <c r="O18" s="193"/>
      <c r="P18" s="193"/>
      <c r="Q18" s="193"/>
      <c r="R18" s="193"/>
      <c r="S18" s="193"/>
      <c r="T18" s="193"/>
      <c r="U18" s="193"/>
      <c r="V18" s="92"/>
      <c r="W18" s="93"/>
      <c r="X18" s="93"/>
      <c r="Y18" s="94"/>
      <c r="Z18" s="96"/>
      <c r="AA18" s="94"/>
      <c r="AB18" s="94"/>
      <c r="AC18" s="94"/>
      <c r="AD18" s="94"/>
      <c r="AE18" s="94"/>
      <c r="AF18" s="94"/>
      <c r="AG18" s="94"/>
      <c r="AH18" s="92"/>
      <c r="AI18" s="93"/>
      <c r="AJ18" s="93"/>
      <c r="AK18" s="94"/>
      <c r="AL18" s="96"/>
      <c r="AM18" s="94"/>
      <c r="AN18" s="94"/>
      <c r="AO18" s="94"/>
      <c r="AP18" s="94"/>
      <c r="AQ18" s="94"/>
      <c r="AR18" s="94"/>
      <c r="AS18" s="94"/>
      <c r="AT18" s="101"/>
      <c r="AU18" s="101"/>
      <c r="AV18" s="101"/>
      <c r="AW18" s="101"/>
      <c r="AX18" s="101"/>
      <c r="AY18" s="101"/>
      <c r="AZ18" s="72"/>
      <c r="BA18" s="101"/>
      <c r="BB18" s="101"/>
      <c r="BC18" s="95"/>
      <c r="BD18" s="101"/>
      <c r="BE18" s="101"/>
      <c r="BF18" s="101"/>
      <c r="BG18" s="101"/>
      <c r="BH18" s="101"/>
      <c r="BI18" s="101"/>
      <c r="BJ18" s="101"/>
      <c r="BK18" s="101"/>
      <c r="BL18" s="101"/>
      <c r="BM18" s="72"/>
      <c r="BN18" s="101"/>
      <c r="BO18" s="101"/>
      <c r="BP18" s="95"/>
      <c r="BQ18" s="101"/>
      <c r="BR18" s="101"/>
      <c r="BS18" s="101"/>
      <c r="BT18" s="101"/>
      <c r="BU18" s="101"/>
      <c r="BV18" s="101"/>
      <c r="BW18" s="101"/>
      <c r="BX18" s="101"/>
      <c r="BY18" s="101"/>
      <c r="BZ18" s="72"/>
      <c r="CA18" s="101"/>
      <c r="CB18" s="101"/>
      <c r="CC18" s="95"/>
      <c r="CD18" s="101"/>
      <c r="CE18" s="101"/>
      <c r="CF18" s="101"/>
      <c r="CG18" s="101"/>
      <c r="CH18" s="101"/>
      <c r="CI18" s="101"/>
      <c r="CJ18" s="101"/>
      <c r="CK18" s="101"/>
      <c r="CL18" s="101"/>
      <c r="CM18" s="102"/>
      <c r="CN18" s="102"/>
      <c r="CO18" s="102"/>
      <c r="CP18" s="102"/>
      <c r="CQ18" s="102"/>
      <c r="CR18" s="102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72"/>
      <c r="DL18" s="102"/>
      <c r="DM18" s="101"/>
      <c r="DN18" s="72"/>
      <c r="DO18" s="72"/>
      <c r="DP18" s="102"/>
      <c r="DQ18" s="101"/>
      <c r="DR18" s="72"/>
      <c r="DS18" s="72"/>
      <c r="DT18" s="102"/>
      <c r="DU18" s="101"/>
      <c r="DV18" s="72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</row>
    <row r="19" spans="1:197" ht="15" customHeight="1" x14ac:dyDescent="0.25">
      <c r="A19" s="28"/>
      <c r="B19" s="228"/>
      <c r="C19" s="228"/>
      <c r="D19" s="228"/>
      <c r="E19" s="228"/>
      <c r="F19" s="228"/>
      <c r="G19" s="228"/>
      <c r="H19" s="28"/>
      <c r="I19" s="28"/>
      <c r="J19" s="92"/>
      <c r="K19" s="93"/>
      <c r="L19" s="93"/>
      <c r="M19" s="94"/>
      <c r="N19" s="95"/>
      <c r="O19" s="193"/>
      <c r="P19" s="193"/>
      <c r="Q19" s="193"/>
      <c r="R19" s="193"/>
      <c r="S19" s="193"/>
      <c r="T19" s="193"/>
      <c r="U19" s="193"/>
      <c r="V19" s="92"/>
      <c r="W19" s="93"/>
      <c r="X19" s="93"/>
      <c r="Y19" s="94"/>
      <c r="Z19" s="96"/>
      <c r="AA19" s="94"/>
      <c r="AB19" s="94"/>
      <c r="AC19" s="94"/>
      <c r="AD19" s="94"/>
      <c r="AE19" s="94"/>
      <c r="AF19" s="94"/>
      <c r="AG19" s="94"/>
      <c r="AH19" s="92"/>
      <c r="AI19" s="93"/>
      <c r="AJ19" s="93"/>
      <c r="AK19" s="94"/>
      <c r="AL19" s="96"/>
      <c r="AM19" s="94"/>
      <c r="AN19" s="94"/>
      <c r="AO19" s="94"/>
      <c r="AP19" s="94"/>
      <c r="AQ19" s="94"/>
      <c r="AR19" s="94"/>
      <c r="AS19" s="94"/>
      <c r="AT19" s="101"/>
      <c r="AU19" s="101"/>
      <c r="AV19" s="101"/>
      <c r="AW19" s="101"/>
      <c r="AX19" s="101"/>
      <c r="AY19" s="101"/>
      <c r="AZ19" s="72"/>
      <c r="BA19" s="101"/>
      <c r="BB19" s="101"/>
      <c r="BC19" s="95"/>
      <c r="BD19" s="101"/>
      <c r="BE19" s="101"/>
      <c r="BF19" s="101"/>
      <c r="BG19" s="101"/>
      <c r="BH19" s="101"/>
      <c r="BI19" s="101"/>
      <c r="BJ19" s="101"/>
      <c r="BK19" s="101"/>
      <c r="BL19" s="101"/>
      <c r="BM19" s="72"/>
      <c r="BN19" s="101"/>
      <c r="BO19" s="101"/>
      <c r="BP19" s="95"/>
      <c r="BQ19" s="101"/>
      <c r="BR19" s="101"/>
      <c r="BS19" s="101"/>
      <c r="BT19" s="101"/>
      <c r="BU19" s="101"/>
      <c r="BV19" s="101"/>
      <c r="BW19" s="101"/>
      <c r="BX19" s="101"/>
      <c r="BY19" s="101"/>
      <c r="BZ19" s="72"/>
      <c r="CA19" s="101"/>
      <c r="CB19" s="101"/>
      <c r="CC19" s="95"/>
      <c r="CD19" s="101"/>
      <c r="CE19" s="101"/>
      <c r="CF19" s="101"/>
      <c r="CG19" s="101"/>
      <c r="CH19" s="101"/>
      <c r="CI19" s="101"/>
      <c r="CJ19" s="101"/>
      <c r="CK19" s="101"/>
      <c r="CL19" s="101"/>
      <c r="CM19" s="102"/>
      <c r="CN19" s="102"/>
      <c r="CO19" s="102"/>
      <c r="CP19" s="102"/>
      <c r="CQ19" s="102"/>
      <c r="CR19" s="102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72"/>
      <c r="DL19" s="102"/>
      <c r="DM19" s="101"/>
      <c r="DN19" s="72"/>
      <c r="DO19" s="72"/>
      <c r="DP19" s="102"/>
      <c r="DQ19" s="101"/>
      <c r="DR19" s="72"/>
      <c r="DS19" s="72"/>
      <c r="DT19" s="102"/>
      <c r="DU19" s="101"/>
      <c r="DV19" s="72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</row>
    <row r="20" spans="1:197" ht="15" customHeight="1" x14ac:dyDescent="0.25">
      <c r="A20" s="28"/>
      <c r="B20" s="228"/>
      <c r="C20" s="228"/>
      <c r="D20" s="228"/>
      <c r="E20" s="228"/>
      <c r="F20" s="228"/>
      <c r="G20" s="228"/>
      <c r="H20" s="28"/>
      <c r="I20" s="28"/>
      <c r="J20" s="92"/>
      <c r="K20" s="93"/>
      <c r="L20" s="93"/>
      <c r="M20" s="94"/>
      <c r="N20" s="95"/>
      <c r="O20" s="94"/>
      <c r="P20" s="94"/>
      <c r="Q20" s="94"/>
      <c r="R20" s="94"/>
      <c r="S20" s="94"/>
      <c r="T20" s="94"/>
      <c r="U20" s="94"/>
      <c r="V20" s="92"/>
      <c r="W20" s="93"/>
      <c r="X20" s="93"/>
      <c r="Y20" s="94"/>
      <c r="Z20" s="96"/>
      <c r="AA20" s="94"/>
      <c r="AB20" s="94"/>
      <c r="AC20" s="94"/>
      <c r="AD20" s="94"/>
      <c r="AE20" s="94"/>
      <c r="AF20" s="94"/>
      <c r="AG20" s="94"/>
      <c r="AH20" s="92"/>
      <c r="AI20" s="93"/>
      <c r="AJ20" s="93"/>
      <c r="AK20" s="94"/>
      <c r="AL20" s="96"/>
      <c r="AM20" s="94"/>
      <c r="AN20" s="94"/>
      <c r="AO20" s="94"/>
      <c r="AP20" s="94"/>
      <c r="AQ20" s="94"/>
      <c r="AR20" s="94"/>
      <c r="AS20" s="94"/>
      <c r="AT20" s="101"/>
      <c r="AU20" s="101"/>
      <c r="AV20" s="101"/>
      <c r="AW20" s="101"/>
      <c r="AX20" s="101"/>
      <c r="AY20" s="101"/>
      <c r="AZ20" s="72"/>
      <c r="BA20" s="101"/>
      <c r="BB20" s="101"/>
      <c r="BC20" s="95"/>
      <c r="BD20" s="101"/>
      <c r="BE20" s="101"/>
      <c r="BF20" s="101"/>
      <c r="BG20" s="101"/>
      <c r="BH20" s="101"/>
      <c r="BI20" s="101"/>
      <c r="BJ20" s="101"/>
      <c r="BK20" s="101"/>
      <c r="BL20" s="101"/>
      <c r="BM20" s="72"/>
      <c r="BN20" s="101"/>
      <c r="BO20" s="101"/>
      <c r="BP20" s="95"/>
      <c r="BQ20" s="101"/>
      <c r="BR20" s="101"/>
      <c r="BS20" s="101"/>
      <c r="BT20" s="101"/>
      <c r="BU20" s="101"/>
      <c r="BV20" s="101"/>
      <c r="BW20" s="101"/>
      <c r="BX20" s="101"/>
      <c r="BY20" s="101"/>
      <c r="BZ20" s="72"/>
      <c r="CA20" s="101"/>
      <c r="CB20" s="101"/>
      <c r="CC20" s="95"/>
      <c r="CD20" s="101"/>
      <c r="CE20" s="101"/>
      <c r="CF20" s="101"/>
      <c r="CG20" s="101"/>
      <c r="CH20" s="101"/>
      <c r="CI20" s="101"/>
      <c r="CJ20" s="101"/>
      <c r="CK20" s="101"/>
      <c r="CL20" s="101"/>
      <c r="CM20" s="102"/>
      <c r="CN20" s="102"/>
      <c r="CO20" s="102"/>
      <c r="CP20" s="102"/>
      <c r="CQ20" s="102"/>
      <c r="CR20" s="102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72"/>
      <c r="DL20" s="102"/>
      <c r="DM20" s="101"/>
      <c r="DN20" s="72"/>
      <c r="DO20" s="72"/>
      <c r="DP20" s="102"/>
      <c r="DQ20" s="101"/>
      <c r="DR20" s="72"/>
      <c r="DS20" s="72"/>
      <c r="DT20" s="102"/>
      <c r="DU20" s="101"/>
      <c r="DV20" s="72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</row>
    <row r="21" spans="1:197" ht="15" customHeight="1" x14ac:dyDescent="0.25">
      <c r="A21" s="28"/>
      <c r="B21" s="228"/>
      <c r="C21" s="228"/>
      <c r="D21" s="228"/>
      <c r="E21" s="228"/>
      <c r="F21" s="228"/>
      <c r="G21" s="228"/>
      <c r="H21" s="28"/>
      <c r="I21" s="28"/>
      <c r="J21" s="92"/>
      <c r="K21" s="93"/>
      <c r="L21" s="93"/>
      <c r="M21" s="94"/>
      <c r="N21" s="95"/>
      <c r="O21" s="94"/>
      <c r="P21" s="94"/>
      <c r="Q21" s="94"/>
      <c r="R21" s="94"/>
      <c r="S21" s="94"/>
      <c r="T21" s="94"/>
      <c r="U21" s="94"/>
      <c r="V21" s="92"/>
      <c r="W21" s="93"/>
      <c r="X21" s="93"/>
      <c r="Y21" s="94"/>
      <c r="Z21" s="96"/>
      <c r="AA21" s="94"/>
      <c r="AB21" s="94"/>
      <c r="AC21" s="94"/>
      <c r="AD21" s="94"/>
      <c r="AE21" s="94"/>
      <c r="AF21" s="94"/>
      <c r="AG21" s="94"/>
      <c r="AH21" s="92"/>
      <c r="AI21" s="93"/>
      <c r="AJ21" s="93"/>
      <c r="AK21" s="94"/>
      <c r="AL21" s="96"/>
      <c r="AM21" s="94"/>
      <c r="AN21" s="94"/>
      <c r="AO21" s="94"/>
      <c r="AP21" s="94"/>
      <c r="AQ21" s="94"/>
      <c r="AR21" s="94"/>
      <c r="AS21" s="94"/>
      <c r="AT21" s="101"/>
      <c r="AU21" s="101"/>
      <c r="AV21" s="101"/>
      <c r="AW21" s="101"/>
      <c r="AX21" s="101"/>
      <c r="AY21" s="101"/>
      <c r="AZ21" s="72"/>
      <c r="BA21" s="101"/>
      <c r="BB21" s="101"/>
      <c r="BC21" s="95"/>
      <c r="BD21" s="101"/>
      <c r="BE21" s="101"/>
      <c r="BF21" s="101"/>
      <c r="BG21" s="101"/>
      <c r="BH21" s="101"/>
      <c r="BI21" s="101"/>
      <c r="BJ21" s="101"/>
      <c r="BK21" s="101"/>
      <c r="BL21" s="101"/>
      <c r="BM21" s="72"/>
      <c r="BN21" s="101"/>
      <c r="BO21" s="101"/>
      <c r="BP21" s="95"/>
      <c r="BQ21" s="101"/>
      <c r="BR21" s="101"/>
      <c r="BS21" s="101"/>
      <c r="BT21" s="101"/>
      <c r="BU21" s="101"/>
      <c r="BV21" s="101"/>
      <c r="BW21" s="101"/>
      <c r="BX21" s="101"/>
      <c r="BY21" s="101"/>
      <c r="BZ21" s="72"/>
      <c r="CA21" s="101"/>
      <c r="CB21" s="101"/>
      <c r="CC21" s="95"/>
      <c r="CD21" s="101"/>
      <c r="CE21" s="101"/>
      <c r="CF21" s="101"/>
      <c r="CG21" s="101"/>
      <c r="CH21" s="101"/>
      <c r="CI21" s="101"/>
      <c r="CJ21" s="101"/>
      <c r="CK21" s="101"/>
      <c r="CL21" s="101"/>
      <c r="CM21" s="102"/>
      <c r="CN21" s="102"/>
      <c r="CO21" s="102"/>
      <c r="CP21" s="102"/>
      <c r="CQ21" s="102"/>
      <c r="CR21" s="102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72"/>
      <c r="DL21" s="102"/>
      <c r="DM21" s="101"/>
      <c r="DN21" s="72"/>
      <c r="DO21" s="72"/>
      <c r="DP21" s="102"/>
      <c r="DQ21" s="101"/>
      <c r="DR21" s="72"/>
      <c r="DS21" s="72"/>
      <c r="DT21" s="102"/>
      <c r="DU21" s="101"/>
      <c r="DV21" s="72"/>
      <c r="DW21" s="28"/>
      <c r="DX21" s="28"/>
      <c r="DY21" s="28"/>
      <c r="DZ21" s="28"/>
      <c r="EA21" s="28"/>
      <c r="EB21" s="28"/>
      <c r="EC21" s="28"/>
      <c r="ED21" s="28"/>
      <c r="EE21" s="28"/>
      <c r="EF21" s="28"/>
      <c r="EG21" s="28"/>
      <c r="EH21" s="28"/>
      <c r="EI21" s="28"/>
      <c r="EJ21" s="28"/>
      <c r="EK21" s="28"/>
      <c r="EL21" s="28"/>
      <c r="EM21" s="28"/>
      <c r="EN21" s="28"/>
      <c r="EO21" s="28"/>
      <c r="EP21" s="28"/>
      <c r="EQ21" s="28"/>
      <c r="ER21" s="28"/>
      <c r="ES21" s="28"/>
      <c r="ET21" s="28"/>
      <c r="EU21" s="28"/>
      <c r="EV21" s="28"/>
      <c r="EW21" s="28"/>
      <c r="EX21" s="28"/>
      <c r="EY21" s="28"/>
      <c r="EZ21" s="28"/>
      <c r="FA21" s="28"/>
      <c r="FB21" s="28"/>
      <c r="FC21" s="28"/>
      <c r="FD21" s="28"/>
      <c r="FE21" s="28"/>
      <c r="FF21" s="28"/>
      <c r="FG21" s="28"/>
      <c r="FH21" s="28"/>
      <c r="FI21" s="28"/>
      <c r="FJ21" s="28"/>
      <c r="FK21" s="28"/>
      <c r="FL21" s="28"/>
      <c r="FM21" s="28"/>
      <c r="FN21" s="28"/>
      <c r="FO21" s="28"/>
      <c r="FP21" s="28"/>
      <c r="FQ21" s="28"/>
      <c r="FR21" s="28"/>
      <c r="FS21" s="28"/>
      <c r="FT21" s="28"/>
      <c r="FU21" s="28"/>
      <c r="FV21" s="28"/>
      <c r="FW21" s="28"/>
      <c r="FX21" s="28"/>
      <c r="FY21" s="28"/>
      <c r="FZ21" s="28"/>
      <c r="GA21" s="28"/>
      <c r="GB21" s="28"/>
      <c r="GC21" s="28"/>
      <c r="GD21" s="28"/>
      <c r="GE21" s="28"/>
      <c r="GF21" s="28"/>
      <c r="GG21" s="28"/>
      <c r="GH21" s="28"/>
      <c r="GI21" s="28"/>
      <c r="GJ21" s="28"/>
      <c r="GK21" s="28"/>
      <c r="GL21" s="28"/>
      <c r="GM21" s="28"/>
      <c r="GN21" s="28"/>
      <c r="GO21" s="28"/>
    </row>
    <row r="22" spans="1:197" ht="15" customHeight="1" x14ac:dyDescent="0.25">
      <c r="A22" s="28"/>
      <c r="B22" s="228"/>
      <c r="C22" s="228"/>
      <c r="D22" s="228"/>
      <c r="E22" s="228"/>
      <c r="F22" s="228"/>
      <c r="G22" s="228"/>
      <c r="H22" s="28"/>
      <c r="I22" s="28"/>
      <c r="J22" s="92"/>
      <c r="K22" s="93"/>
      <c r="L22" s="93"/>
      <c r="M22" s="94"/>
      <c r="N22" s="95"/>
      <c r="O22" s="94"/>
      <c r="P22" s="94"/>
      <c r="Q22" s="94"/>
      <c r="R22" s="94"/>
      <c r="S22" s="94"/>
      <c r="T22" s="94"/>
      <c r="U22" s="94"/>
      <c r="V22" s="92"/>
      <c r="W22" s="93"/>
      <c r="X22" s="93"/>
      <c r="Y22" s="94"/>
      <c r="Z22" s="96"/>
      <c r="AA22" s="94"/>
      <c r="AB22" s="94"/>
      <c r="AC22" s="94"/>
      <c r="AD22" s="94"/>
      <c r="AE22" s="94"/>
      <c r="AF22" s="94"/>
      <c r="AG22" s="94"/>
      <c r="AH22" s="92"/>
      <c r="AI22" s="93"/>
      <c r="AJ22" s="93"/>
      <c r="AK22" s="94"/>
      <c r="AL22" s="96"/>
      <c r="AM22" s="94"/>
      <c r="AN22" s="94"/>
      <c r="AO22" s="94"/>
      <c r="AP22" s="94"/>
      <c r="AQ22" s="94"/>
      <c r="AR22" s="94"/>
      <c r="AS22" s="94"/>
      <c r="AT22" s="101"/>
      <c r="AU22" s="101"/>
      <c r="AV22" s="101"/>
      <c r="AW22" s="101"/>
      <c r="AX22" s="101"/>
      <c r="AY22" s="101"/>
      <c r="AZ22" s="72"/>
      <c r="BA22" s="101"/>
      <c r="BB22" s="101"/>
      <c r="BC22" s="95"/>
      <c r="BD22" s="101"/>
      <c r="BE22" s="101"/>
      <c r="BF22" s="101"/>
      <c r="BG22" s="101"/>
      <c r="BH22" s="101"/>
      <c r="BI22" s="101"/>
      <c r="BJ22" s="101"/>
      <c r="BK22" s="101"/>
      <c r="BL22" s="101"/>
      <c r="BM22" s="72"/>
      <c r="BN22" s="101"/>
      <c r="BO22" s="101"/>
      <c r="BP22" s="95"/>
      <c r="BQ22" s="101"/>
      <c r="BR22" s="101"/>
      <c r="BS22" s="101"/>
      <c r="BT22" s="101"/>
      <c r="BU22" s="101"/>
      <c r="BV22" s="101"/>
      <c r="BW22" s="101"/>
      <c r="BX22" s="101"/>
      <c r="BY22" s="101"/>
      <c r="BZ22" s="72"/>
      <c r="CA22" s="101"/>
      <c r="CB22" s="101"/>
      <c r="CC22" s="95"/>
      <c r="CD22" s="101"/>
      <c r="CE22" s="101"/>
      <c r="CF22" s="101"/>
      <c r="CG22" s="101"/>
      <c r="CH22" s="101"/>
      <c r="CI22" s="101"/>
      <c r="CJ22" s="101"/>
      <c r="CK22" s="101"/>
      <c r="CL22" s="101"/>
      <c r="CM22" s="102"/>
      <c r="CN22" s="102"/>
      <c r="CO22" s="102"/>
      <c r="CP22" s="102"/>
      <c r="CQ22" s="102"/>
      <c r="CR22" s="102"/>
      <c r="CS22" s="28"/>
      <c r="CT22" s="28"/>
      <c r="CU22" s="28"/>
      <c r="CV22" s="28"/>
      <c r="CW22" s="28"/>
      <c r="CX22" s="28"/>
      <c r="CY22" s="28"/>
      <c r="CZ22" s="28"/>
      <c r="DA22" s="28"/>
      <c r="DB22" s="28"/>
      <c r="DC22" s="28"/>
      <c r="DD22" s="28"/>
      <c r="DE22" s="28"/>
      <c r="DF22" s="28"/>
      <c r="DG22" s="28"/>
      <c r="DH22" s="28"/>
      <c r="DI22" s="28"/>
      <c r="DJ22" s="28"/>
      <c r="DK22" s="72"/>
      <c r="DL22" s="102"/>
      <c r="DM22" s="101"/>
      <c r="DN22" s="72"/>
      <c r="DO22" s="72"/>
      <c r="DP22" s="102"/>
      <c r="DQ22" s="101"/>
      <c r="DR22" s="72"/>
      <c r="DS22" s="72"/>
      <c r="DT22" s="102"/>
      <c r="DU22" s="101"/>
      <c r="DV22" s="72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28"/>
      <c r="EV22" s="28"/>
      <c r="EW22" s="28"/>
      <c r="EX22" s="28"/>
      <c r="EY22" s="28"/>
      <c r="EZ22" s="28"/>
      <c r="FA22" s="28"/>
      <c r="FB22" s="28"/>
      <c r="FC22" s="28"/>
      <c r="FD22" s="28"/>
      <c r="FE22" s="28"/>
      <c r="FF22" s="28"/>
      <c r="FG22" s="28"/>
      <c r="FH22" s="28"/>
      <c r="FI22" s="28"/>
      <c r="FJ22" s="28"/>
      <c r="FK22" s="28"/>
      <c r="FL22" s="28"/>
      <c r="FM22" s="28"/>
      <c r="FN22" s="28"/>
      <c r="FO22" s="28"/>
      <c r="FP22" s="28"/>
      <c r="FQ22" s="28"/>
      <c r="FR22" s="28"/>
      <c r="FS22" s="28"/>
      <c r="FT22" s="28"/>
      <c r="FU22" s="28"/>
      <c r="FV22" s="28"/>
      <c r="FW22" s="28"/>
      <c r="FX22" s="28"/>
      <c r="FY22" s="28"/>
      <c r="FZ22" s="28"/>
      <c r="GA22" s="28"/>
      <c r="GB22" s="28"/>
      <c r="GC22" s="28"/>
      <c r="GD22" s="28"/>
      <c r="GE22" s="28"/>
      <c r="GF22" s="28"/>
      <c r="GG22" s="28"/>
      <c r="GH22" s="28"/>
      <c r="GI22" s="28"/>
      <c r="GJ22" s="28"/>
      <c r="GK22" s="28"/>
      <c r="GL22" s="28"/>
      <c r="GM22" s="28"/>
      <c r="GN22" s="28"/>
      <c r="GO22" s="28"/>
    </row>
    <row r="23" spans="1:197" ht="15" customHeight="1" x14ac:dyDescent="0.25">
      <c r="A23" s="28"/>
      <c r="B23" s="228"/>
      <c r="C23" s="228"/>
      <c r="D23" s="228"/>
      <c r="E23" s="228"/>
      <c r="F23" s="228"/>
      <c r="G23" s="228"/>
      <c r="H23" s="28"/>
      <c r="I23" s="28"/>
      <c r="J23" s="92"/>
      <c r="K23" s="93"/>
      <c r="L23" s="93"/>
      <c r="M23" s="94"/>
      <c r="N23" s="95"/>
      <c r="O23" s="94"/>
      <c r="P23" s="94"/>
      <c r="Q23" s="94"/>
      <c r="R23" s="94"/>
      <c r="S23" s="94"/>
      <c r="T23" s="94"/>
      <c r="U23" s="94"/>
      <c r="V23" s="92"/>
      <c r="W23" s="93"/>
      <c r="X23" s="93"/>
      <c r="Y23" s="94"/>
      <c r="Z23" s="96"/>
      <c r="AA23" s="94"/>
      <c r="AB23" s="94"/>
      <c r="AC23" s="94"/>
      <c r="AD23" s="94"/>
      <c r="AE23" s="94"/>
      <c r="AF23" s="94"/>
      <c r="AG23" s="94"/>
      <c r="AH23" s="92"/>
      <c r="AI23" s="93"/>
      <c r="AJ23" s="93"/>
      <c r="AK23" s="94"/>
      <c r="AL23" s="96"/>
      <c r="AM23" s="94"/>
      <c r="AN23" s="94"/>
      <c r="AO23" s="94"/>
      <c r="AP23" s="94"/>
      <c r="AQ23" s="94"/>
      <c r="AR23" s="94"/>
      <c r="AS23" s="94"/>
      <c r="AT23" s="101"/>
      <c r="AU23" s="101"/>
      <c r="AV23" s="101"/>
      <c r="AW23" s="101"/>
      <c r="AX23" s="101"/>
      <c r="AY23" s="101"/>
      <c r="AZ23" s="72"/>
      <c r="BA23" s="101"/>
      <c r="BB23" s="101"/>
      <c r="BC23" s="95"/>
      <c r="BD23" s="101"/>
      <c r="BE23" s="101"/>
      <c r="BF23" s="101"/>
      <c r="BG23" s="101"/>
      <c r="BH23" s="101"/>
      <c r="BI23" s="101"/>
      <c r="BJ23" s="101"/>
      <c r="BK23" s="101"/>
      <c r="BL23" s="101"/>
      <c r="BM23" s="72"/>
      <c r="BN23" s="101"/>
      <c r="BO23" s="101"/>
      <c r="BP23" s="95"/>
      <c r="BQ23" s="101"/>
      <c r="BR23" s="101"/>
      <c r="BS23" s="101"/>
      <c r="BT23" s="101"/>
      <c r="BU23" s="101"/>
      <c r="BV23" s="101"/>
      <c r="BW23" s="101"/>
      <c r="BX23" s="101"/>
      <c r="BY23" s="101"/>
      <c r="BZ23" s="72"/>
      <c r="CA23" s="101"/>
      <c r="CB23" s="101"/>
      <c r="CC23" s="95"/>
      <c r="CD23" s="101"/>
      <c r="CE23" s="101"/>
      <c r="CF23" s="101"/>
      <c r="CG23" s="101"/>
      <c r="CH23" s="101"/>
      <c r="CI23" s="101"/>
      <c r="CJ23" s="101"/>
      <c r="CK23" s="101"/>
      <c r="CL23" s="101"/>
      <c r="CM23" s="102"/>
      <c r="CN23" s="102"/>
      <c r="CO23" s="102"/>
      <c r="CP23" s="102"/>
      <c r="CQ23" s="102"/>
      <c r="CR23" s="102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72"/>
      <c r="DL23" s="102"/>
      <c r="DM23" s="101"/>
      <c r="DN23" s="72"/>
      <c r="DO23" s="72"/>
      <c r="DP23" s="102"/>
      <c r="DQ23" s="101"/>
      <c r="DR23" s="72"/>
      <c r="DS23" s="72"/>
      <c r="DT23" s="102"/>
      <c r="DU23" s="101"/>
      <c r="DV23" s="72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</row>
    <row r="24" spans="1:197" ht="15" customHeight="1" x14ac:dyDescent="0.25">
      <c r="A24" s="28"/>
      <c r="B24" s="228"/>
      <c r="C24" s="228"/>
      <c r="D24" s="228"/>
      <c r="E24" s="228"/>
      <c r="F24" s="228"/>
      <c r="G24" s="228"/>
      <c r="H24" s="28"/>
      <c r="I24" s="28"/>
      <c r="J24" s="92"/>
      <c r="K24" s="93"/>
      <c r="L24" s="93"/>
      <c r="M24" s="94"/>
      <c r="N24" s="95"/>
      <c r="O24" s="111"/>
      <c r="P24" s="111"/>
      <c r="Q24" s="111"/>
      <c r="R24" s="111"/>
      <c r="S24" s="111"/>
      <c r="T24" s="111"/>
      <c r="U24" s="111"/>
      <c r="V24" s="92"/>
      <c r="W24" s="93"/>
      <c r="X24" s="93"/>
      <c r="Y24" s="94"/>
      <c r="Z24" s="96"/>
      <c r="AA24" s="94"/>
      <c r="AB24" s="94"/>
      <c r="AC24" s="94"/>
      <c r="AD24" s="94"/>
      <c r="AE24" s="94"/>
      <c r="AF24" s="94"/>
      <c r="AG24" s="94"/>
      <c r="AH24" s="92"/>
      <c r="AI24" s="93"/>
      <c r="AJ24" s="93"/>
      <c r="AK24" s="94"/>
      <c r="AL24" s="96"/>
      <c r="AM24" s="94"/>
      <c r="AN24" s="94"/>
      <c r="AO24" s="94"/>
      <c r="AP24" s="94"/>
      <c r="AQ24" s="94"/>
      <c r="AR24" s="94"/>
      <c r="AS24" s="94"/>
      <c r="AT24" s="101"/>
      <c r="AU24" s="101"/>
      <c r="AV24" s="101"/>
      <c r="AW24" s="101"/>
      <c r="AX24" s="101"/>
      <c r="AY24" s="101"/>
      <c r="AZ24" s="72"/>
      <c r="BA24" s="101"/>
      <c r="BB24" s="101"/>
      <c r="BC24" s="95"/>
      <c r="BD24" s="101"/>
      <c r="BE24" s="101"/>
      <c r="BF24" s="101"/>
      <c r="BG24" s="101"/>
      <c r="BH24" s="101"/>
      <c r="BI24" s="101"/>
      <c r="BJ24" s="101"/>
      <c r="BK24" s="101"/>
      <c r="BL24" s="101"/>
      <c r="BM24" s="72"/>
      <c r="BN24" s="101"/>
      <c r="BO24" s="101"/>
      <c r="BP24" s="95"/>
      <c r="BQ24" s="101"/>
      <c r="BR24" s="101"/>
      <c r="BS24" s="101"/>
      <c r="BT24" s="101"/>
      <c r="BU24" s="101"/>
      <c r="BV24" s="101"/>
      <c r="BW24" s="101"/>
      <c r="BX24" s="101"/>
      <c r="BY24" s="101"/>
      <c r="BZ24" s="72"/>
      <c r="CA24" s="101"/>
      <c r="CB24" s="101"/>
      <c r="CC24" s="95"/>
      <c r="CD24" s="101"/>
      <c r="CE24" s="101"/>
      <c r="CF24" s="101"/>
      <c r="CG24" s="101"/>
      <c r="CH24" s="101"/>
      <c r="CI24" s="101"/>
      <c r="CJ24" s="101"/>
      <c r="CK24" s="101"/>
      <c r="CL24" s="101"/>
      <c r="CM24" s="102"/>
      <c r="CN24" s="102"/>
      <c r="CO24" s="102"/>
      <c r="CP24" s="102"/>
      <c r="CQ24" s="102"/>
      <c r="CR24" s="102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72"/>
      <c r="DL24" s="102"/>
      <c r="DM24" s="101"/>
      <c r="DN24" s="72"/>
      <c r="DO24" s="72"/>
      <c r="DP24" s="102"/>
      <c r="DQ24" s="101"/>
      <c r="DR24" s="72"/>
      <c r="DS24" s="72"/>
      <c r="DT24" s="102"/>
      <c r="DU24" s="101"/>
      <c r="DV24" s="72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</row>
    <row r="25" spans="1:197" ht="15" customHeight="1" x14ac:dyDescent="0.25">
      <c r="A25" s="28"/>
      <c r="B25" s="228"/>
      <c r="C25" s="228"/>
      <c r="D25" s="228"/>
      <c r="E25" s="228"/>
      <c r="F25" s="228"/>
      <c r="G25" s="228"/>
      <c r="H25" s="28"/>
      <c r="I25" s="28"/>
      <c r="J25" s="92"/>
      <c r="K25" s="93"/>
      <c r="L25" s="93"/>
      <c r="M25" s="94"/>
      <c r="N25" s="95"/>
      <c r="O25" s="111"/>
      <c r="P25" s="111"/>
      <c r="Q25" s="111"/>
      <c r="R25" s="111"/>
      <c r="S25" s="111"/>
      <c r="T25" s="111"/>
      <c r="U25" s="111"/>
      <c r="V25" s="92"/>
      <c r="W25" s="93"/>
      <c r="X25" s="93"/>
      <c r="Y25" s="94"/>
      <c r="Z25" s="96"/>
      <c r="AA25" s="94"/>
      <c r="AB25" s="94"/>
      <c r="AC25" s="94"/>
      <c r="AD25" s="94"/>
      <c r="AE25" s="94"/>
      <c r="AF25" s="94"/>
      <c r="AG25" s="94"/>
      <c r="AH25" s="92"/>
      <c r="AI25" s="93"/>
      <c r="AJ25" s="93"/>
      <c r="AK25" s="94"/>
      <c r="AL25" s="96"/>
      <c r="AM25" s="94"/>
      <c r="AN25" s="94"/>
      <c r="AO25" s="94"/>
      <c r="AP25" s="94"/>
      <c r="AQ25" s="94"/>
      <c r="AR25" s="94"/>
      <c r="AS25" s="94"/>
      <c r="AT25" s="101"/>
      <c r="AU25" s="101"/>
      <c r="AV25" s="101"/>
      <c r="AW25" s="101"/>
      <c r="AX25" s="101"/>
      <c r="AY25" s="101"/>
      <c r="AZ25" s="72"/>
      <c r="BA25" s="101"/>
      <c r="BB25" s="101"/>
      <c r="BC25" s="95"/>
      <c r="BD25" s="101"/>
      <c r="BE25" s="101"/>
      <c r="BF25" s="101"/>
      <c r="BG25" s="101"/>
      <c r="BH25" s="101"/>
      <c r="BI25" s="101"/>
      <c r="BJ25" s="101"/>
      <c r="BK25" s="101"/>
      <c r="BL25" s="101"/>
      <c r="BM25" s="72"/>
      <c r="BN25" s="101"/>
      <c r="BO25" s="101"/>
      <c r="BP25" s="95"/>
      <c r="BQ25" s="101"/>
      <c r="BR25" s="101"/>
      <c r="BS25" s="101"/>
      <c r="BT25" s="101"/>
      <c r="BU25" s="101"/>
      <c r="BV25" s="101"/>
      <c r="BW25" s="101"/>
      <c r="BX25" s="101"/>
      <c r="BY25" s="101"/>
      <c r="BZ25" s="72"/>
      <c r="CA25" s="101"/>
      <c r="CB25" s="101"/>
      <c r="CC25" s="95"/>
      <c r="CD25" s="101"/>
      <c r="CE25" s="101"/>
      <c r="CF25" s="101"/>
      <c r="CG25" s="101"/>
      <c r="CH25" s="101"/>
      <c r="CI25" s="101"/>
      <c r="CJ25" s="101"/>
      <c r="CK25" s="101"/>
      <c r="CL25" s="101"/>
      <c r="CM25" s="102"/>
      <c r="CN25" s="102"/>
      <c r="CO25" s="102"/>
      <c r="CP25" s="102"/>
      <c r="CQ25" s="102"/>
      <c r="CR25" s="102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72"/>
      <c r="DL25" s="102"/>
      <c r="DM25" s="101"/>
      <c r="DN25" s="72"/>
      <c r="DO25" s="72"/>
      <c r="DP25" s="102"/>
      <c r="DQ25" s="101"/>
      <c r="DR25" s="72"/>
      <c r="DS25" s="72"/>
      <c r="DT25" s="102"/>
      <c r="DU25" s="101"/>
      <c r="DV25" s="72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</row>
    <row r="26" spans="1:197" ht="15" customHeight="1" x14ac:dyDescent="0.25">
      <c r="A26" s="28"/>
      <c r="B26" s="228"/>
      <c r="C26" s="228"/>
      <c r="D26" s="228"/>
      <c r="E26" s="228"/>
      <c r="F26" s="228"/>
      <c r="G26" s="228"/>
      <c r="H26" s="28"/>
      <c r="I26" s="28"/>
      <c r="J26" s="92"/>
      <c r="K26" s="93"/>
      <c r="L26" s="93"/>
      <c r="M26" s="94"/>
      <c r="N26" s="95"/>
      <c r="O26" s="111"/>
      <c r="P26" s="111"/>
      <c r="Q26" s="111"/>
      <c r="R26" s="111"/>
      <c r="S26" s="111"/>
      <c r="T26" s="111"/>
      <c r="U26" s="111"/>
      <c r="V26" s="92"/>
      <c r="W26" s="93"/>
      <c r="X26" s="93"/>
      <c r="Y26" s="94"/>
      <c r="Z26" s="96"/>
      <c r="AA26" s="94"/>
      <c r="AB26" s="94"/>
      <c r="AC26" s="94"/>
      <c r="AD26" s="94"/>
      <c r="AE26" s="94"/>
      <c r="AF26" s="94"/>
      <c r="AG26" s="94"/>
      <c r="AH26" s="92"/>
      <c r="AI26" s="93"/>
      <c r="AJ26" s="93"/>
      <c r="AK26" s="94"/>
      <c r="AL26" s="96"/>
      <c r="AM26" s="94"/>
      <c r="AN26" s="94"/>
      <c r="AO26" s="94"/>
      <c r="AP26" s="94"/>
      <c r="AQ26" s="94"/>
      <c r="AR26" s="94"/>
      <c r="AS26" s="94"/>
      <c r="AT26" s="101"/>
      <c r="AU26" s="101"/>
      <c r="AV26" s="101"/>
      <c r="AW26" s="101"/>
      <c r="AX26" s="101"/>
      <c r="AY26" s="101"/>
      <c r="AZ26" s="72"/>
      <c r="BA26" s="101"/>
      <c r="BB26" s="101"/>
      <c r="BC26" s="95"/>
      <c r="BD26" s="101"/>
      <c r="BE26" s="101"/>
      <c r="BF26" s="101"/>
      <c r="BG26" s="101"/>
      <c r="BH26" s="101"/>
      <c r="BI26" s="101"/>
      <c r="BJ26" s="101"/>
      <c r="BK26" s="101"/>
      <c r="BL26" s="101"/>
      <c r="BM26" s="72"/>
      <c r="BN26" s="101"/>
      <c r="BO26" s="101"/>
      <c r="BP26" s="95"/>
      <c r="BQ26" s="101"/>
      <c r="BR26" s="101"/>
      <c r="BS26" s="101"/>
      <c r="BT26" s="101"/>
      <c r="BU26" s="101"/>
      <c r="BV26" s="101"/>
      <c r="BW26" s="101"/>
      <c r="BX26" s="101"/>
      <c r="BY26" s="101"/>
      <c r="BZ26" s="72"/>
      <c r="CA26" s="101"/>
      <c r="CB26" s="101"/>
      <c r="CC26" s="95"/>
      <c r="CD26" s="101"/>
      <c r="CE26" s="101"/>
      <c r="CF26" s="101"/>
      <c r="CG26" s="101"/>
      <c r="CH26" s="101"/>
      <c r="CI26" s="101"/>
      <c r="CJ26" s="101"/>
      <c r="CK26" s="101"/>
      <c r="CL26" s="101"/>
      <c r="CM26" s="102"/>
      <c r="CN26" s="102"/>
      <c r="CO26" s="102"/>
      <c r="CP26" s="102"/>
      <c r="CQ26" s="102"/>
      <c r="CR26" s="102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72"/>
      <c r="DL26" s="102"/>
      <c r="DM26" s="101"/>
      <c r="DN26" s="72"/>
      <c r="DO26" s="72"/>
      <c r="DP26" s="102"/>
      <c r="DQ26" s="101"/>
      <c r="DR26" s="72"/>
      <c r="DS26" s="72"/>
      <c r="DT26" s="102"/>
      <c r="DU26" s="101"/>
      <c r="DV26" s="72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</row>
    <row r="27" spans="1:197" ht="15" customHeight="1" x14ac:dyDescent="0.25">
      <c r="A27" s="28"/>
      <c r="B27" s="228"/>
      <c r="C27" s="228"/>
      <c r="D27" s="228"/>
      <c r="E27" s="228"/>
      <c r="F27" s="228"/>
      <c r="G27" s="228"/>
      <c r="H27" s="28"/>
      <c r="I27" s="28"/>
      <c r="J27" s="92"/>
      <c r="K27" s="93"/>
      <c r="L27" s="93"/>
      <c r="M27" s="94"/>
      <c r="N27" s="95"/>
      <c r="O27" s="111"/>
      <c r="P27" s="111"/>
      <c r="Q27" s="111"/>
      <c r="R27" s="111"/>
      <c r="S27" s="111"/>
      <c r="T27" s="111"/>
      <c r="U27" s="111"/>
      <c r="V27" s="92"/>
      <c r="W27" s="93"/>
      <c r="X27" s="93"/>
      <c r="Y27" s="94"/>
      <c r="Z27" s="96"/>
      <c r="AA27" s="94"/>
      <c r="AB27" s="94"/>
      <c r="AC27" s="94"/>
      <c r="AD27" s="94"/>
      <c r="AE27" s="94"/>
      <c r="AF27" s="94"/>
      <c r="AG27" s="94"/>
      <c r="AH27" s="92"/>
      <c r="AI27" s="93"/>
      <c r="AJ27" s="93"/>
      <c r="AK27" s="94"/>
      <c r="AL27" s="96"/>
      <c r="AM27" s="94"/>
      <c r="AN27" s="94"/>
      <c r="AO27" s="94"/>
      <c r="AP27" s="94"/>
      <c r="AQ27" s="94"/>
      <c r="AR27" s="94"/>
      <c r="AS27" s="94"/>
      <c r="AT27" s="101"/>
      <c r="AU27" s="101"/>
      <c r="AV27" s="101"/>
      <c r="AW27" s="101"/>
      <c r="AX27" s="101"/>
      <c r="AY27" s="101"/>
      <c r="AZ27" s="72"/>
      <c r="BA27" s="101"/>
      <c r="BB27" s="101"/>
      <c r="BC27" s="95"/>
      <c r="BD27" s="101"/>
      <c r="BE27" s="101"/>
      <c r="BF27" s="101"/>
      <c r="BG27" s="101"/>
      <c r="BH27" s="101"/>
      <c r="BI27" s="101"/>
      <c r="BJ27" s="101"/>
      <c r="BK27" s="101"/>
      <c r="BL27" s="101"/>
      <c r="BM27" s="72"/>
      <c r="BN27" s="101"/>
      <c r="BO27" s="101"/>
      <c r="BP27" s="95"/>
      <c r="BQ27" s="101"/>
      <c r="BR27" s="101"/>
      <c r="BS27" s="101"/>
      <c r="BT27" s="101"/>
      <c r="BU27" s="101"/>
      <c r="BV27" s="101"/>
      <c r="BW27" s="101"/>
      <c r="BX27" s="101"/>
      <c r="BY27" s="101"/>
      <c r="BZ27" s="72"/>
      <c r="CA27" s="101"/>
      <c r="CB27" s="101"/>
      <c r="CC27" s="95"/>
      <c r="CD27" s="101"/>
      <c r="CE27" s="101"/>
      <c r="CF27" s="101"/>
      <c r="CG27" s="101"/>
      <c r="CH27" s="101"/>
      <c r="CI27" s="101"/>
      <c r="CJ27" s="101"/>
      <c r="CK27" s="101"/>
      <c r="CL27" s="101"/>
      <c r="CM27" s="102"/>
      <c r="CN27" s="102"/>
      <c r="CO27" s="102"/>
      <c r="CP27" s="102"/>
      <c r="CQ27" s="102"/>
      <c r="CR27" s="102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72"/>
      <c r="DL27" s="102"/>
      <c r="DM27" s="101"/>
      <c r="DN27" s="72"/>
      <c r="DO27" s="72"/>
      <c r="DP27" s="102"/>
      <c r="DQ27" s="101"/>
      <c r="DR27" s="72"/>
      <c r="DS27" s="72"/>
      <c r="DT27" s="102"/>
      <c r="DU27" s="101"/>
      <c r="DV27" s="72"/>
      <c r="DW27" s="28"/>
      <c r="DX27" s="28"/>
      <c r="DY27" s="28"/>
      <c r="DZ27" s="28"/>
      <c r="EA27" s="28"/>
      <c r="EB27" s="28"/>
      <c r="EC27" s="28"/>
      <c r="ED27" s="28"/>
      <c r="EE27" s="28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  <c r="FK27" s="28"/>
      <c r="FL27" s="28"/>
      <c r="FM27" s="28"/>
      <c r="FN27" s="28"/>
      <c r="FO27" s="28"/>
      <c r="FP27" s="28"/>
      <c r="FQ27" s="28"/>
      <c r="FR27" s="28"/>
      <c r="FS27" s="28"/>
      <c r="FT27" s="28"/>
      <c r="FU27" s="28"/>
      <c r="FV27" s="28"/>
      <c r="FW27" s="28"/>
      <c r="FX27" s="28"/>
      <c r="FY27" s="28"/>
      <c r="FZ27" s="28"/>
      <c r="GA27" s="28"/>
      <c r="GB27" s="28"/>
      <c r="GC27" s="28"/>
      <c r="GD27" s="28"/>
      <c r="GE27" s="28"/>
      <c r="GF27" s="28"/>
      <c r="GG27" s="28"/>
      <c r="GH27" s="28"/>
      <c r="GI27" s="28"/>
      <c r="GJ27" s="28"/>
      <c r="GK27" s="28"/>
      <c r="GL27" s="28"/>
      <c r="GM27" s="28"/>
      <c r="GN27" s="28"/>
      <c r="GO27" s="28"/>
    </row>
    <row r="28" spans="1:197" ht="15" customHeight="1" x14ac:dyDescent="0.25">
      <c r="A28" s="28"/>
      <c r="B28" s="228"/>
      <c r="C28" s="228"/>
      <c r="D28" s="228"/>
      <c r="E28" s="228"/>
      <c r="F28" s="228"/>
      <c r="G28" s="228"/>
      <c r="H28" s="28"/>
      <c r="I28" s="28"/>
      <c r="J28" s="28"/>
      <c r="K28" s="64"/>
      <c r="L28" s="64"/>
      <c r="M28" s="28"/>
      <c r="N28" s="28"/>
      <c r="O28" s="111"/>
      <c r="P28" s="111"/>
      <c r="Q28" s="111"/>
      <c r="R28" s="111"/>
      <c r="S28" s="111"/>
      <c r="T28" s="111"/>
      <c r="U28" s="111"/>
      <c r="V28" s="28"/>
      <c r="W28" s="64"/>
      <c r="X28" s="64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64"/>
      <c r="AJ28" s="64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65"/>
      <c r="AZ28" s="66"/>
      <c r="BA28" s="67" t="s">
        <v>38</v>
      </c>
      <c r="BB28" s="67" t="s">
        <v>37</v>
      </c>
      <c r="BC28" s="67" t="s">
        <v>39</v>
      </c>
      <c r="BD28" s="65"/>
      <c r="BE28" s="65"/>
      <c r="BF28" s="65"/>
      <c r="BG28" s="65"/>
      <c r="BH28" s="65"/>
      <c r="BI28" s="65"/>
      <c r="BJ28" s="65"/>
      <c r="BK28" s="65"/>
      <c r="BL28" s="65"/>
      <c r="BM28" s="66"/>
      <c r="BN28" s="67" t="s">
        <v>38</v>
      </c>
      <c r="BO28" s="67" t="s">
        <v>37</v>
      </c>
      <c r="BP28" s="67" t="s">
        <v>39</v>
      </c>
      <c r="BQ28" s="65"/>
      <c r="BR28" s="65"/>
      <c r="BS28" s="65"/>
      <c r="BT28" s="65"/>
      <c r="BU28" s="65"/>
      <c r="BV28" s="65"/>
      <c r="BW28" s="65"/>
      <c r="BX28" s="65"/>
      <c r="BY28" s="65"/>
      <c r="BZ28" s="66"/>
      <c r="CA28" s="67" t="s">
        <v>38</v>
      </c>
      <c r="CB28" s="67" t="s">
        <v>37</v>
      </c>
      <c r="CC28" s="67" t="s">
        <v>39</v>
      </c>
      <c r="CD28" s="65"/>
      <c r="CE28" s="65"/>
      <c r="CF28" s="65"/>
      <c r="CG28" s="65"/>
      <c r="CH28" s="65"/>
      <c r="CI28" s="65"/>
      <c r="CJ28" s="65"/>
      <c r="CK28" s="65"/>
      <c r="CL28" s="65"/>
      <c r="CM28" s="65"/>
      <c r="CN28" s="65"/>
      <c r="CO28" s="65"/>
      <c r="CP28" s="65"/>
      <c r="CQ28" s="65"/>
      <c r="CR28" s="65"/>
      <c r="CS28" s="28"/>
      <c r="CT28" s="28"/>
      <c r="CU28" s="28"/>
      <c r="CV28" s="28"/>
      <c r="CW28" s="28"/>
      <c r="CX28" s="28"/>
      <c r="CY28" s="28"/>
      <c r="CZ28" s="28"/>
      <c r="DA28" s="28"/>
      <c r="DB28" s="28"/>
      <c r="DC28" s="28"/>
      <c r="DD28" s="28"/>
      <c r="DE28" s="28"/>
      <c r="DF28" s="28"/>
      <c r="DG28" s="28"/>
      <c r="DH28" s="28"/>
      <c r="DI28" s="28"/>
      <c r="DJ28" s="28"/>
      <c r="DK28" s="64"/>
      <c r="DL28" s="28"/>
      <c r="DM28" s="28"/>
      <c r="DN28" s="64"/>
      <c r="DO28" s="64"/>
      <c r="DP28" s="28"/>
      <c r="DQ28" s="28"/>
      <c r="DR28" s="64"/>
      <c r="DS28" s="64"/>
      <c r="DT28" s="28"/>
      <c r="DU28" s="28"/>
      <c r="DV28" s="64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28"/>
      <c r="EV28" s="28"/>
      <c r="EW28" s="28"/>
      <c r="EX28" s="28"/>
      <c r="EY28" s="28"/>
      <c r="EZ28" s="28"/>
      <c r="FA28" s="28"/>
      <c r="FB28" s="28"/>
      <c r="FC28" s="28"/>
      <c r="FD28" s="28"/>
      <c r="FE28" s="28"/>
      <c r="FF28" s="28"/>
      <c r="FG28" s="28"/>
      <c r="FH28" s="28"/>
      <c r="FI28" s="28"/>
      <c r="FJ28" s="28"/>
      <c r="FK28" s="28"/>
      <c r="FL28" s="28"/>
      <c r="FM28" s="28"/>
      <c r="FN28" s="28"/>
      <c r="FO28" s="28"/>
      <c r="FP28" s="28"/>
      <c r="FQ28" s="28"/>
      <c r="FR28" s="28"/>
      <c r="FS28" s="28"/>
      <c r="FT28" s="28"/>
      <c r="FU28" s="28"/>
      <c r="FV28" s="28"/>
      <c r="FW28" s="28"/>
      <c r="FX28" s="28"/>
      <c r="FY28" s="28"/>
      <c r="FZ28" s="28"/>
      <c r="GA28" s="28"/>
      <c r="GB28" s="28"/>
      <c r="GC28" s="28"/>
      <c r="GD28" s="28"/>
      <c r="GE28" s="28"/>
      <c r="GF28" s="28"/>
      <c r="GG28" s="28"/>
      <c r="GH28" s="28"/>
      <c r="GI28" s="28"/>
      <c r="GJ28" s="28"/>
      <c r="GK28" s="28"/>
      <c r="GL28" s="28"/>
      <c r="GM28" s="28"/>
      <c r="GN28" s="28"/>
      <c r="GO28" s="28"/>
    </row>
    <row r="29" spans="1:197" ht="15" customHeight="1" x14ac:dyDescent="0.25">
      <c r="A29" s="28"/>
      <c r="B29" s="228"/>
      <c r="C29" s="228"/>
      <c r="D29" s="228"/>
      <c r="E29" s="228"/>
      <c r="F29" s="228"/>
      <c r="G29" s="228"/>
      <c r="H29" s="28"/>
      <c r="I29" s="28"/>
      <c r="J29" s="28"/>
      <c r="K29" s="64"/>
      <c r="L29" s="64"/>
      <c r="M29" s="28"/>
      <c r="N29" s="28"/>
      <c r="O29" s="111"/>
      <c r="P29" s="111"/>
      <c r="Q29" s="111"/>
      <c r="R29" s="111"/>
      <c r="S29" s="111"/>
      <c r="T29" s="111"/>
      <c r="U29" s="111"/>
      <c r="V29" s="28"/>
      <c r="W29" s="64"/>
      <c r="X29" s="64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64"/>
      <c r="AJ29" s="64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65"/>
      <c r="AZ29" s="66"/>
      <c r="BA29" s="65" t="s">
        <v>38</v>
      </c>
      <c r="BB29" s="65" t="s">
        <v>37</v>
      </c>
      <c r="BC29" s="65" t="s">
        <v>39</v>
      </c>
      <c r="BD29" s="65"/>
      <c r="BE29" s="65"/>
      <c r="BF29" s="65"/>
      <c r="BG29" s="65"/>
      <c r="BH29" s="65"/>
      <c r="BI29" s="65"/>
      <c r="BJ29" s="65"/>
      <c r="BK29" s="65"/>
      <c r="BL29" s="65"/>
      <c r="BM29" s="66"/>
      <c r="BN29" s="65" t="s">
        <v>38</v>
      </c>
      <c r="BO29" s="65" t="s">
        <v>37</v>
      </c>
      <c r="BP29" s="65" t="s">
        <v>39</v>
      </c>
      <c r="BQ29" s="65"/>
      <c r="BR29" s="65"/>
      <c r="BS29" s="65"/>
      <c r="BT29" s="65"/>
      <c r="BU29" s="65"/>
      <c r="BV29" s="65"/>
      <c r="BW29" s="65"/>
      <c r="BX29" s="65"/>
      <c r="BY29" s="65"/>
      <c r="BZ29" s="66"/>
      <c r="CA29" s="65" t="s">
        <v>38</v>
      </c>
      <c r="CB29" s="65" t="s">
        <v>37</v>
      </c>
      <c r="CC29" s="65" t="s">
        <v>39</v>
      </c>
      <c r="CD29" s="65"/>
      <c r="CE29" s="65"/>
      <c r="CF29" s="65"/>
      <c r="CG29" s="65"/>
      <c r="CH29" s="65"/>
      <c r="CI29" s="65"/>
      <c r="CJ29" s="65"/>
      <c r="CK29" s="65"/>
      <c r="CL29" s="65"/>
      <c r="CM29" s="65"/>
      <c r="CN29" s="65"/>
      <c r="CO29" s="65"/>
      <c r="CP29" s="65"/>
      <c r="CQ29" s="65"/>
      <c r="CR29" s="65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64"/>
      <c r="DL29" s="28"/>
      <c r="DM29" s="28"/>
      <c r="DN29" s="64"/>
      <c r="DO29" s="64"/>
      <c r="DP29" s="28"/>
      <c r="DQ29" s="28"/>
      <c r="DR29" s="64"/>
      <c r="DS29" s="64"/>
      <c r="DT29" s="28"/>
      <c r="DU29" s="28"/>
      <c r="DV29" s="64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</row>
    <row r="30" spans="1:197" ht="15" customHeight="1" x14ac:dyDescent="0.25">
      <c r="A30" s="28"/>
      <c r="B30" s="228"/>
      <c r="C30" s="228"/>
      <c r="D30" s="228"/>
      <c r="E30" s="228"/>
      <c r="F30" s="228"/>
      <c r="G30" s="228"/>
      <c r="H30" s="28"/>
      <c r="I30" s="28"/>
      <c r="J30" s="28"/>
      <c r="K30" s="64"/>
      <c r="L30" s="64"/>
      <c r="M30" s="28"/>
      <c r="N30" s="28"/>
      <c r="O30" s="71"/>
      <c r="P30" s="71"/>
      <c r="Q30" s="71"/>
      <c r="R30" s="71"/>
      <c r="S30" s="71"/>
      <c r="T30" s="71"/>
      <c r="U30" s="71"/>
      <c r="V30" s="28"/>
      <c r="W30" s="64"/>
      <c r="X30" s="64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64"/>
      <c r="AJ30" s="64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65"/>
      <c r="AZ30" s="66"/>
      <c r="BA30" s="65"/>
      <c r="BB30" s="65"/>
      <c r="BC30" s="65"/>
      <c r="BD30" s="65"/>
      <c r="BE30" s="65"/>
      <c r="BF30" s="65"/>
      <c r="BG30" s="65"/>
      <c r="BH30" s="65"/>
      <c r="BI30" s="65"/>
      <c r="BJ30" s="65"/>
      <c r="BK30" s="65"/>
      <c r="BL30" s="65"/>
      <c r="BM30" s="66"/>
      <c r="BN30" s="65"/>
      <c r="BO30" s="65"/>
      <c r="BP30" s="65"/>
      <c r="BQ30" s="65"/>
      <c r="BR30" s="65"/>
      <c r="BS30" s="65"/>
      <c r="BT30" s="65"/>
      <c r="BU30" s="65"/>
      <c r="BV30" s="65"/>
      <c r="BW30" s="65"/>
      <c r="BX30" s="65"/>
      <c r="BY30" s="65"/>
      <c r="BZ30" s="66"/>
      <c r="CA30" s="65"/>
      <c r="CB30" s="65"/>
      <c r="CC30" s="65"/>
      <c r="CD30" s="65"/>
      <c r="CE30" s="65"/>
      <c r="CF30" s="65"/>
      <c r="CG30" s="65"/>
      <c r="CH30" s="65"/>
      <c r="CI30" s="65"/>
      <c r="CJ30" s="65"/>
      <c r="CK30" s="65"/>
      <c r="CL30" s="65"/>
      <c r="CM30" s="65"/>
      <c r="CN30" s="65"/>
      <c r="CO30" s="65"/>
      <c r="CP30" s="65"/>
      <c r="CQ30" s="65"/>
      <c r="CR30" s="65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64"/>
      <c r="DL30" s="28"/>
      <c r="DM30" s="28"/>
      <c r="DN30" s="64"/>
      <c r="DO30" s="64"/>
      <c r="DP30" s="28"/>
      <c r="DQ30" s="28"/>
      <c r="DR30" s="64"/>
      <c r="DS30" s="64"/>
      <c r="DT30" s="28"/>
      <c r="DU30" s="28"/>
      <c r="DV30" s="64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</row>
    <row r="31" spans="1:197" ht="15" customHeight="1" x14ac:dyDescent="0.25">
      <c r="A31" s="28"/>
      <c r="B31" s="228"/>
      <c r="C31" s="228"/>
      <c r="D31" s="228"/>
      <c r="E31" s="228"/>
      <c r="F31" s="228"/>
      <c r="G31" s="228"/>
      <c r="H31" s="28"/>
      <c r="I31" s="28"/>
      <c r="J31" s="28"/>
      <c r="K31" s="64"/>
      <c r="L31" s="64"/>
      <c r="M31" s="28"/>
      <c r="N31" s="28"/>
      <c r="O31" s="71"/>
      <c r="P31" s="71"/>
      <c r="Q31" s="71"/>
      <c r="R31" s="71"/>
      <c r="S31" s="71"/>
      <c r="T31" s="71"/>
      <c r="U31" s="71"/>
      <c r="V31" s="28"/>
      <c r="W31" s="64"/>
      <c r="X31" s="64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64"/>
      <c r="AJ31" s="64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65"/>
      <c r="AZ31" s="66"/>
      <c r="BA31" s="65"/>
      <c r="BB31" s="65"/>
      <c r="BC31" s="65"/>
      <c r="BD31" s="65"/>
      <c r="BE31" s="65"/>
      <c r="BF31" s="65"/>
      <c r="BG31" s="65"/>
      <c r="BH31" s="65"/>
      <c r="BI31" s="65"/>
      <c r="BJ31" s="65"/>
      <c r="BK31" s="65"/>
      <c r="BL31" s="65"/>
      <c r="BM31" s="66"/>
      <c r="BN31" s="65"/>
      <c r="BO31" s="65"/>
      <c r="BP31" s="65"/>
      <c r="BQ31" s="65"/>
      <c r="BR31" s="65"/>
      <c r="BS31" s="65"/>
      <c r="BT31" s="65"/>
      <c r="BU31" s="65"/>
      <c r="BV31" s="65"/>
      <c r="BW31" s="65"/>
      <c r="BX31" s="65"/>
      <c r="BY31" s="65"/>
      <c r="BZ31" s="66"/>
      <c r="CA31" s="65"/>
      <c r="CB31" s="65"/>
      <c r="CC31" s="65"/>
      <c r="CD31" s="65"/>
      <c r="CE31" s="65"/>
      <c r="CF31" s="65"/>
      <c r="CG31" s="65"/>
      <c r="CH31" s="65"/>
      <c r="CI31" s="65"/>
      <c r="CJ31" s="65"/>
      <c r="CK31" s="65"/>
      <c r="CL31" s="65"/>
      <c r="CM31" s="65"/>
      <c r="CN31" s="65"/>
      <c r="CO31" s="65"/>
      <c r="CP31" s="65"/>
      <c r="CQ31" s="65"/>
      <c r="CR31" s="65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64"/>
      <c r="DL31" s="28"/>
      <c r="DM31" s="28"/>
      <c r="DN31" s="64"/>
      <c r="DO31" s="64"/>
      <c r="DP31" s="28"/>
      <c r="DQ31" s="28"/>
      <c r="DR31" s="64"/>
      <c r="DS31" s="64"/>
      <c r="DT31" s="28"/>
      <c r="DU31" s="28"/>
      <c r="DV31" s="64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</row>
    <row r="32" spans="1:197" ht="15" customHeight="1" x14ac:dyDescent="0.25">
      <c r="A32" s="28"/>
      <c r="B32" s="228"/>
      <c r="C32" s="228"/>
      <c r="D32" s="228"/>
      <c r="E32" s="228"/>
      <c r="F32" s="228"/>
      <c r="G32" s="228"/>
      <c r="H32" s="28"/>
      <c r="I32" s="28"/>
      <c r="J32" s="28"/>
      <c r="K32" s="64"/>
      <c r="L32" s="64"/>
      <c r="M32" s="28"/>
      <c r="N32" s="28"/>
      <c r="O32" s="68"/>
      <c r="P32" s="68"/>
      <c r="Q32" s="68"/>
      <c r="R32" s="68"/>
      <c r="S32" s="68"/>
      <c r="T32" s="68"/>
      <c r="U32" s="68"/>
      <c r="V32" s="28"/>
      <c r="W32" s="64"/>
      <c r="X32" s="64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64"/>
      <c r="AJ32" s="64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65"/>
      <c r="AZ32" s="66"/>
      <c r="BA32" s="65"/>
      <c r="BB32" s="65"/>
      <c r="BC32" s="65"/>
      <c r="BD32" s="65"/>
      <c r="BE32" s="65"/>
      <c r="BF32" s="65"/>
      <c r="BG32" s="65"/>
      <c r="BH32" s="65"/>
      <c r="BI32" s="65"/>
      <c r="BJ32" s="65"/>
      <c r="BK32" s="65"/>
      <c r="BL32" s="65"/>
      <c r="BM32" s="66"/>
      <c r="BN32" s="65"/>
      <c r="BO32" s="65"/>
      <c r="BP32" s="65"/>
      <c r="BQ32" s="65"/>
      <c r="BR32" s="65"/>
      <c r="BS32" s="65"/>
      <c r="BT32" s="65"/>
      <c r="BU32" s="65"/>
      <c r="BV32" s="65"/>
      <c r="BW32" s="65"/>
      <c r="BX32" s="65"/>
      <c r="BY32" s="65"/>
      <c r="BZ32" s="66"/>
      <c r="CA32" s="65"/>
      <c r="CB32" s="65"/>
      <c r="CC32" s="65"/>
      <c r="CD32" s="65"/>
      <c r="CE32" s="65"/>
      <c r="CF32" s="65"/>
      <c r="CG32" s="65"/>
      <c r="CH32" s="65"/>
      <c r="CI32" s="65"/>
      <c r="CJ32" s="65"/>
      <c r="CK32" s="65"/>
      <c r="CL32" s="65"/>
      <c r="CM32" s="65"/>
      <c r="CN32" s="65"/>
      <c r="CO32" s="65"/>
      <c r="CP32" s="65"/>
      <c r="CQ32" s="65"/>
      <c r="CR32" s="65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64"/>
      <c r="DL32" s="28"/>
      <c r="DM32" s="28"/>
      <c r="DN32" s="64"/>
      <c r="DO32" s="64"/>
      <c r="DP32" s="28"/>
      <c r="DQ32" s="28"/>
      <c r="DR32" s="64"/>
      <c r="DS32" s="64"/>
      <c r="DT32" s="28"/>
      <c r="DU32" s="28"/>
      <c r="DV32" s="64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</row>
    <row r="33" spans="1:197" ht="15" customHeight="1" x14ac:dyDescent="0.25">
      <c r="A33" s="28"/>
      <c r="B33" s="228"/>
      <c r="C33" s="228"/>
      <c r="D33" s="228"/>
      <c r="E33" s="228"/>
      <c r="F33" s="228"/>
      <c r="G33" s="228"/>
      <c r="H33" s="28"/>
      <c r="I33" s="28"/>
      <c r="J33" s="28"/>
      <c r="K33" s="64"/>
      <c r="L33" s="64"/>
      <c r="M33" s="28"/>
      <c r="N33" s="28"/>
      <c r="O33" s="68"/>
      <c r="P33" s="68"/>
      <c r="Q33" s="68"/>
      <c r="R33" s="68"/>
      <c r="S33" s="68"/>
      <c r="T33" s="68"/>
      <c r="U33" s="68"/>
      <c r="V33" s="28"/>
      <c r="W33" s="64"/>
      <c r="X33" s="64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64"/>
      <c r="AJ33" s="64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65"/>
      <c r="AZ33" s="66"/>
      <c r="BA33" s="65"/>
      <c r="BB33" s="65"/>
      <c r="BC33" s="65"/>
      <c r="BD33" s="65"/>
      <c r="BE33" s="65"/>
      <c r="BF33" s="65"/>
      <c r="BG33" s="65"/>
      <c r="BH33" s="65"/>
      <c r="BI33" s="65"/>
      <c r="BJ33" s="65"/>
      <c r="BK33" s="65"/>
      <c r="BL33" s="65"/>
      <c r="BM33" s="66"/>
      <c r="BN33" s="65"/>
      <c r="BO33" s="65"/>
      <c r="BP33" s="65"/>
      <c r="BQ33" s="65"/>
      <c r="BR33" s="65"/>
      <c r="BS33" s="65"/>
      <c r="BT33" s="65"/>
      <c r="BU33" s="65"/>
      <c r="BV33" s="65"/>
      <c r="BW33" s="65"/>
      <c r="BX33" s="65"/>
      <c r="BY33" s="65"/>
      <c r="BZ33" s="66"/>
      <c r="CA33" s="65"/>
      <c r="CB33" s="65"/>
      <c r="CC33" s="65"/>
      <c r="CD33" s="65"/>
      <c r="CE33" s="65"/>
      <c r="CF33" s="65"/>
      <c r="CG33" s="65"/>
      <c r="CH33" s="65"/>
      <c r="CI33" s="65"/>
      <c r="CJ33" s="65"/>
      <c r="CK33" s="65"/>
      <c r="CL33" s="65"/>
      <c r="CM33" s="65"/>
      <c r="CN33" s="65"/>
      <c r="CO33" s="65"/>
      <c r="CP33" s="65"/>
      <c r="CQ33" s="65"/>
      <c r="CR33" s="65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64"/>
      <c r="DL33" s="28"/>
      <c r="DM33" s="28"/>
      <c r="DN33" s="64"/>
      <c r="DO33" s="64"/>
      <c r="DP33" s="28"/>
      <c r="DQ33" s="28"/>
      <c r="DR33" s="64"/>
      <c r="DS33" s="64"/>
      <c r="DT33" s="28"/>
      <c r="DU33" s="28"/>
      <c r="DV33" s="64"/>
      <c r="DW33" s="28"/>
      <c r="DX33" s="28"/>
      <c r="DY33" s="28"/>
      <c r="DZ33" s="28"/>
      <c r="EA33" s="28"/>
      <c r="EB33" s="28"/>
      <c r="EC33" s="28"/>
      <c r="ED33" s="28"/>
      <c r="EE33" s="28"/>
      <c r="EF33" s="28"/>
      <c r="EG33" s="28"/>
      <c r="EH33" s="28"/>
      <c r="EI33" s="28"/>
      <c r="EJ33" s="28"/>
      <c r="EK33" s="28"/>
      <c r="EL33" s="28"/>
      <c r="EM33" s="28"/>
      <c r="EN33" s="28"/>
      <c r="EO33" s="28"/>
      <c r="EP33" s="28"/>
      <c r="EQ33" s="28"/>
      <c r="ER33" s="28"/>
      <c r="ES33" s="28"/>
      <c r="ET33" s="28"/>
      <c r="EU33" s="28"/>
      <c r="EV33" s="28"/>
      <c r="EW33" s="28"/>
      <c r="EX33" s="28"/>
      <c r="EY33" s="28"/>
      <c r="EZ33" s="28"/>
      <c r="FA33" s="28"/>
      <c r="FB33" s="28"/>
      <c r="FC33" s="28"/>
      <c r="FD33" s="28"/>
      <c r="FE33" s="28"/>
      <c r="FF33" s="28"/>
      <c r="FG33" s="28"/>
      <c r="FH33" s="28"/>
      <c r="FI33" s="28"/>
      <c r="FJ33" s="28"/>
      <c r="FK33" s="28"/>
      <c r="FL33" s="28"/>
      <c r="FM33" s="28"/>
      <c r="FN33" s="28"/>
      <c r="FO33" s="28"/>
      <c r="FP33" s="28"/>
      <c r="FQ33" s="28"/>
      <c r="FR33" s="28"/>
      <c r="FS33" s="28"/>
      <c r="FT33" s="28"/>
      <c r="FU33" s="28"/>
      <c r="FV33" s="28"/>
      <c r="FW33" s="28"/>
      <c r="FX33" s="28"/>
      <c r="FY33" s="28"/>
      <c r="FZ33" s="28"/>
      <c r="GA33" s="28"/>
      <c r="GB33" s="28"/>
      <c r="GC33" s="28"/>
      <c r="GD33" s="28"/>
      <c r="GE33" s="28"/>
      <c r="GF33" s="28"/>
      <c r="GG33" s="28"/>
      <c r="GH33" s="28"/>
      <c r="GI33" s="28"/>
      <c r="GJ33" s="28"/>
      <c r="GK33" s="28"/>
      <c r="GL33" s="28"/>
      <c r="GM33" s="28"/>
      <c r="GN33" s="28"/>
      <c r="GO33" s="28"/>
    </row>
    <row r="34" spans="1:197" x14ac:dyDescent="0.25">
      <c r="A34" s="28"/>
      <c r="B34" s="228"/>
      <c r="C34" s="228"/>
      <c r="D34" s="228"/>
      <c r="E34" s="228"/>
      <c r="F34" s="228"/>
      <c r="G34" s="228"/>
      <c r="H34" s="28"/>
      <c r="I34" s="28"/>
      <c r="J34" s="28"/>
      <c r="K34" s="64"/>
      <c r="L34" s="64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64"/>
      <c r="X34" s="64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64"/>
      <c r="AJ34" s="64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65"/>
      <c r="AZ34" s="66"/>
      <c r="BA34" s="65"/>
      <c r="BB34" s="65"/>
      <c r="BC34" s="65"/>
      <c r="BD34" s="65"/>
      <c r="BE34" s="65"/>
      <c r="BF34" s="65"/>
      <c r="BG34" s="65"/>
      <c r="BH34" s="65"/>
      <c r="BI34" s="65"/>
      <c r="BJ34" s="65"/>
      <c r="BK34" s="65"/>
      <c r="BL34" s="65"/>
      <c r="BM34" s="66"/>
      <c r="BN34" s="65"/>
      <c r="BO34" s="65"/>
      <c r="BP34" s="65"/>
      <c r="BQ34" s="65"/>
      <c r="BR34" s="65"/>
      <c r="BS34" s="65"/>
      <c r="BT34" s="65"/>
      <c r="BU34" s="65"/>
      <c r="BV34" s="65"/>
      <c r="BW34" s="65"/>
      <c r="BX34" s="65"/>
      <c r="BY34" s="65"/>
      <c r="BZ34" s="66"/>
      <c r="CA34" s="65"/>
      <c r="CB34" s="65"/>
      <c r="CC34" s="65"/>
      <c r="CD34" s="65"/>
      <c r="CE34" s="65"/>
      <c r="CF34" s="65"/>
      <c r="CG34" s="65"/>
      <c r="CH34" s="65"/>
      <c r="CI34" s="65"/>
      <c r="CJ34" s="65"/>
      <c r="CK34" s="65"/>
      <c r="CL34" s="65"/>
      <c r="CM34" s="65"/>
      <c r="CN34" s="65"/>
      <c r="CO34" s="65"/>
      <c r="CP34" s="65"/>
      <c r="CQ34" s="65"/>
      <c r="CR34" s="65"/>
      <c r="CS34" s="28"/>
      <c r="CT34" s="28"/>
      <c r="CU34" s="28"/>
      <c r="CV34" s="28"/>
      <c r="CW34" s="28"/>
      <c r="CX34" s="28"/>
      <c r="CY34" s="28"/>
      <c r="CZ34" s="28"/>
      <c r="DA34" s="28"/>
      <c r="DB34" s="28"/>
      <c r="DC34" s="28"/>
      <c r="DD34" s="28"/>
      <c r="DE34" s="28"/>
      <c r="DF34" s="28"/>
      <c r="DG34" s="28"/>
      <c r="DH34" s="28"/>
      <c r="DI34" s="28"/>
      <c r="DJ34" s="28"/>
      <c r="DK34" s="64"/>
      <c r="DL34" s="28"/>
      <c r="DM34" s="28"/>
      <c r="DN34" s="64"/>
      <c r="DO34" s="64"/>
      <c r="DP34" s="28"/>
      <c r="DQ34" s="28"/>
      <c r="DR34" s="64"/>
      <c r="DS34" s="64"/>
      <c r="DT34" s="28"/>
      <c r="DU34" s="28"/>
      <c r="DV34" s="64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28"/>
      <c r="EV34" s="28"/>
      <c r="EW34" s="28"/>
      <c r="EX34" s="28"/>
      <c r="EY34" s="28"/>
      <c r="EZ34" s="28"/>
      <c r="FA34" s="28"/>
      <c r="FB34" s="28"/>
      <c r="FC34" s="28"/>
      <c r="FD34" s="28"/>
      <c r="FE34" s="28"/>
      <c r="FF34" s="28"/>
      <c r="FG34" s="28"/>
      <c r="FH34" s="28"/>
      <c r="FI34" s="28"/>
      <c r="FJ34" s="28"/>
      <c r="FK34" s="28"/>
      <c r="FL34" s="28"/>
      <c r="FM34" s="28"/>
      <c r="FN34" s="28"/>
      <c r="FO34" s="28"/>
      <c r="FP34" s="28"/>
      <c r="FQ34" s="28"/>
      <c r="FR34" s="28"/>
      <c r="FS34" s="28"/>
      <c r="FT34" s="28"/>
      <c r="FU34" s="28"/>
      <c r="FV34" s="28"/>
      <c r="FW34" s="28"/>
      <c r="FX34" s="28"/>
      <c r="FY34" s="28"/>
      <c r="FZ34" s="28"/>
      <c r="GA34" s="28"/>
      <c r="GB34" s="28"/>
      <c r="GC34" s="28"/>
      <c r="GD34" s="28"/>
      <c r="GE34" s="28"/>
      <c r="GF34" s="28"/>
      <c r="GG34" s="28"/>
      <c r="GH34" s="28"/>
      <c r="GI34" s="28"/>
      <c r="GJ34" s="28"/>
      <c r="GK34" s="28"/>
      <c r="GL34" s="28"/>
      <c r="GM34" s="28"/>
      <c r="GN34" s="28"/>
      <c r="GO34" s="28"/>
    </row>
    <row r="35" spans="1:197" x14ac:dyDescent="0.25">
      <c r="A35" s="28"/>
      <c r="B35" s="69"/>
      <c r="C35" s="28"/>
      <c r="D35" s="28"/>
      <c r="E35" s="64"/>
      <c r="F35" s="28"/>
      <c r="G35" s="28"/>
      <c r="H35" s="28"/>
      <c r="I35" s="28"/>
      <c r="J35" s="28"/>
      <c r="K35" s="64"/>
      <c r="L35" s="64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64"/>
      <c r="X35" s="64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64"/>
      <c r="AJ35" s="64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65"/>
      <c r="AZ35" s="66"/>
      <c r="BA35" s="65"/>
      <c r="BB35" s="65"/>
      <c r="BC35" s="65"/>
      <c r="BD35" s="65"/>
      <c r="BE35" s="65"/>
      <c r="BF35" s="65"/>
      <c r="BG35" s="65"/>
      <c r="BH35" s="65"/>
      <c r="BI35" s="65"/>
      <c r="BJ35" s="65"/>
      <c r="BK35" s="65"/>
      <c r="BL35" s="65"/>
      <c r="BM35" s="66"/>
      <c r="BN35" s="65"/>
      <c r="BO35" s="65"/>
      <c r="BP35" s="65"/>
      <c r="BQ35" s="65"/>
      <c r="BR35" s="65"/>
      <c r="BS35" s="65"/>
      <c r="BT35" s="65"/>
      <c r="BU35" s="65"/>
      <c r="BV35" s="65"/>
      <c r="BW35" s="65"/>
      <c r="BX35" s="65"/>
      <c r="BY35" s="65"/>
      <c r="BZ35" s="66"/>
      <c r="CA35" s="65"/>
      <c r="CB35" s="65"/>
      <c r="CC35" s="65"/>
      <c r="CD35" s="65"/>
      <c r="CE35" s="65"/>
      <c r="CF35" s="65"/>
      <c r="CG35" s="65"/>
      <c r="CH35" s="65"/>
      <c r="CI35" s="65"/>
      <c r="CJ35" s="65"/>
      <c r="CK35" s="65"/>
      <c r="CL35" s="65"/>
      <c r="CM35" s="65"/>
      <c r="CN35" s="65"/>
      <c r="CO35" s="65"/>
      <c r="CP35" s="65"/>
      <c r="CQ35" s="65"/>
      <c r="CR35" s="65"/>
      <c r="CS35" s="28"/>
      <c r="CT35" s="28"/>
      <c r="CU35" s="28"/>
      <c r="CV35" s="28"/>
      <c r="CW35" s="28"/>
      <c r="CX35" s="28"/>
      <c r="CY35" s="28"/>
      <c r="CZ35" s="28"/>
      <c r="DA35" s="28"/>
      <c r="DB35" s="28"/>
      <c r="DC35" s="28"/>
      <c r="DD35" s="28"/>
      <c r="DE35" s="28"/>
      <c r="DF35" s="28"/>
      <c r="DG35" s="28"/>
      <c r="DH35" s="28"/>
      <c r="DI35" s="28"/>
      <c r="DJ35" s="28"/>
      <c r="DK35" s="64"/>
      <c r="DL35" s="28"/>
      <c r="DM35" s="28"/>
      <c r="DN35" s="64"/>
      <c r="DO35" s="64"/>
      <c r="DP35" s="28"/>
      <c r="DQ35" s="28"/>
      <c r="DR35" s="64"/>
      <c r="DS35" s="64"/>
      <c r="DT35" s="28"/>
      <c r="DU35" s="28"/>
      <c r="DV35" s="64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28"/>
      <c r="EV35" s="28"/>
      <c r="EW35" s="28"/>
      <c r="EX35" s="28"/>
      <c r="EY35" s="28"/>
      <c r="EZ35" s="28"/>
      <c r="FA35" s="28"/>
      <c r="FB35" s="28"/>
      <c r="FC35" s="28"/>
      <c r="FD35" s="28"/>
      <c r="FE35" s="28"/>
      <c r="FF35" s="28"/>
      <c r="FG35" s="28"/>
      <c r="FH35" s="28"/>
      <c r="FI35" s="28"/>
      <c r="FJ35" s="28"/>
      <c r="FK35" s="28"/>
      <c r="FL35" s="28"/>
      <c r="FM35" s="28"/>
      <c r="FN35" s="28"/>
      <c r="FO35" s="28"/>
      <c r="FP35" s="28"/>
      <c r="FQ35" s="28"/>
      <c r="FR35" s="28"/>
      <c r="FS35" s="28"/>
      <c r="FT35" s="28"/>
      <c r="FU35" s="28"/>
      <c r="FV35" s="28"/>
      <c r="FW35" s="28"/>
      <c r="FX35" s="28"/>
      <c r="FY35" s="28"/>
      <c r="FZ35" s="28"/>
      <c r="GA35" s="28"/>
      <c r="GB35" s="28"/>
      <c r="GC35" s="28"/>
      <c r="GD35" s="28"/>
      <c r="GE35" s="28"/>
      <c r="GF35" s="28"/>
      <c r="GG35" s="28"/>
      <c r="GH35" s="28"/>
      <c r="GI35" s="28"/>
      <c r="GJ35" s="28"/>
      <c r="GK35" s="28"/>
      <c r="GL35" s="28"/>
      <c r="GM35" s="28"/>
      <c r="GN35" s="28"/>
      <c r="GO35" s="28"/>
    </row>
    <row r="36" spans="1:197" x14ac:dyDescent="0.25">
      <c r="A36" s="28"/>
      <c r="B36" s="69"/>
      <c r="C36" s="28"/>
      <c r="D36" s="28"/>
      <c r="E36" s="64"/>
      <c r="F36" s="28"/>
      <c r="G36" s="28"/>
      <c r="H36" s="28"/>
      <c r="I36" s="28"/>
      <c r="J36" s="28"/>
      <c r="K36" s="64"/>
      <c r="L36" s="64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64"/>
      <c r="X36" s="64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64"/>
      <c r="AJ36" s="64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65"/>
      <c r="AZ36" s="66"/>
      <c r="BA36" s="65"/>
      <c r="BB36" s="65"/>
      <c r="BC36" s="65"/>
      <c r="BD36" s="65"/>
      <c r="BE36" s="65"/>
      <c r="BF36" s="65"/>
      <c r="BG36" s="65"/>
      <c r="BH36" s="65"/>
      <c r="BI36" s="65"/>
      <c r="BJ36" s="65"/>
      <c r="BK36" s="65"/>
      <c r="BL36" s="65"/>
      <c r="BM36" s="66"/>
      <c r="BN36" s="65"/>
      <c r="BO36" s="65"/>
      <c r="BP36" s="65"/>
      <c r="BQ36" s="65"/>
      <c r="BR36" s="65"/>
      <c r="BS36" s="65"/>
      <c r="BT36" s="65"/>
      <c r="BU36" s="65"/>
      <c r="BV36" s="65"/>
      <c r="BW36" s="65"/>
      <c r="BX36" s="65"/>
      <c r="BY36" s="65"/>
      <c r="BZ36" s="66"/>
      <c r="CA36" s="65"/>
      <c r="CB36" s="65"/>
      <c r="CC36" s="65"/>
      <c r="CD36" s="65"/>
      <c r="CE36" s="65"/>
      <c r="CF36" s="65"/>
      <c r="CG36" s="65"/>
      <c r="CH36" s="65"/>
      <c r="CI36" s="65"/>
      <c r="CJ36" s="65"/>
      <c r="CK36" s="65"/>
      <c r="CL36" s="65"/>
      <c r="CM36" s="65"/>
      <c r="CN36" s="65"/>
      <c r="CO36" s="65"/>
      <c r="CP36" s="65"/>
      <c r="CQ36" s="65"/>
      <c r="CR36" s="65"/>
      <c r="CS36" s="28"/>
      <c r="CT36" s="28"/>
      <c r="CU36" s="28"/>
      <c r="CV36" s="28"/>
      <c r="CW36" s="28"/>
      <c r="CX36" s="28"/>
      <c r="CY36" s="28"/>
      <c r="CZ36" s="28"/>
      <c r="DA36" s="28"/>
      <c r="DB36" s="28"/>
      <c r="DC36" s="28"/>
      <c r="DD36" s="28"/>
      <c r="DE36" s="28"/>
      <c r="DF36" s="28"/>
      <c r="DG36" s="28"/>
      <c r="DH36" s="28"/>
      <c r="DI36" s="28"/>
      <c r="DJ36" s="28"/>
      <c r="DK36" s="64"/>
      <c r="DL36" s="28"/>
      <c r="DM36" s="28"/>
      <c r="DN36" s="64"/>
      <c r="DO36" s="64"/>
      <c r="DP36" s="28"/>
      <c r="DQ36" s="28"/>
      <c r="DR36" s="64"/>
      <c r="DS36" s="64"/>
      <c r="DT36" s="28"/>
      <c r="DU36" s="28"/>
      <c r="DV36" s="64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28"/>
      <c r="EV36" s="28"/>
      <c r="EW36" s="28"/>
      <c r="EX36" s="28"/>
      <c r="EY36" s="28"/>
      <c r="EZ36" s="28"/>
      <c r="FA36" s="28"/>
      <c r="FB36" s="28"/>
      <c r="FC36" s="28"/>
      <c r="FD36" s="28"/>
      <c r="FE36" s="28"/>
      <c r="FF36" s="28"/>
      <c r="FG36" s="28"/>
      <c r="FH36" s="28"/>
      <c r="FI36" s="28"/>
      <c r="FJ36" s="28"/>
      <c r="FK36" s="28"/>
      <c r="FL36" s="28"/>
      <c r="FM36" s="28"/>
      <c r="FN36" s="28"/>
      <c r="FO36" s="28"/>
      <c r="FP36" s="28"/>
      <c r="FQ36" s="28"/>
      <c r="FR36" s="28"/>
      <c r="FS36" s="28"/>
      <c r="FT36" s="28"/>
      <c r="FU36" s="28"/>
      <c r="FV36" s="28"/>
      <c r="FW36" s="28"/>
      <c r="FX36" s="28"/>
      <c r="FY36" s="28"/>
      <c r="FZ36" s="28"/>
      <c r="GA36" s="28"/>
      <c r="GB36" s="28"/>
      <c r="GC36" s="28"/>
      <c r="GD36" s="28"/>
      <c r="GE36" s="28"/>
      <c r="GF36" s="28"/>
      <c r="GG36" s="28"/>
      <c r="GH36" s="28"/>
      <c r="GI36" s="28"/>
      <c r="GJ36" s="28"/>
      <c r="GK36" s="28"/>
      <c r="GL36" s="28"/>
      <c r="GM36" s="28"/>
      <c r="GN36" s="28"/>
      <c r="GO36" s="28"/>
    </row>
    <row r="37" spans="1:197" x14ac:dyDescent="0.25">
      <c r="A37" s="28"/>
      <c r="B37" s="69"/>
      <c r="C37" s="28"/>
      <c r="D37" s="28"/>
      <c r="E37" s="64"/>
      <c r="F37" s="28"/>
      <c r="G37" s="28"/>
      <c r="H37" s="28"/>
      <c r="I37" s="28"/>
      <c r="J37" s="28"/>
      <c r="K37" s="64"/>
      <c r="L37" s="64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64"/>
      <c r="X37" s="64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64"/>
      <c r="AJ37" s="64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65"/>
      <c r="AZ37" s="66"/>
      <c r="BA37" s="65"/>
      <c r="BB37" s="65"/>
      <c r="BC37" s="65"/>
      <c r="BD37" s="65"/>
      <c r="BE37" s="65"/>
      <c r="BF37" s="65"/>
      <c r="BG37" s="65"/>
      <c r="BH37" s="65"/>
      <c r="BI37" s="65"/>
      <c r="BJ37" s="65"/>
      <c r="BK37" s="65"/>
      <c r="BL37" s="65"/>
      <c r="BM37" s="66"/>
      <c r="BN37" s="65"/>
      <c r="BO37" s="65"/>
      <c r="BP37" s="65"/>
      <c r="BQ37" s="65"/>
      <c r="BR37" s="65"/>
      <c r="BS37" s="65"/>
      <c r="BT37" s="65"/>
      <c r="BU37" s="65"/>
      <c r="BV37" s="65"/>
      <c r="BW37" s="65"/>
      <c r="BX37" s="65"/>
      <c r="BY37" s="65"/>
      <c r="BZ37" s="66"/>
      <c r="CA37" s="65"/>
      <c r="CB37" s="65"/>
      <c r="CC37" s="65"/>
      <c r="CD37" s="65"/>
      <c r="CE37" s="65"/>
      <c r="CF37" s="65"/>
      <c r="CG37" s="65"/>
      <c r="CH37" s="65"/>
      <c r="CI37" s="65"/>
      <c r="CJ37" s="65"/>
      <c r="CK37" s="65"/>
      <c r="CL37" s="65"/>
      <c r="CM37" s="65"/>
      <c r="CN37" s="65"/>
      <c r="CO37" s="65"/>
      <c r="CP37" s="65"/>
      <c r="CQ37" s="65"/>
      <c r="CR37" s="65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64"/>
      <c r="DL37" s="28"/>
      <c r="DM37" s="28"/>
      <c r="DN37" s="64"/>
      <c r="DO37" s="64"/>
      <c r="DP37" s="28"/>
      <c r="DQ37" s="28"/>
      <c r="DR37" s="64"/>
      <c r="DS37" s="64"/>
      <c r="DT37" s="28"/>
      <c r="DU37" s="28"/>
      <c r="DV37" s="64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8"/>
      <c r="FD37" s="28"/>
      <c r="FE37" s="28"/>
      <c r="FF37" s="28"/>
      <c r="FG37" s="28"/>
      <c r="FH37" s="28"/>
      <c r="FI37" s="28"/>
      <c r="FJ37" s="28"/>
      <c r="FK37" s="28"/>
      <c r="FL37" s="28"/>
      <c r="FM37" s="28"/>
      <c r="FN37" s="28"/>
      <c r="FO37" s="28"/>
      <c r="FP37" s="28"/>
      <c r="FQ37" s="28"/>
      <c r="FR37" s="28"/>
      <c r="FS37" s="28"/>
      <c r="FT37" s="28"/>
      <c r="FU37" s="28"/>
      <c r="FV37" s="28"/>
      <c r="FW37" s="28"/>
      <c r="FX37" s="28"/>
      <c r="FY37" s="28"/>
      <c r="FZ37" s="28"/>
      <c r="GA37" s="28"/>
      <c r="GB37" s="28"/>
      <c r="GC37" s="28"/>
      <c r="GD37" s="28"/>
      <c r="GE37" s="28"/>
      <c r="GF37" s="28"/>
      <c r="GG37" s="28"/>
      <c r="GH37" s="28"/>
      <c r="GI37" s="28"/>
      <c r="GJ37" s="28"/>
      <c r="GK37" s="28"/>
      <c r="GL37" s="28"/>
      <c r="GM37" s="28"/>
      <c r="GN37" s="28"/>
      <c r="GO37" s="28"/>
    </row>
    <row r="38" spans="1:197" x14ac:dyDescent="0.25">
      <c r="A38" s="28"/>
      <c r="B38" s="69"/>
      <c r="C38" s="28"/>
      <c r="D38" s="28"/>
      <c r="E38" s="64"/>
      <c r="F38" s="28"/>
      <c r="G38" s="28"/>
      <c r="H38" s="28"/>
      <c r="I38" s="28"/>
      <c r="J38" s="28"/>
      <c r="K38" s="64"/>
      <c r="L38" s="64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64"/>
      <c r="X38" s="64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64"/>
      <c r="AJ38" s="64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65"/>
      <c r="AZ38" s="66"/>
      <c r="BA38" s="65"/>
      <c r="BB38" s="65"/>
      <c r="BC38" s="65"/>
      <c r="BD38" s="65"/>
      <c r="BE38" s="65"/>
      <c r="BF38" s="65"/>
      <c r="BG38" s="65"/>
      <c r="BH38" s="65"/>
      <c r="BI38" s="65"/>
      <c r="BJ38" s="65"/>
      <c r="BK38" s="65"/>
      <c r="BL38" s="65"/>
      <c r="BM38" s="66"/>
      <c r="BN38" s="65"/>
      <c r="BO38" s="65"/>
      <c r="BP38" s="65"/>
      <c r="BQ38" s="65"/>
      <c r="BR38" s="65"/>
      <c r="BS38" s="65"/>
      <c r="BT38" s="65"/>
      <c r="BU38" s="65"/>
      <c r="BV38" s="65"/>
      <c r="BW38" s="65"/>
      <c r="BX38" s="65"/>
      <c r="BY38" s="65"/>
      <c r="BZ38" s="66"/>
      <c r="CA38" s="65"/>
      <c r="CB38" s="65"/>
      <c r="CC38" s="65"/>
      <c r="CD38" s="65"/>
      <c r="CE38" s="65"/>
      <c r="CF38" s="65"/>
      <c r="CG38" s="65"/>
      <c r="CH38" s="65"/>
      <c r="CI38" s="65"/>
      <c r="CJ38" s="65"/>
      <c r="CK38" s="65"/>
      <c r="CL38" s="65"/>
      <c r="CM38" s="65"/>
      <c r="CN38" s="65"/>
      <c r="CO38" s="65"/>
      <c r="CP38" s="65"/>
      <c r="CQ38" s="65"/>
      <c r="CR38" s="65"/>
      <c r="CS38" s="28"/>
      <c r="CT38" s="28"/>
      <c r="CU38" s="28"/>
      <c r="CV38" s="28"/>
      <c r="CW38" s="28"/>
      <c r="CX38" s="28"/>
      <c r="CY38" s="28"/>
      <c r="CZ38" s="28"/>
      <c r="DA38" s="28"/>
      <c r="DB38" s="28"/>
      <c r="DC38" s="28"/>
      <c r="DD38" s="28"/>
      <c r="DE38" s="28"/>
      <c r="DF38" s="28"/>
      <c r="DG38" s="28"/>
      <c r="DH38" s="28"/>
      <c r="DI38" s="28"/>
      <c r="DJ38" s="28"/>
      <c r="DK38" s="64"/>
      <c r="DL38" s="28"/>
      <c r="DM38" s="28"/>
      <c r="DN38" s="64"/>
      <c r="DO38" s="64"/>
      <c r="DP38" s="28"/>
      <c r="DQ38" s="28"/>
      <c r="DR38" s="64"/>
      <c r="DS38" s="64"/>
      <c r="DT38" s="28"/>
      <c r="DU38" s="28"/>
      <c r="DV38" s="64"/>
      <c r="DW38" s="28"/>
      <c r="DX38" s="28"/>
      <c r="DY38" s="28"/>
      <c r="DZ38" s="28"/>
      <c r="EA38" s="28"/>
      <c r="EB38" s="28"/>
      <c r="EC38" s="28"/>
      <c r="ED38" s="28"/>
      <c r="EE38" s="28"/>
      <c r="EF38" s="28"/>
      <c r="EG38" s="28"/>
      <c r="EH38" s="28"/>
      <c r="EI38" s="28"/>
      <c r="EJ38" s="28"/>
      <c r="EK38" s="28"/>
      <c r="EL38" s="28"/>
      <c r="EM38" s="28"/>
      <c r="EN38" s="28"/>
      <c r="EO38" s="28"/>
      <c r="EP38" s="28"/>
      <c r="EQ38" s="28"/>
      <c r="ER38" s="28"/>
      <c r="ES38" s="28"/>
      <c r="ET38" s="28"/>
      <c r="EU38" s="28"/>
      <c r="EV38" s="28"/>
      <c r="EW38" s="28"/>
      <c r="EX38" s="28"/>
      <c r="EY38" s="28"/>
      <c r="EZ38" s="28"/>
      <c r="FA38" s="28"/>
      <c r="FB38" s="28"/>
      <c r="FC38" s="28"/>
      <c r="FD38" s="28"/>
      <c r="FE38" s="28"/>
      <c r="FF38" s="28"/>
      <c r="FG38" s="28"/>
      <c r="FH38" s="28"/>
      <c r="FI38" s="28"/>
      <c r="FJ38" s="28"/>
      <c r="FK38" s="28"/>
      <c r="FL38" s="28"/>
      <c r="FM38" s="28"/>
      <c r="FN38" s="28"/>
      <c r="FO38" s="28"/>
      <c r="FP38" s="28"/>
      <c r="FQ38" s="28"/>
      <c r="FR38" s="28"/>
      <c r="FS38" s="28"/>
      <c r="FT38" s="28"/>
      <c r="FU38" s="28"/>
      <c r="FV38" s="28"/>
      <c r="FW38" s="28"/>
      <c r="FX38" s="28"/>
      <c r="FY38" s="28"/>
      <c r="FZ38" s="28"/>
      <c r="GA38" s="28"/>
      <c r="GB38" s="28"/>
      <c r="GC38" s="28"/>
      <c r="GD38" s="28"/>
      <c r="GE38" s="28"/>
      <c r="GF38" s="28"/>
      <c r="GG38" s="28"/>
      <c r="GH38" s="28"/>
      <c r="GI38" s="28"/>
      <c r="GJ38" s="28"/>
      <c r="GK38" s="28"/>
      <c r="GL38" s="28"/>
      <c r="GM38" s="28"/>
      <c r="GN38" s="28"/>
      <c r="GO38" s="28"/>
    </row>
    <row r="39" spans="1:197" x14ac:dyDescent="0.25">
      <c r="A39" s="28"/>
      <c r="B39" s="69"/>
      <c r="C39" s="28"/>
      <c r="D39" s="28"/>
      <c r="E39" s="64"/>
      <c r="F39" s="28"/>
      <c r="G39" s="28"/>
      <c r="H39" s="28"/>
      <c r="I39" s="28"/>
      <c r="J39" s="28"/>
      <c r="K39" s="64"/>
      <c r="L39" s="64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64"/>
      <c r="X39" s="64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64"/>
      <c r="AJ39" s="64"/>
      <c r="AK39" s="28"/>
      <c r="AL39" s="28"/>
      <c r="AM39" s="28"/>
      <c r="AN39" s="28"/>
      <c r="AO39" s="28"/>
      <c r="AP39" s="28"/>
      <c r="AQ39" s="28"/>
      <c r="AR39" s="28"/>
      <c r="AS39" s="28"/>
      <c r="AT39" s="28"/>
      <c r="AU39" s="28"/>
      <c r="AV39" s="28"/>
      <c r="AW39" s="28"/>
      <c r="AX39" s="28"/>
      <c r="AY39" s="65"/>
      <c r="AZ39" s="66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6"/>
      <c r="BN39" s="65"/>
      <c r="BO39" s="65"/>
      <c r="BP39" s="65"/>
      <c r="BQ39" s="65"/>
      <c r="BR39" s="65"/>
      <c r="BS39" s="65"/>
      <c r="BT39" s="65"/>
      <c r="BU39" s="65"/>
      <c r="BV39" s="65"/>
      <c r="BW39" s="65"/>
      <c r="BX39" s="65"/>
      <c r="BY39" s="65"/>
      <c r="BZ39" s="66"/>
      <c r="CA39" s="65"/>
      <c r="CB39" s="65"/>
      <c r="CC39" s="65"/>
      <c r="CD39" s="65"/>
      <c r="CE39" s="65"/>
      <c r="CF39" s="65"/>
      <c r="CG39" s="65"/>
      <c r="CH39" s="65"/>
      <c r="CI39" s="65"/>
      <c r="CJ39" s="65"/>
      <c r="CK39" s="65"/>
      <c r="CL39" s="65"/>
      <c r="CM39" s="65"/>
      <c r="CN39" s="65"/>
      <c r="CO39" s="65"/>
      <c r="CP39" s="65"/>
      <c r="CQ39" s="65"/>
      <c r="CR39" s="65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64"/>
      <c r="DL39" s="28"/>
      <c r="DM39" s="28"/>
      <c r="DN39" s="64"/>
      <c r="DO39" s="64"/>
      <c r="DP39" s="28"/>
      <c r="DQ39" s="28"/>
      <c r="DR39" s="64"/>
      <c r="DS39" s="64"/>
      <c r="DT39" s="28"/>
      <c r="DU39" s="28"/>
      <c r="DV39" s="64"/>
      <c r="DW39" s="28"/>
      <c r="DX39" s="28"/>
      <c r="DY39" s="28"/>
      <c r="DZ39" s="28"/>
      <c r="EA39" s="28"/>
      <c r="EB39" s="28"/>
      <c r="EC39" s="28"/>
      <c r="ED39" s="28"/>
      <c r="EE39" s="28"/>
      <c r="EF39" s="28"/>
      <c r="EG39" s="28"/>
      <c r="EH39" s="28"/>
      <c r="EI39" s="28"/>
      <c r="EJ39" s="28"/>
      <c r="EK39" s="28"/>
      <c r="EL39" s="28"/>
      <c r="EM39" s="28"/>
      <c r="EN39" s="28"/>
      <c r="EO39" s="28"/>
      <c r="EP39" s="28"/>
      <c r="EQ39" s="28"/>
      <c r="ER39" s="28"/>
      <c r="ES39" s="28"/>
      <c r="ET39" s="28"/>
      <c r="EU39" s="28"/>
      <c r="EV39" s="28"/>
      <c r="EW39" s="28"/>
      <c r="EX39" s="28"/>
      <c r="EY39" s="28"/>
      <c r="EZ39" s="28"/>
      <c r="FA39" s="28"/>
      <c r="FB39" s="28"/>
      <c r="FC39" s="28"/>
      <c r="FD39" s="28"/>
      <c r="FE39" s="28"/>
      <c r="FF39" s="28"/>
      <c r="FG39" s="28"/>
      <c r="FH39" s="28"/>
      <c r="FI39" s="28"/>
      <c r="FJ39" s="28"/>
      <c r="FK39" s="28"/>
      <c r="FL39" s="28"/>
      <c r="FM39" s="28"/>
      <c r="FN39" s="28"/>
      <c r="FO39" s="28"/>
      <c r="FP39" s="28"/>
      <c r="FQ39" s="28"/>
      <c r="FR39" s="28"/>
      <c r="FS39" s="28"/>
      <c r="FT39" s="28"/>
      <c r="FU39" s="28"/>
      <c r="FV39" s="28"/>
      <c r="FW39" s="28"/>
      <c r="FX39" s="28"/>
      <c r="FY39" s="28"/>
      <c r="FZ39" s="28"/>
      <c r="GA39" s="28"/>
      <c r="GB39" s="28"/>
      <c r="GC39" s="28"/>
      <c r="GD39" s="28"/>
      <c r="GE39" s="28"/>
      <c r="GF39" s="28"/>
      <c r="GG39" s="28"/>
      <c r="GH39" s="28"/>
      <c r="GI39" s="28"/>
      <c r="GJ39" s="28"/>
      <c r="GK39" s="28"/>
      <c r="GL39" s="28"/>
      <c r="GM39" s="28"/>
      <c r="GN39" s="28"/>
      <c r="GO39" s="28"/>
    </row>
    <row r="40" spans="1:197" x14ac:dyDescent="0.25">
      <c r="A40" s="28"/>
      <c r="B40" s="69"/>
      <c r="C40" s="28"/>
      <c r="D40" s="28"/>
      <c r="E40" s="64"/>
      <c r="F40" s="28"/>
      <c r="G40" s="28"/>
      <c r="H40" s="28"/>
      <c r="I40" s="28"/>
      <c r="J40" s="28"/>
      <c r="K40" s="64"/>
      <c r="L40" s="64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64"/>
      <c r="X40" s="64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64"/>
      <c r="AJ40" s="64"/>
      <c r="AK40" s="28"/>
      <c r="AL40" s="28"/>
      <c r="AM40" s="28"/>
      <c r="AN40" s="28"/>
      <c r="AO40" s="28"/>
      <c r="AP40" s="28"/>
      <c r="AQ40" s="28"/>
      <c r="AR40" s="28"/>
      <c r="AS40" s="28"/>
      <c r="AT40" s="28"/>
      <c r="AU40" s="28"/>
      <c r="AV40" s="28"/>
      <c r="AW40" s="28"/>
      <c r="AX40" s="28"/>
      <c r="AY40" s="65"/>
      <c r="AZ40" s="66"/>
      <c r="BA40" s="65"/>
      <c r="BB40" s="65"/>
      <c r="BC40" s="65"/>
      <c r="BD40" s="65"/>
      <c r="BE40" s="65"/>
      <c r="BF40" s="65"/>
      <c r="BG40" s="65"/>
      <c r="BH40" s="65"/>
      <c r="BI40" s="65"/>
      <c r="BJ40" s="65"/>
      <c r="BK40" s="65"/>
      <c r="BL40" s="65"/>
      <c r="BM40" s="66"/>
      <c r="BN40" s="65"/>
      <c r="BO40" s="65"/>
      <c r="BP40" s="65"/>
      <c r="BQ40" s="65"/>
      <c r="BR40" s="65"/>
      <c r="BS40" s="65"/>
      <c r="BT40" s="65"/>
      <c r="BU40" s="65"/>
      <c r="BV40" s="65"/>
      <c r="BW40" s="65"/>
      <c r="BX40" s="65"/>
      <c r="BY40" s="65"/>
      <c r="BZ40" s="66"/>
      <c r="CA40" s="65"/>
      <c r="CB40" s="65"/>
      <c r="CC40" s="65"/>
      <c r="CD40" s="65"/>
      <c r="CE40" s="65"/>
      <c r="CF40" s="65"/>
      <c r="CG40" s="65"/>
      <c r="CH40" s="65"/>
      <c r="CI40" s="65"/>
      <c r="CJ40" s="65"/>
      <c r="CK40" s="65"/>
      <c r="CL40" s="65"/>
      <c r="CM40" s="65"/>
      <c r="CN40" s="65"/>
      <c r="CO40" s="65"/>
      <c r="CP40" s="65"/>
      <c r="CQ40" s="65"/>
      <c r="CR40" s="65"/>
      <c r="CS40" s="28"/>
      <c r="CT40" s="28"/>
      <c r="CU40" s="28"/>
      <c r="CV40" s="28"/>
      <c r="CW40" s="28"/>
      <c r="CX40" s="28"/>
      <c r="CY40" s="28"/>
      <c r="CZ40" s="28"/>
      <c r="DA40" s="28"/>
      <c r="DB40" s="28"/>
      <c r="DC40" s="28"/>
      <c r="DD40" s="28"/>
      <c r="DE40" s="28"/>
      <c r="DF40" s="28"/>
      <c r="DG40" s="28"/>
      <c r="DH40" s="28"/>
      <c r="DI40" s="28"/>
      <c r="DJ40" s="28"/>
      <c r="DK40" s="64"/>
      <c r="DL40" s="28"/>
      <c r="DM40" s="28"/>
      <c r="DN40" s="64"/>
      <c r="DO40" s="64"/>
      <c r="DP40" s="28"/>
      <c r="DQ40" s="28"/>
      <c r="DR40" s="64"/>
      <c r="DS40" s="64"/>
      <c r="DT40" s="28"/>
      <c r="DU40" s="28"/>
      <c r="DV40" s="64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28"/>
      <c r="EV40" s="28"/>
      <c r="EW40" s="28"/>
      <c r="EX40" s="28"/>
      <c r="EY40" s="28"/>
      <c r="EZ40" s="28"/>
      <c r="FA40" s="28"/>
      <c r="FB40" s="28"/>
      <c r="FC40" s="28"/>
      <c r="FD40" s="28"/>
      <c r="FE40" s="28"/>
      <c r="FF40" s="28"/>
      <c r="FG40" s="28"/>
      <c r="FH40" s="28"/>
      <c r="FI40" s="28"/>
      <c r="FJ40" s="28"/>
      <c r="FK40" s="28"/>
      <c r="FL40" s="28"/>
      <c r="FM40" s="28"/>
      <c r="FN40" s="28"/>
      <c r="FO40" s="28"/>
      <c r="FP40" s="28"/>
      <c r="FQ40" s="28"/>
      <c r="FR40" s="28"/>
      <c r="FS40" s="28"/>
      <c r="FT40" s="28"/>
      <c r="FU40" s="28"/>
      <c r="FV40" s="28"/>
      <c r="FW40" s="28"/>
      <c r="FX40" s="28"/>
      <c r="FY40" s="28"/>
      <c r="FZ40" s="28"/>
      <c r="GA40" s="28"/>
      <c r="GB40" s="28"/>
      <c r="GC40" s="28"/>
      <c r="GD40" s="28"/>
      <c r="GE40" s="28"/>
      <c r="GF40" s="28"/>
      <c r="GG40" s="28"/>
      <c r="GH40" s="28"/>
      <c r="GI40" s="28"/>
      <c r="GJ40" s="28"/>
      <c r="GK40" s="28"/>
      <c r="GL40" s="28"/>
      <c r="GM40" s="28"/>
      <c r="GN40" s="28"/>
      <c r="GO40" s="28"/>
    </row>
    <row r="41" spans="1:197" x14ac:dyDescent="0.25">
      <c r="A41" s="28"/>
      <c r="B41" s="69"/>
      <c r="C41" s="28"/>
      <c r="D41" s="28"/>
      <c r="E41" s="64"/>
      <c r="F41" s="28"/>
      <c r="G41" s="28"/>
      <c r="H41" s="28"/>
      <c r="I41" s="28"/>
      <c r="J41" s="28"/>
      <c r="K41" s="64"/>
      <c r="L41" s="64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64"/>
      <c r="X41" s="64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64"/>
      <c r="AJ41" s="64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65"/>
      <c r="AZ41" s="66"/>
      <c r="BA41" s="65"/>
      <c r="BB41" s="65"/>
      <c r="BC41" s="65"/>
      <c r="BD41" s="65"/>
      <c r="BE41" s="65"/>
      <c r="BF41" s="65"/>
      <c r="BG41" s="65"/>
      <c r="BH41" s="65"/>
      <c r="BI41" s="65"/>
      <c r="BJ41" s="65"/>
      <c r="BK41" s="65"/>
      <c r="BL41" s="65"/>
      <c r="BM41" s="66"/>
      <c r="BN41" s="65"/>
      <c r="BO41" s="65"/>
      <c r="BP41" s="65"/>
      <c r="BQ41" s="65"/>
      <c r="BR41" s="65"/>
      <c r="BS41" s="65"/>
      <c r="BT41" s="65"/>
      <c r="BU41" s="65"/>
      <c r="BV41" s="65"/>
      <c r="BW41" s="65"/>
      <c r="BX41" s="65"/>
      <c r="BY41" s="65"/>
      <c r="BZ41" s="66"/>
      <c r="CA41" s="65"/>
      <c r="CB41" s="65"/>
      <c r="CC41" s="65"/>
      <c r="CD41" s="65"/>
      <c r="CE41" s="65"/>
      <c r="CF41" s="65"/>
      <c r="CG41" s="65"/>
      <c r="CH41" s="65"/>
      <c r="CI41" s="65"/>
      <c r="CJ41" s="65"/>
      <c r="CK41" s="65"/>
      <c r="CL41" s="65"/>
      <c r="CM41" s="65"/>
      <c r="CN41" s="65"/>
      <c r="CO41" s="65"/>
      <c r="CP41" s="65"/>
      <c r="CQ41" s="65"/>
      <c r="CR41" s="65"/>
      <c r="CS41" s="28"/>
      <c r="CT41" s="28"/>
      <c r="CU41" s="28"/>
      <c r="CV41" s="28"/>
      <c r="CW41" s="28"/>
      <c r="CX41" s="28"/>
      <c r="CY41" s="28"/>
      <c r="CZ41" s="28"/>
      <c r="DA41" s="28"/>
      <c r="DB41" s="28"/>
      <c r="DC41" s="28"/>
      <c r="DD41" s="28"/>
      <c r="DE41" s="28"/>
      <c r="DF41" s="28"/>
      <c r="DG41" s="28"/>
      <c r="DH41" s="28"/>
      <c r="DI41" s="28"/>
      <c r="DJ41" s="28"/>
      <c r="DK41" s="64"/>
      <c r="DL41" s="28"/>
      <c r="DM41" s="28"/>
      <c r="DN41" s="64"/>
      <c r="DO41" s="64"/>
      <c r="DP41" s="28"/>
      <c r="DQ41" s="28"/>
      <c r="DR41" s="64"/>
      <c r="DS41" s="64"/>
      <c r="DT41" s="28"/>
      <c r="DU41" s="28"/>
      <c r="DV41" s="64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28"/>
      <c r="EV41" s="28"/>
      <c r="EW41" s="28"/>
      <c r="EX41" s="28"/>
      <c r="EY41" s="28"/>
      <c r="EZ41" s="28"/>
      <c r="FA41" s="28"/>
      <c r="FB41" s="28"/>
      <c r="FC41" s="28"/>
      <c r="FD41" s="28"/>
      <c r="FE41" s="28"/>
      <c r="FF41" s="28"/>
      <c r="FG41" s="28"/>
      <c r="FH41" s="28"/>
      <c r="FI41" s="28"/>
      <c r="FJ41" s="28"/>
      <c r="FK41" s="28"/>
      <c r="FL41" s="28"/>
      <c r="FM41" s="28"/>
      <c r="FN41" s="28"/>
      <c r="FO41" s="28"/>
      <c r="FP41" s="28"/>
      <c r="FQ41" s="28"/>
      <c r="FR41" s="28"/>
      <c r="FS41" s="28"/>
      <c r="FT41" s="28"/>
      <c r="FU41" s="28"/>
      <c r="FV41" s="28"/>
      <c r="FW41" s="28"/>
      <c r="FX41" s="28"/>
      <c r="FY41" s="28"/>
      <c r="FZ41" s="28"/>
      <c r="GA41" s="28"/>
      <c r="GB41" s="28"/>
      <c r="GC41" s="28"/>
      <c r="GD41" s="28"/>
      <c r="GE41" s="28"/>
      <c r="GF41" s="28"/>
      <c r="GG41" s="28"/>
      <c r="GH41" s="28"/>
      <c r="GI41" s="28"/>
      <c r="GJ41" s="28"/>
      <c r="GK41" s="28"/>
      <c r="GL41" s="28"/>
      <c r="GM41" s="28"/>
      <c r="GN41" s="28"/>
      <c r="GO41" s="28"/>
    </row>
    <row r="42" spans="1:197" x14ac:dyDescent="0.25">
      <c r="A42" s="28"/>
      <c r="B42" s="69"/>
      <c r="C42" s="28"/>
      <c r="D42" s="28"/>
      <c r="E42" s="64"/>
      <c r="F42" s="28"/>
      <c r="G42" s="28"/>
      <c r="H42" s="28"/>
      <c r="I42" s="28"/>
      <c r="J42" s="28"/>
      <c r="K42" s="64"/>
      <c r="L42" s="64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64"/>
      <c r="X42" s="64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64"/>
      <c r="AJ42" s="64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65"/>
      <c r="AZ42" s="66"/>
      <c r="BA42" s="65"/>
      <c r="BB42" s="65"/>
      <c r="BC42" s="65"/>
      <c r="BD42" s="65"/>
      <c r="BE42" s="65"/>
      <c r="BF42" s="65"/>
      <c r="BG42" s="65"/>
      <c r="BH42" s="65"/>
      <c r="BI42" s="65"/>
      <c r="BJ42" s="65"/>
      <c r="BK42" s="65"/>
      <c r="BL42" s="65"/>
      <c r="BM42" s="66"/>
      <c r="BN42" s="65"/>
      <c r="BO42" s="65"/>
      <c r="BP42" s="65"/>
      <c r="BQ42" s="65"/>
      <c r="BR42" s="65"/>
      <c r="BS42" s="65"/>
      <c r="BT42" s="65"/>
      <c r="BU42" s="65"/>
      <c r="BV42" s="65"/>
      <c r="BW42" s="65"/>
      <c r="BX42" s="65"/>
      <c r="BY42" s="65"/>
      <c r="BZ42" s="66"/>
      <c r="CA42" s="65"/>
      <c r="CB42" s="65"/>
      <c r="CC42" s="65"/>
      <c r="CD42" s="65"/>
      <c r="CE42" s="65"/>
      <c r="CF42" s="65"/>
      <c r="CG42" s="65"/>
      <c r="CH42" s="65"/>
      <c r="CI42" s="65"/>
      <c r="CJ42" s="65"/>
      <c r="CK42" s="65"/>
      <c r="CL42" s="65"/>
      <c r="CM42" s="65"/>
      <c r="CN42" s="65"/>
      <c r="CO42" s="65"/>
      <c r="CP42" s="65"/>
      <c r="CQ42" s="65"/>
      <c r="CR42" s="65"/>
      <c r="CS42" s="28"/>
      <c r="CT42" s="28"/>
      <c r="CU42" s="28"/>
      <c r="CV42" s="28"/>
      <c r="CW42" s="28"/>
      <c r="CX42" s="28"/>
      <c r="CY42" s="28"/>
      <c r="CZ42" s="28"/>
      <c r="DA42" s="28"/>
      <c r="DB42" s="28"/>
      <c r="DC42" s="28"/>
      <c r="DD42" s="28"/>
      <c r="DE42" s="28"/>
      <c r="DF42" s="28"/>
      <c r="DG42" s="28"/>
      <c r="DH42" s="28"/>
      <c r="DI42" s="28"/>
      <c r="DJ42" s="28"/>
      <c r="DK42" s="64"/>
      <c r="DL42" s="28"/>
      <c r="DM42" s="28"/>
      <c r="DN42" s="64"/>
      <c r="DO42" s="64"/>
      <c r="DP42" s="28"/>
      <c r="DQ42" s="28"/>
      <c r="DR42" s="64"/>
      <c r="DS42" s="64"/>
      <c r="DT42" s="28"/>
      <c r="DU42" s="28"/>
      <c r="DV42" s="64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28"/>
      <c r="EW42" s="28"/>
      <c r="EX42" s="28"/>
      <c r="EY42" s="28"/>
      <c r="EZ42" s="28"/>
      <c r="FA42" s="28"/>
      <c r="FB42" s="28"/>
      <c r="FC42" s="28"/>
      <c r="FD42" s="28"/>
      <c r="FE42" s="28"/>
      <c r="FF42" s="28"/>
      <c r="FG42" s="28"/>
      <c r="FH42" s="28"/>
      <c r="FI42" s="28"/>
      <c r="FJ42" s="28"/>
      <c r="FK42" s="28"/>
      <c r="FL42" s="28"/>
      <c r="FM42" s="28"/>
      <c r="FN42" s="28"/>
      <c r="FO42" s="28"/>
      <c r="FP42" s="28"/>
      <c r="FQ42" s="28"/>
      <c r="FR42" s="28"/>
      <c r="FS42" s="28"/>
      <c r="FT42" s="28"/>
      <c r="FU42" s="28"/>
      <c r="FV42" s="28"/>
      <c r="FW42" s="28"/>
      <c r="FX42" s="28"/>
      <c r="FY42" s="28"/>
      <c r="FZ42" s="28"/>
      <c r="GA42" s="28"/>
      <c r="GB42" s="28"/>
      <c r="GC42" s="28"/>
      <c r="GD42" s="28"/>
      <c r="GE42" s="28"/>
      <c r="GF42" s="28"/>
      <c r="GG42" s="28"/>
      <c r="GH42" s="28"/>
      <c r="GI42" s="28"/>
      <c r="GJ42" s="28"/>
      <c r="GK42" s="28"/>
      <c r="GL42" s="28"/>
      <c r="GM42" s="28"/>
      <c r="GN42" s="28"/>
      <c r="GO42" s="28"/>
    </row>
    <row r="43" spans="1:197" x14ac:dyDescent="0.25">
      <c r="A43" s="28"/>
      <c r="B43" s="69"/>
      <c r="C43" s="28"/>
      <c r="D43" s="28"/>
      <c r="E43" s="64"/>
      <c r="F43" s="28"/>
      <c r="G43" s="28"/>
      <c r="H43" s="28"/>
      <c r="I43" s="28"/>
      <c r="J43" s="28"/>
      <c r="K43" s="64"/>
      <c r="L43" s="64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64"/>
      <c r="X43" s="64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64"/>
      <c r="AJ43" s="64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65"/>
      <c r="AZ43" s="66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6"/>
      <c r="BN43" s="65"/>
      <c r="BO43" s="65"/>
      <c r="BP43" s="65"/>
      <c r="BQ43" s="65"/>
      <c r="BR43" s="65"/>
      <c r="BS43" s="65"/>
      <c r="BT43" s="65"/>
      <c r="BU43" s="65"/>
      <c r="BV43" s="65"/>
      <c r="BW43" s="65"/>
      <c r="BX43" s="65"/>
      <c r="BY43" s="65"/>
      <c r="BZ43" s="66"/>
      <c r="CA43" s="65"/>
      <c r="CB43" s="65"/>
      <c r="CC43" s="65"/>
      <c r="CD43" s="65"/>
      <c r="CE43" s="65"/>
      <c r="CF43" s="65"/>
      <c r="CG43" s="65"/>
      <c r="CH43" s="65"/>
      <c r="CI43" s="65"/>
      <c r="CJ43" s="65"/>
      <c r="CK43" s="65"/>
      <c r="CL43" s="65"/>
      <c r="CM43" s="65"/>
      <c r="CN43" s="65"/>
      <c r="CO43" s="65"/>
      <c r="CP43" s="65"/>
      <c r="CQ43" s="65"/>
      <c r="CR43" s="65"/>
      <c r="CS43" s="28"/>
      <c r="CT43" s="28"/>
      <c r="CU43" s="28"/>
      <c r="CV43" s="28"/>
      <c r="CW43" s="28"/>
      <c r="CX43" s="28"/>
      <c r="CY43" s="28"/>
      <c r="CZ43" s="28"/>
      <c r="DA43" s="28"/>
      <c r="DB43" s="28"/>
      <c r="DC43" s="28"/>
      <c r="DD43" s="28"/>
      <c r="DE43" s="28"/>
      <c r="DF43" s="28"/>
      <c r="DG43" s="28"/>
      <c r="DH43" s="28"/>
      <c r="DI43" s="28"/>
      <c r="DJ43" s="28"/>
      <c r="DK43" s="64"/>
      <c r="DL43" s="28"/>
      <c r="DM43" s="28"/>
      <c r="DN43" s="64"/>
      <c r="DO43" s="64"/>
      <c r="DP43" s="28"/>
      <c r="DQ43" s="28"/>
      <c r="DR43" s="64"/>
      <c r="DS43" s="64"/>
      <c r="DT43" s="28"/>
      <c r="DU43" s="28"/>
      <c r="DV43" s="64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28"/>
      <c r="EW43" s="28"/>
      <c r="EX43" s="28"/>
      <c r="EY43" s="28"/>
      <c r="EZ43" s="28"/>
      <c r="FA43" s="28"/>
      <c r="FB43" s="28"/>
      <c r="FC43" s="28"/>
      <c r="FD43" s="28"/>
      <c r="FE43" s="28"/>
      <c r="FF43" s="28"/>
      <c r="FG43" s="28"/>
      <c r="FH43" s="28"/>
      <c r="FI43" s="28"/>
      <c r="FJ43" s="28"/>
      <c r="FK43" s="28"/>
      <c r="FL43" s="28"/>
      <c r="FM43" s="28"/>
      <c r="FN43" s="28"/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  <c r="GD43" s="28"/>
      <c r="GE43" s="28"/>
      <c r="GF43" s="28"/>
      <c r="GG43" s="28"/>
      <c r="GH43" s="28"/>
      <c r="GI43" s="28"/>
      <c r="GJ43" s="28"/>
      <c r="GK43" s="28"/>
      <c r="GL43" s="28"/>
      <c r="GM43" s="28"/>
      <c r="GN43" s="28"/>
      <c r="GO43" s="28"/>
    </row>
    <row r="44" spans="1:197" x14ac:dyDescent="0.25">
      <c r="A44" s="28"/>
      <c r="B44" s="69"/>
      <c r="C44" s="28"/>
      <c r="D44" s="28"/>
      <c r="E44" s="64"/>
      <c r="F44" s="28"/>
      <c r="G44" s="28"/>
      <c r="H44" s="28"/>
      <c r="I44" s="28"/>
      <c r="J44" s="28"/>
      <c r="K44" s="64"/>
      <c r="L44" s="64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64"/>
      <c r="X44" s="64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64"/>
      <c r="AJ44" s="64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/>
      <c r="AY44" s="65"/>
      <c r="AZ44" s="66"/>
      <c r="BA44" s="65"/>
      <c r="BB44" s="65"/>
      <c r="BC44" s="65"/>
      <c r="BD44" s="65"/>
      <c r="BE44" s="65"/>
      <c r="BF44" s="65"/>
      <c r="BG44" s="65"/>
      <c r="BH44" s="65"/>
      <c r="BI44" s="65"/>
      <c r="BJ44" s="65"/>
      <c r="BK44" s="65"/>
      <c r="BL44" s="65"/>
      <c r="BM44" s="66"/>
      <c r="BN44" s="65"/>
      <c r="BO44" s="65"/>
      <c r="BP44" s="65"/>
      <c r="BQ44" s="65"/>
      <c r="BR44" s="65"/>
      <c r="BS44" s="65"/>
      <c r="BT44" s="65"/>
      <c r="BU44" s="65"/>
      <c r="BV44" s="65"/>
      <c r="BW44" s="65"/>
      <c r="BX44" s="65"/>
      <c r="BY44" s="65"/>
      <c r="BZ44" s="66"/>
      <c r="CA44" s="65"/>
      <c r="CB44" s="65"/>
      <c r="CC44" s="65"/>
      <c r="CD44" s="65"/>
      <c r="CE44" s="65"/>
      <c r="CF44" s="65"/>
      <c r="CG44" s="65"/>
      <c r="CH44" s="65"/>
      <c r="CI44" s="65"/>
      <c r="CJ44" s="65"/>
      <c r="CK44" s="65"/>
      <c r="CL44" s="65"/>
      <c r="CM44" s="65"/>
      <c r="CN44" s="65"/>
      <c r="CO44" s="65"/>
      <c r="CP44" s="65"/>
      <c r="CQ44" s="65"/>
      <c r="CR44" s="65"/>
      <c r="CS44" s="28"/>
      <c r="CT44" s="28"/>
      <c r="CU44" s="28"/>
      <c r="CV44" s="28"/>
      <c r="CW44" s="28"/>
      <c r="CX44" s="28"/>
      <c r="CY44" s="28"/>
      <c r="CZ44" s="28"/>
      <c r="DA44" s="28"/>
      <c r="DB44" s="28"/>
      <c r="DC44" s="28"/>
      <c r="DD44" s="28"/>
      <c r="DE44" s="28"/>
      <c r="DF44" s="28"/>
      <c r="DG44" s="28"/>
      <c r="DH44" s="28"/>
      <c r="DI44" s="28"/>
      <c r="DJ44" s="28"/>
      <c r="DK44" s="64"/>
      <c r="DL44" s="28"/>
      <c r="DM44" s="28"/>
      <c r="DN44" s="64"/>
      <c r="DO44" s="64"/>
      <c r="DP44" s="28"/>
      <c r="DQ44" s="28"/>
      <c r="DR44" s="64"/>
      <c r="DS44" s="64"/>
      <c r="DT44" s="28"/>
      <c r="DU44" s="28"/>
      <c r="DV44" s="64"/>
      <c r="DW44" s="28"/>
      <c r="DX44" s="28"/>
      <c r="DY44" s="28"/>
      <c r="DZ44" s="28"/>
      <c r="EA44" s="28"/>
      <c r="EB44" s="28"/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28"/>
      <c r="EW44" s="28"/>
      <c r="EX44" s="28"/>
      <c r="EY44" s="28"/>
      <c r="EZ44" s="28"/>
      <c r="FA44" s="28"/>
      <c r="FB44" s="28"/>
      <c r="FC44" s="28"/>
      <c r="FD44" s="28"/>
      <c r="FE44" s="28"/>
      <c r="FF44" s="28"/>
      <c r="FG44" s="28"/>
      <c r="FH44" s="28"/>
      <c r="FI44" s="28"/>
      <c r="FJ44" s="28"/>
      <c r="FK44" s="28"/>
      <c r="FL44" s="28"/>
      <c r="FM44" s="28"/>
      <c r="FN44" s="28"/>
      <c r="FO44" s="28"/>
      <c r="FP44" s="28"/>
      <c r="FQ44" s="28"/>
      <c r="FR44" s="28"/>
      <c r="FS44" s="28"/>
      <c r="FT44" s="28"/>
      <c r="FU44" s="28"/>
      <c r="FV44" s="28"/>
      <c r="FW44" s="28"/>
      <c r="FX44" s="28"/>
      <c r="FY44" s="28"/>
      <c r="FZ44" s="28"/>
      <c r="GA44" s="28"/>
      <c r="GB44" s="28"/>
      <c r="GC44" s="28"/>
      <c r="GD44" s="28"/>
      <c r="GE44" s="28"/>
      <c r="GF44" s="28"/>
      <c r="GG44" s="28"/>
      <c r="GH44" s="28"/>
      <c r="GI44" s="28"/>
      <c r="GJ44" s="28"/>
      <c r="GK44" s="28"/>
      <c r="GL44" s="28"/>
      <c r="GM44" s="28"/>
      <c r="GN44" s="28"/>
      <c r="GO44" s="28"/>
    </row>
    <row r="45" spans="1:197" x14ac:dyDescent="0.25">
      <c r="A45" s="28"/>
      <c r="B45" s="69"/>
      <c r="C45" s="28"/>
      <c r="D45" s="28"/>
      <c r="E45" s="64"/>
      <c r="F45" s="28"/>
      <c r="G45" s="28"/>
      <c r="H45" s="28"/>
      <c r="I45" s="28"/>
      <c r="J45" s="28"/>
      <c r="K45" s="64"/>
      <c r="L45" s="64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64"/>
      <c r="X45" s="64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64"/>
      <c r="AJ45" s="64"/>
      <c r="AK45" s="28"/>
      <c r="AL45" s="28"/>
      <c r="AM45" s="28"/>
      <c r="AN45" s="28"/>
      <c r="AO45" s="28"/>
      <c r="AP45" s="28"/>
      <c r="AQ45" s="28"/>
      <c r="AR45" s="28"/>
      <c r="AS45" s="28"/>
      <c r="AT45" s="28"/>
      <c r="AU45" s="28"/>
      <c r="AV45" s="28"/>
      <c r="AW45" s="28"/>
      <c r="AX45" s="28"/>
      <c r="AY45" s="65"/>
      <c r="AZ45" s="66"/>
      <c r="BA45" s="65"/>
      <c r="BB45" s="65"/>
      <c r="BC45" s="65"/>
      <c r="BD45" s="65"/>
      <c r="BE45" s="65"/>
      <c r="BF45" s="65"/>
      <c r="BG45" s="65"/>
      <c r="BH45" s="65"/>
      <c r="BI45" s="65"/>
      <c r="BJ45" s="65"/>
      <c r="BK45" s="65"/>
      <c r="BL45" s="65"/>
      <c r="BM45" s="66"/>
      <c r="BN45" s="65"/>
      <c r="BO45" s="65"/>
      <c r="BP45" s="65"/>
      <c r="BQ45" s="65"/>
      <c r="BR45" s="65"/>
      <c r="BS45" s="65"/>
      <c r="BT45" s="65"/>
      <c r="BU45" s="65"/>
      <c r="BV45" s="65"/>
      <c r="BW45" s="65"/>
      <c r="BX45" s="65"/>
      <c r="BY45" s="65"/>
      <c r="BZ45" s="66"/>
      <c r="CA45" s="65"/>
      <c r="CB45" s="65"/>
      <c r="CC45" s="65"/>
      <c r="CD45" s="65"/>
      <c r="CE45" s="65"/>
      <c r="CF45" s="65"/>
      <c r="CG45" s="65"/>
      <c r="CH45" s="65"/>
      <c r="CI45" s="65"/>
      <c r="CJ45" s="65"/>
      <c r="CK45" s="65"/>
      <c r="CL45" s="65"/>
      <c r="CM45" s="65"/>
      <c r="CN45" s="65"/>
      <c r="CO45" s="65"/>
      <c r="CP45" s="65"/>
      <c r="CQ45" s="65"/>
      <c r="CR45" s="65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64"/>
      <c r="DL45" s="28"/>
      <c r="DM45" s="28"/>
      <c r="DN45" s="64"/>
      <c r="DO45" s="64"/>
      <c r="DP45" s="28"/>
      <c r="DQ45" s="28"/>
      <c r="DR45" s="64"/>
      <c r="DS45" s="64"/>
      <c r="DT45" s="28"/>
      <c r="DU45" s="28"/>
      <c r="DV45" s="64"/>
      <c r="DW45" s="28"/>
      <c r="DX45" s="28"/>
      <c r="DY45" s="28"/>
      <c r="DZ45" s="28"/>
      <c r="EA45" s="28"/>
      <c r="EB45" s="28"/>
      <c r="EC45" s="28"/>
      <c r="ED45" s="28"/>
      <c r="EE45" s="28"/>
      <c r="EF45" s="28"/>
      <c r="EG45" s="28"/>
      <c r="EH45" s="28"/>
      <c r="EI45" s="28"/>
      <c r="EJ45" s="28"/>
      <c r="EK45" s="28"/>
      <c r="EL45" s="28"/>
      <c r="EM45" s="28"/>
      <c r="EN45" s="28"/>
      <c r="EO45" s="28"/>
      <c r="EP45" s="28"/>
      <c r="EQ45" s="28"/>
      <c r="ER45" s="28"/>
      <c r="ES45" s="28"/>
      <c r="ET45" s="28"/>
      <c r="EU45" s="28"/>
      <c r="EV45" s="28"/>
      <c r="EW45" s="28"/>
      <c r="EX45" s="28"/>
      <c r="EY45" s="28"/>
      <c r="EZ45" s="28"/>
      <c r="FA45" s="28"/>
      <c r="FB45" s="28"/>
      <c r="FC45" s="28"/>
      <c r="FD45" s="28"/>
      <c r="FE45" s="28"/>
      <c r="FF45" s="28"/>
      <c r="FG45" s="28"/>
      <c r="FH45" s="28"/>
      <c r="FI45" s="28"/>
      <c r="FJ45" s="28"/>
      <c r="FK45" s="28"/>
      <c r="FL45" s="28"/>
      <c r="FM45" s="28"/>
      <c r="FN45" s="28"/>
      <c r="FO45" s="28"/>
      <c r="FP45" s="28"/>
      <c r="FQ45" s="28"/>
      <c r="FR45" s="28"/>
      <c r="FS45" s="28"/>
      <c r="FT45" s="28"/>
      <c r="FU45" s="28"/>
      <c r="FV45" s="28"/>
      <c r="FW45" s="28"/>
      <c r="FX45" s="28"/>
      <c r="FY45" s="28"/>
      <c r="FZ45" s="28"/>
      <c r="GA45" s="28"/>
      <c r="GB45" s="28"/>
      <c r="GC45" s="28"/>
      <c r="GD45" s="28"/>
      <c r="GE45" s="28"/>
      <c r="GF45" s="28"/>
      <c r="GG45" s="28"/>
      <c r="GH45" s="28"/>
      <c r="GI45" s="28"/>
      <c r="GJ45" s="28"/>
      <c r="GK45" s="28"/>
      <c r="GL45" s="28"/>
      <c r="GM45" s="28"/>
      <c r="GN45" s="28"/>
      <c r="GO45" s="28"/>
    </row>
    <row r="46" spans="1:197" x14ac:dyDescent="0.25">
      <c r="A46" s="28"/>
      <c r="B46" s="69"/>
      <c r="C46" s="28"/>
      <c r="D46" s="28"/>
      <c r="E46" s="64"/>
      <c r="F46" s="28"/>
      <c r="G46" s="28"/>
      <c r="H46" s="28"/>
      <c r="I46" s="28"/>
      <c r="J46" s="28"/>
      <c r="K46" s="64"/>
      <c r="L46" s="64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64"/>
      <c r="X46" s="64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64"/>
      <c r="AJ46" s="64"/>
      <c r="AK46" s="28"/>
      <c r="AL46" s="28"/>
      <c r="AM46" s="28"/>
      <c r="AN46" s="28"/>
      <c r="AO46" s="28"/>
      <c r="AP46" s="28"/>
      <c r="AQ46" s="28"/>
      <c r="AR46" s="28"/>
      <c r="AS46" s="28"/>
      <c r="AT46" s="28"/>
      <c r="AU46" s="28"/>
      <c r="AV46" s="28"/>
      <c r="AW46" s="28"/>
      <c r="AX46" s="28"/>
      <c r="AY46" s="65"/>
      <c r="AZ46" s="66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6"/>
      <c r="BN46" s="65"/>
      <c r="BO46" s="65"/>
      <c r="BP46" s="65"/>
      <c r="BQ46" s="65"/>
      <c r="BR46" s="65"/>
      <c r="BS46" s="65"/>
      <c r="BT46" s="65"/>
      <c r="BU46" s="65"/>
      <c r="BV46" s="65"/>
      <c r="BW46" s="65"/>
      <c r="BX46" s="65"/>
      <c r="BY46" s="65"/>
      <c r="BZ46" s="66"/>
      <c r="CA46" s="65"/>
      <c r="CB46" s="65"/>
      <c r="CC46" s="65"/>
      <c r="CD46" s="65"/>
      <c r="CE46" s="65"/>
      <c r="CF46" s="65"/>
      <c r="CG46" s="65"/>
      <c r="CH46" s="65"/>
      <c r="CI46" s="65"/>
      <c r="CJ46" s="65"/>
      <c r="CK46" s="65"/>
      <c r="CL46" s="65"/>
      <c r="CM46" s="65"/>
      <c r="CN46" s="65"/>
      <c r="CO46" s="65"/>
      <c r="CP46" s="65"/>
      <c r="CQ46" s="65"/>
      <c r="CR46" s="65"/>
      <c r="CS46" s="28"/>
      <c r="CT46" s="28"/>
      <c r="CU46" s="28"/>
      <c r="CV46" s="28"/>
      <c r="CW46" s="28"/>
      <c r="CX46" s="28"/>
      <c r="CY46" s="28"/>
      <c r="CZ46" s="28"/>
      <c r="DA46" s="28"/>
      <c r="DB46" s="28"/>
      <c r="DC46" s="28"/>
      <c r="DD46" s="28"/>
      <c r="DE46" s="28"/>
      <c r="DF46" s="28"/>
      <c r="DG46" s="28"/>
      <c r="DH46" s="28"/>
      <c r="DI46" s="28"/>
      <c r="DJ46" s="28"/>
      <c r="DK46" s="64"/>
      <c r="DL46" s="28"/>
      <c r="DM46" s="28"/>
      <c r="DN46" s="64"/>
      <c r="DO46" s="64"/>
      <c r="DP46" s="28"/>
      <c r="DQ46" s="28"/>
      <c r="DR46" s="64"/>
      <c r="DS46" s="64"/>
      <c r="DT46" s="28"/>
      <c r="DU46" s="28"/>
      <c r="DV46" s="64"/>
      <c r="DW46" s="28"/>
      <c r="DX46" s="28"/>
      <c r="DY46" s="28"/>
      <c r="DZ46" s="28"/>
      <c r="EA46" s="28"/>
      <c r="EB46" s="28"/>
      <c r="EC46" s="28"/>
      <c r="ED46" s="28"/>
      <c r="EE46" s="28"/>
      <c r="EF46" s="28"/>
      <c r="EG46" s="28"/>
      <c r="EH46" s="28"/>
      <c r="EI46" s="28"/>
      <c r="EJ46" s="28"/>
      <c r="EK46" s="28"/>
      <c r="EL46" s="28"/>
      <c r="EM46" s="28"/>
      <c r="EN46" s="28"/>
      <c r="EO46" s="28"/>
      <c r="EP46" s="28"/>
      <c r="EQ46" s="28"/>
      <c r="ER46" s="28"/>
      <c r="ES46" s="28"/>
      <c r="ET46" s="28"/>
      <c r="EU46" s="28"/>
      <c r="EV46" s="28"/>
      <c r="EW46" s="28"/>
      <c r="EX46" s="28"/>
      <c r="EY46" s="28"/>
      <c r="EZ46" s="28"/>
      <c r="FA46" s="28"/>
      <c r="FB46" s="28"/>
      <c r="FC46" s="28"/>
      <c r="FD46" s="28"/>
      <c r="FE46" s="28"/>
      <c r="FF46" s="28"/>
      <c r="FG46" s="28"/>
      <c r="FH46" s="28"/>
      <c r="FI46" s="28"/>
      <c r="FJ46" s="28"/>
      <c r="FK46" s="28"/>
      <c r="FL46" s="28"/>
      <c r="FM46" s="28"/>
      <c r="FN46" s="28"/>
      <c r="FO46" s="28"/>
      <c r="FP46" s="28"/>
      <c r="FQ46" s="28"/>
      <c r="FR46" s="28"/>
      <c r="FS46" s="28"/>
      <c r="FT46" s="28"/>
      <c r="FU46" s="28"/>
      <c r="FV46" s="28"/>
      <c r="FW46" s="28"/>
      <c r="FX46" s="28"/>
      <c r="FY46" s="28"/>
      <c r="FZ46" s="28"/>
      <c r="GA46" s="28"/>
      <c r="GB46" s="28"/>
      <c r="GC46" s="28"/>
      <c r="GD46" s="28"/>
      <c r="GE46" s="28"/>
      <c r="GF46" s="28"/>
      <c r="GG46" s="28"/>
      <c r="GH46" s="28"/>
      <c r="GI46" s="28"/>
      <c r="GJ46" s="28"/>
      <c r="GK46" s="28"/>
      <c r="GL46" s="28"/>
      <c r="GM46" s="28"/>
      <c r="GN46" s="28"/>
      <c r="GO46" s="28"/>
    </row>
    <row r="47" spans="1:197" x14ac:dyDescent="0.25">
      <c r="A47" s="28"/>
      <c r="B47" s="69"/>
      <c r="C47" s="28"/>
      <c r="D47" s="28"/>
      <c r="E47" s="64"/>
      <c r="F47" s="28"/>
      <c r="G47" s="28"/>
      <c r="H47" s="28"/>
      <c r="I47" s="28"/>
      <c r="J47" s="28"/>
      <c r="K47" s="64"/>
      <c r="L47" s="64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64"/>
      <c r="X47" s="64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64"/>
      <c r="AJ47" s="64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8"/>
      <c r="AV47" s="28"/>
      <c r="AW47" s="28"/>
      <c r="AX47" s="28"/>
      <c r="AY47" s="65"/>
      <c r="AZ47" s="66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6"/>
      <c r="BN47" s="65"/>
      <c r="BO47" s="65"/>
      <c r="BP47" s="65"/>
      <c r="BQ47" s="65"/>
      <c r="BR47" s="65"/>
      <c r="BS47" s="65"/>
      <c r="BT47" s="65"/>
      <c r="BU47" s="65"/>
      <c r="BV47" s="65"/>
      <c r="BW47" s="65"/>
      <c r="BX47" s="65"/>
      <c r="BY47" s="65"/>
      <c r="BZ47" s="66"/>
      <c r="CA47" s="65"/>
      <c r="CB47" s="65"/>
      <c r="CC47" s="65"/>
      <c r="CD47" s="65"/>
      <c r="CE47" s="65"/>
      <c r="CF47" s="65"/>
      <c r="CG47" s="65"/>
      <c r="CH47" s="65"/>
      <c r="CI47" s="65"/>
      <c r="CJ47" s="65"/>
      <c r="CK47" s="65"/>
      <c r="CL47" s="65"/>
      <c r="CM47" s="65"/>
      <c r="CN47" s="65"/>
      <c r="CO47" s="65"/>
      <c r="CP47" s="65"/>
      <c r="CQ47" s="65"/>
      <c r="CR47" s="65"/>
      <c r="CS47" s="28"/>
      <c r="CT47" s="28"/>
      <c r="CU47" s="28"/>
      <c r="CV47" s="28"/>
      <c r="CW47" s="28"/>
      <c r="CX47" s="28"/>
      <c r="CY47" s="28"/>
      <c r="CZ47" s="28"/>
      <c r="DA47" s="28"/>
      <c r="DB47" s="28"/>
      <c r="DC47" s="28"/>
      <c r="DD47" s="28"/>
      <c r="DE47" s="28"/>
      <c r="DF47" s="28"/>
      <c r="DG47" s="28"/>
      <c r="DH47" s="28"/>
      <c r="DI47" s="28"/>
      <c r="DJ47" s="28"/>
      <c r="DK47" s="64"/>
      <c r="DL47" s="28"/>
      <c r="DM47" s="28"/>
      <c r="DN47" s="64"/>
      <c r="DO47" s="64"/>
      <c r="DP47" s="28"/>
      <c r="DQ47" s="28"/>
      <c r="DR47" s="64"/>
      <c r="DS47" s="64"/>
      <c r="DT47" s="28"/>
      <c r="DU47" s="28"/>
      <c r="DV47" s="64"/>
      <c r="DW47" s="28"/>
      <c r="DX47" s="28"/>
      <c r="DY47" s="28"/>
      <c r="DZ47" s="28"/>
      <c r="EA47" s="28"/>
      <c r="EB47" s="28"/>
      <c r="EC47" s="28"/>
      <c r="ED47" s="28"/>
      <c r="EE47" s="28"/>
      <c r="EF47" s="28"/>
      <c r="EG47" s="28"/>
      <c r="EH47" s="28"/>
      <c r="EI47" s="28"/>
      <c r="EJ47" s="28"/>
      <c r="EK47" s="28"/>
      <c r="EL47" s="28"/>
      <c r="EM47" s="28"/>
      <c r="EN47" s="28"/>
      <c r="EO47" s="28"/>
      <c r="EP47" s="28"/>
      <c r="EQ47" s="28"/>
      <c r="ER47" s="28"/>
      <c r="ES47" s="28"/>
      <c r="ET47" s="28"/>
      <c r="EU47" s="28"/>
      <c r="EV47" s="28"/>
      <c r="EW47" s="28"/>
      <c r="EX47" s="28"/>
      <c r="EY47" s="28"/>
      <c r="EZ47" s="28"/>
      <c r="FA47" s="28"/>
      <c r="FB47" s="28"/>
      <c r="FC47" s="28"/>
      <c r="FD47" s="28"/>
      <c r="FE47" s="28"/>
      <c r="FF47" s="28"/>
      <c r="FG47" s="28"/>
      <c r="FH47" s="28"/>
      <c r="FI47" s="28"/>
      <c r="FJ47" s="28"/>
      <c r="FK47" s="28"/>
      <c r="FL47" s="28"/>
      <c r="FM47" s="28"/>
      <c r="FN47" s="28"/>
      <c r="FO47" s="28"/>
      <c r="FP47" s="28"/>
      <c r="FQ47" s="28"/>
      <c r="FR47" s="28"/>
      <c r="FS47" s="28"/>
      <c r="FT47" s="28"/>
      <c r="FU47" s="28"/>
      <c r="FV47" s="28"/>
      <c r="FW47" s="28"/>
      <c r="FX47" s="28"/>
      <c r="FY47" s="28"/>
      <c r="FZ47" s="28"/>
      <c r="GA47" s="28"/>
      <c r="GB47" s="28"/>
      <c r="GC47" s="28"/>
      <c r="GD47" s="28"/>
      <c r="GE47" s="28"/>
      <c r="GF47" s="28"/>
      <c r="GG47" s="28"/>
      <c r="GH47" s="28"/>
      <c r="GI47" s="28"/>
      <c r="GJ47" s="28"/>
      <c r="GK47" s="28"/>
      <c r="GL47" s="28"/>
      <c r="GM47" s="28"/>
      <c r="GN47" s="28"/>
      <c r="GO47" s="28"/>
    </row>
    <row r="48" spans="1:197" x14ac:dyDescent="0.25">
      <c r="A48" s="28"/>
      <c r="B48" s="69"/>
      <c r="C48" s="28"/>
      <c r="D48" s="28"/>
      <c r="E48" s="64"/>
      <c r="F48" s="28"/>
      <c r="G48" s="28"/>
      <c r="H48" s="28"/>
      <c r="I48" s="28"/>
      <c r="J48" s="28"/>
      <c r="K48" s="64"/>
      <c r="L48" s="64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64"/>
      <c r="X48" s="64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64"/>
      <c r="AJ48" s="64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65"/>
      <c r="AZ48" s="66"/>
      <c r="BA48" s="65"/>
      <c r="BB48" s="65"/>
      <c r="BC48" s="65"/>
      <c r="BD48" s="65"/>
      <c r="BE48" s="65"/>
      <c r="BF48" s="65"/>
      <c r="BG48" s="65"/>
      <c r="BH48" s="65"/>
      <c r="BI48" s="65"/>
      <c r="BJ48" s="65"/>
      <c r="BK48" s="65"/>
      <c r="BL48" s="65"/>
      <c r="BM48" s="66"/>
      <c r="BN48" s="65"/>
      <c r="BO48" s="65"/>
      <c r="BP48" s="65"/>
      <c r="BQ48" s="65"/>
      <c r="BR48" s="65"/>
      <c r="BS48" s="65"/>
      <c r="BT48" s="65"/>
      <c r="BU48" s="65"/>
      <c r="BV48" s="65"/>
      <c r="BW48" s="65"/>
      <c r="BX48" s="65"/>
      <c r="BY48" s="65"/>
      <c r="BZ48" s="66"/>
      <c r="CA48" s="65"/>
      <c r="CB48" s="65"/>
      <c r="CC48" s="65"/>
      <c r="CD48" s="65"/>
      <c r="CE48" s="65"/>
      <c r="CF48" s="65"/>
      <c r="CG48" s="65"/>
      <c r="CH48" s="65"/>
      <c r="CI48" s="65"/>
      <c r="CJ48" s="65"/>
      <c r="CK48" s="65"/>
      <c r="CL48" s="65"/>
      <c r="CM48" s="65"/>
      <c r="CN48" s="65"/>
      <c r="CO48" s="65"/>
      <c r="CP48" s="65"/>
      <c r="CQ48" s="65"/>
      <c r="CR48" s="65"/>
      <c r="CS48" s="28"/>
      <c r="CT48" s="28"/>
      <c r="CU48" s="28"/>
      <c r="CV48" s="28"/>
      <c r="CW48" s="28"/>
      <c r="CX48" s="28"/>
      <c r="CY48" s="28"/>
      <c r="CZ48" s="28"/>
      <c r="DA48" s="28"/>
      <c r="DB48" s="28"/>
      <c r="DC48" s="28"/>
      <c r="DD48" s="28"/>
      <c r="DE48" s="28"/>
      <c r="DF48" s="28"/>
      <c r="DG48" s="28"/>
      <c r="DH48" s="28"/>
      <c r="DI48" s="28"/>
      <c r="DJ48" s="28"/>
      <c r="DK48" s="64"/>
      <c r="DL48" s="28"/>
      <c r="DM48" s="28"/>
      <c r="DN48" s="64"/>
      <c r="DO48" s="64"/>
      <c r="DP48" s="28"/>
      <c r="DQ48" s="28"/>
      <c r="DR48" s="64"/>
      <c r="DS48" s="64"/>
      <c r="DT48" s="28"/>
      <c r="DU48" s="28"/>
      <c r="DV48" s="64"/>
      <c r="DW48" s="28"/>
      <c r="DX48" s="28"/>
      <c r="DY48" s="28"/>
      <c r="DZ48" s="28"/>
      <c r="EA48" s="28"/>
      <c r="EB48" s="28"/>
      <c r="EC48" s="28"/>
      <c r="ED48" s="28"/>
      <c r="EE48" s="28"/>
      <c r="EF48" s="28"/>
      <c r="EG48" s="28"/>
      <c r="EH48" s="28"/>
      <c r="EI48" s="28"/>
      <c r="EJ48" s="28"/>
      <c r="EK48" s="28"/>
      <c r="EL48" s="28"/>
      <c r="EM48" s="28"/>
      <c r="EN48" s="28"/>
      <c r="EO48" s="28"/>
      <c r="EP48" s="28"/>
      <c r="EQ48" s="28"/>
      <c r="ER48" s="28"/>
      <c r="ES48" s="28"/>
      <c r="ET48" s="28"/>
      <c r="EU48" s="28"/>
      <c r="EV48" s="28"/>
      <c r="EW48" s="28"/>
      <c r="EX48" s="28"/>
      <c r="EY48" s="28"/>
      <c r="EZ48" s="28"/>
      <c r="FA48" s="28"/>
      <c r="FB48" s="28"/>
      <c r="FC48" s="28"/>
      <c r="FD48" s="28"/>
      <c r="FE48" s="28"/>
      <c r="FF48" s="28"/>
      <c r="FG48" s="28"/>
      <c r="FH48" s="28"/>
      <c r="FI48" s="28"/>
      <c r="FJ48" s="28"/>
      <c r="FK48" s="28"/>
      <c r="FL48" s="28"/>
      <c r="FM48" s="28"/>
      <c r="FN48" s="28"/>
      <c r="FO48" s="28"/>
      <c r="FP48" s="28"/>
      <c r="FQ48" s="28"/>
      <c r="FR48" s="28"/>
      <c r="FS48" s="28"/>
      <c r="FT48" s="28"/>
      <c r="FU48" s="28"/>
      <c r="FV48" s="28"/>
      <c r="FW48" s="28"/>
      <c r="FX48" s="28"/>
      <c r="FY48" s="28"/>
      <c r="FZ48" s="28"/>
      <c r="GA48" s="28"/>
      <c r="GB48" s="28"/>
      <c r="GC48" s="28"/>
      <c r="GD48" s="28"/>
      <c r="GE48" s="28"/>
      <c r="GF48" s="28"/>
      <c r="GG48" s="28"/>
      <c r="GH48" s="28"/>
      <c r="GI48" s="28"/>
      <c r="GJ48" s="28"/>
      <c r="GK48" s="28"/>
      <c r="GL48" s="28"/>
      <c r="GM48" s="28"/>
      <c r="GN48" s="28"/>
      <c r="GO48" s="28"/>
    </row>
    <row r="49" spans="1:197" x14ac:dyDescent="0.25">
      <c r="A49" s="28"/>
      <c r="B49" s="69"/>
      <c r="C49" s="28"/>
      <c r="D49" s="28"/>
      <c r="E49" s="64"/>
      <c r="F49" s="28"/>
      <c r="G49" s="28"/>
      <c r="H49" s="28"/>
      <c r="I49" s="28"/>
      <c r="J49" s="28"/>
      <c r="K49" s="64"/>
      <c r="L49" s="64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64"/>
      <c r="X49" s="64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64"/>
      <c r="AJ49" s="64"/>
      <c r="AK49" s="28"/>
      <c r="AL49" s="28"/>
      <c r="AM49" s="28"/>
      <c r="AN49" s="28"/>
      <c r="AO49" s="28"/>
      <c r="AP49" s="28"/>
      <c r="AQ49" s="28"/>
      <c r="AR49" s="28"/>
      <c r="AS49" s="28"/>
      <c r="AT49" s="28"/>
      <c r="AU49" s="28"/>
      <c r="AV49" s="28"/>
      <c r="AW49" s="28"/>
      <c r="AX49" s="28"/>
      <c r="AY49" s="65"/>
      <c r="AZ49" s="66"/>
      <c r="BA49" s="65"/>
      <c r="BB49" s="65"/>
      <c r="BC49" s="65"/>
      <c r="BD49" s="65"/>
      <c r="BE49" s="65"/>
      <c r="BF49" s="65"/>
      <c r="BG49" s="65"/>
      <c r="BH49" s="65"/>
      <c r="BI49" s="65"/>
      <c r="BJ49" s="65"/>
      <c r="BK49" s="65"/>
      <c r="BL49" s="65"/>
      <c r="BM49" s="66"/>
      <c r="BN49" s="65"/>
      <c r="BO49" s="65"/>
      <c r="BP49" s="65"/>
      <c r="BQ49" s="65"/>
      <c r="BR49" s="65"/>
      <c r="BS49" s="65"/>
      <c r="BT49" s="65"/>
      <c r="BU49" s="65"/>
      <c r="BV49" s="65"/>
      <c r="BW49" s="65"/>
      <c r="BX49" s="65"/>
      <c r="BY49" s="65"/>
      <c r="BZ49" s="66"/>
      <c r="CA49" s="65"/>
      <c r="CB49" s="65"/>
      <c r="CC49" s="65"/>
      <c r="CD49" s="65"/>
      <c r="CE49" s="65"/>
      <c r="CF49" s="65"/>
      <c r="CG49" s="65"/>
      <c r="CH49" s="65"/>
      <c r="CI49" s="65"/>
      <c r="CJ49" s="65"/>
      <c r="CK49" s="65"/>
      <c r="CL49" s="65"/>
      <c r="CM49" s="65"/>
      <c r="CN49" s="65"/>
      <c r="CO49" s="65"/>
      <c r="CP49" s="65"/>
      <c r="CQ49" s="65"/>
      <c r="CR49" s="65"/>
      <c r="CS49" s="28"/>
      <c r="CT49" s="28"/>
      <c r="CU49" s="28"/>
      <c r="CV49" s="28"/>
      <c r="CW49" s="28"/>
      <c r="CX49" s="28"/>
      <c r="CY49" s="28"/>
      <c r="CZ49" s="28"/>
      <c r="DA49" s="28"/>
      <c r="DB49" s="28"/>
      <c r="DC49" s="28"/>
      <c r="DD49" s="28"/>
      <c r="DE49" s="28"/>
      <c r="DF49" s="28"/>
      <c r="DG49" s="28"/>
      <c r="DH49" s="28"/>
      <c r="DI49" s="28"/>
      <c r="DJ49" s="28"/>
      <c r="DK49" s="64"/>
      <c r="DL49" s="28"/>
      <c r="DM49" s="28"/>
      <c r="DN49" s="64"/>
      <c r="DO49" s="64"/>
      <c r="DP49" s="28"/>
      <c r="DQ49" s="28"/>
      <c r="DR49" s="64"/>
      <c r="DS49" s="64"/>
      <c r="DT49" s="28"/>
      <c r="DU49" s="28"/>
      <c r="DV49" s="64"/>
      <c r="DW49" s="28"/>
      <c r="DX49" s="28"/>
      <c r="DY49" s="28"/>
      <c r="DZ49" s="28"/>
      <c r="EA49" s="28"/>
      <c r="EB49" s="28"/>
      <c r="EC49" s="28"/>
      <c r="ED49" s="28"/>
      <c r="EE49" s="28"/>
      <c r="EF49" s="28"/>
      <c r="EG49" s="28"/>
      <c r="EH49" s="28"/>
      <c r="EI49" s="28"/>
      <c r="EJ49" s="28"/>
      <c r="EK49" s="28"/>
      <c r="EL49" s="28"/>
      <c r="EM49" s="28"/>
      <c r="EN49" s="28"/>
      <c r="EO49" s="28"/>
      <c r="EP49" s="28"/>
      <c r="EQ49" s="28"/>
      <c r="ER49" s="28"/>
      <c r="ES49" s="28"/>
      <c r="ET49" s="28"/>
      <c r="EU49" s="28"/>
      <c r="EV49" s="28"/>
      <c r="EW49" s="28"/>
      <c r="EX49" s="28"/>
      <c r="EY49" s="28"/>
      <c r="EZ49" s="28"/>
      <c r="FA49" s="28"/>
      <c r="FB49" s="28"/>
      <c r="FC49" s="28"/>
      <c r="FD49" s="28"/>
      <c r="FE49" s="28"/>
      <c r="FF49" s="28"/>
      <c r="FG49" s="28"/>
      <c r="FH49" s="28"/>
      <c r="FI49" s="28"/>
      <c r="FJ49" s="28"/>
      <c r="FK49" s="28"/>
      <c r="FL49" s="28"/>
      <c r="FM49" s="28"/>
      <c r="FN49" s="28"/>
      <c r="FO49" s="28"/>
      <c r="FP49" s="28"/>
      <c r="FQ49" s="28"/>
      <c r="FR49" s="28"/>
      <c r="FS49" s="28"/>
      <c r="FT49" s="28"/>
      <c r="FU49" s="28"/>
      <c r="FV49" s="28"/>
      <c r="FW49" s="28"/>
      <c r="FX49" s="28"/>
      <c r="FY49" s="28"/>
      <c r="FZ49" s="28"/>
      <c r="GA49" s="28"/>
      <c r="GB49" s="28"/>
      <c r="GC49" s="28"/>
      <c r="GD49" s="28"/>
      <c r="GE49" s="28"/>
      <c r="GF49" s="28"/>
      <c r="GG49" s="28"/>
      <c r="GH49" s="28"/>
      <c r="GI49" s="28"/>
      <c r="GJ49" s="28"/>
      <c r="GK49" s="28"/>
      <c r="GL49" s="28"/>
      <c r="GM49" s="28"/>
      <c r="GN49" s="28"/>
      <c r="GO49" s="28"/>
    </row>
    <row r="50" spans="1:197" x14ac:dyDescent="0.25">
      <c r="A50" s="28"/>
      <c r="B50" s="69"/>
      <c r="C50" s="28"/>
      <c r="D50" s="28"/>
      <c r="E50" s="64"/>
      <c r="F50" s="28"/>
      <c r="G50" s="28"/>
      <c r="H50" s="28"/>
      <c r="I50" s="28"/>
      <c r="J50" s="28"/>
      <c r="K50" s="64"/>
      <c r="L50" s="64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64"/>
      <c r="X50" s="64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64"/>
      <c r="AJ50" s="64"/>
      <c r="AK50" s="28"/>
      <c r="AL50" s="28"/>
      <c r="AM50" s="28"/>
      <c r="AN50" s="28"/>
      <c r="AO50" s="28"/>
      <c r="AP50" s="28"/>
      <c r="AQ50" s="28"/>
      <c r="AR50" s="28"/>
      <c r="AS50" s="28"/>
      <c r="AT50" s="28"/>
      <c r="AU50" s="28"/>
      <c r="AV50" s="28"/>
      <c r="AW50" s="28"/>
      <c r="AX50" s="28"/>
      <c r="AY50" s="65"/>
      <c r="AZ50" s="66"/>
      <c r="BA50" s="65"/>
      <c r="BB50" s="65"/>
      <c r="BC50" s="65"/>
      <c r="BD50" s="65"/>
      <c r="BE50" s="65"/>
      <c r="BF50" s="65"/>
      <c r="BG50" s="65"/>
      <c r="BH50" s="65"/>
      <c r="BI50" s="65"/>
      <c r="BJ50" s="65"/>
      <c r="BK50" s="65"/>
      <c r="BL50" s="65"/>
      <c r="BM50" s="66"/>
      <c r="BN50" s="65"/>
      <c r="BO50" s="65"/>
      <c r="BP50" s="65"/>
      <c r="BQ50" s="65"/>
      <c r="BR50" s="65"/>
      <c r="BS50" s="65"/>
      <c r="BT50" s="65"/>
      <c r="BU50" s="65"/>
      <c r="BV50" s="65"/>
      <c r="BW50" s="65"/>
      <c r="BX50" s="65"/>
      <c r="BY50" s="65"/>
      <c r="BZ50" s="66"/>
      <c r="CA50" s="65"/>
      <c r="CB50" s="65"/>
      <c r="CC50" s="65"/>
      <c r="CD50" s="65"/>
      <c r="CE50" s="65"/>
      <c r="CF50" s="65"/>
      <c r="CG50" s="65"/>
      <c r="CH50" s="65"/>
      <c r="CI50" s="65"/>
      <c r="CJ50" s="65"/>
      <c r="CK50" s="65"/>
      <c r="CL50" s="65"/>
      <c r="CM50" s="65"/>
      <c r="CN50" s="65"/>
      <c r="CO50" s="65"/>
      <c r="CP50" s="65"/>
      <c r="CQ50" s="65"/>
      <c r="CR50" s="65"/>
      <c r="CS50" s="28"/>
      <c r="CT50" s="28"/>
      <c r="CU50" s="28"/>
      <c r="CV50" s="28"/>
      <c r="CW50" s="28"/>
      <c r="CX50" s="28"/>
      <c r="CY50" s="28"/>
      <c r="CZ50" s="28"/>
      <c r="DA50" s="28"/>
      <c r="DB50" s="28"/>
      <c r="DC50" s="28"/>
      <c r="DD50" s="28"/>
      <c r="DE50" s="28"/>
      <c r="DF50" s="28"/>
      <c r="DG50" s="28"/>
      <c r="DH50" s="28"/>
      <c r="DI50" s="28"/>
      <c r="DJ50" s="28"/>
      <c r="DK50" s="64"/>
      <c r="DL50" s="28"/>
      <c r="DM50" s="28"/>
      <c r="DN50" s="64"/>
      <c r="DO50" s="64"/>
      <c r="DP50" s="28"/>
      <c r="DQ50" s="28"/>
      <c r="DR50" s="64"/>
      <c r="DS50" s="64"/>
      <c r="DT50" s="28"/>
      <c r="DU50" s="28"/>
      <c r="DV50" s="64"/>
      <c r="DW50" s="28"/>
      <c r="DX50" s="28"/>
      <c r="DY50" s="28"/>
      <c r="DZ50" s="28"/>
      <c r="EA50" s="28"/>
      <c r="EB50" s="28"/>
      <c r="EC50" s="28"/>
      <c r="ED50" s="28"/>
      <c r="EE50" s="28"/>
      <c r="EF50" s="28"/>
      <c r="EG50" s="28"/>
      <c r="EH50" s="28"/>
      <c r="EI50" s="28"/>
      <c r="EJ50" s="28"/>
      <c r="EK50" s="28"/>
      <c r="EL50" s="28"/>
      <c r="EM50" s="28"/>
      <c r="EN50" s="28"/>
      <c r="EO50" s="28"/>
      <c r="EP50" s="28"/>
      <c r="EQ50" s="28"/>
      <c r="ER50" s="28"/>
      <c r="ES50" s="28"/>
      <c r="ET50" s="28"/>
      <c r="EU50" s="28"/>
      <c r="EV50" s="28"/>
      <c r="EW50" s="28"/>
      <c r="EX50" s="28"/>
      <c r="EY50" s="28"/>
      <c r="EZ50" s="28"/>
      <c r="FA50" s="28"/>
      <c r="FB50" s="28"/>
      <c r="FC50" s="28"/>
      <c r="FD50" s="28"/>
      <c r="FE50" s="28"/>
      <c r="FF50" s="28"/>
      <c r="FG50" s="28"/>
      <c r="FH50" s="28"/>
      <c r="FI50" s="28"/>
      <c r="FJ50" s="28"/>
      <c r="FK50" s="28"/>
      <c r="FL50" s="28"/>
      <c r="FM50" s="28"/>
      <c r="FN50" s="28"/>
      <c r="FO50" s="28"/>
      <c r="FP50" s="28"/>
      <c r="FQ50" s="28"/>
      <c r="FR50" s="28"/>
      <c r="FS50" s="28"/>
      <c r="FT50" s="28"/>
      <c r="FU50" s="28"/>
      <c r="FV50" s="28"/>
      <c r="FW50" s="28"/>
      <c r="FX50" s="28"/>
      <c r="FY50" s="28"/>
      <c r="FZ50" s="28"/>
      <c r="GA50" s="28"/>
      <c r="GB50" s="28"/>
      <c r="GC50" s="28"/>
      <c r="GD50" s="28"/>
      <c r="GE50" s="28"/>
      <c r="GF50" s="28"/>
      <c r="GG50" s="28"/>
      <c r="GH50" s="28"/>
      <c r="GI50" s="28"/>
      <c r="GJ50" s="28"/>
      <c r="GK50" s="28"/>
      <c r="GL50" s="28"/>
      <c r="GM50" s="28"/>
      <c r="GN50" s="28"/>
      <c r="GO50" s="28"/>
    </row>
    <row r="51" spans="1:197" x14ac:dyDescent="0.25">
      <c r="A51" s="28"/>
      <c r="B51" s="69"/>
      <c r="C51" s="28"/>
      <c r="D51" s="28"/>
      <c r="E51" s="64"/>
      <c r="F51" s="28"/>
      <c r="G51" s="28"/>
      <c r="H51" s="28"/>
      <c r="I51" s="28"/>
      <c r="J51" s="28"/>
      <c r="K51" s="64"/>
      <c r="L51" s="64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64"/>
      <c r="X51" s="64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64"/>
      <c r="AJ51" s="64"/>
      <c r="AK51" s="28"/>
      <c r="AL51" s="28"/>
      <c r="AM51" s="28"/>
      <c r="AN51" s="28"/>
      <c r="AO51" s="28"/>
      <c r="AP51" s="28"/>
      <c r="AQ51" s="28"/>
      <c r="AR51" s="28"/>
      <c r="AS51" s="28"/>
      <c r="AT51" s="28"/>
      <c r="AU51" s="28"/>
      <c r="AV51" s="28"/>
      <c r="AW51" s="28"/>
      <c r="AX51" s="28"/>
      <c r="AY51" s="65"/>
      <c r="AZ51" s="66"/>
      <c r="BA51" s="65"/>
      <c r="BB51" s="65"/>
      <c r="BC51" s="65"/>
      <c r="BD51" s="65"/>
      <c r="BE51" s="65"/>
      <c r="BF51" s="65"/>
      <c r="BG51" s="65"/>
      <c r="BH51" s="65"/>
      <c r="BI51" s="65"/>
      <c r="BJ51" s="65"/>
      <c r="BK51" s="65"/>
      <c r="BL51" s="65"/>
      <c r="BM51" s="66"/>
      <c r="BN51" s="65"/>
      <c r="BO51" s="65"/>
      <c r="BP51" s="65"/>
      <c r="BQ51" s="65"/>
      <c r="BR51" s="65"/>
      <c r="BS51" s="65"/>
      <c r="BT51" s="65"/>
      <c r="BU51" s="65"/>
      <c r="BV51" s="65"/>
      <c r="BW51" s="65"/>
      <c r="BX51" s="65"/>
      <c r="BY51" s="65"/>
      <c r="BZ51" s="66"/>
      <c r="CA51" s="65"/>
      <c r="CB51" s="65"/>
      <c r="CC51" s="65"/>
      <c r="CD51" s="65"/>
      <c r="CE51" s="65"/>
      <c r="CF51" s="65"/>
      <c r="CG51" s="65"/>
      <c r="CH51" s="65"/>
      <c r="CI51" s="65"/>
      <c r="CJ51" s="65"/>
      <c r="CK51" s="65"/>
      <c r="CL51" s="65"/>
      <c r="CM51" s="65"/>
      <c r="CN51" s="65"/>
      <c r="CO51" s="65"/>
      <c r="CP51" s="65"/>
      <c r="CQ51" s="65"/>
      <c r="CR51" s="65"/>
      <c r="CS51" s="28"/>
      <c r="CT51" s="28"/>
      <c r="CU51" s="28"/>
      <c r="CV51" s="28"/>
      <c r="CW51" s="28"/>
      <c r="CX51" s="28"/>
      <c r="CY51" s="28"/>
      <c r="CZ51" s="28"/>
      <c r="DA51" s="28"/>
      <c r="DB51" s="28"/>
      <c r="DC51" s="28"/>
      <c r="DD51" s="28"/>
      <c r="DE51" s="28"/>
      <c r="DF51" s="28"/>
      <c r="DG51" s="28"/>
      <c r="DH51" s="28"/>
      <c r="DI51" s="28"/>
      <c r="DJ51" s="28"/>
      <c r="DK51" s="64"/>
      <c r="DL51" s="28"/>
      <c r="DM51" s="28"/>
      <c r="DN51" s="64"/>
      <c r="DO51" s="64"/>
      <c r="DP51" s="28"/>
      <c r="DQ51" s="28"/>
      <c r="DR51" s="64"/>
      <c r="DS51" s="64"/>
      <c r="DT51" s="28"/>
      <c r="DU51" s="28"/>
      <c r="DV51" s="64"/>
      <c r="DW51" s="28"/>
      <c r="DX51" s="28"/>
      <c r="DY51" s="28"/>
      <c r="DZ51" s="28"/>
      <c r="EA51" s="28"/>
      <c r="EB51" s="28"/>
      <c r="EC51" s="28"/>
      <c r="ED51" s="28"/>
      <c r="EE51" s="28"/>
      <c r="EF51" s="28"/>
      <c r="EG51" s="28"/>
      <c r="EH51" s="28"/>
      <c r="EI51" s="28"/>
      <c r="EJ51" s="28"/>
      <c r="EK51" s="28"/>
      <c r="EL51" s="28"/>
      <c r="EM51" s="28"/>
      <c r="EN51" s="28"/>
      <c r="EO51" s="28"/>
      <c r="EP51" s="28"/>
      <c r="EQ51" s="28"/>
      <c r="ER51" s="28"/>
      <c r="ES51" s="28"/>
      <c r="ET51" s="28"/>
      <c r="EU51" s="28"/>
      <c r="EV51" s="28"/>
      <c r="EW51" s="28"/>
      <c r="EX51" s="28"/>
      <c r="EY51" s="28"/>
      <c r="EZ51" s="28"/>
      <c r="FA51" s="28"/>
      <c r="FB51" s="28"/>
      <c r="FC51" s="28"/>
      <c r="FD51" s="28"/>
      <c r="FE51" s="28"/>
      <c r="FF51" s="28"/>
      <c r="FG51" s="28"/>
      <c r="FH51" s="28"/>
      <c r="FI51" s="28"/>
      <c r="FJ51" s="28"/>
      <c r="FK51" s="28"/>
      <c r="FL51" s="28"/>
      <c r="FM51" s="28"/>
      <c r="FN51" s="28"/>
      <c r="FO51" s="28"/>
      <c r="FP51" s="28"/>
      <c r="FQ51" s="28"/>
      <c r="FR51" s="28"/>
      <c r="FS51" s="28"/>
      <c r="FT51" s="28"/>
      <c r="FU51" s="28"/>
      <c r="FV51" s="28"/>
      <c r="FW51" s="28"/>
      <c r="FX51" s="28"/>
      <c r="FY51" s="28"/>
      <c r="FZ51" s="28"/>
      <c r="GA51" s="28"/>
      <c r="GB51" s="28"/>
      <c r="GC51" s="28"/>
      <c r="GD51" s="28"/>
      <c r="GE51" s="28"/>
      <c r="GF51" s="28"/>
      <c r="GG51" s="28"/>
      <c r="GH51" s="28"/>
      <c r="GI51" s="28"/>
      <c r="GJ51" s="28"/>
      <c r="GK51" s="28"/>
      <c r="GL51" s="28"/>
      <c r="GM51" s="28"/>
      <c r="GN51" s="28"/>
      <c r="GO51" s="28"/>
    </row>
    <row r="52" spans="1:197" x14ac:dyDescent="0.25">
      <c r="A52" s="28"/>
      <c r="B52" s="69"/>
      <c r="C52" s="28"/>
      <c r="D52" s="28"/>
      <c r="E52" s="64"/>
      <c r="F52" s="28"/>
      <c r="G52" s="28"/>
      <c r="H52" s="28"/>
      <c r="I52" s="28"/>
      <c r="J52" s="28"/>
      <c r="K52" s="64"/>
      <c r="L52" s="64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64"/>
      <c r="X52" s="64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64"/>
      <c r="AJ52" s="64"/>
      <c r="AK52" s="28"/>
      <c r="AL52" s="28"/>
      <c r="AM52" s="28"/>
      <c r="AN52" s="28"/>
      <c r="AO52" s="28"/>
      <c r="AP52" s="28"/>
      <c r="AQ52" s="28"/>
      <c r="AR52" s="28"/>
      <c r="AS52" s="28"/>
      <c r="AT52" s="28"/>
      <c r="AU52" s="28"/>
      <c r="AV52" s="28"/>
      <c r="AW52" s="28"/>
      <c r="AX52" s="28"/>
      <c r="AY52" s="65"/>
      <c r="AZ52" s="66"/>
      <c r="BA52" s="65"/>
      <c r="BB52" s="65"/>
      <c r="BC52" s="65"/>
      <c r="BD52" s="65"/>
      <c r="BE52" s="65"/>
      <c r="BF52" s="65"/>
      <c r="BG52" s="65"/>
      <c r="BH52" s="65"/>
      <c r="BI52" s="65"/>
      <c r="BJ52" s="65"/>
      <c r="BK52" s="65"/>
      <c r="BL52" s="65"/>
      <c r="BM52" s="66"/>
      <c r="BN52" s="65"/>
      <c r="BO52" s="65"/>
      <c r="BP52" s="65"/>
      <c r="BQ52" s="65"/>
      <c r="BR52" s="65"/>
      <c r="BS52" s="65"/>
      <c r="BT52" s="65"/>
      <c r="BU52" s="65"/>
      <c r="BV52" s="65"/>
      <c r="BW52" s="65"/>
      <c r="BX52" s="65"/>
      <c r="BY52" s="65"/>
      <c r="BZ52" s="66"/>
      <c r="CA52" s="65"/>
      <c r="CB52" s="65"/>
      <c r="CC52" s="65"/>
      <c r="CD52" s="65"/>
      <c r="CE52" s="65"/>
      <c r="CF52" s="65"/>
      <c r="CG52" s="65"/>
      <c r="CH52" s="65"/>
      <c r="CI52" s="65"/>
      <c r="CJ52" s="65"/>
      <c r="CK52" s="65"/>
      <c r="CL52" s="65"/>
      <c r="CM52" s="65"/>
      <c r="CN52" s="65"/>
      <c r="CO52" s="65"/>
      <c r="CP52" s="65"/>
      <c r="CQ52" s="65"/>
      <c r="CR52" s="65"/>
      <c r="CS52" s="28"/>
      <c r="CT52" s="28"/>
      <c r="CU52" s="28"/>
      <c r="CV52" s="28"/>
      <c r="CW52" s="28"/>
      <c r="CX52" s="28"/>
      <c r="CY52" s="28"/>
      <c r="CZ52" s="28"/>
      <c r="DA52" s="28"/>
      <c r="DB52" s="28"/>
      <c r="DC52" s="28"/>
      <c r="DD52" s="28"/>
      <c r="DE52" s="28"/>
      <c r="DF52" s="28"/>
      <c r="DG52" s="28"/>
      <c r="DH52" s="28"/>
      <c r="DI52" s="28"/>
      <c r="DJ52" s="28"/>
      <c r="DK52" s="64"/>
      <c r="DL52" s="28"/>
      <c r="DM52" s="28"/>
      <c r="DN52" s="64"/>
      <c r="DO52" s="64"/>
      <c r="DP52" s="28"/>
      <c r="DQ52" s="28"/>
      <c r="DR52" s="64"/>
      <c r="DS52" s="64"/>
      <c r="DT52" s="28"/>
      <c r="DU52" s="28"/>
      <c r="DV52" s="64"/>
      <c r="DW52" s="28"/>
      <c r="DX52" s="28"/>
      <c r="DY52" s="28"/>
      <c r="DZ52" s="28"/>
      <c r="EA52" s="28"/>
      <c r="EB52" s="28"/>
      <c r="EC52" s="28"/>
      <c r="ED52" s="28"/>
      <c r="EE52" s="28"/>
      <c r="EF52" s="28"/>
      <c r="EG52" s="28"/>
      <c r="EH52" s="28"/>
      <c r="EI52" s="28"/>
      <c r="EJ52" s="28"/>
      <c r="EK52" s="28"/>
      <c r="EL52" s="28"/>
      <c r="EM52" s="28"/>
      <c r="EN52" s="28"/>
      <c r="EO52" s="28"/>
      <c r="EP52" s="28"/>
      <c r="EQ52" s="28"/>
      <c r="ER52" s="28"/>
      <c r="ES52" s="28"/>
      <c r="ET52" s="28"/>
      <c r="EU52" s="28"/>
      <c r="EV52" s="28"/>
      <c r="EW52" s="28"/>
      <c r="EX52" s="28"/>
      <c r="EY52" s="28"/>
      <c r="EZ52" s="28"/>
      <c r="FA52" s="28"/>
      <c r="FB52" s="28"/>
      <c r="FC52" s="28"/>
      <c r="FD52" s="28"/>
      <c r="FE52" s="28"/>
      <c r="FF52" s="28"/>
      <c r="FG52" s="28"/>
      <c r="FH52" s="28"/>
      <c r="FI52" s="28"/>
      <c r="FJ52" s="28"/>
      <c r="FK52" s="28"/>
      <c r="FL52" s="28"/>
      <c r="FM52" s="28"/>
      <c r="FN52" s="28"/>
      <c r="FO52" s="28"/>
      <c r="FP52" s="28"/>
      <c r="FQ52" s="28"/>
      <c r="FR52" s="28"/>
      <c r="FS52" s="28"/>
      <c r="FT52" s="28"/>
      <c r="FU52" s="28"/>
      <c r="FV52" s="28"/>
      <c r="FW52" s="28"/>
      <c r="FX52" s="28"/>
      <c r="FY52" s="28"/>
      <c r="FZ52" s="28"/>
      <c r="GA52" s="28"/>
      <c r="GB52" s="28"/>
      <c r="GC52" s="28"/>
      <c r="GD52" s="28"/>
      <c r="GE52" s="28"/>
      <c r="GF52" s="28"/>
      <c r="GG52" s="28"/>
      <c r="GH52" s="28"/>
      <c r="GI52" s="28"/>
      <c r="GJ52" s="28"/>
      <c r="GK52" s="28"/>
      <c r="GL52" s="28"/>
      <c r="GM52" s="28"/>
      <c r="GN52" s="28"/>
      <c r="GO52" s="28"/>
    </row>
    <row r="53" spans="1:197" x14ac:dyDescent="0.25">
      <c r="A53" s="28"/>
      <c r="B53" s="69"/>
      <c r="C53" s="28"/>
      <c r="D53" s="28"/>
      <c r="E53" s="64"/>
      <c r="F53" s="28"/>
      <c r="G53" s="28"/>
      <c r="H53" s="28"/>
      <c r="I53" s="28"/>
      <c r="J53" s="28"/>
      <c r="K53" s="64"/>
      <c r="L53" s="64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64"/>
      <c r="X53" s="64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64"/>
      <c r="AJ53" s="64"/>
      <c r="AK53" s="28"/>
      <c r="AL53" s="28"/>
      <c r="AM53" s="28"/>
      <c r="AN53" s="28"/>
      <c r="AO53" s="28"/>
      <c r="AP53" s="28"/>
      <c r="AQ53" s="28"/>
      <c r="AR53" s="28"/>
      <c r="AS53" s="28"/>
      <c r="AT53" s="28"/>
      <c r="AU53" s="28"/>
      <c r="AV53" s="28"/>
      <c r="AW53" s="28"/>
      <c r="AX53" s="28"/>
      <c r="AY53" s="65"/>
      <c r="AZ53" s="66"/>
      <c r="BA53" s="65"/>
      <c r="BB53" s="65"/>
      <c r="BC53" s="65"/>
      <c r="BD53" s="65"/>
      <c r="BE53" s="65"/>
      <c r="BF53" s="65"/>
      <c r="BG53" s="65"/>
      <c r="BH53" s="65"/>
      <c r="BI53" s="65"/>
      <c r="BJ53" s="65"/>
      <c r="BK53" s="65"/>
      <c r="BL53" s="65"/>
      <c r="BM53" s="66"/>
      <c r="BN53" s="65"/>
      <c r="BO53" s="65"/>
      <c r="BP53" s="65"/>
      <c r="BQ53" s="65"/>
      <c r="BR53" s="65"/>
      <c r="BS53" s="65"/>
      <c r="BT53" s="65"/>
      <c r="BU53" s="65"/>
      <c r="BV53" s="65"/>
      <c r="BW53" s="65"/>
      <c r="BX53" s="65"/>
      <c r="BY53" s="65"/>
      <c r="BZ53" s="66"/>
      <c r="CA53" s="65"/>
      <c r="CB53" s="65"/>
      <c r="CC53" s="65"/>
      <c r="CD53" s="65"/>
      <c r="CE53" s="65"/>
      <c r="CF53" s="65"/>
      <c r="CG53" s="65"/>
      <c r="CH53" s="65"/>
      <c r="CI53" s="65"/>
      <c r="CJ53" s="65"/>
      <c r="CK53" s="65"/>
      <c r="CL53" s="65"/>
      <c r="CM53" s="65"/>
      <c r="CN53" s="65"/>
      <c r="CO53" s="65"/>
      <c r="CP53" s="65"/>
      <c r="CQ53" s="65"/>
      <c r="CR53" s="65"/>
      <c r="CS53" s="28"/>
      <c r="CT53" s="28"/>
      <c r="CU53" s="28"/>
      <c r="CV53" s="28"/>
      <c r="CW53" s="28"/>
      <c r="CX53" s="28"/>
      <c r="CY53" s="28"/>
      <c r="CZ53" s="28"/>
      <c r="DA53" s="28"/>
      <c r="DB53" s="28"/>
      <c r="DC53" s="28"/>
      <c r="DD53" s="28"/>
      <c r="DE53" s="28"/>
      <c r="DF53" s="28"/>
      <c r="DG53" s="28"/>
      <c r="DH53" s="28"/>
      <c r="DI53" s="28"/>
      <c r="DJ53" s="28"/>
      <c r="DK53" s="64"/>
      <c r="DL53" s="28"/>
      <c r="DM53" s="28"/>
      <c r="DN53" s="64"/>
      <c r="DO53" s="64"/>
      <c r="DP53" s="28"/>
      <c r="DQ53" s="28"/>
      <c r="DR53" s="64"/>
      <c r="DS53" s="64"/>
      <c r="DT53" s="28"/>
      <c r="DU53" s="28"/>
      <c r="DV53" s="64"/>
      <c r="DW53" s="28"/>
      <c r="DX53" s="28"/>
      <c r="DY53" s="28"/>
      <c r="DZ53" s="28"/>
      <c r="EA53" s="28"/>
      <c r="EB53" s="28"/>
      <c r="EC53" s="28"/>
      <c r="ED53" s="28"/>
      <c r="EE53" s="28"/>
      <c r="EF53" s="28"/>
      <c r="EG53" s="28"/>
      <c r="EH53" s="28"/>
      <c r="EI53" s="28"/>
      <c r="EJ53" s="28"/>
      <c r="EK53" s="28"/>
      <c r="EL53" s="28"/>
      <c r="EM53" s="28"/>
      <c r="EN53" s="28"/>
      <c r="EO53" s="28"/>
      <c r="EP53" s="28"/>
      <c r="EQ53" s="28"/>
      <c r="ER53" s="28"/>
      <c r="ES53" s="28"/>
      <c r="ET53" s="28"/>
      <c r="EU53" s="28"/>
      <c r="EV53" s="28"/>
      <c r="EW53" s="28"/>
      <c r="EX53" s="28"/>
      <c r="EY53" s="28"/>
      <c r="EZ53" s="28"/>
      <c r="FA53" s="28"/>
      <c r="FB53" s="28"/>
      <c r="FC53" s="28"/>
      <c r="FD53" s="28"/>
      <c r="FE53" s="28"/>
      <c r="FF53" s="28"/>
      <c r="FG53" s="28"/>
      <c r="FH53" s="28"/>
      <c r="FI53" s="28"/>
      <c r="FJ53" s="28"/>
      <c r="FK53" s="28"/>
      <c r="FL53" s="28"/>
      <c r="FM53" s="28"/>
      <c r="FN53" s="28"/>
      <c r="FO53" s="28"/>
      <c r="FP53" s="28"/>
      <c r="FQ53" s="28"/>
      <c r="FR53" s="28"/>
      <c r="FS53" s="28"/>
      <c r="FT53" s="28"/>
      <c r="FU53" s="28"/>
      <c r="FV53" s="28"/>
      <c r="FW53" s="28"/>
      <c r="FX53" s="28"/>
      <c r="FY53" s="28"/>
      <c r="FZ53" s="28"/>
      <c r="GA53" s="28"/>
      <c r="GB53" s="28"/>
      <c r="GC53" s="28"/>
      <c r="GD53" s="28"/>
      <c r="GE53" s="28"/>
      <c r="GF53" s="28"/>
      <c r="GG53" s="28"/>
      <c r="GH53" s="28"/>
      <c r="GI53" s="28"/>
      <c r="GJ53" s="28"/>
      <c r="GK53" s="28"/>
      <c r="GL53" s="28"/>
      <c r="GM53" s="28"/>
      <c r="GN53" s="28"/>
      <c r="GO53" s="28"/>
    </row>
    <row r="54" spans="1:197" x14ac:dyDescent="0.25">
      <c r="A54" s="28"/>
      <c r="B54" s="69"/>
      <c r="C54" s="28"/>
      <c r="D54" s="28"/>
      <c r="E54" s="64"/>
      <c r="F54" s="28"/>
      <c r="G54" s="28"/>
      <c r="H54" s="28"/>
      <c r="I54" s="28"/>
      <c r="J54" s="28"/>
      <c r="K54" s="64"/>
      <c r="L54" s="64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64"/>
      <c r="X54" s="64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64"/>
      <c r="AJ54" s="64"/>
      <c r="AK54" s="28"/>
      <c r="AL54" s="28"/>
      <c r="AM54" s="28"/>
      <c r="AN54" s="28"/>
      <c r="AO54" s="28"/>
      <c r="AP54" s="28"/>
      <c r="AQ54" s="28"/>
      <c r="AR54" s="28"/>
      <c r="AS54" s="28"/>
      <c r="AT54" s="28"/>
      <c r="AU54" s="28"/>
      <c r="AV54" s="28"/>
      <c r="AW54" s="28"/>
      <c r="AX54" s="28"/>
      <c r="AY54" s="65"/>
      <c r="AZ54" s="66"/>
      <c r="BA54" s="65"/>
      <c r="BB54" s="65"/>
      <c r="BC54" s="65"/>
      <c r="BD54" s="65"/>
      <c r="BE54" s="65"/>
      <c r="BF54" s="65"/>
      <c r="BG54" s="65"/>
      <c r="BH54" s="65"/>
      <c r="BI54" s="65"/>
      <c r="BJ54" s="65"/>
      <c r="BK54" s="65"/>
      <c r="BL54" s="65"/>
      <c r="BM54" s="66"/>
      <c r="BN54" s="65"/>
      <c r="BO54" s="65"/>
      <c r="BP54" s="65"/>
      <c r="BQ54" s="65"/>
      <c r="BR54" s="65"/>
      <c r="BS54" s="65"/>
      <c r="BT54" s="65"/>
      <c r="BU54" s="65"/>
      <c r="BV54" s="65"/>
      <c r="BW54" s="65"/>
      <c r="BX54" s="65"/>
      <c r="BY54" s="65"/>
      <c r="BZ54" s="66"/>
      <c r="CA54" s="65"/>
      <c r="CB54" s="65"/>
      <c r="CC54" s="65"/>
      <c r="CD54" s="65"/>
      <c r="CE54" s="65"/>
      <c r="CF54" s="65"/>
      <c r="CG54" s="65"/>
      <c r="CH54" s="65"/>
      <c r="CI54" s="65"/>
      <c r="CJ54" s="65"/>
      <c r="CK54" s="65"/>
      <c r="CL54" s="65"/>
      <c r="CM54" s="65"/>
      <c r="CN54" s="65"/>
      <c r="CO54" s="65"/>
      <c r="CP54" s="65"/>
      <c r="CQ54" s="65"/>
      <c r="CR54" s="65"/>
      <c r="CS54" s="28"/>
      <c r="CT54" s="28"/>
      <c r="CU54" s="28"/>
      <c r="CV54" s="28"/>
      <c r="CW54" s="28"/>
      <c r="CX54" s="28"/>
      <c r="CY54" s="28"/>
      <c r="CZ54" s="28"/>
      <c r="DA54" s="28"/>
      <c r="DB54" s="28"/>
      <c r="DC54" s="28"/>
      <c r="DD54" s="28"/>
      <c r="DE54" s="28"/>
      <c r="DF54" s="28"/>
      <c r="DG54" s="28"/>
      <c r="DH54" s="28"/>
      <c r="DI54" s="28"/>
      <c r="DJ54" s="28"/>
      <c r="DK54" s="64"/>
      <c r="DL54" s="28"/>
      <c r="DM54" s="28"/>
      <c r="DN54" s="64"/>
      <c r="DO54" s="64"/>
      <c r="DP54" s="28"/>
      <c r="DQ54" s="28"/>
      <c r="DR54" s="64"/>
      <c r="DS54" s="64"/>
      <c r="DT54" s="28"/>
      <c r="DU54" s="28"/>
      <c r="DV54" s="64"/>
      <c r="DW54" s="28"/>
      <c r="DX54" s="28"/>
      <c r="DY54" s="28"/>
      <c r="DZ54" s="28"/>
      <c r="EA54" s="28"/>
      <c r="EB54" s="28"/>
      <c r="EC54" s="28"/>
      <c r="ED54" s="28"/>
      <c r="EE54" s="28"/>
      <c r="EF54" s="28"/>
      <c r="EG54" s="28"/>
      <c r="EH54" s="28"/>
      <c r="EI54" s="28"/>
      <c r="EJ54" s="28"/>
      <c r="EK54" s="28"/>
      <c r="EL54" s="28"/>
      <c r="EM54" s="28"/>
      <c r="EN54" s="28"/>
      <c r="EO54" s="28"/>
      <c r="EP54" s="28"/>
      <c r="EQ54" s="28"/>
      <c r="ER54" s="28"/>
      <c r="ES54" s="28"/>
      <c r="ET54" s="28"/>
      <c r="EU54" s="28"/>
      <c r="EV54" s="28"/>
      <c r="EW54" s="28"/>
      <c r="EX54" s="28"/>
      <c r="EY54" s="28"/>
      <c r="EZ54" s="28"/>
      <c r="FA54" s="28"/>
      <c r="FB54" s="28"/>
      <c r="FC54" s="28"/>
      <c r="FD54" s="28"/>
      <c r="FE54" s="28"/>
      <c r="FF54" s="28"/>
      <c r="FG54" s="28"/>
      <c r="FH54" s="28"/>
      <c r="FI54" s="28"/>
      <c r="FJ54" s="28"/>
      <c r="FK54" s="28"/>
      <c r="FL54" s="28"/>
      <c r="FM54" s="28"/>
      <c r="FN54" s="28"/>
      <c r="FO54" s="28"/>
      <c r="FP54" s="28"/>
      <c r="FQ54" s="28"/>
      <c r="FR54" s="28"/>
      <c r="FS54" s="28"/>
      <c r="FT54" s="28"/>
      <c r="FU54" s="28"/>
      <c r="FV54" s="28"/>
      <c r="FW54" s="28"/>
      <c r="FX54" s="28"/>
      <c r="FY54" s="28"/>
      <c r="FZ54" s="28"/>
      <c r="GA54" s="28"/>
      <c r="GB54" s="28"/>
      <c r="GC54" s="28"/>
      <c r="GD54" s="28"/>
      <c r="GE54" s="28"/>
      <c r="GF54" s="28"/>
      <c r="GG54" s="28"/>
      <c r="GH54" s="28"/>
      <c r="GI54" s="28"/>
      <c r="GJ54" s="28"/>
      <c r="GK54" s="28"/>
      <c r="GL54" s="28"/>
      <c r="GM54" s="28"/>
      <c r="GN54" s="28"/>
      <c r="GO54" s="28"/>
    </row>
    <row r="55" spans="1:197" x14ac:dyDescent="0.25">
      <c r="A55" s="28"/>
      <c r="B55" s="69"/>
      <c r="C55" s="28"/>
      <c r="D55" s="28"/>
      <c r="E55" s="64"/>
      <c r="F55" s="28"/>
      <c r="G55" s="28"/>
      <c r="H55" s="28"/>
      <c r="I55" s="28"/>
      <c r="J55" s="28"/>
      <c r="K55" s="64"/>
      <c r="L55" s="64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64"/>
      <c r="X55" s="64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64"/>
      <c r="AJ55" s="64"/>
      <c r="AK55" s="28"/>
      <c r="AL55" s="28"/>
      <c r="AM55" s="28"/>
      <c r="AN55" s="28"/>
      <c r="AO55" s="28"/>
      <c r="AP55" s="28"/>
      <c r="AQ55" s="28"/>
      <c r="AR55" s="28"/>
      <c r="AS55" s="28"/>
      <c r="AT55" s="28"/>
      <c r="AU55" s="28"/>
      <c r="AV55" s="28"/>
      <c r="AW55" s="28"/>
      <c r="AX55" s="28"/>
      <c r="AY55" s="65"/>
      <c r="AZ55" s="66"/>
      <c r="BA55" s="65"/>
      <c r="BB55" s="65"/>
      <c r="BC55" s="65"/>
      <c r="BD55" s="65"/>
      <c r="BE55" s="65"/>
      <c r="BF55" s="65"/>
      <c r="BG55" s="65"/>
      <c r="BH55" s="65"/>
      <c r="BI55" s="65"/>
      <c r="BJ55" s="65"/>
      <c r="BK55" s="65"/>
      <c r="BL55" s="65"/>
      <c r="BM55" s="66"/>
      <c r="BN55" s="65"/>
      <c r="BO55" s="65"/>
      <c r="BP55" s="65"/>
      <c r="BQ55" s="65"/>
      <c r="BR55" s="65"/>
      <c r="BS55" s="65"/>
      <c r="BT55" s="65"/>
      <c r="BU55" s="65"/>
      <c r="BV55" s="65"/>
      <c r="BW55" s="65"/>
      <c r="BX55" s="65"/>
      <c r="BY55" s="65"/>
      <c r="BZ55" s="66"/>
      <c r="CA55" s="65"/>
      <c r="CB55" s="65"/>
      <c r="CC55" s="65"/>
      <c r="CD55" s="65"/>
      <c r="CE55" s="65"/>
      <c r="CF55" s="65"/>
      <c r="CG55" s="65"/>
      <c r="CH55" s="65"/>
      <c r="CI55" s="65"/>
      <c r="CJ55" s="65"/>
      <c r="CK55" s="65"/>
      <c r="CL55" s="65"/>
      <c r="CM55" s="65"/>
      <c r="CN55" s="65"/>
      <c r="CO55" s="65"/>
      <c r="CP55" s="65"/>
      <c r="CQ55" s="65"/>
      <c r="CR55" s="65"/>
      <c r="CS55" s="28"/>
      <c r="CT55" s="28"/>
      <c r="CU55" s="28"/>
      <c r="CV55" s="28"/>
      <c r="CW55" s="28"/>
      <c r="CX55" s="28"/>
      <c r="CY55" s="28"/>
      <c r="CZ55" s="28"/>
      <c r="DA55" s="28"/>
      <c r="DB55" s="28"/>
      <c r="DC55" s="28"/>
      <c r="DD55" s="28"/>
      <c r="DE55" s="28"/>
      <c r="DF55" s="28"/>
      <c r="DG55" s="28"/>
      <c r="DH55" s="28"/>
      <c r="DI55" s="28"/>
      <c r="DJ55" s="28"/>
      <c r="DK55" s="64"/>
      <c r="DL55" s="28"/>
      <c r="DM55" s="28"/>
      <c r="DN55" s="64"/>
      <c r="DO55" s="64"/>
      <c r="DP55" s="28"/>
      <c r="DQ55" s="28"/>
      <c r="DR55" s="64"/>
      <c r="DS55" s="64"/>
      <c r="DT55" s="28"/>
      <c r="DU55" s="28"/>
      <c r="DV55" s="64"/>
      <c r="DW55" s="28"/>
      <c r="DX55" s="28"/>
      <c r="DY55" s="28"/>
      <c r="DZ55" s="28"/>
      <c r="EA55" s="28"/>
      <c r="EB55" s="28"/>
      <c r="EC55" s="28"/>
      <c r="ED55" s="28"/>
      <c r="EE55" s="28"/>
      <c r="EF55" s="28"/>
      <c r="EG55" s="28"/>
      <c r="EH55" s="28"/>
      <c r="EI55" s="28"/>
      <c r="EJ55" s="28"/>
      <c r="EK55" s="28"/>
      <c r="EL55" s="28"/>
      <c r="EM55" s="28"/>
      <c r="EN55" s="28"/>
      <c r="EO55" s="28"/>
      <c r="EP55" s="28"/>
      <c r="EQ55" s="28"/>
      <c r="ER55" s="28"/>
      <c r="ES55" s="28"/>
      <c r="ET55" s="28"/>
      <c r="EU55" s="28"/>
      <c r="EV55" s="28"/>
      <c r="EW55" s="28"/>
      <c r="EX55" s="28"/>
      <c r="EY55" s="28"/>
      <c r="EZ55" s="28"/>
      <c r="FA55" s="28"/>
      <c r="FB55" s="28"/>
      <c r="FC55" s="28"/>
      <c r="FD55" s="28"/>
      <c r="FE55" s="28"/>
      <c r="FF55" s="28"/>
      <c r="FG55" s="28"/>
      <c r="FH55" s="28"/>
      <c r="FI55" s="28"/>
      <c r="FJ55" s="28"/>
      <c r="FK55" s="28"/>
      <c r="FL55" s="28"/>
      <c r="FM55" s="28"/>
      <c r="FN55" s="28"/>
      <c r="FO55" s="28"/>
      <c r="FP55" s="28"/>
      <c r="FQ55" s="28"/>
      <c r="FR55" s="28"/>
      <c r="FS55" s="28"/>
      <c r="FT55" s="28"/>
      <c r="FU55" s="28"/>
      <c r="FV55" s="28"/>
      <c r="FW55" s="28"/>
      <c r="FX55" s="28"/>
      <c r="FY55" s="28"/>
      <c r="FZ55" s="28"/>
      <c r="GA55" s="28"/>
      <c r="GB55" s="28"/>
      <c r="GC55" s="28"/>
      <c r="GD55" s="28"/>
      <c r="GE55" s="28"/>
      <c r="GF55" s="28"/>
      <c r="GG55" s="28"/>
      <c r="GH55" s="28"/>
      <c r="GI55" s="28"/>
      <c r="GJ55" s="28"/>
      <c r="GK55" s="28"/>
      <c r="GL55" s="28"/>
      <c r="GM55" s="28"/>
      <c r="GN55" s="28"/>
      <c r="GO55" s="28"/>
    </row>
    <row r="56" spans="1:197" x14ac:dyDescent="0.25">
      <c r="A56" s="28"/>
      <c r="B56" s="69"/>
      <c r="C56" s="28"/>
      <c r="D56" s="28"/>
      <c r="E56" s="64"/>
      <c r="F56" s="28"/>
      <c r="G56" s="28"/>
      <c r="H56" s="28"/>
      <c r="I56" s="28"/>
      <c r="J56" s="28"/>
      <c r="K56" s="64"/>
      <c r="L56" s="64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64"/>
      <c r="X56" s="64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64"/>
      <c r="AJ56" s="64"/>
      <c r="AK56" s="28"/>
      <c r="AL56" s="28"/>
      <c r="AM56" s="28"/>
      <c r="AN56" s="28"/>
      <c r="AO56" s="28"/>
      <c r="AP56" s="28"/>
      <c r="AQ56" s="28"/>
      <c r="AR56" s="28"/>
      <c r="AS56" s="28"/>
      <c r="AT56" s="28"/>
      <c r="AU56" s="28"/>
      <c r="AV56" s="28"/>
      <c r="AW56" s="28"/>
      <c r="AX56" s="28"/>
      <c r="AY56" s="65"/>
      <c r="AZ56" s="66"/>
      <c r="BA56" s="65"/>
      <c r="BB56" s="65"/>
      <c r="BC56" s="65"/>
      <c r="BD56" s="65"/>
      <c r="BE56" s="65"/>
      <c r="BF56" s="65"/>
      <c r="BG56" s="65"/>
      <c r="BH56" s="65"/>
      <c r="BI56" s="65"/>
      <c r="BJ56" s="65"/>
      <c r="BK56" s="65"/>
      <c r="BL56" s="65"/>
      <c r="BM56" s="66"/>
      <c r="BN56" s="65"/>
      <c r="BO56" s="65"/>
      <c r="BP56" s="65"/>
      <c r="BQ56" s="65"/>
      <c r="BR56" s="65"/>
      <c r="BS56" s="65"/>
      <c r="BT56" s="65"/>
      <c r="BU56" s="65"/>
      <c r="BV56" s="65"/>
      <c r="BW56" s="65"/>
      <c r="BX56" s="65"/>
      <c r="BY56" s="65"/>
      <c r="BZ56" s="66"/>
      <c r="CA56" s="65"/>
      <c r="CB56" s="65"/>
      <c r="CC56" s="65"/>
      <c r="CD56" s="65"/>
      <c r="CE56" s="65"/>
      <c r="CF56" s="65"/>
      <c r="CG56" s="65"/>
      <c r="CH56" s="65"/>
      <c r="CI56" s="65"/>
      <c r="CJ56" s="65"/>
      <c r="CK56" s="65"/>
      <c r="CL56" s="65"/>
      <c r="CM56" s="65"/>
      <c r="CN56" s="65"/>
      <c r="CO56" s="65"/>
      <c r="CP56" s="65"/>
      <c r="CQ56" s="65"/>
      <c r="CR56" s="65"/>
      <c r="CS56" s="28"/>
      <c r="CT56" s="28"/>
      <c r="CU56" s="28"/>
      <c r="CV56" s="28"/>
      <c r="CW56" s="28"/>
      <c r="CX56" s="28"/>
      <c r="CY56" s="28"/>
      <c r="CZ56" s="28"/>
      <c r="DA56" s="28"/>
      <c r="DB56" s="28"/>
      <c r="DC56" s="28"/>
      <c r="DD56" s="28"/>
      <c r="DE56" s="28"/>
      <c r="DF56" s="28"/>
      <c r="DG56" s="28"/>
      <c r="DH56" s="28"/>
      <c r="DI56" s="28"/>
      <c r="DJ56" s="28"/>
      <c r="DK56" s="64"/>
      <c r="DL56" s="28"/>
      <c r="DM56" s="28"/>
      <c r="DN56" s="64"/>
      <c r="DO56" s="64"/>
      <c r="DP56" s="28"/>
      <c r="DQ56" s="28"/>
      <c r="DR56" s="64"/>
      <c r="DS56" s="64"/>
      <c r="DT56" s="28"/>
      <c r="DU56" s="28"/>
      <c r="DV56" s="64"/>
      <c r="DW56" s="28"/>
      <c r="DX56" s="28"/>
      <c r="DY56" s="28"/>
      <c r="DZ56" s="28"/>
      <c r="EA56" s="28"/>
      <c r="EB56" s="28"/>
      <c r="EC56" s="28"/>
      <c r="ED56" s="28"/>
      <c r="EE56" s="28"/>
      <c r="EF56" s="28"/>
      <c r="EG56" s="28"/>
      <c r="EH56" s="28"/>
      <c r="EI56" s="28"/>
      <c r="EJ56" s="28"/>
      <c r="EK56" s="28"/>
      <c r="EL56" s="28"/>
      <c r="EM56" s="28"/>
      <c r="EN56" s="28"/>
      <c r="EO56" s="28"/>
      <c r="EP56" s="28"/>
      <c r="EQ56" s="28"/>
      <c r="ER56" s="28"/>
      <c r="ES56" s="28"/>
      <c r="ET56" s="28"/>
      <c r="EU56" s="28"/>
      <c r="EV56" s="28"/>
      <c r="EW56" s="28"/>
      <c r="EX56" s="28"/>
      <c r="EY56" s="28"/>
      <c r="EZ56" s="28"/>
      <c r="FA56" s="28"/>
      <c r="FB56" s="28"/>
      <c r="FC56" s="28"/>
      <c r="FD56" s="28"/>
      <c r="FE56" s="28"/>
      <c r="FF56" s="28"/>
      <c r="FG56" s="28"/>
      <c r="FH56" s="28"/>
      <c r="FI56" s="28"/>
      <c r="FJ56" s="28"/>
      <c r="FK56" s="28"/>
      <c r="FL56" s="28"/>
      <c r="FM56" s="28"/>
      <c r="FN56" s="28"/>
      <c r="FO56" s="28"/>
      <c r="FP56" s="28"/>
      <c r="FQ56" s="28"/>
      <c r="FR56" s="28"/>
      <c r="FS56" s="28"/>
      <c r="FT56" s="28"/>
      <c r="FU56" s="28"/>
      <c r="FV56" s="28"/>
      <c r="FW56" s="28"/>
      <c r="FX56" s="28"/>
      <c r="FY56" s="28"/>
      <c r="FZ56" s="28"/>
      <c r="GA56" s="28"/>
      <c r="GB56" s="28"/>
      <c r="GC56" s="28"/>
      <c r="GD56" s="28"/>
      <c r="GE56" s="28"/>
      <c r="GF56" s="28"/>
      <c r="GG56" s="28"/>
      <c r="GH56" s="28"/>
      <c r="GI56" s="28"/>
      <c r="GJ56" s="28"/>
      <c r="GK56" s="28"/>
      <c r="GL56" s="28"/>
      <c r="GM56" s="28"/>
      <c r="GN56" s="28"/>
      <c r="GO56" s="28"/>
    </row>
    <row r="57" spans="1:197" x14ac:dyDescent="0.25">
      <c r="A57" s="28"/>
      <c r="B57" s="69"/>
      <c r="C57" s="28"/>
      <c r="D57" s="28"/>
      <c r="E57" s="64"/>
      <c r="F57" s="28"/>
      <c r="G57" s="28"/>
      <c r="H57" s="28"/>
      <c r="I57" s="28"/>
      <c r="J57" s="28"/>
      <c r="K57" s="64"/>
      <c r="L57" s="64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64"/>
      <c r="X57" s="64"/>
      <c r="Y57" s="28"/>
      <c r="Z57" s="28"/>
      <c r="AA57" s="28"/>
      <c r="AB57" s="28"/>
      <c r="AC57" s="28"/>
      <c r="AD57" s="28"/>
      <c r="AE57" s="28"/>
      <c r="AF57" s="28"/>
      <c r="AG57" s="28"/>
      <c r="AH57" s="28"/>
      <c r="AI57" s="64"/>
      <c r="AJ57" s="64"/>
      <c r="AK57" s="28"/>
      <c r="AL57" s="28"/>
      <c r="AM57" s="28"/>
      <c r="AN57" s="28"/>
      <c r="AO57" s="28"/>
      <c r="AP57" s="28"/>
      <c r="AQ57" s="28"/>
      <c r="AR57" s="28"/>
      <c r="AS57" s="28"/>
      <c r="AT57" s="28"/>
      <c r="AU57" s="28"/>
      <c r="AV57" s="28"/>
      <c r="AW57" s="28"/>
      <c r="AX57" s="28"/>
      <c r="AY57" s="65"/>
      <c r="AZ57" s="66"/>
      <c r="BA57" s="65"/>
      <c r="BB57" s="65"/>
      <c r="BC57" s="65"/>
      <c r="BD57" s="65"/>
      <c r="BE57" s="65"/>
      <c r="BF57" s="65"/>
      <c r="BG57" s="65"/>
      <c r="BH57" s="65"/>
      <c r="BI57" s="65"/>
      <c r="BJ57" s="65"/>
      <c r="BK57" s="65"/>
      <c r="BL57" s="65"/>
      <c r="BM57" s="66"/>
      <c r="BN57" s="65"/>
      <c r="BO57" s="65"/>
      <c r="BP57" s="65"/>
      <c r="BQ57" s="65"/>
      <c r="BR57" s="65"/>
      <c r="BS57" s="65"/>
      <c r="BT57" s="65"/>
      <c r="BU57" s="65"/>
      <c r="BV57" s="65"/>
      <c r="BW57" s="65"/>
      <c r="BX57" s="65"/>
      <c r="BY57" s="65"/>
      <c r="BZ57" s="66"/>
      <c r="CA57" s="65"/>
      <c r="CB57" s="65"/>
      <c r="CC57" s="65"/>
      <c r="CD57" s="65"/>
      <c r="CE57" s="65"/>
      <c r="CF57" s="65"/>
      <c r="CG57" s="65"/>
      <c r="CH57" s="65"/>
      <c r="CI57" s="65"/>
      <c r="CJ57" s="65"/>
      <c r="CK57" s="65"/>
      <c r="CL57" s="65"/>
      <c r="CM57" s="65"/>
      <c r="CN57" s="65"/>
      <c r="CO57" s="65"/>
      <c r="CP57" s="65"/>
      <c r="CQ57" s="65"/>
      <c r="CR57" s="65"/>
      <c r="CS57" s="28"/>
      <c r="CT57" s="28"/>
      <c r="CU57" s="28"/>
      <c r="CV57" s="28"/>
      <c r="CW57" s="28"/>
      <c r="CX57" s="28"/>
      <c r="CY57" s="28"/>
      <c r="CZ57" s="28"/>
      <c r="DA57" s="28"/>
      <c r="DB57" s="28"/>
      <c r="DC57" s="28"/>
      <c r="DD57" s="28"/>
      <c r="DE57" s="28"/>
      <c r="DF57" s="28"/>
      <c r="DG57" s="28"/>
      <c r="DH57" s="28"/>
      <c r="DI57" s="28"/>
      <c r="DJ57" s="28"/>
      <c r="DK57" s="64"/>
      <c r="DL57" s="28"/>
      <c r="DM57" s="28"/>
      <c r="DN57" s="64"/>
      <c r="DO57" s="64"/>
      <c r="DP57" s="28"/>
      <c r="DQ57" s="28"/>
      <c r="DR57" s="64"/>
      <c r="DS57" s="64"/>
      <c r="DT57" s="28"/>
      <c r="DU57" s="28"/>
      <c r="DV57" s="64"/>
      <c r="DW57" s="28"/>
      <c r="DX57" s="28"/>
      <c r="DY57" s="28"/>
      <c r="DZ57" s="28"/>
      <c r="EA57" s="28"/>
      <c r="EB57" s="28"/>
      <c r="EC57" s="28"/>
      <c r="ED57" s="28"/>
      <c r="EE57" s="28"/>
      <c r="EF57" s="28"/>
      <c r="EG57" s="28"/>
      <c r="EH57" s="28"/>
      <c r="EI57" s="28"/>
      <c r="EJ57" s="28"/>
      <c r="EK57" s="28"/>
      <c r="EL57" s="28"/>
      <c r="EM57" s="28"/>
      <c r="EN57" s="28"/>
      <c r="EO57" s="28"/>
      <c r="EP57" s="28"/>
      <c r="EQ57" s="28"/>
      <c r="ER57" s="28"/>
      <c r="ES57" s="28"/>
      <c r="ET57" s="28"/>
      <c r="EU57" s="28"/>
      <c r="EV57" s="28"/>
      <c r="EW57" s="28"/>
      <c r="EX57" s="28"/>
      <c r="EY57" s="28"/>
      <c r="EZ57" s="28"/>
      <c r="FA57" s="28"/>
      <c r="FB57" s="28"/>
      <c r="FC57" s="28"/>
      <c r="FD57" s="28"/>
      <c r="FE57" s="28"/>
      <c r="FF57" s="28"/>
      <c r="FG57" s="28"/>
      <c r="FH57" s="28"/>
      <c r="FI57" s="28"/>
      <c r="FJ57" s="28"/>
      <c r="FK57" s="28"/>
      <c r="FL57" s="28"/>
      <c r="FM57" s="28"/>
      <c r="FN57" s="28"/>
      <c r="FO57" s="28"/>
      <c r="FP57" s="28"/>
      <c r="FQ57" s="28"/>
      <c r="FR57" s="28"/>
      <c r="FS57" s="28"/>
      <c r="FT57" s="28"/>
      <c r="FU57" s="28"/>
      <c r="FV57" s="28"/>
      <c r="FW57" s="28"/>
      <c r="FX57" s="28"/>
      <c r="FY57" s="28"/>
      <c r="FZ57" s="28"/>
      <c r="GA57" s="28"/>
      <c r="GB57" s="28"/>
      <c r="GC57" s="28"/>
      <c r="GD57" s="28"/>
      <c r="GE57" s="28"/>
      <c r="GF57" s="28"/>
      <c r="GG57" s="28"/>
      <c r="GH57" s="28"/>
      <c r="GI57" s="28"/>
      <c r="GJ57" s="28"/>
      <c r="GK57" s="28"/>
      <c r="GL57" s="28"/>
      <c r="GM57" s="28"/>
      <c r="GN57" s="28"/>
      <c r="GO57" s="28"/>
    </row>
    <row r="58" spans="1:197" x14ac:dyDescent="0.25">
      <c r="A58" s="28"/>
      <c r="B58" s="69"/>
      <c r="C58" s="28"/>
      <c r="D58" s="28"/>
      <c r="E58" s="64"/>
      <c r="F58" s="28"/>
      <c r="G58" s="28"/>
      <c r="H58" s="28"/>
      <c r="I58" s="28"/>
      <c r="J58" s="28"/>
      <c r="K58" s="64"/>
      <c r="L58" s="64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64"/>
      <c r="X58" s="64"/>
      <c r="Y58" s="28"/>
      <c r="Z58" s="28"/>
      <c r="AA58" s="28"/>
      <c r="AB58" s="28"/>
      <c r="AC58" s="28"/>
      <c r="AD58" s="28"/>
      <c r="AE58" s="28"/>
      <c r="AF58" s="28"/>
      <c r="AG58" s="28"/>
      <c r="AH58" s="28"/>
      <c r="AI58" s="64"/>
      <c r="AJ58" s="64"/>
      <c r="AK58" s="28"/>
      <c r="AL58" s="28"/>
      <c r="AM58" s="28"/>
      <c r="AN58" s="28"/>
      <c r="AO58" s="28"/>
      <c r="AP58" s="28"/>
      <c r="AQ58" s="28"/>
      <c r="AR58" s="28"/>
      <c r="AS58" s="28"/>
      <c r="AT58" s="28"/>
      <c r="AU58" s="28"/>
      <c r="AV58" s="28"/>
      <c r="AW58" s="28"/>
      <c r="AX58" s="28"/>
      <c r="AY58" s="65"/>
      <c r="AZ58" s="66"/>
      <c r="BA58" s="65"/>
      <c r="BB58" s="65"/>
      <c r="BC58" s="65"/>
      <c r="BD58" s="65"/>
      <c r="BE58" s="65"/>
      <c r="BF58" s="65"/>
      <c r="BG58" s="65"/>
      <c r="BH58" s="65"/>
      <c r="BI58" s="65"/>
      <c r="BJ58" s="65"/>
      <c r="BK58" s="65"/>
      <c r="BL58" s="65"/>
      <c r="BM58" s="66"/>
      <c r="BN58" s="65"/>
      <c r="BO58" s="65"/>
      <c r="BP58" s="65"/>
      <c r="BQ58" s="65"/>
      <c r="BR58" s="65"/>
      <c r="BS58" s="65"/>
      <c r="BT58" s="65"/>
      <c r="BU58" s="65"/>
      <c r="BV58" s="65"/>
      <c r="BW58" s="65"/>
      <c r="BX58" s="65"/>
      <c r="BY58" s="65"/>
      <c r="BZ58" s="66"/>
      <c r="CA58" s="65"/>
      <c r="CB58" s="65"/>
      <c r="CC58" s="65"/>
      <c r="CD58" s="65"/>
      <c r="CE58" s="65"/>
      <c r="CF58" s="65"/>
      <c r="CG58" s="65"/>
      <c r="CH58" s="65"/>
      <c r="CI58" s="65"/>
      <c r="CJ58" s="65"/>
      <c r="CK58" s="65"/>
      <c r="CL58" s="65"/>
      <c r="CM58" s="65"/>
      <c r="CN58" s="65"/>
      <c r="CO58" s="65"/>
      <c r="CP58" s="65"/>
      <c r="CQ58" s="65"/>
      <c r="CR58" s="65"/>
      <c r="CS58" s="28"/>
      <c r="CT58" s="28"/>
      <c r="CU58" s="28"/>
      <c r="CV58" s="28"/>
      <c r="CW58" s="28"/>
      <c r="CX58" s="28"/>
      <c r="CY58" s="28"/>
      <c r="CZ58" s="28"/>
      <c r="DA58" s="28"/>
      <c r="DB58" s="28"/>
      <c r="DC58" s="28"/>
      <c r="DD58" s="28"/>
      <c r="DE58" s="28"/>
      <c r="DF58" s="28"/>
      <c r="DG58" s="28"/>
      <c r="DH58" s="28"/>
      <c r="DI58" s="28"/>
      <c r="DJ58" s="28"/>
      <c r="DK58" s="64"/>
      <c r="DL58" s="28"/>
      <c r="DM58" s="28"/>
      <c r="DN58" s="64"/>
      <c r="DO58" s="64"/>
      <c r="DP58" s="28"/>
      <c r="DQ58" s="28"/>
      <c r="DR58" s="64"/>
      <c r="DS58" s="64"/>
      <c r="DT58" s="28"/>
      <c r="DU58" s="28"/>
      <c r="DV58" s="64"/>
      <c r="DW58" s="28"/>
      <c r="DX58" s="28"/>
      <c r="DY58" s="28"/>
      <c r="DZ58" s="28"/>
      <c r="EA58" s="28"/>
      <c r="EB58" s="28"/>
      <c r="EC58" s="28"/>
      <c r="ED58" s="28"/>
      <c r="EE58" s="28"/>
      <c r="EF58" s="28"/>
      <c r="EG58" s="28"/>
      <c r="EH58" s="28"/>
      <c r="EI58" s="28"/>
      <c r="EJ58" s="28"/>
      <c r="EK58" s="28"/>
      <c r="EL58" s="28"/>
      <c r="EM58" s="28"/>
      <c r="EN58" s="28"/>
      <c r="EO58" s="28"/>
      <c r="EP58" s="28"/>
      <c r="EQ58" s="28"/>
      <c r="ER58" s="28"/>
      <c r="ES58" s="28"/>
      <c r="ET58" s="28"/>
      <c r="EU58" s="28"/>
      <c r="EV58" s="28"/>
      <c r="EW58" s="28"/>
      <c r="EX58" s="28"/>
      <c r="EY58" s="28"/>
      <c r="EZ58" s="28"/>
      <c r="FA58" s="28"/>
      <c r="FB58" s="28"/>
      <c r="FC58" s="28"/>
      <c r="FD58" s="28"/>
      <c r="FE58" s="28"/>
      <c r="FF58" s="28"/>
      <c r="FG58" s="28"/>
      <c r="FH58" s="28"/>
      <c r="FI58" s="28"/>
      <c r="FJ58" s="28"/>
      <c r="FK58" s="28"/>
      <c r="FL58" s="28"/>
      <c r="FM58" s="28"/>
      <c r="FN58" s="28"/>
      <c r="FO58" s="28"/>
      <c r="FP58" s="28"/>
      <c r="FQ58" s="28"/>
      <c r="FR58" s="28"/>
      <c r="FS58" s="28"/>
      <c r="FT58" s="28"/>
      <c r="FU58" s="28"/>
      <c r="FV58" s="28"/>
      <c r="FW58" s="28"/>
      <c r="FX58" s="28"/>
      <c r="FY58" s="28"/>
      <c r="FZ58" s="28"/>
      <c r="GA58" s="28"/>
      <c r="GB58" s="28"/>
      <c r="GC58" s="28"/>
      <c r="GD58" s="28"/>
      <c r="GE58" s="28"/>
      <c r="GF58" s="28"/>
      <c r="GG58" s="28"/>
      <c r="GH58" s="28"/>
      <c r="GI58" s="28"/>
      <c r="GJ58" s="28"/>
      <c r="GK58" s="28"/>
      <c r="GL58" s="28"/>
      <c r="GM58" s="28"/>
      <c r="GN58" s="28"/>
      <c r="GO58" s="28"/>
    </row>
    <row r="59" spans="1:197" x14ac:dyDescent="0.25">
      <c r="A59" s="28"/>
      <c r="B59" s="69"/>
      <c r="C59" s="28"/>
      <c r="D59" s="28"/>
      <c r="E59" s="64"/>
      <c r="F59" s="28"/>
      <c r="G59" s="28"/>
      <c r="H59" s="28"/>
      <c r="I59" s="28"/>
      <c r="J59" s="28"/>
      <c r="K59" s="64"/>
      <c r="L59" s="64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64"/>
      <c r="X59" s="64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64"/>
      <c r="AJ59" s="64"/>
      <c r="AK59" s="28"/>
      <c r="AL59" s="28"/>
      <c r="AM59" s="28"/>
      <c r="AN59" s="28"/>
      <c r="AO59" s="28"/>
      <c r="AP59" s="28"/>
      <c r="AQ59" s="28"/>
      <c r="AR59" s="28"/>
      <c r="AS59" s="28"/>
      <c r="AT59" s="28"/>
      <c r="AU59" s="28"/>
      <c r="AV59" s="28"/>
      <c r="AW59" s="28"/>
      <c r="AX59" s="28"/>
      <c r="AY59" s="65"/>
      <c r="AZ59" s="66"/>
      <c r="BA59" s="65"/>
      <c r="BB59" s="65"/>
      <c r="BC59" s="65"/>
      <c r="BD59" s="65"/>
      <c r="BE59" s="65"/>
      <c r="BF59" s="65"/>
      <c r="BG59" s="65"/>
      <c r="BH59" s="65"/>
      <c r="BI59" s="65"/>
      <c r="BJ59" s="65"/>
      <c r="BK59" s="65"/>
      <c r="BL59" s="65"/>
      <c r="BM59" s="66"/>
      <c r="BN59" s="65"/>
      <c r="BO59" s="65"/>
      <c r="BP59" s="65"/>
      <c r="BQ59" s="65"/>
      <c r="BR59" s="65"/>
      <c r="BS59" s="65"/>
      <c r="BT59" s="65"/>
      <c r="BU59" s="65"/>
      <c r="BV59" s="65"/>
      <c r="BW59" s="65"/>
      <c r="BX59" s="65"/>
      <c r="BY59" s="65"/>
      <c r="BZ59" s="66"/>
      <c r="CA59" s="65"/>
      <c r="CB59" s="65"/>
      <c r="CC59" s="65"/>
      <c r="CD59" s="65"/>
      <c r="CE59" s="65"/>
      <c r="CF59" s="65"/>
      <c r="CG59" s="65"/>
      <c r="CH59" s="65"/>
      <c r="CI59" s="65"/>
      <c r="CJ59" s="65"/>
      <c r="CK59" s="65"/>
      <c r="CL59" s="65"/>
      <c r="CM59" s="65"/>
      <c r="CN59" s="65"/>
      <c r="CO59" s="65"/>
      <c r="CP59" s="65"/>
      <c r="CQ59" s="65"/>
      <c r="CR59" s="65"/>
      <c r="CS59" s="28"/>
      <c r="CT59" s="28"/>
      <c r="CU59" s="28"/>
      <c r="CV59" s="28"/>
      <c r="CW59" s="28"/>
      <c r="CX59" s="28"/>
      <c r="CY59" s="28"/>
      <c r="CZ59" s="28"/>
      <c r="DA59" s="28"/>
      <c r="DB59" s="28"/>
      <c r="DC59" s="28"/>
      <c r="DD59" s="28"/>
      <c r="DE59" s="28"/>
      <c r="DF59" s="28"/>
      <c r="DG59" s="28"/>
      <c r="DH59" s="28"/>
      <c r="DI59" s="28"/>
      <c r="DJ59" s="28"/>
      <c r="DK59" s="64"/>
      <c r="DL59" s="28"/>
      <c r="DM59" s="28"/>
      <c r="DN59" s="64"/>
      <c r="DO59" s="64"/>
      <c r="DP59" s="28"/>
      <c r="DQ59" s="28"/>
      <c r="DR59" s="64"/>
      <c r="DS59" s="64"/>
      <c r="DT59" s="28"/>
      <c r="DU59" s="28"/>
      <c r="DV59" s="64"/>
      <c r="DW59" s="28"/>
      <c r="DX59" s="28"/>
      <c r="DY59" s="28"/>
      <c r="DZ59" s="28"/>
      <c r="EA59" s="28"/>
      <c r="EB59" s="28"/>
      <c r="EC59" s="28"/>
      <c r="ED59" s="28"/>
      <c r="EE59" s="28"/>
      <c r="EF59" s="28"/>
      <c r="EG59" s="28"/>
      <c r="EH59" s="28"/>
      <c r="EI59" s="28"/>
      <c r="EJ59" s="28"/>
      <c r="EK59" s="28"/>
      <c r="EL59" s="28"/>
      <c r="EM59" s="28"/>
      <c r="EN59" s="28"/>
      <c r="EO59" s="28"/>
      <c r="EP59" s="28"/>
      <c r="EQ59" s="28"/>
      <c r="ER59" s="28"/>
      <c r="ES59" s="28"/>
      <c r="ET59" s="28"/>
      <c r="EU59" s="28"/>
      <c r="EV59" s="28"/>
      <c r="EW59" s="28"/>
      <c r="EX59" s="28"/>
      <c r="EY59" s="28"/>
      <c r="EZ59" s="28"/>
      <c r="FA59" s="28"/>
      <c r="FB59" s="28"/>
      <c r="FC59" s="28"/>
      <c r="FD59" s="28"/>
      <c r="FE59" s="28"/>
      <c r="FF59" s="28"/>
      <c r="FG59" s="28"/>
      <c r="FH59" s="28"/>
      <c r="FI59" s="28"/>
      <c r="FJ59" s="28"/>
      <c r="FK59" s="28"/>
      <c r="FL59" s="28"/>
      <c r="FM59" s="28"/>
      <c r="FN59" s="28"/>
      <c r="FO59" s="28"/>
      <c r="FP59" s="28"/>
      <c r="FQ59" s="28"/>
      <c r="FR59" s="28"/>
      <c r="FS59" s="28"/>
      <c r="FT59" s="28"/>
      <c r="FU59" s="28"/>
      <c r="FV59" s="28"/>
      <c r="FW59" s="28"/>
      <c r="FX59" s="28"/>
      <c r="FY59" s="28"/>
      <c r="FZ59" s="28"/>
      <c r="GA59" s="28"/>
      <c r="GB59" s="28"/>
      <c r="GC59" s="28"/>
      <c r="GD59" s="28"/>
      <c r="GE59" s="28"/>
      <c r="GF59" s="28"/>
      <c r="GG59" s="28"/>
      <c r="GH59" s="28"/>
      <c r="GI59" s="28"/>
      <c r="GJ59" s="28"/>
      <c r="GK59" s="28"/>
      <c r="GL59" s="28"/>
      <c r="GM59" s="28"/>
      <c r="GN59" s="28"/>
      <c r="GO59" s="28"/>
    </row>
    <row r="60" spans="1:197" x14ac:dyDescent="0.25">
      <c r="A60" s="28"/>
      <c r="B60" s="69"/>
      <c r="C60" s="28"/>
      <c r="D60" s="28"/>
      <c r="E60" s="64"/>
      <c r="F60" s="28"/>
      <c r="G60" s="28"/>
      <c r="H60" s="28"/>
      <c r="I60" s="28"/>
      <c r="J60" s="28"/>
      <c r="K60" s="64"/>
      <c r="L60" s="64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64"/>
      <c r="X60" s="64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64"/>
      <c r="AJ60" s="64"/>
      <c r="AK60" s="28"/>
      <c r="AL60" s="28"/>
      <c r="AM60" s="28"/>
      <c r="AN60" s="28"/>
      <c r="AO60" s="28"/>
      <c r="AP60" s="28"/>
      <c r="AQ60" s="28"/>
      <c r="AR60" s="28"/>
      <c r="AS60" s="28"/>
      <c r="AT60" s="28"/>
      <c r="AU60" s="28"/>
      <c r="AV60" s="28"/>
      <c r="AW60" s="28"/>
      <c r="AX60" s="28"/>
      <c r="AY60" s="65"/>
      <c r="AZ60" s="66"/>
      <c r="BA60" s="65"/>
      <c r="BB60" s="65"/>
      <c r="BC60" s="65"/>
      <c r="BD60" s="65"/>
      <c r="BE60" s="65"/>
      <c r="BF60" s="65"/>
      <c r="BG60" s="65"/>
      <c r="BH60" s="65"/>
      <c r="BI60" s="65"/>
      <c r="BJ60" s="65"/>
      <c r="BK60" s="65"/>
      <c r="BL60" s="65"/>
      <c r="BM60" s="66"/>
      <c r="BN60" s="65"/>
      <c r="BO60" s="65"/>
      <c r="BP60" s="65"/>
      <c r="BQ60" s="65"/>
      <c r="BR60" s="65"/>
      <c r="BS60" s="65"/>
      <c r="BT60" s="65"/>
      <c r="BU60" s="65"/>
      <c r="BV60" s="65"/>
      <c r="BW60" s="65"/>
      <c r="BX60" s="65"/>
      <c r="BY60" s="65"/>
      <c r="BZ60" s="66"/>
      <c r="CA60" s="65"/>
      <c r="CB60" s="65"/>
      <c r="CC60" s="65"/>
      <c r="CD60" s="65"/>
      <c r="CE60" s="65"/>
      <c r="CF60" s="65"/>
      <c r="CG60" s="65"/>
      <c r="CH60" s="65"/>
      <c r="CI60" s="65"/>
      <c r="CJ60" s="65"/>
      <c r="CK60" s="65"/>
      <c r="CL60" s="65"/>
      <c r="CM60" s="65"/>
      <c r="CN60" s="65"/>
      <c r="CO60" s="65"/>
      <c r="CP60" s="65"/>
      <c r="CQ60" s="65"/>
      <c r="CR60" s="65"/>
      <c r="CS60" s="28"/>
      <c r="CT60" s="28"/>
      <c r="CU60" s="28"/>
      <c r="CV60" s="28"/>
      <c r="CW60" s="28"/>
      <c r="CX60" s="28"/>
      <c r="CY60" s="28"/>
      <c r="CZ60" s="28"/>
      <c r="DA60" s="28"/>
      <c r="DB60" s="28"/>
      <c r="DC60" s="28"/>
      <c r="DD60" s="28"/>
      <c r="DE60" s="28"/>
      <c r="DF60" s="28"/>
      <c r="DG60" s="28"/>
      <c r="DH60" s="28"/>
      <c r="DI60" s="28"/>
      <c r="DJ60" s="28"/>
      <c r="DK60" s="64"/>
      <c r="DL60" s="28"/>
      <c r="DM60" s="28"/>
      <c r="DN60" s="64"/>
      <c r="DO60" s="64"/>
      <c r="DP60" s="28"/>
      <c r="DQ60" s="28"/>
      <c r="DR60" s="64"/>
      <c r="DS60" s="64"/>
      <c r="DT60" s="28"/>
      <c r="DU60" s="28"/>
      <c r="DV60" s="64"/>
      <c r="DW60" s="28"/>
      <c r="DX60" s="28"/>
      <c r="DY60" s="28"/>
      <c r="DZ60" s="28"/>
      <c r="EA60" s="28"/>
      <c r="EB60" s="28"/>
      <c r="EC60" s="28"/>
      <c r="ED60" s="28"/>
      <c r="EE60" s="28"/>
      <c r="EF60" s="28"/>
      <c r="EG60" s="28"/>
      <c r="EH60" s="28"/>
      <c r="EI60" s="28"/>
      <c r="EJ60" s="28"/>
      <c r="EK60" s="28"/>
      <c r="EL60" s="28"/>
      <c r="EM60" s="28"/>
      <c r="EN60" s="28"/>
      <c r="EO60" s="28"/>
      <c r="EP60" s="28"/>
      <c r="EQ60" s="28"/>
      <c r="ER60" s="28"/>
      <c r="ES60" s="28"/>
      <c r="ET60" s="28"/>
      <c r="EU60" s="28"/>
      <c r="EV60" s="28"/>
      <c r="EW60" s="28"/>
      <c r="EX60" s="28"/>
      <c r="EY60" s="28"/>
      <c r="EZ60" s="28"/>
      <c r="FA60" s="28"/>
      <c r="FB60" s="28"/>
      <c r="FC60" s="28"/>
      <c r="FD60" s="28"/>
      <c r="FE60" s="28"/>
      <c r="FF60" s="28"/>
      <c r="FG60" s="28"/>
      <c r="FH60" s="28"/>
      <c r="FI60" s="28"/>
      <c r="FJ60" s="28"/>
      <c r="FK60" s="28"/>
      <c r="FL60" s="28"/>
      <c r="FM60" s="28"/>
      <c r="FN60" s="28"/>
      <c r="FO60" s="28"/>
      <c r="FP60" s="28"/>
      <c r="FQ60" s="28"/>
      <c r="FR60" s="28"/>
      <c r="FS60" s="28"/>
      <c r="FT60" s="28"/>
      <c r="FU60" s="28"/>
      <c r="FV60" s="28"/>
      <c r="FW60" s="28"/>
      <c r="FX60" s="28"/>
      <c r="FY60" s="28"/>
      <c r="FZ60" s="28"/>
      <c r="GA60" s="28"/>
      <c r="GB60" s="28"/>
      <c r="GC60" s="28"/>
      <c r="GD60" s="28"/>
      <c r="GE60" s="28"/>
      <c r="GF60" s="28"/>
      <c r="GG60" s="28"/>
      <c r="GH60" s="28"/>
      <c r="GI60" s="28"/>
      <c r="GJ60" s="28"/>
      <c r="GK60" s="28"/>
      <c r="GL60" s="28"/>
      <c r="GM60" s="28"/>
      <c r="GN60" s="28"/>
      <c r="GO60" s="28"/>
    </row>
    <row r="61" spans="1:197" x14ac:dyDescent="0.25">
      <c r="A61" s="28"/>
      <c r="B61" s="69"/>
      <c r="C61" s="28"/>
      <c r="D61" s="28"/>
      <c r="E61" s="64"/>
      <c r="F61" s="28"/>
      <c r="G61" s="28"/>
      <c r="H61" s="28"/>
      <c r="I61" s="28"/>
      <c r="J61" s="28"/>
      <c r="K61" s="64"/>
      <c r="L61" s="64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64"/>
      <c r="X61" s="64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64"/>
      <c r="AJ61" s="64"/>
      <c r="AK61" s="28"/>
      <c r="AL61" s="28"/>
      <c r="AM61" s="28"/>
      <c r="AN61" s="28"/>
      <c r="AO61" s="28"/>
      <c r="AP61" s="28"/>
      <c r="AQ61" s="28"/>
      <c r="AR61" s="28"/>
      <c r="AS61" s="28"/>
      <c r="AT61" s="28"/>
      <c r="AU61" s="28"/>
      <c r="AV61" s="28"/>
      <c r="AW61" s="28"/>
      <c r="AX61" s="28"/>
      <c r="AY61" s="65"/>
      <c r="AZ61" s="66"/>
      <c r="BA61" s="65"/>
      <c r="BB61" s="65"/>
      <c r="BC61" s="65"/>
      <c r="BD61" s="65"/>
      <c r="BE61" s="65"/>
      <c r="BF61" s="65"/>
      <c r="BG61" s="65"/>
      <c r="BH61" s="65"/>
      <c r="BI61" s="65"/>
      <c r="BJ61" s="65"/>
      <c r="BK61" s="65"/>
      <c r="BL61" s="65"/>
      <c r="BM61" s="66"/>
      <c r="BN61" s="65"/>
      <c r="BO61" s="65"/>
      <c r="BP61" s="65"/>
      <c r="BQ61" s="65"/>
      <c r="BR61" s="65"/>
      <c r="BS61" s="65"/>
      <c r="BT61" s="65"/>
      <c r="BU61" s="65"/>
      <c r="BV61" s="65"/>
      <c r="BW61" s="65"/>
      <c r="BX61" s="65"/>
      <c r="BY61" s="65"/>
      <c r="BZ61" s="66"/>
      <c r="CA61" s="65"/>
      <c r="CB61" s="65"/>
      <c r="CC61" s="65"/>
      <c r="CD61" s="65"/>
      <c r="CE61" s="65"/>
      <c r="CF61" s="65"/>
      <c r="CG61" s="65"/>
      <c r="CH61" s="65"/>
      <c r="CI61" s="65"/>
      <c r="CJ61" s="65"/>
      <c r="CK61" s="65"/>
      <c r="CL61" s="65"/>
      <c r="CM61" s="65"/>
      <c r="CN61" s="65"/>
      <c r="CO61" s="65"/>
      <c r="CP61" s="65"/>
      <c r="CQ61" s="65"/>
      <c r="CR61" s="65"/>
      <c r="CS61" s="28"/>
      <c r="CT61" s="28"/>
      <c r="CU61" s="28"/>
      <c r="CV61" s="28"/>
      <c r="CW61" s="28"/>
      <c r="CX61" s="28"/>
      <c r="CY61" s="28"/>
      <c r="CZ61" s="28"/>
      <c r="DA61" s="28"/>
      <c r="DB61" s="28"/>
      <c r="DC61" s="28"/>
      <c r="DD61" s="28"/>
      <c r="DE61" s="28"/>
      <c r="DF61" s="28"/>
      <c r="DG61" s="28"/>
      <c r="DH61" s="28"/>
      <c r="DI61" s="28"/>
      <c r="DJ61" s="28"/>
      <c r="DK61" s="64"/>
      <c r="DL61" s="28"/>
      <c r="DM61" s="28"/>
      <c r="DN61" s="64"/>
      <c r="DO61" s="64"/>
      <c r="DP61" s="28"/>
      <c r="DQ61" s="28"/>
      <c r="DR61" s="64"/>
      <c r="DS61" s="64"/>
      <c r="DT61" s="28"/>
      <c r="DU61" s="28"/>
      <c r="DV61" s="64"/>
      <c r="DW61" s="28"/>
      <c r="DX61" s="28"/>
      <c r="DY61" s="28"/>
      <c r="DZ61" s="28"/>
      <c r="EA61" s="28"/>
      <c r="EB61" s="28"/>
      <c r="EC61" s="28"/>
      <c r="ED61" s="28"/>
      <c r="EE61" s="28"/>
      <c r="EF61" s="28"/>
      <c r="EG61" s="28"/>
      <c r="EH61" s="28"/>
      <c r="EI61" s="28"/>
      <c r="EJ61" s="28"/>
      <c r="EK61" s="28"/>
      <c r="EL61" s="28"/>
      <c r="EM61" s="28"/>
      <c r="EN61" s="28"/>
      <c r="EO61" s="28"/>
      <c r="EP61" s="28"/>
      <c r="EQ61" s="28"/>
      <c r="ER61" s="28"/>
      <c r="ES61" s="28"/>
      <c r="ET61" s="28"/>
      <c r="EU61" s="28"/>
      <c r="EV61" s="28"/>
      <c r="EW61" s="28"/>
      <c r="EX61" s="28"/>
      <c r="EY61" s="28"/>
      <c r="EZ61" s="28"/>
      <c r="FA61" s="28"/>
      <c r="FB61" s="28"/>
      <c r="FC61" s="28"/>
      <c r="FD61" s="28"/>
      <c r="FE61" s="28"/>
      <c r="FF61" s="28"/>
      <c r="FG61" s="28"/>
      <c r="FH61" s="28"/>
      <c r="FI61" s="28"/>
      <c r="FJ61" s="28"/>
      <c r="FK61" s="28"/>
      <c r="FL61" s="28"/>
      <c r="FM61" s="28"/>
      <c r="FN61" s="28"/>
      <c r="FO61" s="28"/>
      <c r="FP61" s="28"/>
      <c r="FQ61" s="28"/>
      <c r="FR61" s="28"/>
      <c r="FS61" s="28"/>
      <c r="FT61" s="28"/>
      <c r="FU61" s="28"/>
      <c r="FV61" s="28"/>
      <c r="FW61" s="28"/>
      <c r="FX61" s="28"/>
      <c r="FY61" s="28"/>
      <c r="FZ61" s="28"/>
      <c r="GA61" s="28"/>
      <c r="GB61" s="28"/>
      <c r="GC61" s="28"/>
      <c r="GD61" s="28"/>
      <c r="GE61" s="28"/>
      <c r="GF61" s="28"/>
      <c r="GG61" s="28"/>
      <c r="GH61" s="28"/>
      <c r="GI61" s="28"/>
      <c r="GJ61" s="28"/>
      <c r="GK61" s="28"/>
      <c r="GL61" s="28"/>
      <c r="GM61" s="28"/>
      <c r="GN61" s="28"/>
      <c r="GO61" s="28"/>
    </row>
    <row r="62" spans="1:197" x14ac:dyDescent="0.25">
      <c r="A62" s="28"/>
      <c r="B62" s="69"/>
      <c r="C62" s="28"/>
      <c r="D62" s="28"/>
      <c r="E62" s="64"/>
      <c r="F62" s="28"/>
      <c r="G62" s="28"/>
      <c r="H62" s="28"/>
      <c r="I62" s="28"/>
      <c r="J62" s="28"/>
      <c r="K62" s="64"/>
      <c r="L62" s="64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64"/>
      <c r="X62" s="64"/>
      <c r="Y62" s="28"/>
      <c r="Z62" s="28"/>
      <c r="AA62" s="28"/>
      <c r="AB62" s="28"/>
      <c r="AC62" s="28"/>
      <c r="AD62" s="28"/>
      <c r="AE62" s="28"/>
      <c r="AF62" s="28"/>
      <c r="AG62" s="28"/>
      <c r="AH62" s="28"/>
      <c r="AI62" s="64"/>
      <c r="AJ62" s="64"/>
      <c r="AK62" s="28"/>
      <c r="AL62" s="28"/>
      <c r="AM62" s="28"/>
      <c r="AN62" s="28"/>
      <c r="AO62" s="28"/>
      <c r="AP62" s="28"/>
      <c r="AQ62" s="28"/>
      <c r="AR62" s="28"/>
      <c r="AS62" s="28"/>
      <c r="AT62" s="28"/>
      <c r="AU62" s="28"/>
      <c r="AV62" s="28"/>
      <c r="AW62" s="28"/>
      <c r="AX62" s="28"/>
      <c r="AY62" s="65"/>
      <c r="AZ62" s="66"/>
      <c r="BA62" s="65"/>
      <c r="BB62" s="65"/>
      <c r="BC62" s="65"/>
      <c r="BD62" s="65"/>
      <c r="BE62" s="65"/>
      <c r="BF62" s="65"/>
      <c r="BG62" s="65"/>
      <c r="BH62" s="65"/>
      <c r="BI62" s="65"/>
      <c r="BJ62" s="65"/>
      <c r="BK62" s="65"/>
      <c r="BL62" s="65"/>
      <c r="BM62" s="66"/>
      <c r="BN62" s="65"/>
      <c r="BO62" s="65"/>
      <c r="BP62" s="65"/>
      <c r="BQ62" s="65"/>
      <c r="BR62" s="65"/>
      <c r="BS62" s="65"/>
      <c r="BT62" s="65"/>
      <c r="BU62" s="65"/>
      <c r="BV62" s="65"/>
      <c r="BW62" s="65"/>
      <c r="BX62" s="65"/>
      <c r="BY62" s="65"/>
      <c r="BZ62" s="66"/>
      <c r="CA62" s="65"/>
      <c r="CB62" s="65"/>
      <c r="CC62" s="65"/>
      <c r="CD62" s="65"/>
      <c r="CE62" s="65"/>
      <c r="CF62" s="65"/>
      <c r="CG62" s="65"/>
      <c r="CH62" s="65"/>
      <c r="CI62" s="65"/>
      <c r="CJ62" s="65"/>
      <c r="CK62" s="65"/>
      <c r="CL62" s="65"/>
      <c r="CM62" s="65"/>
      <c r="CN62" s="65"/>
      <c r="CO62" s="65"/>
      <c r="CP62" s="65"/>
      <c r="CQ62" s="65"/>
      <c r="CR62" s="65"/>
      <c r="CS62" s="28"/>
      <c r="CT62" s="28"/>
      <c r="CU62" s="28"/>
      <c r="CV62" s="28"/>
      <c r="CW62" s="28"/>
      <c r="CX62" s="28"/>
      <c r="CY62" s="28"/>
      <c r="CZ62" s="28"/>
      <c r="DA62" s="28"/>
      <c r="DB62" s="28"/>
      <c r="DC62" s="28"/>
      <c r="DD62" s="28"/>
      <c r="DE62" s="28"/>
      <c r="DF62" s="28"/>
      <c r="DG62" s="28"/>
      <c r="DH62" s="28"/>
      <c r="DI62" s="28"/>
      <c r="DJ62" s="28"/>
      <c r="DK62" s="64"/>
      <c r="DL62" s="28"/>
      <c r="DM62" s="28"/>
      <c r="DN62" s="64"/>
      <c r="DO62" s="64"/>
      <c r="DP62" s="28"/>
      <c r="DQ62" s="28"/>
      <c r="DR62" s="64"/>
      <c r="DS62" s="64"/>
      <c r="DT62" s="28"/>
      <c r="DU62" s="28"/>
      <c r="DV62" s="64"/>
      <c r="DW62" s="28"/>
      <c r="DX62" s="28"/>
      <c r="DY62" s="28"/>
      <c r="DZ62" s="28"/>
      <c r="EA62" s="28"/>
      <c r="EB62" s="28"/>
      <c r="EC62" s="28"/>
      <c r="ED62" s="28"/>
      <c r="EE62" s="28"/>
      <c r="EF62" s="28"/>
      <c r="EG62" s="28"/>
      <c r="EH62" s="28"/>
      <c r="EI62" s="28"/>
      <c r="EJ62" s="28"/>
      <c r="EK62" s="28"/>
      <c r="EL62" s="28"/>
      <c r="EM62" s="28"/>
      <c r="EN62" s="28"/>
      <c r="EO62" s="28"/>
      <c r="EP62" s="28"/>
      <c r="EQ62" s="28"/>
      <c r="ER62" s="28"/>
      <c r="ES62" s="28"/>
      <c r="ET62" s="28"/>
      <c r="EU62" s="28"/>
      <c r="EV62" s="28"/>
      <c r="EW62" s="28"/>
      <c r="EX62" s="28"/>
      <c r="EY62" s="28"/>
      <c r="EZ62" s="28"/>
      <c r="FA62" s="28"/>
      <c r="FB62" s="28"/>
      <c r="FC62" s="28"/>
      <c r="FD62" s="28"/>
      <c r="FE62" s="28"/>
      <c r="FF62" s="28"/>
      <c r="FG62" s="28"/>
      <c r="FH62" s="28"/>
      <c r="FI62" s="28"/>
      <c r="FJ62" s="28"/>
      <c r="FK62" s="28"/>
      <c r="FL62" s="28"/>
      <c r="FM62" s="28"/>
      <c r="FN62" s="28"/>
      <c r="FO62" s="28"/>
      <c r="FP62" s="28"/>
      <c r="FQ62" s="28"/>
      <c r="FR62" s="28"/>
      <c r="FS62" s="28"/>
      <c r="FT62" s="28"/>
      <c r="FU62" s="28"/>
      <c r="FV62" s="28"/>
      <c r="FW62" s="28"/>
      <c r="FX62" s="28"/>
      <c r="FY62" s="28"/>
      <c r="FZ62" s="28"/>
      <c r="GA62" s="28"/>
      <c r="GB62" s="28"/>
      <c r="GC62" s="28"/>
      <c r="GD62" s="28"/>
      <c r="GE62" s="28"/>
      <c r="GF62" s="28"/>
      <c r="GG62" s="28"/>
      <c r="GH62" s="28"/>
      <c r="GI62" s="28"/>
      <c r="GJ62" s="28"/>
      <c r="GK62" s="28"/>
      <c r="GL62" s="28"/>
      <c r="GM62" s="28"/>
      <c r="GN62" s="28"/>
      <c r="GO62" s="28"/>
    </row>
  </sheetData>
  <mergeCells count="50">
    <mergeCell ref="CO1:CP2"/>
    <mergeCell ref="A1:F2"/>
    <mergeCell ref="G1:G2"/>
    <mergeCell ref="H1:H2"/>
    <mergeCell ref="J1:U2"/>
    <mergeCell ref="V1:AG2"/>
    <mergeCell ref="AH1:AS2"/>
    <mergeCell ref="AT1:AY2"/>
    <mergeCell ref="AZ1:BL2"/>
    <mergeCell ref="BM1:BY2"/>
    <mergeCell ref="BZ1:CL2"/>
    <mergeCell ref="CM1:CN2"/>
    <mergeCell ref="DK1:DN2"/>
    <mergeCell ref="DO1:DR2"/>
    <mergeCell ref="DS1:DV2"/>
    <mergeCell ref="C3:D3"/>
    <mergeCell ref="M3:N3"/>
    <mergeCell ref="Y3:Z3"/>
    <mergeCell ref="AK3:AL3"/>
    <mergeCell ref="AT3:AU3"/>
    <mergeCell ref="AV3:AW3"/>
    <mergeCell ref="DD1:DD2"/>
    <mergeCell ref="DE1:DE2"/>
    <mergeCell ref="DF1:DF2"/>
    <mergeCell ref="DG1:DG2"/>
    <mergeCell ref="DH1:DH2"/>
    <mergeCell ref="DI1:DI2"/>
    <mergeCell ref="DC1:DC2"/>
    <mergeCell ref="O14:R15"/>
    <mergeCell ref="S14:U15"/>
    <mergeCell ref="O16:R17"/>
    <mergeCell ref="S16:U17"/>
    <mergeCell ref="DJ1:DJ2"/>
    <mergeCell ref="CQ1:CR2"/>
    <mergeCell ref="CS1:CS2"/>
    <mergeCell ref="CT1:CT2"/>
    <mergeCell ref="CU1:CU2"/>
    <mergeCell ref="CV1:CV2"/>
    <mergeCell ref="CW1:CW2"/>
    <mergeCell ref="CX1:CX2"/>
    <mergeCell ref="CY1:CY2"/>
    <mergeCell ref="CZ1:CZ2"/>
    <mergeCell ref="DA1:DA2"/>
    <mergeCell ref="DB1:DB2"/>
    <mergeCell ref="AX3:AY3"/>
    <mergeCell ref="BB3:BC3"/>
    <mergeCell ref="BO3:BP3"/>
    <mergeCell ref="CB3:CC3"/>
    <mergeCell ref="O12:R13"/>
    <mergeCell ref="S12:U13"/>
  </mergeCells>
  <conditionalFormatting sqref="K4:L27">
    <cfRule type="containsText" dxfId="182" priority="37" operator="containsText" text="Lille OSC">
      <formula>NOT(ISERROR(SEARCH("Lille OSC",K4)))</formula>
    </cfRule>
  </conditionalFormatting>
  <conditionalFormatting sqref="M4:M27">
    <cfRule type="cellIs" dxfId="181" priority="34" operator="lessThan">
      <formula>0</formula>
    </cfRule>
    <cfRule type="cellIs" dxfId="180" priority="35" operator="greaterThan">
      <formula>0</formula>
    </cfRule>
    <cfRule type="cellIs" dxfId="179" priority="36" operator="equal">
      <formula>0</formula>
    </cfRule>
  </conditionalFormatting>
  <conditionalFormatting sqref="W4:X27">
    <cfRule type="containsText" dxfId="178" priority="33" operator="containsText" text="Lille OSC">
      <formula>NOT(ISERROR(SEARCH("Lille OSC",W4)))</formula>
    </cfRule>
  </conditionalFormatting>
  <conditionalFormatting sqref="Y4:Y27">
    <cfRule type="cellIs" dxfId="177" priority="30" operator="lessThan">
      <formula>0</formula>
    </cfRule>
    <cfRule type="cellIs" dxfId="176" priority="31" operator="greaterThan">
      <formula>0</formula>
    </cfRule>
    <cfRule type="cellIs" dxfId="175" priority="32" operator="equal">
      <formula>0</formula>
    </cfRule>
  </conditionalFormatting>
  <conditionalFormatting sqref="Z4:Z27">
    <cfRule type="containsText" dxfId="174" priority="27" operator="containsText" text="p">
      <formula>NOT(ISERROR(SEARCH("p",Z4)))</formula>
    </cfRule>
    <cfRule type="containsText" dxfId="173" priority="28" operator="containsText" text="u">
      <formula>NOT(ISERROR(SEARCH("u",Z4)))</formula>
    </cfRule>
    <cfRule type="containsText" dxfId="172" priority="29" operator="containsText" text="q">
      <formula>NOT(ISERROR(SEARCH("q",Z4)))</formula>
    </cfRule>
  </conditionalFormatting>
  <conditionalFormatting sqref="AI4:AJ27">
    <cfRule type="containsText" dxfId="171" priority="26" operator="containsText" text="Lille OSC">
      <formula>NOT(ISERROR(SEARCH("Lille OSC",AI4)))</formula>
    </cfRule>
  </conditionalFormatting>
  <conditionalFormatting sqref="AK4:AK27">
    <cfRule type="cellIs" dxfId="170" priority="23" operator="lessThan">
      <formula>0</formula>
    </cfRule>
    <cfRule type="cellIs" dxfId="169" priority="24" operator="greaterThan">
      <formula>0</formula>
    </cfRule>
    <cfRule type="cellIs" dxfId="168" priority="25" operator="equal">
      <formula>0</formula>
    </cfRule>
  </conditionalFormatting>
  <conditionalFormatting sqref="AL4:AL27">
    <cfRule type="containsText" dxfId="167" priority="20" operator="containsText" text="p">
      <formula>NOT(ISERROR(SEARCH("p",AL4)))</formula>
    </cfRule>
    <cfRule type="containsText" dxfId="166" priority="21" operator="containsText" text="u">
      <formula>NOT(ISERROR(SEARCH("u",AL4)))</formula>
    </cfRule>
    <cfRule type="containsText" dxfId="165" priority="22" operator="containsText" text="q">
      <formula>NOT(ISERROR(SEARCH("q",AL4)))</formula>
    </cfRule>
  </conditionalFormatting>
  <conditionalFormatting sqref="N4:N27">
    <cfRule type="containsText" dxfId="164" priority="17" operator="containsText" text="p">
      <formula>NOT(ISERROR(SEARCH("p",N4)))</formula>
    </cfRule>
    <cfRule type="containsText" dxfId="163" priority="18" operator="containsText" text="u">
      <formula>NOT(ISERROR(SEARCH("u",N4)))</formula>
    </cfRule>
    <cfRule type="containsText" dxfId="162" priority="19" operator="containsText" text="q">
      <formula>NOT(ISERROR(SEARCH("q",N4)))</formula>
    </cfRule>
  </conditionalFormatting>
  <conditionalFormatting sqref="G14:G15">
    <cfRule type="containsText" dxfId="161" priority="6" operator="containsText" text="Remis">
      <formula>NOT(ISERROR(SEARCH("Remis",G14)))</formula>
    </cfRule>
    <cfRule type="containsText" dxfId="160" priority="7" operator="containsText" text="Arrêté">
      <formula>NOT(ISERROR(SEARCH("Arrêté",G14)))</formula>
    </cfRule>
    <cfRule type="containsText" dxfId="159" priority="8" operator="containsText" text="Annulé">
      <formula>NOT(ISERROR(SEARCH("Annulé",G14)))</formula>
    </cfRule>
  </conditionalFormatting>
  <conditionalFormatting sqref="B14:B15 E14:E15">
    <cfRule type="containsText" dxfId="158" priority="5" operator="containsText" text="Lille OSC">
      <formula>NOT(ISERROR(SEARCH("Lille OSC",B14)))</formula>
    </cfRule>
  </conditionalFormatting>
  <conditionalFormatting sqref="G4:G13">
    <cfRule type="containsText" dxfId="157" priority="2" operator="containsText" text="Remis">
      <formula>NOT(ISERROR(SEARCH("Remis",G4)))</formula>
    </cfRule>
    <cfRule type="containsText" dxfId="156" priority="3" operator="containsText" text="Arrêté">
      <formula>NOT(ISERROR(SEARCH("Arrêté",G4)))</formula>
    </cfRule>
    <cfRule type="containsText" dxfId="155" priority="4" operator="containsText" text="Annulé">
      <formula>NOT(ISERROR(SEARCH("Annulé",G4)))</formula>
    </cfRule>
  </conditionalFormatting>
  <conditionalFormatting sqref="B4:B13 E4:E13">
    <cfRule type="containsText" dxfId="154" priority="1" operator="containsText" text="Lille OSC">
      <formula>NOT(ISERROR(SEARCH("Lille OSC",B4)))</formula>
    </cfRule>
  </conditionalFormatting>
  <dataValidations count="2">
    <dataValidation type="list" allowBlank="1" showInputMessage="1" showErrorMessage="1" sqref="E4:E7 B4:B7" xr:uid="{0FA9D8C5-1B57-4D75-B805-8C2CAF45D641}">
      <formula1>Equipes</formula1>
    </dataValidation>
    <dataValidation type="list" allowBlank="1" showInputMessage="1" showErrorMessage="1" sqref="G4:G7" xr:uid="{48A3C03B-F625-477A-9D86-E2E43BF432F6}">
      <formula1>Etat</formula1>
    </dataValidation>
  </dataValidation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90C4B1-7823-49B5-A04A-705B2F54A49C}">
  <sheetPr>
    <tabColor rgb="FF0000FF"/>
  </sheetPr>
  <dimension ref="A1:MZ62"/>
  <sheetViews>
    <sheetView workbookViewId="0">
      <selection sqref="A1:F2"/>
    </sheetView>
  </sheetViews>
  <sheetFormatPr baseColWidth="10" defaultRowHeight="15" x14ac:dyDescent="0.25"/>
  <cols>
    <col min="1" max="1" width="5.7109375" style="2" customWidth="1"/>
    <col min="2" max="2" width="30.7109375" style="4" customWidth="1"/>
    <col min="3" max="4" width="5.7109375" style="2" customWidth="1"/>
    <col min="5" max="5" width="30.7109375" style="1" customWidth="1"/>
    <col min="6" max="6" width="5.7109375" style="2" customWidth="1"/>
    <col min="7" max="7" width="25.7109375" style="2" customWidth="1"/>
    <col min="8" max="9" width="10.7109375" style="2" customWidth="1"/>
    <col min="10" max="10" width="5.7109375" style="2" customWidth="1"/>
    <col min="11" max="11" width="30.7109375" style="1" customWidth="1"/>
    <col min="12" max="12" width="5.7109375" style="1" customWidth="1"/>
    <col min="13" max="22" width="5.7109375" style="2" customWidth="1"/>
    <col min="23" max="23" width="30.7109375" style="1" customWidth="1"/>
    <col min="24" max="24" width="5.7109375" style="1" customWidth="1"/>
    <col min="25" max="34" width="5.7109375" style="2" customWidth="1"/>
    <col min="35" max="35" width="30.7109375" style="1" customWidth="1"/>
    <col min="36" max="36" width="5.7109375" style="1" customWidth="1"/>
    <col min="37" max="45" width="5.7109375" style="2" customWidth="1"/>
    <col min="46" max="51" width="5.7109375" style="2" hidden="1" customWidth="1"/>
    <col min="52" max="52" width="30.7109375" style="1" hidden="1" customWidth="1"/>
    <col min="53" max="64" width="5.7109375" style="2" hidden="1" customWidth="1"/>
    <col min="65" max="65" width="30.7109375" style="1" hidden="1" customWidth="1"/>
    <col min="66" max="77" width="5.7109375" style="2" hidden="1" customWidth="1"/>
    <col min="78" max="78" width="30.7109375" style="1" hidden="1" customWidth="1"/>
    <col min="79" max="90" width="5.7109375" style="2" hidden="1" customWidth="1"/>
    <col min="91" max="96" width="15.7109375" style="2" hidden="1" customWidth="1"/>
    <col min="97" max="114" width="5.7109375" style="2" hidden="1" customWidth="1"/>
    <col min="115" max="115" width="30.7109375" style="1" hidden="1" customWidth="1"/>
    <col min="116" max="116" width="15.7109375" style="2" hidden="1" customWidth="1"/>
    <col min="117" max="117" width="5.7109375" style="2" hidden="1" customWidth="1"/>
    <col min="118" max="119" width="30.7109375" style="1" hidden="1" customWidth="1"/>
    <col min="120" max="120" width="15.7109375" style="2" hidden="1" customWidth="1"/>
    <col min="121" max="121" width="5.7109375" style="2" hidden="1" customWidth="1"/>
    <col min="122" max="123" width="30.7109375" style="1" hidden="1" customWidth="1"/>
    <col min="124" max="124" width="15.7109375" style="2" hidden="1" customWidth="1"/>
    <col min="125" max="125" width="5.7109375" style="2" hidden="1" customWidth="1"/>
    <col min="126" max="126" width="30.7109375" style="1" hidden="1" customWidth="1"/>
    <col min="127" max="364" width="5.7109375" style="2" customWidth="1"/>
  </cols>
  <sheetData>
    <row r="1" spans="1:197" ht="15.75" thickTop="1" x14ac:dyDescent="0.25">
      <c r="A1" s="268" t="str">
        <f>'J01'!$A$1:$F$2</f>
        <v>Nom du championnat</v>
      </c>
      <c r="B1" s="269"/>
      <c r="C1" s="269"/>
      <c r="D1" s="269"/>
      <c r="E1" s="269"/>
      <c r="F1" s="270"/>
      <c r="G1" s="266" t="str">
        <f>'J01'!$G$1:$G$2</f>
        <v>2018 - 2019</v>
      </c>
      <c r="H1" s="264" t="s">
        <v>58</v>
      </c>
      <c r="I1" s="28"/>
      <c r="J1" s="276" t="s">
        <v>26</v>
      </c>
      <c r="K1" s="277"/>
      <c r="L1" s="277"/>
      <c r="M1" s="277"/>
      <c r="N1" s="277"/>
      <c r="O1" s="277"/>
      <c r="P1" s="277"/>
      <c r="Q1" s="277"/>
      <c r="R1" s="277"/>
      <c r="S1" s="277"/>
      <c r="T1" s="277"/>
      <c r="U1" s="278"/>
      <c r="V1" s="233" t="s">
        <v>27</v>
      </c>
      <c r="W1" s="234"/>
      <c r="X1" s="234"/>
      <c r="Y1" s="234"/>
      <c r="Z1" s="234"/>
      <c r="AA1" s="234"/>
      <c r="AB1" s="234"/>
      <c r="AC1" s="234"/>
      <c r="AD1" s="234"/>
      <c r="AE1" s="234"/>
      <c r="AF1" s="234"/>
      <c r="AG1" s="235"/>
      <c r="AH1" s="241" t="s">
        <v>28</v>
      </c>
      <c r="AI1" s="242"/>
      <c r="AJ1" s="242"/>
      <c r="AK1" s="242"/>
      <c r="AL1" s="242"/>
      <c r="AM1" s="242"/>
      <c r="AN1" s="242"/>
      <c r="AO1" s="242"/>
      <c r="AP1" s="242"/>
      <c r="AQ1" s="242"/>
      <c r="AR1" s="242"/>
      <c r="AS1" s="243"/>
      <c r="AT1" s="232"/>
      <c r="AU1" s="232"/>
      <c r="AV1" s="232"/>
      <c r="AW1" s="232"/>
      <c r="AX1" s="232"/>
      <c r="AY1" s="232"/>
      <c r="AZ1" s="282" t="s">
        <v>26</v>
      </c>
      <c r="BA1" s="282"/>
      <c r="BB1" s="282"/>
      <c r="BC1" s="282"/>
      <c r="BD1" s="282"/>
      <c r="BE1" s="282"/>
      <c r="BF1" s="282"/>
      <c r="BG1" s="282"/>
      <c r="BH1" s="282"/>
      <c r="BI1" s="282"/>
      <c r="BJ1" s="282"/>
      <c r="BK1" s="282"/>
      <c r="BL1" s="282"/>
      <c r="BM1" s="282" t="s">
        <v>27</v>
      </c>
      <c r="BN1" s="282"/>
      <c r="BO1" s="282"/>
      <c r="BP1" s="282"/>
      <c r="BQ1" s="282"/>
      <c r="BR1" s="282"/>
      <c r="BS1" s="282"/>
      <c r="BT1" s="282"/>
      <c r="BU1" s="282"/>
      <c r="BV1" s="282"/>
      <c r="BW1" s="282"/>
      <c r="BX1" s="282"/>
      <c r="BY1" s="282"/>
      <c r="BZ1" s="282" t="s">
        <v>28</v>
      </c>
      <c r="CA1" s="282"/>
      <c r="CB1" s="282"/>
      <c r="CC1" s="282"/>
      <c r="CD1" s="282"/>
      <c r="CE1" s="282"/>
      <c r="CF1" s="282"/>
      <c r="CG1" s="282"/>
      <c r="CH1" s="282"/>
      <c r="CI1" s="282"/>
      <c r="CJ1" s="282"/>
      <c r="CK1" s="282"/>
      <c r="CL1" s="282"/>
      <c r="CM1" s="229" t="s">
        <v>40</v>
      </c>
      <c r="CN1" s="229"/>
      <c r="CO1" s="229" t="s">
        <v>46</v>
      </c>
      <c r="CP1" s="229"/>
      <c r="CQ1" s="229" t="s">
        <v>41</v>
      </c>
      <c r="CR1" s="229"/>
      <c r="CS1" s="283" t="s">
        <v>44</v>
      </c>
      <c r="CT1" s="283" t="s">
        <v>45</v>
      </c>
      <c r="CU1" s="283" t="s">
        <v>44</v>
      </c>
      <c r="CV1" s="283" t="s">
        <v>45</v>
      </c>
      <c r="CW1" s="283" t="s">
        <v>44</v>
      </c>
      <c r="CX1" s="283" t="s">
        <v>45</v>
      </c>
      <c r="CY1" s="283" t="s">
        <v>44</v>
      </c>
      <c r="CZ1" s="283" t="s">
        <v>45</v>
      </c>
      <c r="DA1" s="283" t="s">
        <v>44</v>
      </c>
      <c r="DB1" s="283" t="s">
        <v>45</v>
      </c>
      <c r="DC1" s="283" t="s">
        <v>44</v>
      </c>
      <c r="DD1" s="283" t="s">
        <v>45</v>
      </c>
      <c r="DE1" s="283" t="s">
        <v>44</v>
      </c>
      <c r="DF1" s="283" t="s">
        <v>45</v>
      </c>
      <c r="DG1" s="283" t="s">
        <v>44</v>
      </c>
      <c r="DH1" s="283" t="s">
        <v>45</v>
      </c>
      <c r="DI1" s="283" t="s">
        <v>44</v>
      </c>
      <c r="DJ1" s="284" t="s">
        <v>45</v>
      </c>
      <c r="DK1" s="282" t="s">
        <v>40</v>
      </c>
      <c r="DL1" s="282"/>
      <c r="DM1" s="282"/>
      <c r="DN1" s="282"/>
      <c r="DO1" s="282" t="s">
        <v>46</v>
      </c>
      <c r="DP1" s="282"/>
      <c r="DQ1" s="282"/>
      <c r="DR1" s="282"/>
      <c r="DS1" s="282" t="s">
        <v>41</v>
      </c>
      <c r="DT1" s="282"/>
      <c r="DU1" s="282"/>
      <c r="DV1" s="282"/>
      <c r="DW1" s="28"/>
      <c r="DX1" s="28"/>
      <c r="DY1" s="28"/>
      <c r="DZ1" s="28"/>
      <c r="EA1" s="28"/>
      <c r="EB1" s="28"/>
      <c r="EC1" s="28"/>
      <c r="ED1" s="28"/>
      <c r="EE1" s="28"/>
      <c r="EF1" s="28"/>
      <c r="EG1" s="28"/>
      <c r="EH1" s="28"/>
      <c r="EI1" s="28"/>
      <c r="EJ1" s="28"/>
      <c r="EK1" s="28"/>
      <c r="EL1" s="28"/>
      <c r="EM1" s="28"/>
      <c r="EN1" s="28"/>
      <c r="EO1" s="28"/>
      <c r="EP1" s="28"/>
      <c r="EQ1" s="28"/>
      <c r="ER1" s="28"/>
      <c r="ES1" s="28"/>
      <c r="ET1" s="28"/>
      <c r="EU1" s="28"/>
      <c r="EV1" s="28"/>
      <c r="EW1" s="28"/>
      <c r="EX1" s="28"/>
      <c r="EY1" s="28"/>
      <c r="EZ1" s="28"/>
      <c r="FA1" s="28"/>
      <c r="FB1" s="28"/>
      <c r="FC1" s="28"/>
      <c r="FD1" s="28"/>
      <c r="FE1" s="28"/>
      <c r="FF1" s="28"/>
      <c r="FG1" s="28"/>
      <c r="FH1" s="28"/>
      <c r="FI1" s="28"/>
      <c r="FJ1" s="28"/>
      <c r="FK1" s="28"/>
      <c r="FL1" s="28"/>
      <c r="FM1" s="28"/>
      <c r="FN1" s="28"/>
      <c r="FO1" s="28"/>
      <c r="FP1" s="28"/>
      <c r="FQ1" s="28"/>
      <c r="FR1" s="28"/>
      <c r="FS1" s="28"/>
      <c r="FT1" s="28"/>
      <c r="FU1" s="28"/>
      <c r="FV1" s="28"/>
      <c r="FW1" s="28"/>
      <c r="FX1" s="28"/>
      <c r="FY1" s="28"/>
      <c r="FZ1" s="28"/>
      <c r="GA1" s="28"/>
      <c r="GB1" s="28"/>
      <c r="GC1" s="28"/>
      <c r="GD1" s="28"/>
      <c r="GE1" s="28"/>
      <c r="GF1" s="28"/>
      <c r="GG1" s="28"/>
      <c r="GH1" s="28"/>
      <c r="GI1" s="28"/>
      <c r="GJ1" s="28"/>
      <c r="GK1" s="28"/>
      <c r="GL1" s="28"/>
      <c r="GM1" s="28"/>
      <c r="GN1" s="28"/>
      <c r="GO1" s="28"/>
    </row>
    <row r="2" spans="1:197" ht="15.75" thickBot="1" x14ac:dyDescent="0.3">
      <c r="A2" s="271"/>
      <c r="B2" s="272"/>
      <c r="C2" s="272"/>
      <c r="D2" s="272"/>
      <c r="E2" s="272"/>
      <c r="F2" s="273"/>
      <c r="G2" s="267"/>
      <c r="H2" s="265"/>
      <c r="I2" s="28"/>
      <c r="J2" s="279"/>
      <c r="K2" s="280"/>
      <c r="L2" s="280"/>
      <c r="M2" s="280"/>
      <c r="N2" s="280"/>
      <c r="O2" s="280"/>
      <c r="P2" s="280"/>
      <c r="Q2" s="280"/>
      <c r="R2" s="280"/>
      <c r="S2" s="280"/>
      <c r="T2" s="280"/>
      <c r="U2" s="281"/>
      <c r="V2" s="236"/>
      <c r="W2" s="237"/>
      <c r="X2" s="237"/>
      <c r="Y2" s="237"/>
      <c r="Z2" s="237"/>
      <c r="AA2" s="237"/>
      <c r="AB2" s="237"/>
      <c r="AC2" s="237"/>
      <c r="AD2" s="237"/>
      <c r="AE2" s="237"/>
      <c r="AF2" s="237"/>
      <c r="AG2" s="238"/>
      <c r="AH2" s="244"/>
      <c r="AI2" s="245"/>
      <c r="AJ2" s="245"/>
      <c r="AK2" s="245"/>
      <c r="AL2" s="245"/>
      <c r="AM2" s="245"/>
      <c r="AN2" s="245"/>
      <c r="AO2" s="245"/>
      <c r="AP2" s="245"/>
      <c r="AQ2" s="245"/>
      <c r="AR2" s="245"/>
      <c r="AS2" s="246"/>
      <c r="AT2" s="232"/>
      <c r="AU2" s="232"/>
      <c r="AV2" s="232"/>
      <c r="AW2" s="232"/>
      <c r="AX2" s="232"/>
      <c r="AY2" s="232"/>
      <c r="AZ2" s="282"/>
      <c r="BA2" s="282"/>
      <c r="BB2" s="282"/>
      <c r="BC2" s="282"/>
      <c r="BD2" s="282"/>
      <c r="BE2" s="282"/>
      <c r="BF2" s="282"/>
      <c r="BG2" s="282"/>
      <c r="BH2" s="282"/>
      <c r="BI2" s="282"/>
      <c r="BJ2" s="282"/>
      <c r="BK2" s="282"/>
      <c r="BL2" s="282"/>
      <c r="BM2" s="282"/>
      <c r="BN2" s="282"/>
      <c r="BO2" s="282"/>
      <c r="BP2" s="282"/>
      <c r="BQ2" s="282"/>
      <c r="BR2" s="282"/>
      <c r="BS2" s="282"/>
      <c r="BT2" s="282"/>
      <c r="BU2" s="282"/>
      <c r="BV2" s="282"/>
      <c r="BW2" s="282"/>
      <c r="BX2" s="282"/>
      <c r="BY2" s="282"/>
      <c r="BZ2" s="282"/>
      <c r="CA2" s="282"/>
      <c r="CB2" s="282"/>
      <c r="CC2" s="282"/>
      <c r="CD2" s="282"/>
      <c r="CE2" s="282"/>
      <c r="CF2" s="282"/>
      <c r="CG2" s="282"/>
      <c r="CH2" s="282"/>
      <c r="CI2" s="282"/>
      <c r="CJ2" s="282"/>
      <c r="CK2" s="282"/>
      <c r="CL2" s="282"/>
      <c r="CM2" s="229"/>
      <c r="CN2" s="229"/>
      <c r="CO2" s="229"/>
      <c r="CP2" s="229"/>
      <c r="CQ2" s="229"/>
      <c r="CR2" s="229"/>
      <c r="CS2" s="283"/>
      <c r="CT2" s="283"/>
      <c r="CU2" s="283"/>
      <c r="CV2" s="283"/>
      <c r="CW2" s="283"/>
      <c r="CX2" s="283"/>
      <c r="CY2" s="283"/>
      <c r="CZ2" s="283"/>
      <c r="DA2" s="283"/>
      <c r="DB2" s="283"/>
      <c r="DC2" s="283"/>
      <c r="DD2" s="283"/>
      <c r="DE2" s="283"/>
      <c r="DF2" s="283"/>
      <c r="DG2" s="283"/>
      <c r="DH2" s="283"/>
      <c r="DI2" s="283"/>
      <c r="DJ2" s="284"/>
      <c r="DK2" s="282"/>
      <c r="DL2" s="282"/>
      <c r="DM2" s="282"/>
      <c r="DN2" s="282"/>
      <c r="DO2" s="282"/>
      <c r="DP2" s="282"/>
      <c r="DQ2" s="282"/>
      <c r="DR2" s="282"/>
      <c r="DS2" s="282"/>
      <c r="DT2" s="282"/>
      <c r="DU2" s="282"/>
      <c r="DV2" s="282"/>
      <c r="DW2" s="28"/>
      <c r="DX2" s="28"/>
      <c r="DY2" s="28"/>
      <c r="DZ2" s="28"/>
      <c r="EA2" s="28"/>
      <c r="EB2" s="28"/>
      <c r="EC2" s="28"/>
      <c r="ED2" s="28"/>
      <c r="EE2" s="28"/>
      <c r="EF2" s="28"/>
      <c r="EG2" s="28"/>
      <c r="EH2" s="28"/>
      <c r="EI2" s="28"/>
      <c r="EJ2" s="28"/>
      <c r="EK2" s="28"/>
      <c r="EL2" s="28"/>
      <c r="EM2" s="28"/>
      <c r="EN2" s="28"/>
      <c r="EO2" s="28"/>
      <c r="EP2" s="28"/>
      <c r="EQ2" s="28"/>
      <c r="ER2" s="28"/>
      <c r="ES2" s="28"/>
      <c r="ET2" s="28"/>
      <c r="EU2" s="28"/>
      <c r="EV2" s="28"/>
      <c r="EW2" s="28"/>
      <c r="EX2" s="28"/>
      <c r="EY2" s="28"/>
      <c r="EZ2" s="28"/>
      <c r="FA2" s="28"/>
      <c r="FB2" s="28"/>
      <c r="FC2" s="28"/>
      <c r="FD2" s="28"/>
      <c r="FE2" s="28"/>
      <c r="FF2" s="28"/>
      <c r="FG2" s="28"/>
      <c r="FH2" s="28"/>
      <c r="FI2" s="28"/>
      <c r="FJ2" s="28"/>
      <c r="FK2" s="28"/>
      <c r="FL2" s="28"/>
      <c r="FM2" s="28"/>
      <c r="FN2" s="28"/>
      <c r="FO2" s="28"/>
      <c r="FP2" s="28"/>
      <c r="FQ2" s="28"/>
      <c r="FR2" s="28"/>
      <c r="FS2" s="28"/>
      <c r="FT2" s="28"/>
      <c r="FU2" s="28"/>
      <c r="FV2" s="28"/>
      <c r="FW2" s="28"/>
      <c r="FX2" s="28"/>
      <c r="FY2" s="28"/>
      <c r="FZ2" s="28"/>
      <c r="GA2" s="28"/>
      <c r="GB2" s="28"/>
      <c r="GC2" s="28"/>
      <c r="GD2" s="28"/>
      <c r="GE2" s="28"/>
      <c r="GF2" s="28"/>
      <c r="GG2" s="28"/>
      <c r="GH2" s="28"/>
      <c r="GI2" s="28"/>
      <c r="GJ2" s="28"/>
      <c r="GK2" s="28"/>
      <c r="GL2" s="28"/>
      <c r="GM2" s="28"/>
      <c r="GN2" s="28"/>
      <c r="GO2" s="28"/>
    </row>
    <row r="3" spans="1:197" ht="15" customHeight="1" thickTop="1" thickBot="1" x14ac:dyDescent="0.3">
      <c r="A3" s="16" t="s">
        <v>12</v>
      </c>
      <c r="B3" s="29" t="s">
        <v>0</v>
      </c>
      <c r="C3" s="263" t="s">
        <v>13</v>
      </c>
      <c r="D3" s="263"/>
      <c r="E3" s="29" t="s">
        <v>0</v>
      </c>
      <c r="F3" s="6" t="s">
        <v>12</v>
      </c>
      <c r="G3" s="13" t="s">
        <v>14</v>
      </c>
      <c r="H3" s="17" t="s">
        <v>15</v>
      </c>
      <c r="I3" s="28"/>
      <c r="J3" s="36" t="s">
        <v>17</v>
      </c>
      <c r="K3" s="40" t="s">
        <v>0</v>
      </c>
      <c r="L3" s="39" t="s">
        <v>18</v>
      </c>
      <c r="M3" s="274" t="s">
        <v>19</v>
      </c>
      <c r="N3" s="275"/>
      <c r="O3" s="41" t="s">
        <v>20</v>
      </c>
      <c r="P3" s="37" t="s">
        <v>21</v>
      </c>
      <c r="Q3" s="37" t="s">
        <v>22</v>
      </c>
      <c r="R3" s="37" t="s">
        <v>12</v>
      </c>
      <c r="S3" s="37" t="s">
        <v>23</v>
      </c>
      <c r="T3" s="37" t="s">
        <v>24</v>
      </c>
      <c r="U3" s="38" t="s">
        <v>25</v>
      </c>
      <c r="V3" s="43" t="s">
        <v>17</v>
      </c>
      <c r="W3" s="45" t="s">
        <v>0</v>
      </c>
      <c r="X3" s="44" t="s">
        <v>18</v>
      </c>
      <c r="Y3" s="239" t="s">
        <v>19</v>
      </c>
      <c r="Z3" s="240"/>
      <c r="AA3" s="46" t="s">
        <v>20</v>
      </c>
      <c r="AB3" s="47" t="s">
        <v>21</v>
      </c>
      <c r="AC3" s="47" t="s">
        <v>22</v>
      </c>
      <c r="AD3" s="47" t="s">
        <v>12</v>
      </c>
      <c r="AE3" s="47" t="s">
        <v>23</v>
      </c>
      <c r="AF3" s="47" t="s">
        <v>24</v>
      </c>
      <c r="AG3" s="48" t="s">
        <v>25</v>
      </c>
      <c r="AH3" s="53" t="s">
        <v>17</v>
      </c>
      <c r="AI3" s="55" t="s">
        <v>0</v>
      </c>
      <c r="AJ3" s="54" t="s">
        <v>18</v>
      </c>
      <c r="AK3" s="247" t="s">
        <v>19</v>
      </c>
      <c r="AL3" s="248"/>
      <c r="AM3" s="56" t="s">
        <v>20</v>
      </c>
      <c r="AN3" s="57" t="s">
        <v>21</v>
      </c>
      <c r="AO3" s="57" t="s">
        <v>22</v>
      </c>
      <c r="AP3" s="57" t="s">
        <v>12</v>
      </c>
      <c r="AQ3" s="57" t="s">
        <v>23</v>
      </c>
      <c r="AR3" s="57" t="s">
        <v>24</v>
      </c>
      <c r="AS3" s="58" t="s">
        <v>25</v>
      </c>
      <c r="AT3" s="231" t="s">
        <v>32</v>
      </c>
      <c r="AU3" s="229"/>
      <c r="AV3" s="229" t="s">
        <v>33</v>
      </c>
      <c r="AW3" s="229"/>
      <c r="AX3" s="229" t="s">
        <v>34</v>
      </c>
      <c r="AY3" s="230"/>
      <c r="AZ3" s="26" t="s">
        <v>0</v>
      </c>
      <c r="BA3" s="26" t="s">
        <v>35</v>
      </c>
      <c r="BB3" s="229" t="s">
        <v>19</v>
      </c>
      <c r="BC3" s="229"/>
      <c r="BD3" s="26" t="s">
        <v>17</v>
      </c>
      <c r="BE3" s="26" t="s">
        <v>36</v>
      </c>
      <c r="BF3" s="26" t="s">
        <v>20</v>
      </c>
      <c r="BG3" s="26" t="s">
        <v>21</v>
      </c>
      <c r="BH3" s="26" t="s">
        <v>22</v>
      </c>
      <c r="BI3" s="26" t="s">
        <v>12</v>
      </c>
      <c r="BJ3" s="26" t="s">
        <v>23</v>
      </c>
      <c r="BK3" s="26" t="s">
        <v>24</v>
      </c>
      <c r="BL3" s="26" t="s">
        <v>25</v>
      </c>
      <c r="BM3" s="26" t="s">
        <v>0</v>
      </c>
      <c r="BN3" s="26" t="s">
        <v>35</v>
      </c>
      <c r="BO3" s="229" t="s">
        <v>19</v>
      </c>
      <c r="BP3" s="229"/>
      <c r="BQ3" s="26" t="s">
        <v>17</v>
      </c>
      <c r="BR3" s="26" t="s">
        <v>36</v>
      </c>
      <c r="BS3" s="26" t="s">
        <v>20</v>
      </c>
      <c r="BT3" s="26" t="s">
        <v>21</v>
      </c>
      <c r="BU3" s="26" t="s">
        <v>22</v>
      </c>
      <c r="BV3" s="26" t="s">
        <v>12</v>
      </c>
      <c r="BW3" s="26" t="s">
        <v>23</v>
      </c>
      <c r="BX3" s="26" t="s">
        <v>24</v>
      </c>
      <c r="BY3" s="26" t="s">
        <v>25</v>
      </c>
      <c r="BZ3" s="26" t="s">
        <v>0</v>
      </c>
      <c r="CA3" s="26" t="s">
        <v>35</v>
      </c>
      <c r="CB3" s="229" t="s">
        <v>19</v>
      </c>
      <c r="CC3" s="229"/>
      <c r="CD3" s="26" t="s">
        <v>17</v>
      </c>
      <c r="CE3" s="26" t="s">
        <v>36</v>
      </c>
      <c r="CF3" s="26" t="s">
        <v>20</v>
      </c>
      <c r="CG3" s="26" t="s">
        <v>21</v>
      </c>
      <c r="CH3" s="26" t="s">
        <v>22</v>
      </c>
      <c r="CI3" s="26" t="s">
        <v>12</v>
      </c>
      <c r="CJ3" s="26" t="s">
        <v>23</v>
      </c>
      <c r="CK3" s="26" t="s">
        <v>24</v>
      </c>
      <c r="CL3" s="26" t="s">
        <v>25</v>
      </c>
      <c r="CM3" s="26" t="s">
        <v>42</v>
      </c>
      <c r="CN3" s="26" t="s">
        <v>42</v>
      </c>
      <c r="CO3" s="26" t="s">
        <v>42</v>
      </c>
      <c r="CP3" s="26" t="s">
        <v>42</v>
      </c>
      <c r="CQ3" s="26" t="s">
        <v>42</v>
      </c>
      <c r="CR3" s="26" t="s">
        <v>42</v>
      </c>
      <c r="CS3" s="26" t="s">
        <v>12</v>
      </c>
      <c r="CT3" s="26" t="s">
        <v>12</v>
      </c>
      <c r="CU3" s="26" t="s">
        <v>36</v>
      </c>
      <c r="CV3" s="26" t="s">
        <v>36</v>
      </c>
      <c r="CW3" s="26" t="s">
        <v>43</v>
      </c>
      <c r="CX3" s="26" t="s">
        <v>43</v>
      </c>
      <c r="CY3" s="26" t="s">
        <v>20</v>
      </c>
      <c r="CZ3" s="26" t="s">
        <v>20</v>
      </c>
      <c r="DA3" s="26" t="s">
        <v>21</v>
      </c>
      <c r="DB3" s="26" t="s">
        <v>21</v>
      </c>
      <c r="DC3" s="26" t="s">
        <v>22</v>
      </c>
      <c r="DD3" s="26" t="s">
        <v>22</v>
      </c>
      <c r="DE3" s="26" t="s">
        <v>12</v>
      </c>
      <c r="DF3" s="26" t="s">
        <v>12</v>
      </c>
      <c r="DG3" s="26" t="s">
        <v>23</v>
      </c>
      <c r="DH3" s="26" t="s">
        <v>23</v>
      </c>
      <c r="DI3" s="26" t="s">
        <v>24</v>
      </c>
      <c r="DJ3" s="30" t="s">
        <v>24</v>
      </c>
      <c r="DK3" s="26" t="s">
        <v>0</v>
      </c>
      <c r="DL3" s="26" t="s">
        <v>35</v>
      </c>
      <c r="DM3" s="26" t="s">
        <v>42</v>
      </c>
      <c r="DN3" s="26" t="s">
        <v>0</v>
      </c>
      <c r="DO3" s="26" t="s">
        <v>0</v>
      </c>
      <c r="DP3" s="26" t="s">
        <v>35</v>
      </c>
      <c r="DQ3" s="26" t="s">
        <v>42</v>
      </c>
      <c r="DR3" s="26" t="s">
        <v>0</v>
      </c>
      <c r="DS3" s="26" t="s">
        <v>0</v>
      </c>
      <c r="DT3" s="26" t="s">
        <v>35</v>
      </c>
      <c r="DU3" s="26" t="s">
        <v>42</v>
      </c>
      <c r="DV3" s="26" t="s">
        <v>0</v>
      </c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P3" s="28"/>
      <c r="EQ3" s="28"/>
      <c r="ER3" s="28"/>
      <c r="ES3" s="28"/>
      <c r="ET3" s="28"/>
      <c r="EU3" s="28"/>
      <c r="EV3" s="28"/>
      <c r="EW3" s="28"/>
      <c r="EX3" s="28"/>
      <c r="EY3" s="28"/>
      <c r="EZ3" s="28"/>
      <c r="FA3" s="28"/>
      <c r="FB3" s="28"/>
      <c r="FC3" s="28"/>
      <c r="FD3" s="28"/>
      <c r="FE3" s="28"/>
      <c r="FF3" s="28"/>
      <c r="FG3" s="28"/>
      <c r="FH3" s="28"/>
      <c r="FI3" s="28"/>
      <c r="FJ3" s="28"/>
      <c r="FK3" s="28"/>
      <c r="FL3" s="28"/>
      <c r="FM3" s="28"/>
      <c r="FN3" s="28"/>
      <c r="FO3" s="28"/>
      <c r="FP3" s="28"/>
      <c r="FQ3" s="28"/>
      <c r="FR3" s="28"/>
      <c r="FS3" s="28"/>
      <c r="FT3" s="28"/>
      <c r="FU3" s="28"/>
      <c r="FV3" s="28"/>
      <c r="FW3" s="28"/>
      <c r="FX3" s="28"/>
      <c r="FY3" s="28"/>
      <c r="FZ3" s="28"/>
      <c r="GA3" s="28"/>
      <c r="GB3" s="28"/>
      <c r="GC3" s="28"/>
      <c r="GD3" s="28"/>
      <c r="GE3" s="28"/>
      <c r="GF3" s="28"/>
      <c r="GG3" s="28"/>
      <c r="GH3" s="28"/>
      <c r="GI3" s="28"/>
      <c r="GJ3" s="28"/>
      <c r="GK3" s="28"/>
      <c r="GL3" s="28"/>
      <c r="GM3" s="28"/>
      <c r="GN3" s="28"/>
      <c r="GO3" s="28"/>
    </row>
    <row r="4" spans="1:197" ht="15" customHeight="1" thickTop="1" x14ac:dyDescent="0.25">
      <c r="A4" s="18"/>
      <c r="B4" s="212"/>
      <c r="C4" s="11"/>
      <c r="D4" s="9"/>
      <c r="E4" s="215"/>
      <c r="F4" s="7"/>
      <c r="G4" s="14"/>
      <c r="H4" s="19"/>
      <c r="I4" s="28"/>
      <c r="J4" s="35">
        <v>1</v>
      </c>
      <c r="K4" s="218" t="str">
        <f>VLOOKUP(AT4,$AU$4:$AZ$27,6,0)</f>
        <v>Equipe 01</v>
      </c>
      <c r="L4" s="184">
        <f t="shared" ref="L4:L11" si="0">VLOOKUP(K4,$AZ$4:$BL$27,6,0)</f>
        <v>0</v>
      </c>
      <c r="M4" s="139">
        <f t="shared" ref="M4:M11" si="1">VLOOKUP(K4,$AZ$4:$BL$27,3,0)</f>
        <v>0</v>
      </c>
      <c r="N4" s="63" t="str">
        <f t="shared" ref="N4:N11" si="2">VLOOKUP(K4,$AZ$4:$BL$27,4,0)</f>
        <v>u</v>
      </c>
      <c r="O4" s="142">
        <f t="shared" ref="O4:O11" si="3">VLOOKUP(K4,$AZ$4:$BL$27,7,0)</f>
        <v>0</v>
      </c>
      <c r="P4" s="143">
        <f t="shared" ref="P4:P11" si="4">VLOOKUP(K4,$AZ$4:$BL$27,8,0)</f>
        <v>0</v>
      </c>
      <c r="Q4" s="143">
        <f t="shared" ref="Q4:Q11" si="5">VLOOKUP(K4,$AZ$4:$BL$27,9,0)</f>
        <v>0</v>
      </c>
      <c r="R4" s="143">
        <f t="shared" ref="R4:R11" si="6">VLOOKUP(K4,$AZ$4:$BL$27,10,0)</f>
        <v>0</v>
      </c>
      <c r="S4" s="143">
        <f t="shared" ref="S4:S11" si="7">VLOOKUP(K4,$AZ$4:$BL$27,11,0)</f>
        <v>0</v>
      </c>
      <c r="T4" s="143">
        <f t="shared" ref="T4:T11" si="8">VLOOKUP(K4,$AZ$4:$BL$27,12,0)</f>
        <v>0</v>
      </c>
      <c r="U4" s="175">
        <f t="shared" ref="U4:U11" si="9">VLOOKUP(K4,$AZ$4:$BL$27,13,0)</f>
        <v>0</v>
      </c>
      <c r="V4" s="49">
        <v>1</v>
      </c>
      <c r="W4" s="221" t="str">
        <f>VLOOKUP(AV4,$AW$4:$BM$27,17,0)</f>
        <v>Equipe 01</v>
      </c>
      <c r="X4" s="187">
        <f t="shared" ref="X4:X11" si="10">VLOOKUP(W4,$BM$4:$BY$27,6,0)</f>
        <v>0</v>
      </c>
      <c r="Y4" s="148">
        <f t="shared" ref="Y4:Y11" si="11">VLOOKUP(W4,$BM$4:$BY$27,3,0)</f>
        <v>0</v>
      </c>
      <c r="Z4" s="50" t="str">
        <f t="shared" ref="Z4:Z11" si="12">VLOOKUP(W4,$BM$4:$BY$27,4,0)</f>
        <v>u</v>
      </c>
      <c r="AA4" s="151">
        <f t="shared" ref="AA4:AA11" si="13">VLOOKUP(W4,$BM$4:$BY$27,7,0)</f>
        <v>0</v>
      </c>
      <c r="AB4" s="152">
        <f t="shared" ref="AB4:AB11" si="14">VLOOKUP(W4,$BM$4:$BY$27,8,0)</f>
        <v>0</v>
      </c>
      <c r="AC4" s="152">
        <f t="shared" ref="AC4:AC11" si="15">VLOOKUP(W4,$BM$4:$BY$27,9,0)</f>
        <v>0</v>
      </c>
      <c r="AD4" s="152">
        <f t="shared" ref="AD4:AD11" si="16">VLOOKUP(W4,$BM$4:$BY$27,10,0)</f>
        <v>0</v>
      </c>
      <c r="AE4" s="152">
        <f t="shared" ref="AE4:AE11" si="17">VLOOKUP(W4,$BM$4:$BY$27,11,0)</f>
        <v>0</v>
      </c>
      <c r="AF4" s="152">
        <f t="shared" ref="AF4:AF11" si="18">VLOOKUP(W4,$BM$4:$BY$27,12,0)</f>
        <v>0</v>
      </c>
      <c r="AG4" s="178">
        <f t="shared" ref="AG4:AG11" si="19">VLOOKUP(W4,$BM$4:$BY$27,13,0)</f>
        <v>0</v>
      </c>
      <c r="AH4" s="59">
        <v>1</v>
      </c>
      <c r="AI4" s="224" t="str">
        <f>VLOOKUP(AX4,$AY$4:$BZ$27,28,0)</f>
        <v>Equipe 01</v>
      </c>
      <c r="AJ4" s="190">
        <f t="shared" ref="AJ4:AJ11" si="20">VLOOKUP(AI4,$BZ$4:$CL$27,6,0)</f>
        <v>0</v>
      </c>
      <c r="AK4" s="157">
        <f>VLOOKUP(AI4,$BZ$4:$CL$27,3,0)</f>
        <v>0</v>
      </c>
      <c r="AL4" s="60" t="str">
        <f>VLOOKUP(AI4,$BZ$4:$CL$27,4,0)</f>
        <v>u</v>
      </c>
      <c r="AM4" s="160">
        <f>VLOOKUP(AI4,$BZ$4:$CL$27,7,0)</f>
        <v>0</v>
      </c>
      <c r="AN4" s="161">
        <f>VLOOKUP(AI4,$BZ$4:$CL$27,8,0)</f>
        <v>0</v>
      </c>
      <c r="AO4" s="161">
        <f>VLOOKUP(AI4,$BZ$4:$CL$27,9,0)</f>
        <v>0</v>
      </c>
      <c r="AP4" s="161">
        <f>VLOOKUP(AI4,$BZ$4:$CL$27,10,0)</f>
        <v>0</v>
      </c>
      <c r="AQ4" s="161">
        <f>VLOOKUP(AI4,$BZ$4:$CL$27,11,0)</f>
        <v>0</v>
      </c>
      <c r="AR4" s="161">
        <f>VLOOKUP(AI4,$BZ$4:$CL$27,12,0)</f>
        <v>0</v>
      </c>
      <c r="AS4" s="181">
        <f>VLOOKUP(AI4,$BZ$4:$CL$27,13,0)</f>
        <v>0</v>
      </c>
      <c r="AT4" s="27">
        <v>1</v>
      </c>
      <c r="AU4" s="26">
        <f>BD4</f>
        <v>1</v>
      </c>
      <c r="AV4" s="26">
        <v>1</v>
      </c>
      <c r="AW4" s="26">
        <f>BQ4</f>
        <v>1</v>
      </c>
      <c r="AX4" s="26">
        <v>1</v>
      </c>
      <c r="AY4" s="30">
        <f>CD4</f>
        <v>1</v>
      </c>
      <c r="AZ4" s="31" t="str">
        <f>Equipes!A2</f>
        <v>Equipe 01</v>
      </c>
      <c r="BA4" s="26">
        <f>RANK(CM4,$CM$4:$CM$27)</f>
        <v>1</v>
      </c>
      <c r="BB4" s="26">
        <f>'J09'!BA4-BA4</f>
        <v>0</v>
      </c>
      <c r="BC4" s="32" t="str">
        <f>IF(BA4&gt;'J09'!BA4,'J09'!$BC$28,IF(BA4='J09'!BA4,'J09'!$BB$28,IF(BA4&lt;'J09'!BA4,'J09'!$BA$28)))</f>
        <v>u</v>
      </c>
      <c r="BD4" s="26">
        <f>RANK(CN4,$CN$4:$CN$27)</f>
        <v>1</v>
      </c>
      <c r="BE4" s="26">
        <f>SUMPRODUCT(($B$4:$B$15=AZ4)*($CW$4:$CW$15))+SUMPRODUCT(($E$4:$E$15=AZ4)*($CX$4:$CX$15))+'J09'!BE4</f>
        <v>0</v>
      </c>
      <c r="BF4" s="26">
        <f>SUMPRODUCT(($B$4:$B$15=AZ4)*($CY$4:$CY$15))+SUMPRODUCT(($E$4:$E$15=AZ4)*($CZ$4:$CZ$15))+'J09'!BF4</f>
        <v>0</v>
      </c>
      <c r="BG4" s="26">
        <f>SUMPRODUCT(($B$4:$B$15=AZ4)*($DA$4:$DA$15))+SUMPRODUCT(($E$4:$E$15=AZ4)*($DB$4:$DB$15))+'J09'!BG4</f>
        <v>0</v>
      </c>
      <c r="BH4" s="26">
        <f>SUMPRODUCT(($B$4:$B$15=AZ4)*($DC$4:$DC$15))+SUMPRODUCT(($E$4:$E$15=AZ4)*($DD$4:$DD$15))+'J09'!BH4</f>
        <v>0</v>
      </c>
      <c r="BI4" s="26">
        <f>SUMPRODUCT(($B$4:$B$15=AZ4)*($DE$4:$DE$15))+SUMPRODUCT(($E$4:$E$15=AZ4)*($DF$4:$DF$15))+'J09'!BI4</f>
        <v>0</v>
      </c>
      <c r="BJ4" s="26">
        <f>SUMPRODUCT(($B$4:$B$15=AZ4)*($DG$4:$DG$15))+SUMPRODUCT(($E$4:$E$15=AZ4)*($DH$4:$DH$15))+'J09'!BJ4</f>
        <v>0</v>
      </c>
      <c r="BK4" s="26">
        <f>SUMPRODUCT(($B$4:$B$15=AZ4)*($DI$4:$DI$15))+SUMPRODUCT(($E$4:$E$15=AZ4)*($DJ$4:$DJ$15))+'J09'!BK4</f>
        <v>0</v>
      </c>
      <c r="BL4" s="26">
        <f>BJ4-BK4</f>
        <v>0</v>
      </c>
      <c r="BM4" s="31" t="str">
        <f>Equipes!A2</f>
        <v>Equipe 01</v>
      </c>
      <c r="BN4" s="26">
        <f>RANK(CO4,$CO$4:$CO$27)</f>
        <v>1</v>
      </c>
      <c r="BO4" s="26">
        <f>'J09'!BN4-BN4</f>
        <v>0</v>
      </c>
      <c r="BP4" s="32" t="str">
        <f>IF(BN4&gt;'J09'!BN4,'J09'!$BP$28,IF(BN4='J09'!BN4,'J09'!$BO$28,IF(BN4&lt;'J09'!BN4,'J09'!$BN$28)))</f>
        <v>u</v>
      </c>
      <c r="BQ4" s="26">
        <f>RANK(CP4,$CP$4:$CP$27)</f>
        <v>1</v>
      </c>
      <c r="BR4" s="26">
        <f>SUMPRODUCT(($B$4:$B$15=BM4)*($CU$4:$CU$15))+'J09'!BR4</f>
        <v>0</v>
      </c>
      <c r="BS4" s="26">
        <f>SUMPRODUCT(($B$4:$B$15=BM4)*($CY$4:$CY$15))+'J09'!BS4</f>
        <v>0</v>
      </c>
      <c r="BT4" s="26">
        <f>SUMPRODUCT(($B$4:$B$15=BM4)*($DA$4:$DA$15))+'J09'!BT4</f>
        <v>0</v>
      </c>
      <c r="BU4" s="26">
        <f>SUMPRODUCT(($B$4:$B$15=BM4)*($DC$4:$DC$15))+'J09'!BU4</f>
        <v>0</v>
      </c>
      <c r="BV4" s="26">
        <f>SUMPRODUCT(($B$4:$B$15=BM4)*($DE$4:$DE$15))+'J09'!BV4</f>
        <v>0</v>
      </c>
      <c r="BW4" s="26">
        <f>SUMPRODUCT(($B$4:$B$15=BM4)*($DG$4:$DG$15))+'J09'!BW4</f>
        <v>0</v>
      </c>
      <c r="BX4" s="26">
        <f>SUMPRODUCT(($B$4:$B$15=BM4)*($DI$4:$DI$15))+'J09'!BX4</f>
        <v>0</v>
      </c>
      <c r="BY4" s="26">
        <f>BW4-BX4</f>
        <v>0</v>
      </c>
      <c r="BZ4" s="31" t="str">
        <f>Equipes!A2</f>
        <v>Equipe 01</v>
      </c>
      <c r="CA4" s="26">
        <f>RANK(CQ4,$CQ$4:$CQ$27)</f>
        <v>1</v>
      </c>
      <c r="CB4" s="26">
        <f>'J09'!CA4-CA4</f>
        <v>0</v>
      </c>
      <c r="CC4" s="32" t="str">
        <f>IF(CA4&gt;'J09'!CA4,'J09'!$CC$28,IF(CA4='J09'!CA4,'J09'!$CB$28,IF(CA4&lt;'J09'!CA4,'J09'!$CA$28)))</f>
        <v>u</v>
      </c>
      <c r="CD4" s="26">
        <f>RANK(CR4,$CR$4:$CR$27)</f>
        <v>1</v>
      </c>
      <c r="CE4" s="26">
        <f>SUMPRODUCT(($E$4:$E$15=BZ4)*($CV$4:$CV$15))+'J09'!CE4</f>
        <v>0</v>
      </c>
      <c r="CF4" s="26">
        <f>SUMPRODUCT(($E$4:$E$15=BZ4)*($CZ$4:$CZ$15))+'J09'!CF4</f>
        <v>0</v>
      </c>
      <c r="CG4" s="26">
        <f>SUMPRODUCT(($E$4:$E$15=BZ4)*($DB$4:$DB$15))+'J09'!CG4</f>
        <v>0</v>
      </c>
      <c r="CH4" s="26">
        <f>SUMPRODUCT(($E$4:$E$15=BZ4)*($DD$4:$DD$15))+'J09'!CH4</f>
        <v>0</v>
      </c>
      <c r="CI4" s="26">
        <f>SUMPRODUCT(($E$4:$E$15=BZ4)*($DF$4:$DF$15))+'J09'!CI4</f>
        <v>0</v>
      </c>
      <c r="CJ4" s="26">
        <f>SUMPRODUCT(($E$4:$E$15=BZ4)*($DH$4:$DH$15))+'J09'!CJ4</f>
        <v>0</v>
      </c>
      <c r="CK4" s="26">
        <f>SUMPRODUCT(($E$4:$E$15=BZ4)*($DJ$4:$DJ$15))+'J09'!CK4</f>
        <v>0</v>
      </c>
      <c r="CL4" s="26">
        <f>CJ4-CK4</f>
        <v>0</v>
      </c>
      <c r="CM4" s="33">
        <f>SUM(BE4*1000+(BL4)/100+(BJ4)/1000)</f>
        <v>0</v>
      </c>
      <c r="CN4" s="33">
        <f>CM4+0.0000008</f>
        <v>7.9999999999999996E-7</v>
      </c>
      <c r="CO4" s="33">
        <f>SUM(BR4*1000+(BY4)/100+(BW4)/1000)</f>
        <v>0</v>
      </c>
      <c r="CP4" s="33">
        <f>CO4+0.0000008</f>
        <v>7.9999999999999996E-7</v>
      </c>
      <c r="CQ4" s="33">
        <f>SUM(CE4*1000+(CL4)/100+(CJ4)/1000)</f>
        <v>0</v>
      </c>
      <c r="CR4" s="33">
        <f>CQ4+0.0000008</f>
        <v>7.9999999999999996E-7</v>
      </c>
      <c r="CS4" s="26">
        <f>A4</f>
        <v>0</v>
      </c>
      <c r="CT4" s="26">
        <f>F4</f>
        <v>0</v>
      </c>
      <c r="CU4" s="26">
        <f>IF(C4="",0,IF(C4&gt;D4,3,IF(C4=D4,1,IF(C4&lt;D4,0))))</f>
        <v>0</v>
      </c>
      <c r="CV4" s="26">
        <f>IF(D4="",0,IF(D4&gt;C4,3,IF(D4=C4,1,IF(D4&lt;C4,0))))</f>
        <v>0</v>
      </c>
      <c r="CW4" s="26">
        <f>CU4-CS4</f>
        <v>0</v>
      </c>
      <c r="CX4" s="26">
        <f>CV4-CT4</f>
        <v>0</v>
      </c>
      <c r="CY4" s="26">
        <f t="shared" ref="CY4:CZ7" si="21">IF(C4="",0,1)</f>
        <v>0</v>
      </c>
      <c r="CZ4" s="26">
        <f t="shared" si="21"/>
        <v>0</v>
      </c>
      <c r="DA4" s="26" t="b">
        <f>IF(C4&lt;&gt;"",IF(C4&gt;D4,1))</f>
        <v>0</v>
      </c>
      <c r="DB4" s="26" t="b">
        <f>IF(D4&lt;&gt;"",IF(D4&gt;C4,1))</f>
        <v>0</v>
      </c>
      <c r="DC4" s="26" t="b">
        <f>IF(C4&lt;&gt;"",IF(C4=D4,1))</f>
        <v>0</v>
      </c>
      <c r="DD4" s="26" t="b">
        <f>IF(D4&lt;&gt;"",IF(D4=C4,1))</f>
        <v>0</v>
      </c>
      <c r="DE4" s="26" t="b">
        <f>IF(C4&lt;&gt;"",IF(C4&lt;D4,1))</f>
        <v>0</v>
      </c>
      <c r="DF4" s="26" t="b">
        <f>IF(D4&lt;&gt;"",IF(D4&lt;C4,1))</f>
        <v>0</v>
      </c>
      <c r="DG4" s="26">
        <f t="shared" ref="DG4:DH7" si="22">C4</f>
        <v>0</v>
      </c>
      <c r="DH4" s="26">
        <f t="shared" si="22"/>
        <v>0</v>
      </c>
      <c r="DI4" s="26">
        <f>D4</f>
        <v>0</v>
      </c>
      <c r="DJ4" s="30">
        <f>C4</f>
        <v>0</v>
      </c>
      <c r="DK4" s="31" t="str">
        <f>VLOOKUP(AT4,$AU$4:$AZ$27,6,0)</f>
        <v>Equipe 01</v>
      </c>
      <c r="DL4" s="33">
        <f>VLOOKUP(DK4,$AZ$4:$CM$27,40,0)</f>
        <v>0</v>
      </c>
      <c r="DM4" s="26">
        <f>RANK(DL4,$DL$4:$DL$27)</f>
        <v>1</v>
      </c>
      <c r="DN4" s="31" t="str">
        <f>AZ4</f>
        <v>Equipe 01</v>
      </c>
      <c r="DO4" s="31" t="str">
        <f>VLOOKUP(AV4,$AW$4:$BM$27,17,0)</f>
        <v>Equipe 01</v>
      </c>
      <c r="DP4" s="33">
        <f>VLOOKUP(DO4,$BM$4:$CO$27,29,0)</f>
        <v>0</v>
      </c>
      <c r="DQ4" s="26">
        <f>RANK(DP4,$DP$4:$DP$27)</f>
        <v>1</v>
      </c>
      <c r="DR4" s="31" t="str">
        <f>BM4</f>
        <v>Equipe 01</v>
      </c>
      <c r="DS4" s="31" t="str">
        <f>VLOOKUP(AX4,$AY$4:$BZ$27,28,0)</f>
        <v>Equipe 01</v>
      </c>
      <c r="DT4" s="33">
        <f>VLOOKUP(DS4,$BZ$4:$CQ$27,18,0)</f>
        <v>0</v>
      </c>
      <c r="DU4" s="26">
        <f>RANK(DT4,$DT$4:$DT$27)</f>
        <v>1</v>
      </c>
      <c r="DV4" s="31" t="str">
        <f>BZ4</f>
        <v>Equipe 01</v>
      </c>
      <c r="DW4" s="28"/>
      <c r="DX4" s="28"/>
      <c r="DY4" s="28"/>
      <c r="DZ4" s="28"/>
      <c r="EA4" s="28"/>
      <c r="EB4" s="28"/>
      <c r="EC4" s="28"/>
      <c r="ED4" s="28"/>
      <c r="EE4" s="28"/>
      <c r="EF4" s="28"/>
      <c r="EG4" s="28"/>
      <c r="EH4" s="28"/>
      <c r="EI4" s="28"/>
      <c r="EJ4" s="28"/>
      <c r="EK4" s="28"/>
      <c r="EL4" s="28"/>
      <c r="EM4" s="28"/>
      <c r="EN4" s="28"/>
      <c r="EO4" s="28"/>
      <c r="EP4" s="28"/>
      <c r="EQ4" s="28"/>
      <c r="ER4" s="28"/>
      <c r="ES4" s="28"/>
      <c r="ET4" s="28"/>
      <c r="EU4" s="28"/>
      <c r="EV4" s="28"/>
      <c r="EW4" s="28"/>
      <c r="EX4" s="28"/>
      <c r="EY4" s="28"/>
      <c r="EZ4" s="28"/>
      <c r="FA4" s="28"/>
      <c r="FB4" s="28"/>
      <c r="FC4" s="28"/>
      <c r="FD4" s="28"/>
      <c r="FE4" s="28"/>
      <c r="FF4" s="28"/>
      <c r="FG4" s="28"/>
      <c r="FH4" s="28"/>
      <c r="FI4" s="28"/>
      <c r="FJ4" s="28"/>
      <c r="FK4" s="28"/>
      <c r="FL4" s="28"/>
      <c r="FM4" s="28"/>
      <c r="FN4" s="28"/>
      <c r="FO4" s="28"/>
      <c r="FP4" s="28"/>
      <c r="FQ4" s="28"/>
      <c r="FR4" s="28"/>
      <c r="FS4" s="28"/>
      <c r="FT4" s="28"/>
      <c r="FU4" s="28"/>
      <c r="FV4" s="28"/>
      <c r="FW4" s="28"/>
      <c r="FX4" s="28"/>
      <c r="FY4" s="28"/>
      <c r="FZ4" s="28"/>
      <c r="GA4" s="28"/>
      <c r="GB4" s="28"/>
      <c r="GC4" s="28"/>
      <c r="GD4" s="28"/>
      <c r="GE4" s="28"/>
      <c r="GF4" s="28"/>
      <c r="GG4" s="28"/>
      <c r="GH4" s="28"/>
      <c r="GI4" s="28"/>
      <c r="GJ4" s="28"/>
      <c r="GK4" s="28"/>
      <c r="GL4" s="28"/>
      <c r="GM4" s="28"/>
      <c r="GN4" s="28"/>
      <c r="GO4" s="28"/>
    </row>
    <row r="5" spans="1:197" ht="15" customHeight="1" x14ac:dyDescent="0.25">
      <c r="A5" s="20"/>
      <c r="B5" s="213"/>
      <c r="C5" s="12"/>
      <c r="D5" s="10"/>
      <c r="E5" s="216"/>
      <c r="F5" s="8"/>
      <c r="G5" s="15"/>
      <c r="H5" s="21"/>
      <c r="I5" s="28"/>
      <c r="J5" s="34">
        <f>IF(DL5=DL4,DM4,DM5)</f>
        <v>1</v>
      </c>
      <c r="K5" s="219" t="str">
        <f t="shared" ref="K5:K11" si="23">VLOOKUP(AT5,$AU$4:$AZ$27,6,0)</f>
        <v>Equipe 02</v>
      </c>
      <c r="L5" s="185">
        <f t="shared" si="0"/>
        <v>0</v>
      </c>
      <c r="M5" s="140">
        <f t="shared" si="1"/>
        <v>0</v>
      </c>
      <c r="N5" s="42" t="str">
        <f t="shared" si="2"/>
        <v>u</v>
      </c>
      <c r="O5" s="144">
        <f t="shared" si="3"/>
        <v>0</v>
      </c>
      <c r="P5" s="145">
        <f t="shared" si="4"/>
        <v>0</v>
      </c>
      <c r="Q5" s="145">
        <f t="shared" si="5"/>
        <v>0</v>
      </c>
      <c r="R5" s="145">
        <f t="shared" si="6"/>
        <v>0</v>
      </c>
      <c r="S5" s="145">
        <f t="shared" si="7"/>
        <v>0</v>
      </c>
      <c r="T5" s="145">
        <f t="shared" si="8"/>
        <v>0</v>
      </c>
      <c r="U5" s="176">
        <f t="shared" si="9"/>
        <v>0</v>
      </c>
      <c r="V5" s="51">
        <f>IF(DP5=DP4,DQ4,DQ5)</f>
        <v>1</v>
      </c>
      <c r="W5" s="222" t="str">
        <f t="shared" ref="W5:W11" si="24">VLOOKUP(AV5,$AW$4:$BM$27,17,0)</f>
        <v>Equipe 02</v>
      </c>
      <c r="X5" s="188">
        <f t="shared" si="10"/>
        <v>0</v>
      </c>
      <c r="Y5" s="149">
        <f t="shared" si="11"/>
        <v>0</v>
      </c>
      <c r="Z5" s="52" t="str">
        <f t="shared" si="12"/>
        <v>u</v>
      </c>
      <c r="AA5" s="153">
        <f t="shared" si="13"/>
        <v>0</v>
      </c>
      <c r="AB5" s="154">
        <f t="shared" si="14"/>
        <v>0</v>
      </c>
      <c r="AC5" s="154">
        <f t="shared" si="15"/>
        <v>0</v>
      </c>
      <c r="AD5" s="154">
        <f t="shared" si="16"/>
        <v>0</v>
      </c>
      <c r="AE5" s="154">
        <f t="shared" si="17"/>
        <v>0</v>
      </c>
      <c r="AF5" s="154">
        <f t="shared" si="18"/>
        <v>0</v>
      </c>
      <c r="AG5" s="179">
        <f t="shared" si="19"/>
        <v>0</v>
      </c>
      <c r="AH5" s="61">
        <f>IF(DT5=DT4,DU4,DU5)</f>
        <v>1</v>
      </c>
      <c r="AI5" s="225" t="str">
        <f t="shared" ref="AI5:AI11" si="25">VLOOKUP(AX5,$AY$4:$BZ$27,28,0)</f>
        <v>Equipe 02</v>
      </c>
      <c r="AJ5" s="191">
        <f t="shared" si="20"/>
        <v>0</v>
      </c>
      <c r="AK5" s="158">
        <f t="shared" ref="AK5:AK11" si="26">VLOOKUP(AI5,$BZ$4:$CL$27,3,0)</f>
        <v>0</v>
      </c>
      <c r="AL5" s="62" t="str">
        <f t="shared" ref="AL5:AL11" si="27">VLOOKUP(AI5,$BZ$4:$CL$27,4,0)</f>
        <v>u</v>
      </c>
      <c r="AM5" s="162">
        <f t="shared" ref="AM5:AM11" si="28">VLOOKUP(AI5,$BZ$4:$CL$27,7,0)</f>
        <v>0</v>
      </c>
      <c r="AN5" s="163">
        <f t="shared" ref="AN5:AN11" si="29">VLOOKUP(AI5,$BZ$4:$CL$27,8,0)</f>
        <v>0</v>
      </c>
      <c r="AO5" s="163">
        <f t="shared" ref="AO5:AO11" si="30">VLOOKUP(AI5,$BZ$4:$CL$27,9,0)</f>
        <v>0</v>
      </c>
      <c r="AP5" s="163">
        <f t="shared" ref="AP5:AP11" si="31">VLOOKUP(AI5,$BZ$4:$CL$27,10,0)</f>
        <v>0</v>
      </c>
      <c r="AQ5" s="163">
        <f t="shared" ref="AQ5:AQ11" si="32">VLOOKUP(AI5,$BZ$4:$CL$27,11,0)</f>
        <v>0</v>
      </c>
      <c r="AR5" s="163">
        <f t="shared" ref="AR5:AR11" si="33">VLOOKUP(AI5,$BZ$4:$CL$27,12,0)</f>
        <v>0</v>
      </c>
      <c r="AS5" s="182">
        <f t="shared" ref="AS5:AS11" si="34">VLOOKUP(AI5,$BZ$4:$CL$27,13,0)</f>
        <v>0</v>
      </c>
      <c r="AT5" s="27">
        <v>2</v>
      </c>
      <c r="AU5" s="26">
        <f t="shared" ref="AU5:AU11" si="35">BD5</f>
        <v>2</v>
      </c>
      <c r="AV5" s="26">
        <v>2</v>
      </c>
      <c r="AW5" s="26">
        <f t="shared" ref="AW5:AW11" si="36">BQ5</f>
        <v>2</v>
      </c>
      <c r="AX5" s="26">
        <v>2</v>
      </c>
      <c r="AY5" s="30">
        <f t="shared" ref="AY5:AY11" si="37">CD5</f>
        <v>2</v>
      </c>
      <c r="AZ5" s="31" t="str">
        <f>Equipes!A3</f>
        <v>Equipe 02</v>
      </c>
      <c r="BA5" s="26">
        <f t="shared" ref="BA5:BA11" si="38">RANK(CM5,$CM$4:$CM$27)</f>
        <v>1</v>
      </c>
      <c r="BB5" s="26">
        <f>'J09'!BA5-BA5</f>
        <v>0</v>
      </c>
      <c r="BC5" s="32" t="str">
        <f>IF(BA5&gt;'J09'!BA5,'J09'!$BC$28,IF(BA5='J09'!BA5,'J09'!$BB$28,IF(BA5&lt;'J09'!BA5,'J09'!$BA$28)))</f>
        <v>u</v>
      </c>
      <c r="BD5" s="26">
        <f t="shared" ref="BD5:BD11" si="39">RANK(CN5,$CN$4:$CN$27)</f>
        <v>2</v>
      </c>
      <c r="BE5" s="26">
        <f>SUMPRODUCT(($B$4:$B$15=AZ5)*($CW$4:$CW$15))+SUMPRODUCT(($E$4:$E$15=AZ5)*($CX$4:$CX$15))+'J09'!BE5</f>
        <v>0</v>
      </c>
      <c r="BF5" s="26">
        <f>SUMPRODUCT(($B$4:$B$15=AZ5)*($CY$4:$CY$15))+SUMPRODUCT(($E$4:$E$15=AZ5)*($CZ$4:$CZ$15))+'J09'!BF5</f>
        <v>0</v>
      </c>
      <c r="BG5" s="26">
        <f>SUMPRODUCT(($B$4:$B$15=AZ5)*($DA$4:$DA$15))+SUMPRODUCT(($E$4:$E$15=AZ5)*($DB$4:$DB$15))+'J09'!BG5</f>
        <v>0</v>
      </c>
      <c r="BH5" s="26">
        <f>SUMPRODUCT(($B$4:$B$15=AZ5)*($DC$4:$DC$15))+SUMPRODUCT(($E$4:$E$15=AZ5)*($DD$4:$DD$15))+'J09'!BH5</f>
        <v>0</v>
      </c>
      <c r="BI5" s="26">
        <f>SUMPRODUCT(($B$4:$B$15=AZ5)*($DE$4:$DE$15))+SUMPRODUCT(($E$4:$E$15=AZ5)*($DF$4:$DF$15))+'J09'!BI5</f>
        <v>0</v>
      </c>
      <c r="BJ5" s="26">
        <f>SUMPRODUCT(($B$4:$B$15=AZ5)*($DG$4:$DG$15))+SUMPRODUCT(($E$4:$E$15=AZ5)*($DH$4:$DH$15))+'J09'!BJ5</f>
        <v>0</v>
      </c>
      <c r="BK5" s="26">
        <f>SUMPRODUCT(($B$4:$B$15=AZ5)*($DI$4:$DI$15))+SUMPRODUCT(($E$4:$E$15=AZ5)*($DJ$4:$DJ$15))+'J09'!BK5</f>
        <v>0</v>
      </c>
      <c r="BL5" s="26">
        <f t="shared" ref="BL5:BL11" si="40">BJ5-BK5</f>
        <v>0</v>
      </c>
      <c r="BM5" s="31" t="str">
        <f>Equipes!A3</f>
        <v>Equipe 02</v>
      </c>
      <c r="BN5" s="26">
        <f t="shared" ref="BN5:BN11" si="41">RANK(CO5,$CO$4:$CO$27)</f>
        <v>1</v>
      </c>
      <c r="BO5" s="26">
        <f>'J09'!BN5-BN5</f>
        <v>0</v>
      </c>
      <c r="BP5" s="32" t="str">
        <f>IF(BN5&gt;'J09'!BN5,'J09'!$BP$28,IF(BN5='J09'!BN5,'J09'!$BO$28,IF(BN5&lt;'J09'!BN5,'J09'!$BN$28)))</f>
        <v>u</v>
      </c>
      <c r="BQ5" s="26">
        <f t="shared" ref="BQ5:BQ11" si="42">RANK(CP5,$CP$4:$CP$27)</f>
        <v>2</v>
      </c>
      <c r="BR5" s="26">
        <f>SUMPRODUCT(($B$4:$B$15=BM5)*($CU$4:$CU$15))+'J09'!BR5</f>
        <v>0</v>
      </c>
      <c r="BS5" s="26">
        <f>SUMPRODUCT(($B$4:$B$15=BM5)*($CY$4:$CY$15))+'J09'!BS5</f>
        <v>0</v>
      </c>
      <c r="BT5" s="26">
        <f>SUMPRODUCT(($B$4:$B$15=BM5)*($DA$4:$DA$15))+'J09'!BT5</f>
        <v>0</v>
      </c>
      <c r="BU5" s="26">
        <f>SUMPRODUCT(($B$4:$B$15=BM5)*($DC$4:$DC$15))+'J09'!BU5</f>
        <v>0</v>
      </c>
      <c r="BV5" s="26">
        <f>SUMPRODUCT(($B$4:$B$15=BM5)*($DE$4:$DE$15))+'J09'!BV5</f>
        <v>0</v>
      </c>
      <c r="BW5" s="26">
        <f>SUMPRODUCT(($B$4:$B$15=BM5)*($DG$4:$DG$15))+'J09'!BW5</f>
        <v>0</v>
      </c>
      <c r="BX5" s="26">
        <f>SUMPRODUCT(($B$4:$B$15=BM5)*($DI$4:$DI$15))+'J09'!BX5</f>
        <v>0</v>
      </c>
      <c r="BY5" s="26">
        <f t="shared" ref="BY5:BY11" si="43">BW5-BX5</f>
        <v>0</v>
      </c>
      <c r="BZ5" s="31" t="str">
        <f>Equipes!A3</f>
        <v>Equipe 02</v>
      </c>
      <c r="CA5" s="26">
        <f t="shared" ref="CA5:CA11" si="44">RANK(CQ5,$CQ$4:$CQ$27)</f>
        <v>1</v>
      </c>
      <c r="CB5" s="26">
        <f>'J09'!CA5-CA5</f>
        <v>0</v>
      </c>
      <c r="CC5" s="32" t="str">
        <f>IF(CA5&gt;'J09'!CA5,'J09'!$CC$28,IF(CA5='J09'!CA5,'J09'!$CB$28,IF(CA5&lt;'J09'!CA5,'J09'!$CA$28)))</f>
        <v>u</v>
      </c>
      <c r="CD5" s="26">
        <f t="shared" ref="CD5:CD11" si="45">RANK(CR5,$CR$4:$CR$27)</f>
        <v>2</v>
      </c>
      <c r="CE5" s="26">
        <f>SUMPRODUCT(($E$4:$E$15=BZ5)*($CV$4:$CV$15))+'J09'!CE5</f>
        <v>0</v>
      </c>
      <c r="CF5" s="26">
        <f>SUMPRODUCT(($E$4:$E$15=BZ5)*($CZ$4:$CZ$15))+'J09'!CF5</f>
        <v>0</v>
      </c>
      <c r="CG5" s="26">
        <f>SUMPRODUCT(($E$4:$E$15=BZ5)*($DB$4:$DB$15))+'J09'!CG5</f>
        <v>0</v>
      </c>
      <c r="CH5" s="26">
        <f>SUMPRODUCT(($E$4:$E$15=BZ5)*($DD$4:$DD$15))+'J09'!CH5</f>
        <v>0</v>
      </c>
      <c r="CI5" s="26">
        <f>SUMPRODUCT(($E$4:$E$15=BZ5)*($DF$4:$DF$15))+'J09'!CI5</f>
        <v>0</v>
      </c>
      <c r="CJ5" s="26">
        <f>SUMPRODUCT(($E$4:$E$15=BZ5)*($DH$4:$DH$15))+'J09'!CJ5</f>
        <v>0</v>
      </c>
      <c r="CK5" s="26">
        <f>SUMPRODUCT(($E$4:$E$15=BZ5)*($DJ$4:$DJ$15))+'J09'!CK5</f>
        <v>0</v>
      </c>
      <c r="CL5" s="26">
        <f t="shared" ref="CL5:CL11" si="46">CJ5-CK5</f>
        <v>0</v>
      </c>
      <c r="CM5" s="33">
        <f t="shared" ref="CM5:CM11" si="47">SUM(BE5*1000+(BL5)/100+(BJ5)/1000)</f>
        <v>0</v>
      </c>
      <c r="CN5" s="33">
        <f>CM5+0.0000007</f>
        <v>6.9999999999999997E-7</v>
      </c>
      <c r="CO5" s="33">
        <f t="shared" ref="CO5:CO11" si="48">SUM(BR5*1000+(BY5)/100+(BW5)/1000)</f>
        <v>0</v>
      </c>
      <c r="CP5" s="33">
        <f>CO5+0.0000007</f>
        <v>6.9999999999999997E-7</v>
      </c>
      <c r="CQ5" s="33">
        <f t="shared" ref="CQ5:CQ11" si="49">SUM(CE5*1000+(CL5)/100+(CJ5)/1000)</f>
        <v>0</v>
      </c>
      <c r="CR5" s="33">
        <f>CQ5+0.0000007</f>
        <v>6.9999999999999997E-7</v>
      </c>
      <c r="CS5" s="26">
        <f>A5</f>
        <v>0</v>
      </c>
      <c r="CT5" s="26">
        <f>F5</f>
        <v>0</v>
      </c>
      <c r="CU5" s="26">
        <f>IF(C5="",0,IF(C5&gt;D5,3,IF(C5=D5,1,IF(C5&lt;D5,0))))</f>
        <v>0</v>
      </c>
      <c r="CV5" s="26">
        <f>IF(D5="",0,IF(D5&gt;C5,3,IF(D5=C5,1,IF(D5&lt;C5,0))))</f>
        <v>0</v>
      </c>
      <c r="CW5" s="26">
        <f t="shared" ref="CW5:CX7" si="50">CU5-CS5</f>
        <v>0</v>
      </c>
      <c r="CX5" s="26">
        <f t="shared" si="50"/>
        <v>0</v>
      </c>
      <c r="CY5" s="26">
        <f t="shared" si="21"/>
        <v>0</v>
      </c>
      <c r="CZ5" s="26">
        <f t="shared" si="21"/>
        <v>0</v>
      </c>
      <c r="DA5" s="26" t="b">
        <f>IF(C5&lt;&gt;"",IF(C5&gt;D5,1))</f>
        <v>0</v>
      </c>
      <c r="DB5" s="26" t="b">
        <f>IF(D5&lt;&gt;"",IF(D5&gt;C5,1))</f>
        <v>0</v>
      </c>
      <c r="DC5" s="26" t="b">
        <f>IF(C5&lt;&gt;"",IF(C5=D5,1))</f>
        <v>0</v>
      </c>
      <c r="DD5" s="26" t="b">
        <f>IF(D5&lt;&gt;"",IF(D5=C5,1))</f>
        <v>0</v>
      </c>
      <c r="DE5" s="26" t="b">
        <f>IF(C5&lt;&gt;"",IF(C5&lt;D5,1))</f>
        <v>0</v>
      </c>
      <c r="DF5" s="26" t="b">
        <f>IF(D5&lt;&gt;"",IF(D5&lt;C5,1))</f>
        <v>0</v>
      </c>
      <c r="DG5" s="26">
        <f t="shared" si="22"/>
        <v>0</v>
      </c>
      <c r="DH5" s="26">
        <f t="shared" si="22"/>
        <v>0</v>
      </c>
      <c r="DI5" s="26">
        <f>D5</f>
        <v>0</v>
      </c>
      <c r="DJ5" s="30">
        <f>C5</f>
        <v>0</v>
      </c>
      <c r="DK5" s="31" t="str">
        <f t="shared" ref="DK5:DK11" si="51">VLOOKUP(AT5,$AU$4:$AZ$27,6,0)</f>
        <v>Equipe 02</v>
      </c>
      <c r="DL5" s="33">
        <f t="shared" ref="DL5:DL11" si="52">VLOOKUP(DK5,$AZ$4:$CM$27,40,0)</f>
        <v>0</v>
      </c>
      <c r="DM5" s="26">
        <f t="shared" ref="DM5:DM11" si="53">RANK(DL5,$DL$4:$DL$27)</f>
        <v>1</v>
      </c>
      <c r="DN5" s="31" t="str">
        <f t="shared" ref="DN5:DN11" si="54">AZ5</f>
        <v>Equipe 02</v>
      </c>
      <c r="DO5" s="31" t="str">
        <f t="shared" ref="DO5:DO11" si="55">VLOOKUP(AV5,$AW$4:$BM$27,17,0)</f>
        <v>Equipe 02</v>
      </c>
      <c r="DP5" s="33">
        <f t="shared" ref="DP5:DP11" si="56">VLOOKUP(DO5,$BM$4:$CO$27,29,0)</f>
        <v>0</v>
      </c>
      <c r="DQ5" s="26">
        <f t="shared" ref="DQ5:DQ11" si="57">RANK(DP5,$DP$4:$DP$27)</f>
        <v>1</v>
      </c>
      <c r="DR5" s="31" t="str">
        <f t="shared" ref="DR5:DR11" si="58">BM5</f>
        <v>Equipe 02</v>
      </c>
      <c r="DS5" s="31" t="str">
        <f t="shared" ref="DS5:DS11" si="59">VLOOKUP(AX5,$AY$4:$BZ$27,28,0)</f>
        <v>Equipe 02</v>
      </c>
      <c r="DT5" s="33">
        <f t="shared" ref="DT5:DT11" si="60">VLOOKUP(DS5,$BZ$4:$CQ$27,18,0)</f>
        <v>0</v>
      </c>
      <c r="DU5" s="26">
        <f t="shared" ref="DU5:DU11" si="61">RANK(DT5,$DT$4:$DT$27)</f>
        <v>1</v>
      </c>
      <c r="DV5" s="31" t="str">
        <f t="shared" ref="DV5:DV11" si="62">BZ5</f>
        <v>Equipe 02</v>
      </c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</row>
    <row r="6" spans="1:197" ht="15" customHeight="1" x14ac:dyDescent="0.25">
      <c r="A6" s="20"/>
      <c r="B6" s="213"/>
      <c r="C6" s="12"/>
      <c r="D6" s="10"/>
      <c r="E6" s="216"/>
      <c r="F6" s="8"/>
      <c r="G6" s="15"/>
      <c r="H6" s="21"/>
      <c r="I6" s="28"/>
      <c r="J6" s="34">
        <f t="shared" ref="J6:J11" si="63">IF(DL6=DL5,DM5,DM6)</f>
        <v>1</v>
      </c>
      <c r="K6" s="219" t="str">
        <f t="shared" si="23"/>
        <v>Equipe 03</v>
      </c>
      <c r="L6" s="185">
        <f t="shared" si="0"/>
        <v>0</v>
      </c>
      <c r="M6" s="140">
        <f t="shared" si="1"/>
        <v>0</v>
      </c>
      <c r="N6" s="42" t="str">
        <f t="shared" si="2"/>
        <v>u</v>
      </c>
      <c r="O6" s="144">
        <f t="shared" si="3"/>
        <v>0</v>
      </c>
      <c r="P6" s="145">
        <f t="shared" si="4"/>
        <v>0</v>
      </c>
      <c r="Q6" s="145">
        <f t="shared" si="5"/>
        <v>0</v>
      </c>
      <c r="R6" s="145">
        <f t="shared" si="6"/>
        <v>0</v>
      </c>
      <c r="S6" s="145">
        <f t="shared" si="7"/>
        <v>0</v>
      </c>
      <c r="T6" s="145">
        <f t="shared" si="8"/>
        <v>0</v>
      </c>
      <c r="U6" s="176">
        <f t="shared" si="9"/>
        <v>0</v>
      </c>
      <c r="V6" s="51">
        <f t="shared" ref="V6:V11" si="64">IF(DP6=DP5,DQ5,DQ6)</f>
        <v>1</v>
      </c>
      <c r="W6" s="222" t="str">
        <f t="shared" si="24"/>
        <v>Equipe 03</v>
      </c>
      <c r="X6" s="188">
        <f t="shared" si="10"/>
        <v>0</v>
      </c>
      <c r="Y6" s="149">
        <f t="shared" si="11"/>
        <v>0</v>
      </c>
      <c r="Z6" s="52" t="str">
        <f t="shared" si="12"/>
        <v>u</v>
      </c>
      <c r="AA6" s="153">
        <f t="shared" si="13"/>
        <v>0</v>
      </c>
      <c r="AB6" s="154">
        <f t="shared" si="14"/>
        <v>0</v>
      </c>
      <c r="AC6" s="154">
        <f t="shared" si="15"/>
        <v>0</v>
      </c>
      <c r="AD6" s="154">
        <f t="shared" si="16"/>
        <v>0</v>
      </c>
      <c r="AE6" s="154">
        <f t="shared" si="17"/>
        <v>0</v>
      </c>
      <c r="AF6" s="154">
        <f t="shared" si="18"/>
        <v>0</v>
      </c>
      <c r="AG6" s="179">
        <f t="shared" si="19"/>
        <v>0</v>
      </c>
      <c r="AH6" s="61">
        <f t="shared" ref="AH6:AH11" si="65">IF(DT6=DT5,DU5,DU6)</f>
        <v>1</v>
      </c>
      <c r="AI6" s="225" t="str">
        <f t="shared" si="25"/>
        <v>Equipe 03</v>
      </c>
      <c r="AJ6" s="191">
        <f t="shared" si="20"/>
        <v>0</v>
      </c>
      <c r="AK6" s="158">
        <f t="shared" si="26"/>
        <v>0</v>
      </c>
      <c r="AL6" s="62" t="str">
        <f t="shared" si="27"/>
        <v>u</v>
      </c>
      <c r="AM6" s="162">
        <f t="shared" si="28"/>
        <v>0</v>
      </c>
      <c r="AN6" s="163">
        <f t="shared" si="29"/>
        <v>0</v>
      </c>
      <c r="AO6" s="163">
        <f t="shared" si="30"/>
        <v>0</v>
      </c>
      <c r="AP6" s="163">
        <f t="shared" si="31"/>
        <v>0</v>
      </c>
      <c r="AQ6" s="163">
        <f t="shared" si="32"/>
        <v>0</v>
      </c>
      <c r="AR6" s="163">
        <f t="shared" si="33"/>
        <v>0</v>
      </c>
      <c r="AS6" s="182">
        <f t="shared" si="34"/>
        <v>0</v>
      </c>
      <c r="AT6" s="27">
        <v>3</v>
      </c>
      <c r="AU6" s="26">
        <f t="shared" si="35"/>
        <v>3</v>
      </c>
      <c r="AV6" s="26">
        <v>3</v>
      </c>
      <c r="AW6" s="26">
        <f t="shared" si="36"/>
        <v>3</v>
      </c>
      <c r="AX6" s="26">
        <v>3</v>
      </c>
      <c r="AY6" s="30">
        <f t="shared" si="37"/>
        <v>3</v>
      </c>
      <c r="AZ6" s="31" t="str">
        <f>Equipes!A4</f>
        <v>Equipe 03</v>
      </c>
      <c r="BA6" s="26">
        <f t="shared" si="38"/>
        <v>1</v>
      </c>
      <c r="BB6" s="26">
        <f>'J09'!BA6-BA6</f>
        <v>0</v>
      </c>
      <c r="BC6" s="32" t="str">
        <f>IF(BA6&gt;'J09'!BA6,'J09'!$BC$28,IF(BA6='J09'!BA6,'J09'!$BB$28,IF(BA6&lt;'J09'!BA6,'J09'!$BA$28)))</f>
        <v>u</v>
      </c>
      <c r="BD6" s="26">
        <f t="shared" si="39"/>
        <v>3</v>
      </c>
      <c r="BE6" s="26">
        <f>SUMPRODUCT(($B$4:$B$15=AZ6)*($CW$4:$CW$15))+SUMPRODUCT(($E$4:$E$15=AZ6)*($CX$4:$CX$15))+'J09'!BE6</f>
        <v>0</v>
      </c>
      <c r="BF6" s="26">
        <f>SUMPRODUCT(($B$4:$B$15=AZ6)*($CY$4:$CY$15))+SUMPRODUCT(($E$4:$E$15=AZ6)*($CZ$4:$CZ$15))+'J09'!BF6</f>
        <v>0</v>
      </c>
      <c r="BG6" s="26">
        <f>SUMPRODUCT(($B$4:$B$15=AZ6)*($DA$4:$DA$15))+SUMPRODUCT(($E$4:$E$15=AZ6)*($DB$4:$DB$15))+'J09'!BG6</f>
        <v>0</v>
      </c>
      <c r="BH6" s="26">
        <f>SUMPRODUCT(($B$4:$B$15=AZ6)*($DC$4:$DC$15))+SUMPRODUCT(($E$4:$E$15=AZ6)*($DD$4:$DD$15))+'J09'!BH6</f>
        <v>0</v>
      </c>
      <c r="BI6" s="26">
        <f>SUMPRODUCT(($B$4:$B$15=AZ6)*($DE$4:$DE$15))+SUMPRODUCT(($E$4:$E$15=AZ6)*($DF$4:$DF$15))+'J09'!BI6</f>
        <v>0</v>
      </c>
      <c r="BJ6" s="26">
        <f>SUMPRODUCT(($B$4:$B$15=AZ6)*($DG$4:$DG$15))+SUMPRODUCT(($E$4:$E$15=AZ6)*($DH$4:$DH$15))+'J09'!BJ6</f>
        <v>0</v>
      </c>
      <c r="BK6" s="26">
        <f>SUMPRODUCT(($B$4:$B$15=AZ6)*($DI$4:$DI$15))+SUMPRODUCT(($E$4:$E$15=AZ6)*($DJ$4:$DJ$15))+'J09'!BK6</f>
        <v>0</v>
      </c>
      <c r="BL6" s="26">
        <f t="shared" si="40"/>
        <v>0</v>
      </c>
      <c r="BM6" s="31" t="str">
        <f>Equipes!A4</f>
        <v>Equipe 03</v>
      </c>
      <c r="BN6" s="26">
        <f t="shared" si="41"/>
        <v>1</v>
      </c>
      <c r="BO6" s="26">
        <f>'J09'!BN6-BN6</f>
        <v>0</v>
      </c>
      <c r="BP6" s="32" t="str">
        <f>IF(BN6&gt;'J09'!BN6,'J09'!$BP$28,IF(BN6='J09'!BN6,'J09'!$BO$28,IF(BN6&lt;'J09'!BN6,'J09'!$BN$28)))</f>
        <v>u</v>
      </c>
      <c r="BQ6" s="26">
        <f t="shared" si="42"/>
        <v>3</v>
      </c>
      <c r="BR6" s="26">
        <f>SUMPRODUCT(($B$4:$B$15=BM6)*($CU$4:$CU$15))+'J09'!BR6</f>
        <v>0</v>
      </c>
      <c r="BS6" s="26">
        <f>SUMPRODUCT(($B$4:$B$15=BM6)*($CY$4:$CY$15))+'J09'!BS6</f>
        <v>0</v>
      </c>
      <c r="BT6" s="26">
        <f>SUMPRODUCT(($B$4:$B$15=BM6)*($DA$4:$DA$15))+'J09'!BT6</f>
        <v>0</v>
      </c>
      <c r="BU6" s="26">
        <f>SUMPRODUCT(($B$4:$B$15=BM6)*($DC$4:$DC$15))+'J09'!BU6</f>
        <v>0</v>
      </c>
      <c r="BV6" s="26">
        <f>SUMPRODUCT(($B$4:$B$15=BM6)*($DE$4:$DE$15))+'J09'!BV6</f>
        <v>0</v>
      </c>
      <c r="BW6" s="26">
        <f>SUMPRODUCT(($B$4:$B$15=BM6)*($DG$4:$DG$15))+'J09'!BW6</f>
        <v>0</v>
      </c>
      <c r="BX6" s="26">
        <f>SUMPRODUCT(($B$4:$B$15=BM6)*($DI$4:$DI$15))+'J09'!BX6</f>
        <v>0</v>
      </c>
      <c r="BY6" s="26">
        <f t="shared" si="43"/>
        <v>0</v>
      </c>
      <c r="BZ6" s="31" t="str">
        <f>Equipes!A4</f>
        <v>Equipe 03</v>
      </c>
      <c r="CA6" s="26">
        <f t="shared" si="44"/>
        <v>1</v>
      </c>
      <c r="CB6" s="26">
        <f>'J09'!CA6-CA6</f>
        <v>0</v>
      </c>
      <c r="CC6" s="32" t="str">
        <f>IF(CA6&gt;'J09'!CA6,'J09'!$CC$28,IF(CA6='J09'!CA6,'J09'!$CB$28,IF(CA6&lt;'J09'!CA6,'J09'!$CA$28)))</f>
        <v>u</v>
      </c>
      <c r="CD6" s="26">
        <f t="shared" si="45"/>
        <v>3</v>
      </c>
      <c r="CE6" s="26">
        <f>SUMPRODUCT(($E$4:$E$15=BZ6)*($CV$4:$CV$15))+'J09'!CE6</f>
        <v>0</v>
      </c>
      <c r="CF6" s="26">
        <f>SUMPRODUCT(($E$4:$E$15=BZ6)*($CZ$4:$CZ$15))+'J09'!CF6</f>
        <v>0</v>
      </c>
      <c r="CG6" s="26">
        <f>SUMPRODUCT(($E$4:$E$15=BZ6)*($DB$4:$DB$15))+'J09'!CG6</f>
        <v>0</v>
      </c>
      <c r="CH6" s="26">
        <f>SUMPRODUCT(($E$4:$E$15=BZ6)*($DD$4:$DD$15))+'J09'!CH6</f>
        <v>0</v>
      </c>
      <c r="CI6" s="26">
        <f>SUMPRODUCT(($E$4:$E$15=BZ6)*($DF$4:$DF$15))+'J09'!CI6</f>
        <v>0</v>
      </c>
      <c r="CJ6" s="26">
        <f>SUMPRODUCT(($E$4:$E$15=BZ6)*($DH$4:$DH$15))+'J09'!CJ6</f>
        <v>0</v>
      </c>
      <c r="CK6" s="26">
        <f>SUMPRODUCT(($E$4:$E$15=BZ6)*($DJ$4:$DJ$15))+'J09'!CK6</f>
        <v>0</v>
      </c>
      <c r="CL6" s="26">
        <f t="shared" si="46"/>
        <v>0</v>
      </c>
      <c r="CM6" s="33">
        <f t="shared" si="47"/>
        <v>0</v>
      </c>
      <c r="CN6" s="33">
        <f>CM6+0.0000006</f>
        <v>5.9999999999999997E-7</v>
      </c>
      <c r="CO6" s="33">
        <f t="shared" si="48"/>
        <v>0</v>
      </c>
      <c r="CP6" s="33">
        <f>CO6+0.0000006</f>
        <v>5.9999999999999997E-7</v>
      </c>
      <c r="CQ6" s="33">
        <f t="shared" si="49"/>
        <v>0</v>
      </c>
      <c r="CR6" s="33">
        <f>CQ6+0.0000006</f>
        <v>5.9999999999999997E-7</v>
      </c>
      <c r="CS6" s="26">
        <f>A6</f>
        <v>0</v>
      </c>
      <c r="CT6" s="26">
        <f>F6</f>
        <v>0</v>
      </c>
      <c r="CU6" s="26">
        <f>IF(C6="",0,IF(C6&gt;D6,3,IF(C6=D6,1,IF(C6&lt;D6,0))))</f>
        <v>0</v>
      </c>
      <c r="CV6" s="26">
        <f>IF(D6="",0,IF(D6&gt;C6,3,IF(D6=C6,1,IF(D6&lt;C6,0))))</f>
        <v>0</v>
      </c>
      <c r="CW6" s="26">
        <f t="shared" si="50"/>
        <v>0</v>
      </c>
      <c r="CX6" s="26">
        <f t="shared" si="50"/>
        <v>0</v>
      </c>
      <c r="CY6" s="26">
        <f t="shared" si="21"/>
        <v>0</v>
      </c>
      <c r="CZ6" s="26">
        <f t="shared" si="21"/>
        <v>0</v>
      </c>
      <c r="DA6" s="26" t="b">
        <f>IF(C6&lt;&gt;"",IF(C6&gt;D6,1))</f>
        <v>0</v>
      </c>
      <c r="DB6" s="26" t="b">
        <f>IF(D6&lt;&gt;"",IF(D6&gt;C6,1))</f>
        <v>0</v>
      </c>
      <c r="DC6" s="26" t="b">
        <f>IF(C6&lt;&gt;"",IF(C6=D6,1))</f>
        <v>0</v>
      </c>
      <c r="DD6" s="26" t="b">
        <f>IF(D6&lt;&gt;"",IF(D6=C6,1))</f>
        <v>0</v>
      </c>
      <c r="DE6" s="26" t="b">
        <f>IF(C6&lt;&gt;"",IF(C6&lt;D6,1))</f>
        <v>0</v>
      </c>
      <c r="DF6" s="26" t="b">
        <f>IF(D6&lt;&gt;"",IF(D6&lt;C6,1))</f>
        <v>0</v>
      </c>
      <c r="DG6" s="26">
        <f t="shared" si="22"/>
        <v>0</v>
      </c>
      <c r="DH6" s="26">
        <f t="shared" si="22"/>
        <v>0</v>
      </c>
      <c r="DI6" s="26">
        <f>D6</f>
        <v>0</v>
      </c>
      <c r="DJ6" s="30">
        <f>C6</f>
        <v>0</v>
      </c>
      <c r="DK6" s="31" t="str">
        <f t="shared" si="51"/>
        <v>Equipe 03</v>
      </c>
      <c r="DL6" s="33">
        <f t="shared" si="52"/>
        <v>0</v>
      </c>
      <c r="DM6" s="26">
        <f t="shared" si="53"/>
        <v>1</v>
      </c>
      <c r="DN6" s="31" t="str">
        <f t="shared" si="54"/>
        <v>Equipe 03</v>
      </c>
      <c r="DO6" s="31" t="str">
        <f t="shared" si="55"/>
        <v>Equipe 03</v>
      </c>
      <c r="DP6" s="33">
        <f t="shared" si="56"/>
        <v>0</v>
      </c>
      <c r="DQ6" s="26">
        <f t="shared" si="57"/>
        <v>1</v>
      </c>
      <c r="DR6" s="31" t="str">
        <f t="shared" si="58"/>
        <v>Equipe 03</v>
      </c>
      <c r="DS6" s="31" t="str">
        <f t="shared" si="59"/>
        <v>Equipe 03</v>
      </c>
      <c r="DT6" s="33">
        <f t="shared" si="60"/>
        <v>0</v>
      </c>
      <c r="DU6" s="26">
        <f t="shared" si="61"/>
        <v>1</v>
      </c>
      <c r="DV6" s="31" t="str">
        <f t="shared" si="62"/>
        <v>Equipe 03</v>
      </c>
      <c r="DW6" s="28"/>
      <c r="DX6" s="28"/>
      <c r="DY6" s="28"/>
      <c r="DZ6" s="28"/>
      <c r="EA6" s="28"/>
      <c r="EB6" s="28"/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8"/>
      <c r="ET6" s="28"/>
      <c r="EU6" s="28"/>
      <c r="EV6" s="28"/>
      <c r="EW6" s="28"/>
      <c r="EX6" s="28"/>
      <c r="EY6" s="28"/>
      <c r="EZ6" s="28"/>
      <c r="FA6" s="28"/>
      <c r="FB6" s="28"/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8"/>
    </row>
    <row r="7" spans="1:197" ht="15" customHeight="1" thickBot="1" x14ac:dyDescent="0.3">
      <c r="A7" s="73"/>
      <c r="B7" s="214"/>
      <c r="C7" s="74"/>
      <c r="D7" s="75"/>
      <c r="E7" s="217"/>
      <c r="F7" s="76"/>
      <c r="G7" s="77"/>
      <c r="H7" s="78"/>
      <c r="I7" s="28"/>
      <c r="J7" s="34">
        <f t="shared" si="63"/>
        <v>1</v>
      </c>
      <c r="K7" s="219" t="str">
        <f t="shared" si="23"/>
        <v>Equipe 04</v>
      </c>
      <c r="L7" s="185">
        <f t="shared" si="0"/>
        <v>0</v>
      </c>
      <c r="M7" s="140">
        <f t="shared" si="1"/>
        <v>0</v>
      </c>
      <c r="N7" s="42" t="str">
        <f t="shared" si="2"/>
        <v>u</v>
      </c>
      <c r="O7" s="144">
        <f t="shared" si="3"/>
        <v>0</v>
      </c>
      <c r="P7" s="145">
        <f t="shared" si="4"/>
        <v>0</v>
      </c>
      <c r="Q7" s="145">
        <f t="shared" si="5"/>
        <v>0</v>
      </c>
      <c r="R7" s="145">
        <f t="shared" si="6"/>
        <v>0</v>
      </c>
      <c r="S7" s="145">
        <f t="shared" si="7"/>
        <v>0</v>
      </c>
      <c r="T7" s="145">
        <f t="shared" si="8"/>
        <v>0</v>
      </c>
      <c r="U7" s="176">
        <f t="shared" si="9"/>
        <v>0</v>
      </c>
      <c r="V7" s="51">
        <f t="shared" si="64"/>
        <v>1</v>
      </c>
      <c r="W7" s="222" t="str">
        <f t="shared" si="24"/>
        <v>Equipe 04</v>
      </c>
      <c r="X7" s="188">
        <f t="shared" si="10"/>
        <v>0</v>
      </c>
      <c r="Y7" s="149">
        <f t="shared" si="11"/>
        <v>0</v>
      </c>
      <c r="Z7" s="52" t="str">
        <f t="shared" si="12"/>
        <v>u</v>
      </c>
      <c r="AA7" s="153">
        <f t="shared" si="13"/>
        <v>0</v>
      </c>
      <c r="AB7" s="154">
        <f t="shared" si="14"/>
        <v>0</v>
      </c>
      <c r="AC7" s="154">
        <f t="shared" si="15"/>
        <v>0</v>
      </c>
      <c r="AD7" s="154">
        <f t="shared" si="16"/>
        <v>0</v>
      </c>
      <c r="AE7" s="154">
        <f t="shared" si="17"/>
        <v>0</v>
      </c>
      <c r="AF7" s="154">
        <f t="shared" si="18"/>
        <v>0</v>
      </c>
      <c r="AG7" s="179">
        <f t="shared" si="19"/>
        <v>0</v>
      </c>
      <c r="AH7" s="61">
        <f t="shared" si="65"/>
        <v>1</v>
      </c>
      <c r="AI7" s="225" t="str">
        <f t="shared" si="25"/>
        <v>Equipe 04</v>
      </c>
      <c r="AJ7" s="191">
        <f t="shared" si="20"/>
        <v>0</v>
      </c>
      <c r="AK7" s="158">
        <f t="shared" si="26"/>
        <v>0</v>
      </c>
      <c r="AL7" s="62" t="str">
        <f t="shared" si="27"/>
        <v>u</v>
      </c>
      <c r="AM7" s="162">
        <f t="shared" si="28"/>
        <v>0</v>
      </c>
      <c r="AN7" s="163">
        <f t="shared" si="29"/>
        <v>0</v>
      </c>
      <c r="AO7" s="163">
        <f t="shared" si="30"/>
        <v>0</v>
      </c>
      <c r="AP7" s="163">
        <f t="shared" si="31"/>
        <v>0</v>
      </c>
      <c r="AQ7" s="163">
        <f t="shared" si="32"/>
        <v>0</v>
      </c>
      <c r="AR7" s="163">
        <f t="shared" si="33"/>
        <v>0</v>
      </c>
      <c r="AS7" s="182">
        <f t="shared" si="34"/>
        <v>0</v>
      </c>
      <c r="AT7" s="27">
        <v>4</v>
      </c>
      <c r="AU7" s="26">
        <f t="shared" si="35"/>
        <v>4</v>
      </c>
      <c r="AV7" s="26">
        <v>4</v>
      </c>
      <c r="AW7" s="26">
        <f t="shared" si="36"/>
        <v>4</v>
      </c>
      <c r="AX7" s="26">
        <v>4</v>
      </c>
      <c r="AY7" s="30">
        <f t="shared" si="37"/>
        <v>4</v>
      </c>
      <c r="AZ7" s="31" t="str">
        <f>Equipes!A5</f>
        <v>Equipe 04</v>
      </c>
      <c r="BA7" s="26">
        <f t="shared" si="38"/>
        <v>1</v>
      </c>
      <c r="BB7" s="26">
        <f>'J09'!BA7-BA7</f>
        <v>0</v>
      </c>
      <c r="BC7" s="32" t="str">
        <f>IF(BA7&gt;'J09'!BA7,'J09'!$BC$28,IF(BA7='J09'!BA7,'J09'!$BB$28,IF(BA7&lt;'J09'!BA7,'J09'!$BA$28)))</f>
        <v>u</v>
      </c>
      <c r="BD7" s="26">
        <f t="shared" si="39"/>
        <v>4</v>
      </c>
      <c r="BE7" s="26">
        <f>SUMPRODUCT(($B$4:$B$15=AZ7)*($CW$4:$CW$15))+SUMPRODUCT(($E$4:$E$15=AZ7)*($CX$4:$CX$15))+'J09'!BE7</f>
        <v>0</v>
      </c>
      <c r="BF7" s="26">
        <f>SUMPRODUCT(($B$4:$B$15=AZ7)*($CY$4:$CY$15))+SUMPRODUCT(($E$4:$E$15=AZ7)*($CZ$4:$CZ$15))+'J09'!BF7</f>
        <v>0</v>
      </c>
      <c r="BG7" s="26">
        <f>SUMPRODUCT(($B$4:$B$15=AZ7)*($DA$4:$DA$15))+SUMPRODUCT(($E$4:$E$15=AZ7)*($DB$4:$DB$15))+'J09'!BG7</f>
        <v>0</v>
      </c>
      <c r="BH7" s="26">
        <f>SUMPRODUCT(($B$4:$B$15=AZ7)*($DC$4:$DC$15))+SUMPRODUCT(($E$4:$E$15=AZ7)*($DD$4:$DD$15))+'J09'!BH7</f>
        <v>0</v>
      </c>
      <c r="BI7" s="26">
        <f>SUMPRODUCT(($B$4:$B$15=AZ7)*($DE$4:$DE$15))+SUMPRODUCT(($E$4:$E$15=AZ7)*($DF$4:$DF$15))+'J09'!BI7</f>
        <v>0</v>
      </c>
      <c r="BJ7" s="26">
        <f>SUMPRODUCT(($B$4:$B$15=AZ7)*($DG$4:$DG$15))+SUMPRODUCT(($E$4:$E$15=AZ7)*($DH$4:$DH$15))+'J09'!BJ7</f>
        <v>0</v>
      </c>
      <c r="BK7" s="26">
        <f>SUMPRODUCT(($B$4:$B$15=AZ7)*($DI$4:$DI$15))+SUMPRODUCT(($E$4:$E$15=AZ7)*($DJ$4:$DJ$15))+'J09'!BK7</f>
        <v>0</v>
      </c>
      <c r="BL7" s="26">
        <f t="shared" si="40"/>
        <v>0</v>
      </c>
      <c r="BM7" s="31" t="str">
        <f>Equipes!A5</f>
        <v>Equipe 04</v>
      </c>
      <c r="BN7" s="26">
        <f t="shared" si="41"/>
        <v>1</v>
      </c>
      <c r="BO7" s="26">
        <f>'J09'!BN7-BN7</f>
        <v>0</v>
      </c>
      <c r="BP7" s="32" t="str">
        <f>IF(BN7&gt;'J09'!BN7,'J09'!$BP$28,IF(BN7='J09'!BN7,'J09'!$BO$28,IF(BN7&lt;'J09'!BN7,'J09'!$BN$28)))</f>
        <v>u</v>
      </c>
      <c r="BQ7" s="26">
        <f t="shared" si="42"/>
        <v>4</v>
      </c>
      <c r="BR7" s="26">
        <f>SUMPRODUCT(($B$4:$B$15=BM7)*($CU$4:$CU$15))+'J09'!BR7</f>
        <v>0</v>
      </c>
      <c r="BS7" s="26">
        <f>SUMPRODUCT(($B$4:$B$15=BM7)*($CY$4:$CY$15))+'J09'!BS7</f>
        <v>0</v>
      </c>
      <c r="BT7" s="26">
        <f>SUMPRODUCT(($B$4:$B$15=BM7)*($DA$4:$DA$15))+'J09'!BT7</f>
        <v>0</v>
      </c>
      <c r="BU7" s="26">
        <f>SUMPRODUCT(($B$4:$B$15=BM7)*($DC$4:$DC$15))+'J09'!BU7</f>
        <v>0</v>
      </c>
      <c r="BV7" s="26">
        <f>SUMPRODUCT(($B$4:$B$15=BM7)*($DE$4:$DE$15))+'J09'!BV7</f>
        <v>0</v>
      </c>
      <c r="BW7" s="26">
        <f>SUMPRODUCT(($B$4:$B$15=BM7)*($DG$4:$DG$15))+'J09'!BW7</f>
        <v>0</v>
      </c>
      <c r="BX7" s="26">
        <f>SUMPRODUCT(($B$4:$B$15=BM7)*($DI$4:$DI$15))+'J09'!BX7</f>
        <v>0</v>
      </c>
      <c r="BY7" s="26">
        <f t="shared" si="43"/>
        <v>0</v>
      </c>
      <c r="BZ7" s="31" t="str">
        <f>Equipes!A5</f>
        <v>Equipe 04</v>
      </c>
      <c r="CA7" s="26">
        <f t="shared" si="44"/>
        <v>1</v>
      </c>
      <c r="CB7" s="26">
        <f>'J09'!CA7-CA7</f>
        <v>0</v>
      </c>
      <c r="CC7" s="32" t="str">
        <f>IF(CA7&gt;'J09'!CA7,'J09'!$CC$28,IF(CA7='J09'!CA7,'J09'!$CB$28,IF(CA7&lt;'J09'!CA7,'J09'!$CA$28)))</f>
        <v>u</v>
      </c>
      <c r="CD7" s="26">
        <f t="shared" si="45"/>
        <v>4</v>
      </c>
      <c r="CE7" s="26">
        <f>SUMPRODUCT(($E$4:$E$15=BZ7)*($CV$4:$CV$15))+'J09'!CE7</f>
        <v>0</v>
      </c>
      <c r="CF7" s="26">
        <f>SUMPRODUCT(($E$4:$E$15=BZ7)*($CZ$4:$CZ$15))+'J09'!CF7</f>
        <v>0</v>
      </c>
      <c r="CG7" s="26">
        <f>SUMPRODUCT(($E$4:$E$15=BZ7)*($DB$4:$DB$15))+'J09'!CG7</f>
        <v>0</v>
      </c>
      <c r="CH7" s="26">
        <f>SUMPRODUCT(($E$4:$E$15=BZ7)*($DD$4:$DD$15))+'J09'!CH7</f>
        <v>0</v>
      </c>
      <c r="CI7" s="26">
        <f>SUMPRODUCT(($E$4:$E$15=BZ7)*($DF$4:$DF$15))+'J09'!CI7</f>
        <v>0</v>
      </c>
      <c r="CJ7" s="26">
        <f>SUMPRODUCT(($E$4:$E$15=BZ7)*($DH$4:$DH$15))+'J09'!CJ7</f>
        <v>0</v>
      </c>
      <c r="CK7" s="26">
        <f>SUMPRODUCT(($E$4:$E$15=BZ7)*($DJ$4:$DJ$15))+'J09'!CK7</f>
        <v>0</v>
      </c>
      <c r="CL7" s="26">
        <f t="shared" si="46"/>
        <v>0</v>
      </c>
      <c r="CM7" s="33">
        <f t="shared" si="47"/>
        <v>0</v>
      </c>
      <c r="CN7" s="33">
        <f>CM7+0.0000005</f>
        <v>4.9999999999999998E-7</v>
      </c>
      <c r="CO7" s="33">
        <f t="shared" si="48"/>
        <v>0</v>
      </c>
      <c r="CP7" s="33">
        <f>CO7+0.0000005</f>
        <v>4.9999999999999998E-7</v>
      </c>
      <c r="CQ7" s="33">
        <f t="shared" si="49"/>
        <v>0</v>
      </c>
      <c r="CR7" s="33">
        <f>CQ7+0.0000005</f>
        <v>4.9999999999999998E-7</v>
      </c>
      <c r="CS7" s="26">
        <f>A7</f>
        <v>0</v>
      </c>
      <c r="CT7" s="26">
        <f>F7</f>
        <v>0</v>
      </c>
      <c r="CU7" s="26">
        <f>IF(C7="",0,IF(C7&gt;D7,3,IF(C7=D7,1,IF(C7&lt;D7,0))))</f>
        <v>0</v>
      </c>
      <c r="CV7" s="26">
        <f>IF(D7="",0,IF(D7&gt;C7,3,IF(D7=C7,1,IF(D7&lt;C7,0))))</f>
        <v>0</v>
      </c>
      <c r="CW7" s="26">
        <f t="shared" si="50"/>
        <v>0</v>
      </c>
      <c r="CX7" s="26">
        <f t="shared" si="50"/>
        <v>0</v>
      </c>
      <c r="CY7" s="26">
        <f t="shared" si="21"/>
        <v>0</v>
      </c>
      <c r="CZ7" s="26">
        <f t="shared" si="21"/>
        <v>0</v>
      </c>
      <c r="DA7" s="26" t="b">
        <f>IF(C7&lt;&gt;"",IF(C7&gt;D7,1))</f>
        <v>0</v>
      </c>
      <c r="DB7" s="26" t="b">
        <f>IF(D7&lt;&gt;"",IF(D7&gt;C7,1))</f>
        <v>0</v>
      </c>
      <c r="DC7" s="26" t="b">
        <f>IF(C7&lt;&gt;"",IF(C7=D7,1))</f>
        <v>0</v>
      </c>
      <c r="DD7" s="26" t="b">
        <f>IF(D7&lt;&gt;"",IF(D7=C7,1))</f>
        <v>0</v>
      </c>
      <c r="DE7" s="26" t="b">
        <f>IF(C7&lt;&gt;"",IF(C7&lt;D7,1))</f>
        <v>0</v>
      </c>
      <c r="DF7" s="26" t="b">
        <f>IF(D7&lt;&gt;"",IF(D7&lt;C7,1))</f>
        <v>0</v>
      </c>
      <c r="DG7" s="26">
        <f t="shared" si="22"/>
        <v>0</v>
      </c>
      <c r="DH7" s="26">
        <f t="shared" si="22"/>
        <v>0</v>
      </c>
      <c r="DI7" s="26">
        <f>D7</f>
        <v>0</v>
      </c>
      <c r="DJ7" s="30">
        <f>C7</f>
        <v>0</v>
      </c>
      <c r="DK7" s="31" t="str">
        <f t="shared" si="51"/>
        <v>Equipe 04</v>
      </c>
      <c r="DL7" s="33">
        <f t="shared" si="52"/>
        <v>0</v>
      </c>
      <c r="DM7" s="26">
        <f t="shared" si="53"/>
        <v>1</v>
      </c>
      <c r="DN7" s="31" t="str">
        <f t="shared" si="54"/>
        <v>Equipe 04</v>
      </c>
      <c r="DO7" s="31" t="str">
        <f t="shared" si="55"/>
        <v>Equipe 04</v>
      </c>
      <c r="DP7" s="33">
        <f t="shared" si="56"/>
        <v>0</v>
      </c>
      <c r="DQ7" s="26">
        <f t="shared" si="57"/>
        <v>1</v>
      </c>
      <c r="DR7" s="31" t="str">
        <f t="shared" si="58"/>
        <v>Equipe 04</v>
      </c>
      <c r="DS7" s="31" t="str">
        <f t="shared" si="59"/>
        <v>Equipe 04</v>
      </c>
      <c r="DT7" s="33">
        <f t="shared" si="60"/>
        <v>0</v>
      </c>
      <c r="DU7" s="26">
        <f t="shared" si="61"/>
        <v>1</v>
      </c>
      <c r="DV7" s="31" t="str">
        <f t="shared" si="62"/>
        <v>Equipe 04</v>
      </c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</row>
    <row r="8" spans="1:197" ht="15" customHeight="1" thickTop="1" x14ac:dyDescent="0.25">
      <c r="A8" s="79"/>
      <c r="B8" s="196"/>
      <c r="C8" s="80"/>
      <c r="D8" s="80"/>
      <c r="E8" s="197"/>
      <c r="F8" s="79"/>
      <c r="G8" s="81"/>
      <c r="H8" s="82"/>
      <c r="I8" s="28"/>
      <c r="J8" s="34">
        <f t="shared" si="63"/>
        <v>1</v>
      </c>
      <c r="K8" s="219" t="str">
        <f t="shared" si="23"/>
        <v>Equipe 05</v>
      </c>
      <c r="L8" s="185">
        <f t="shared" si="0"/>
        <v>0</v>
      </c>
      <c r="M8" s="140">
        <f t="shared" si="1"/>
        <v>0</v>
      </c>
      <c r="N8" s="42" t="str">
        <f t="shared" si="2"/>
        <v>u</v>
      </c>
      <c r="O8" s="144">
        <f t="shared" si="3"/>
        <v>0</v>
      </c>
      <c r="P8" s="145">
        <f t="shared" si="4"/>
        <v>0</v>
      </c>
      <c r="Q8" s="145">
        <f t="shared" si="5"/>
        <v>0</v>
      </c>
      <c r="R8" s="145">
        <f t="shared" si="6"/>
        <v>0</v>
      </c>
      <c r="S8" s="145">
        <f t="shared" si="7"/>
        <v>0</v>
      </c>
      <c r="T8" s="145">
        <f t="shared" si="8"/>
        <v>0</v>
      </c>
      <c r="U8" s="176">
        <f t="shared" si="9"/>
        <v>0</v>
      </c>
      <c r="V8" s="51">
        <f t="shared" si="64"/>
        <v>1</v>
      </c>
      <c r="W8" s="222" t="str">
        <f t="shared" si="24"/>
        <v>Equipe 05</v>
      </c>
      <c r="X8" s="188">
        <f t="shared" si="10"/>
        <v>0</v>
      </c>
      <c r="Y8" s="149">
        <f t="shared" si="11"/>
        <v>0</v>
      </c>
      <c r="Z8" s="52" t="str">
        <f t="shared" si="12"/>
        <v>u</v>
      </c>
      <c r="AA8" s="153">
        <f t="shared" si="13"/>
        <v>0</v>
      </c>
      <c r="AB8" s="154">
        <f t="shared" si="14"/>
        <v>0</v>
      </c>
      <c r="AC8" s="154">
        <f t="shared" si="15"/>
        <v>0</v>
      </c>
      <c r="AD8" s="154">
        <f t="shared" si="16"/>
        <v>0</v>
      </c>
      <c r="AE8" s="154">
        <f t="shared" si="17"/>
        <v>0</v>
      </c>
      <c r="AF8" s="154">
        <f t="shared" si="18"/>
        <v>0</v>
      </c>
      <c r="AG8" s="179">
        <f t="shared" si="19"/>
        <v>0</v>
      </c>
      <c r="AH8" s="61">
        <f t="shared" si="65"/>
        <v>1</v>
      </c>
      <c r="AI8" s="225" t="str">
        <f t="shared" si="25"/>
        <v>Equipe 05</v>
      </c>
      <c r="AJ8" s="191">
        <f t="shared" si="20"/>
        <v>0</v>
      </c>
      <c r="AK8" s="158">
        <f t="shared" si="26"/>
        <v>0</v>
      </c>
      <c r="AL8" s="62" t="str">
        <f t="shared" si="27"/>
        <v>u</v>
      </c>
      <c r="AM8" s="162">
        <f t="shared" si="28"/>
        <v>0</v>
      </c>
      <c r="AN8" s="163">
        <f t="shared" si="29"/>
        <v>0</v>
      </c>
      <c r="AO8" s="163">
        <f t="shared" si="30"/>
        <v>0</v>
      </c>
      <c r="AP8" s="163">
        <f t="shared" si="31"/>
        <v>0</v>
      </c>
      <c r="AQ8" s="163">
        <f t="shared" si="32"/>
        <v>0</v>
      </c>
      <c r="AR8" s="163">
        <f t="shared" si="33"/>
        <v>0</v>
      </c>
      <c r="AS8" s="182">
        <f t="shared" si="34"/>
        <v>0</v>
      </c>
      <c r="AT8" s="27">
        <v>5</v>
      </c>
      <c r="AU8" s="26">
        <f t="shared" si="35"/>
        <v>5</v>
      </c>
      <c r="AV8" s="26">
        <v>5</v>
      </c>
      <c r="AW8" s="26">
        <f t="shared" si="36"/>
        <v>5</v>
      </c>
      <c r="AX8" s="26">
        <v>5</v>
      </c>
      <c r="AY8" s="30">
        <f t="shared" si="37"/>
        <v>5</v>
      </c>
      <c r="AZ8" s="31" t="str">
        <f>Equipes!A6</f>
        <v>Equipe 05</v>
      </c>
      <c r="BA8" s="26">
        <f t="shared" si="38"/>
        <v>1</v>
      </c>
      <c r="BB8" s="26">
        <f>'J09'!BA8-BA8</f>
        <v>0</v>
      </c>
      <c r="BC8" s="32" t="str">
        <f>IF(BA8&gt;'J09'!BA8,'J09'!$BC$28,IF(BA8='J09'!BA8,'J09'!$BB$28,IF(BA8&lt;'J09'!BA8,'J09'!$BA$28)))</f>
        <v>u</v>
      </c>
      <c r="BD8" s="26">
        <f t="shared" si="39"/>
        <v>5</v>
      </c>
      <c r="BE8" s="26">
        <f>SUMPRODUCT(($B$4:$B$15=AZ8)*($CW$4:$CW$15))+SUMPRODUCT(($E$4:$E$15=AZ8)*($CX$4:$CX$15))+'J09'!BE8</f>
        <v>0</v>
      </c>
      <c r="BF8" s="26">
        <f>SUMPRODUCT(($B$4:$B$15=AZ8)*($CY$4:$CY$15))+SUMPRODUCT(($E$4:$E$15=AZ8)*($CZ$4:$CZ$15))+'J09'!BF8</f>
        <v>0</v>
      </c>
      <c r="BG8" s="26">
        <f>SUMPRODUCT(($B$4:$B$15=AZ8)*($DA$4:$DA$15))+SUMPRODUCT(($E$4:$E$15=AZ8)*($DB$4:$DB$15))+'J09'!BG8</f>
        <v>0</v>
      </c>
      <c r="BH8" s="26">
        <f>SUMPRODUCT(($B$4:$B$15=AZ8)*($DC$4:$DC$15))+SUMPRODUCT(($E$4:$E$15=AZ8)*($DD$4:$DD$15))+'J09'!BH8</f>
        <v>0</v>
      </c>
      <c r="BI8" s="26">
        <f>SUMPRODUCT(($B$4:$B$15=AZ8)*($DE$4:$DE$15))+SUMPRODUCT(($E$4:$E$15=AZ8)*($DF$4:$DF$15))+'J09'!BI8</f>
        <v>0</v>
      </c>
      <c r="BJ8" s="26">
        <f>SUMPRODUCT(($B$4:$B$15=AZ8)*($DG$4:$DG$15))+SUMPRODUCT(($E$4:$E$15=AZ8)*($DH$4:$DH$15))+'J09'!BJ8</f>
        <v>0</v>
      </c>
      <c r="BK8" s="26">
        <f>SUMPRODUCT(($B$4:$B$15=AZ8)*($DI$4:$DI$15))+SUMPRODUCT(($E$4:$E$15=AZ8)*($DJ$4:$DJ$15))+'J09'!BK8</f>
        <v>0</v>
      </c>
      <c r="BL8" s="26">
        <f t="shared" si="40"/>
        <v>0</v>
      </c>
      <c r="BM8" s="31" t="str">
        <f>Equipes!A6</f>
        <v>Equipe 05</v>
      </c>
      <c r="BN8" s="26">
        <f t="shared" si="41"/>
        <v>1</v>
      </c>
      <c r="BO8" s="26">
        <f>'J09'!BN8-BN8</f>
        <v>0</v>
      </c>
      <c r="BP8" s="32" t="str">
        <f>IF(BN8&gt;'J09'!BN8,'J09'!$BP$28,IF(BN8='J09'!BN8,'J09'!$BO$28,IF(BN8&lt;'J09'!BN8,'J09'!$BN$28)))</f>
        <v>u</v>
      </c>
      <c r="BQ8" s="26">
        <f t="shared" si="42"/>
        <v>5</v>
      </c>
      <c r="BR8" s="26">
        <f>SUMPRODUCT(($B$4:$B$15=BM8)*($CU$4:$CU$15))+'J09'!BR8</f>
        <v>0</v>
      </c>
      <c r="BS8" s="26">
        <f>SUMPRODUCT(($B$4:$B$15=BM8)*($CY$4:$CY$15))+'J09'!BS8</f>
        <v>0</v>
      </c>
      <c r="BT8" s="26">
        <f>SUMPRODUCT(($B$4:$B$15=BM8)*($DA$4:$DA$15))+'J09'!BT8</f>
        <v>0</v>
      </c>
      <c r="BU8" s="26">
        <f>SUMPRODUCT(($B$4:$B$15=BM8)*($DC$4:$DC$15))+'J09'!BU8</f>
        <v>0</v>
      </c>
      <c r="BV8" s="26">
        <f>SUMPRODUCT(($B$4:$B$15=BM8)*($DE$4:$DE$15))+'J09'!BV8</f>
        <v>0</v>
      </c>
      <c r="BW8" s="26">
        <f>SUMPRODUCT(($B$4:$B$15=BM8)*($DG$4:$DG$15))+'J09'!BW8</f>
        <v>0</v>
      </c>
      <c r="BX8" s="26">
        <f>SUMPRODUCT(($B$4:$B$15=BM8)*($DI$4:$DI$15))+'J09'!BX8</f>
        <v>0</v>
      </c>
      <c r="BY8" s="26">
        <f t="shared" si="43"/>
        <v>0</v>
      </c>
      <c r="BZ8" s="31" t="str">
        <f>Equipes!A6</f>
        <v>Equipe 05</v>
      </c>
      <c r="CA8" s="26">
        <f t="shared" si="44"/>
        <v>1</v>
      </c>
      <c r="CB8" s="26">
        <f>'J09'!CA8-CA8</f>
        <v>0</v>
      </c>
      <c r="CC8" s="32" t="str">
        <f>IF(CA8&gt;'J09'!CA8,'J09'!$CC$28,IF(CA8='J09'!CA8,'J09'!$CB$28,IF(CA8&lt;'J09'!CA8,'J09'!$CA$28)))</f>
        <v>u</v>
      </c>
      <c r="CD8" s="26">
        <f t="shared" si="45"/>
        <v>5</v>
      </c>
      <c r="CE8" s="26">
        <f>SUMPRODUCT(($E$4:$E$15=BZ8)*($CV$4:$CV$15))+'J09'!CE8</f>
        <v>0</v>
      </c>
      <c r="CF8" s="26">
        <f>SUMPRODUCT(($E$4:$E$15=BZ8)*($CZ$4:$CZ$15))+'J09'!CF8</f>
        <v>0</v>
      </c>
      <c r="CG8" s="26">
        <f>SUMPRODUCT(($E$4:$E$15=BZ8)*($DB$4:$DB$15))+'J09'!CG8</f>
        <v>0</v>
      </c>
      <c r="CH8" s="26">
        <f>SUMPRODUCT(($E$4:$E$15=BZ8)*($DD$4:$DD$15))+'J09'!CH8</f>
        <v>0</v>
      </c>
      <c r="CI8" s="26">
        <f>SUMPRODUCT(($E$4:$E$15=BZ8)*($DF$4:$DF$15))+'J09'!CI8</f>
        <v>0</v>
      </c>
      <c r="CJ8" s="26">
        <f>SUMPRODUCT(($E$4:$E$15=BZ8)*($DH$4:$DH$15))+'J09'!CJ8</f>
        <v>0</v>
      </c>
      <c r="CK8" s="26">
        <f>SUMPRODUCT(($E$4:$E$15=BZ8)*($DJ$4:$DJ$15))+'J09'!CK8</f>
        <v>0</v>
      </c>
      <c r="CL8" s="26">
        <f t="shared" si="46"/>
        <v>0</v>
      </c>
      <c r="CM8" s="33">
        <f t="shared" si="47"/>
        <v>0</v>
      </c>
      <c r="CN8" s="33">
        <f>CM8+0.0000004</f>
        <v>3.9999999999999998E-7</v>
      </c>
      <c r="CO8" s="33">
        <f t="shared" si="48"/>
        <v>0</v>
      </c>
      <c r="CP8" s="33">
        <f>CO8+0.0000004</f>
        <v>3.9999999999999998E-7</v>
      </c>
      <c r="CQ8" s="33">
        <f t="shared" si="49"/>
        <v>0</v>
      </c>
      <c r="CR8" s="33">
        <f>CQ8+0.0000004</f>
        <v>3.9999999999999998E-7</v>
      </c>
      <c r="CS8" s="103"/>
      <c r="CT8" s="97"/>
      <c r="CU8" s="97"/>
      <c r="CV8" s="97"/>
      <c r="CW8" s="97"/>
      <c r="CX8" s="97"/>
      <c r="CY8" s="97"/>
      <c r="CZ8" s="97"/>
      <c r="DA8" s="97"/>
      <c r="DB8" s="97"/>
      <c r="DC8" s="97"/>
      <c r="DD8" s="97"/>
      <c r="DE8" s="97"/>
      <c r="DF8" s="97"/>
      <c r="DG8" s="97"/>
      <c r="DH8" s="97"/>
      <c r="DI8" s="97"/>
      <c r="DJ8" s="104"/>
      <c r="DK8" s="31" t="str">
        <f t="shared" si="51"/>
        <v>Equipe 05</v>
      </c>
      <c r="DL8" s="33">
        <f t="shared" si="52"/>
        <v>0</v>
      </c>
      <c r="DM8" s="26">
        <f t="shared" si="53"/>
        <v>1</v>
      </c>
      <c r="DN8" s="31" t="str">
        <f t="shared" si="54"/>
        <v>Equipe 05</v>
      </c>
      <c r="DO8" s="31" t="str">
        <f t="shared" si="55"/>
        <v>Equipe 05</v>
      </c>
      <c r="DP8" s="33">
        <f t="shared" si="56"/>
        <v>0</v>
      </c>
      <c r="DQ8" s="26">
        <f t="shared" si="57"/>
        <v>1</v>
      </c>
      <c r="DR8" s="31" t="str">
        <f t="shared" si="58"/>
        <v>Equipe 05</v>
      </c>
      <c r="DS8" s="31" t="str">
        <f t="shared" si="59"/>
        <v>Equipe 05</v>
      </c>
      <c r="DT8" s="33">
        <f t="shared" si="60"/>
        <v>0</v>
      </c>
      <c r="DU8" s="26">
        <f t="shared" si="61"/>
        <v>1</v>
      </c>
      <c r="DV8" s="31" t="str">
        <f t="shared" si="62"/>
        <v>Equipe 05</v>
      </c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</row>
    <row r="9" spans="1:197" ht="15" customHeight="1" x14ac:dyDescent="0.25">
      <c r="A9" s="105"/>
      <c r="B9" s="106"/>
      <c r="C9" s="94"/>
      <c r="D9" s="94"/>
      <c r="E9" s="93"/>
      <c r="F9" s="105"/>
      <c r="G9" s="107"/>
      <c r="H9" s="108"/>
      <c r="I9" s="28"/>
      <c r="J9" s="34">
        <f t="shared" si="63"/>
        <v>1</v>
      </c>
      <c r="K9" s="219" t="str">
        <f t="shared" si="23"/>
        <v>Equipe 06</v>
      </c>
      <c r="L9" s="185">
        <f t="shared" si="0"/>
        <v>0</v>
      </c>
      <c r="M9" s="140">
        <f t="shared" si="1"/>
        <v>0</v>
      </c>
      <c r="N9" s="42" t="str">
        <f t="shared" si="2"/>
        <v>u</v>
      </c>
      <c r="O9" s="144">
        <f t="shared" si="3"/>
        <v>0</v>
      </c>
      <c r="P9" s="145">
        <f t="shared" si="4"/>
        <v>0</v>
      </c>
      <c r="Q9" s="145">
        <f t="shared" si="5"/>
        <v>0</v>
      </c>
      <c r="R9" s="145">
        <f t="shared" si="6"/>
        <v>0</v>
      </c>
      <c r="S9" s="145">
        <f t="shared" si="7"/>
        <v>0</v>
      </c>
      <c r="T9" s="145">
        <f t="shared" si="8"/>
        <v>0</v>
      </c>
      <c r="U9" s="176">
        <f t="shared" si="9"/>
        <v>0</v>
      </c>
      <c r="V9" s="51">
        <f t="shared" si="64"/>
        <v>1</v>
      </c>
      <c r="W9" s="222" t="str">
        <f t="shared" si="24"/>
        <v>Equipe 06</v>
      </c>
      <c r="X9" s="188">
        <f t="shared" si="10"/>
        <v>0</v>
      </c>
      <c r="Y9" s="149">
        <f t="shared" si="11"/>
        <v>0</v>
      </c>
      <c r="Z9" s="52" t="str">
        <f t="shared" si="12"/>
        <v>u</v>
      </c>
      <c r="AA9" s="153">
        <f t="shared" si="13"/>
        <v>0</v>
      </c>
      <c r="AB9" s="154">
        <f t="shared" si="14"/>
        <v>0</v>
      </c>
      <c r="AC9" s="154">
        <f t="shared" si="15"/>
        <v>0</v>
      </c>
      <c r="AD9" s="154">
        <f t="shared" si="16"/>
        <v>0</v>
      </c>
      <c r="AE9" s="154">
        <f t="shared" si="17"/>
        <v>0</v>
      </c>
      <c r="AF9" s="154">
        <f t="shared" si="18"/>
        <v>0</v>
      </c>
      <c r="AG9" s="179">
        <f t="shared" si="19"/>
        <v>0</v>
      </c>
      <c r="AH9" s="61">
        <f t="shared" si="65"/>
        <v>1</v>
      </c>
      <c r="AI9" s="225" t="str">
        <f t="shared" si="25"/>
        <v>Equipe 06</v>
      </c>
      <c r="AJ9" s="191">
        <f t="shared" si="20"/>
        <v>0</v>
      </c>
      <c r="AK9" s="158">
        <f t="shared" si="26"/>
        <v>0</v>
      </c>
      <c r="AL9" s="62" t="str">
        <f t="shared" si="27"/>
        <v>u</v>
      </c>
      <c r="AM9" s="162">
        <f t="shared" si="28"/>
        <v>0</v>
      </c>
      <c r="AN9" s="163">
        <f t="shared" si="29"/>
        <v>0</v>
      </c>
      <c r="AO9" s="163">
        <f t="shared" si="30"/>
        <v>0</v>
      </c>
      <c r="AP9" s="163">
        <f t="shared" si="31"/>
        <v>0</v>
      </c>
      <c r="AQ9" s="163">
        <f t="shared" si="32"/>
        <v>0</v>
      </c>
      <c r="AR9" s="163">
        <f t="shared" si="33"/>
        <v>0</v>
      </c>
      <c r="AS9" s="182">
        <f t="shared" si="34"/>
        <v>0</v>
      </c>
      <c r="AT9" s="27">
        <v>6</v>
      </c>
      <c r="AU9" s="26">
        <f t="shared" si="35"/>
        <v>6</v>
      </c>
      <c r="AV9" s="26">
        <v>6</v>
      </c>
      <c r="AW9" s="26">
        <f t="shared" si="36"/>
        <v>6</v>
      </c>
      <c r="AX9" s="26">
        <v>6</v>
      </c>
      <c r="AY9" s="30">
        <f t="shared" si="37"/>
        <v>6</v>
      </c>
      <c r="AZ9" s="31" t="str">
        <f>Equipes!A7</f>
        <v>Equipe 06</v>
      </c>
      <c r="BA9" s="26">
        <f t="shared" si="38"/>
        <v>1</v>
      </c>
      <c r="BB9" s="26">
        <f>'J09'!BA9-BA9</f>
        <v>0</v>
      </c>
      <c r="BC9" s="32" t="str">
        <f>IF(BA9&gt;'J09'!BA9,'J09'!$BC$28,IF(BA9='J09'!BA9,'J09'!$BB$28,IF(BA9&lt;'J09'!BA9,'J09'!$BA$28)))</f>
        <v>u</v>
      </c>
      <c r="BD9" s="26">
        <f t="shared" si="39"/>
        <v>6</v>
      </c>
      <c r="BE9" s="26">
        <f>SUMPRODUCT(($B$4:$B$15=AZ9)*($CW$4:$CW$15))+SUMPRODUCT(($E$4:$E$15=AZ9)*($CX$4:$CX$15))+'J09'!BE9</f>
        <v>0</v>
      </c>
      <c r="BF9" s="26">
        <f>SUMPRODUCT(($B$4:$B$15=AZ9)*($CY$4:$CY$15))+SUMPRODUCT(($E$4:$E$15=AZ9)*($CZ$4:$CZ$15))+'J09'!BF9</f>
        <v>0</v>
      </c>
      <c r="BG9" s="26">
        <f>SUMPRODUCT(($B$4:$B$15=AZ9)*($DA$4:$DA$15))+SUMPRODUCT(($E$4:$E$15=AZ9)*($DB$4:$DB$15))+'J09'!BG9</f>
        <v>0</v>
      </c>
      <c r="BH9" s="26">
        <f>SUMPRODUCT(($B$4:$B$15=AZ9)*($DC$4:$DC$15))+SUMPRODUCT(($E$4:$E$15=AZ9)*($DD$4:$DD$15))+'J09'!BH9</f>
        <v>0</v>
      </c>
      <c r="BI9" s="26">
        <f>SUMPRODUCT(($B$4:$B$15=AZ9)*($DE$4:$DE$15))+SUMPRODUCT(($E$4:$E$15=AZ9)*($DF$4:$DF$15))+'J09'!BI9</f>
        <v>0</v>
      </c>
      <c r="BJ9" s="26">
        <f>SUMPRODUCT(($B$4:$B$15=AZ9)*($DG$4:$DG$15))+SUMPRODUCT(($E$4:$E$15=AZ9)*($DH$4:$DH$15))+'J09'!BJ9</f>
        <v>0</v>
      </c>
      <c r="BK9" s="26">
        <f>SUMPRODUCT(($B$4:$B$15=AZ9)*($DI$4:$DI$15))+SUMPRODUCT(($E$4:$E$15=AZ9)*($DJ$4:$DJ$15))+'J09'!BK9</f>
        <v>0</v>
      </c>
      <c r="BL9" s="26">
        <f t="shared" si="40"/>
        <v>0</v>
      </c>
      <c r="BM9" s="31" t="str">
        <f>Equipes!A7</f>
        <v>Equipe 06</v>
      </c>
      <c r="BN9" s="26">
        <f t="shared" si="41"/>
        <v>1</v>
      </c>
      <c r="BO9" s="26">
        <f>'J09'!BN9-BN9</f>
        <v>0</v>
      </c>
      <c r="BP9" s="32" t="str">
        <f>IF(BN9&gt;'J09'!BN9,'J09'!$BP$28,IF(BN9='J09'!BN9,'J09'!$BO$28,IF(BN9&lt;'J09'!BN9,'J09'!$BN$28)))</f>
        <v>u</v>
      </c>
      <c r="BQ9" s="26">
        <f t="shared" si="42"/>
        <v>6</v>
      </c>
      <c r="BR9" s="26">
        <f>SUMPRODUCT(($B$4:$B$15=BM9)*($CU$4:$CU$15))+'J09'!BR9</f>
        <v>0</v>
      </c>
      <c r="BS9" s="26">
        <f>SUMPRODUCT(($B$4:$B$15=BM9)*($CY$4:$CY$15))+'J09'!BS9</f>
        <v>0</v>
      </c>
      <c r="BT9" s="26">
        <f>SUMPRODUCT(($B$4:$B$15=BM9)*($DA$4:$DA$15))+'J09'!BT9</f>
        <v>0</v>
      </c>
      <c r="BU9" s="26">
        <f>SUMPRODUCT(($B$4:$B$15=BM9)*($DC$4:$DC$15))+'J09'!BU9</f>
        <v>0</v>
      </c>
      <c r="BV9" s="26">
        <f>SUMPRODUCT(($B$4:$B$15=BM9)*($DE$4:$DE$15))+'J09'!BV9</f>
        <v>0</v>
      </c>
      <c r="BW9" s="26">
        <f>SUMPRODUCT(($B$4:$B$15=BM9)*($DG$4:$DG$15))+'J09'!BW9</f>
        <v>0</v>
      </c>
      <c r="BX9" s="26">
        <f>SUMPRODUCT(($B$4:$B$15=BM9)*($DI$4:$DI$15))+'J09'!BX9</f>
        <v>0</v>
      </c>
      <c r="BY9" s="26">
        <f t="shared" si="43"/>
        <v>0</v>
      </c>
      <c r="BZ9" s="31" t="str">
        <f>Equipes!A7</f>
        <v>Equipe 06</v>
      </c>
      <c r="CA9" s="26">
        <f t="shared" si="44"/>
        <v>1</v>
      </c>
      <c r="CB9" s="26">
        <f>'J09'!CA9-CA9</f>
        <v>0</v>
      </c>
      <c r="CC9" s="32" t="str">
        <f>IF(CA9&gt;'J09'!CA9,'J09'!$CC$28,IF(CA9='J09'!CA9,'J09'!$CB$28,IF(CA9&lt;'J09'!CA9,'J09'!$CA$28)))</f>
        <v>u</v>
      </c>
      <c r="CD9" s="26">
        <f t="shared" si="45"/>
        <v>6</v>
      </c>
      <c r="CE9" s="26">
        <f>SUMPRODUCT(($E$4:$E$15=BZ9)*($CV$4:$CV$15))+'J09'!CE9</f>
        <v>0</v>
      </c>
      <c r="CF9" s="26">
        <f>SUMPRODUCT(($E$4:$E$15=BZ9)*($CZ$4:$CZ$15))+'J09'!CF9</f>
        <v>0</v>
      </c>
      <c r="CG9" s="26">
        <f>SUMPRODUCT(($E$4:$E$15=BZ9)*($DB$4:$DB$15))+'J09'!CG9</f>
        <v>0</v>
      </c>
      <c r="CH9" s="26">
        <f>SUMPRODUCT(($E$4:$E$15=BZ9)*($DD$4:$DD$15))+'J09'!CH9</f>
        <v>0</v>
      </c>
      <c r="CI9" s="26">
        <f>SUMPRODUCT(($E$4:$E$15=BZ9)*($DF$4:$DF$15))+'J09'!CI9</f>
        <v>0</v>
      </c>
      <c r="CJ9" s="26">
        <f>SUMPRODUCT(($E$4:$E$15=BZ9)*($DH$4:$DH$15))+'J09'!CJ9</f>
        <v>0</v>
      </c>
      <c r="CK9" s="26">
        <f>SUMPRODUCT(($E$4:$E$15=BZ9)*($DJ$4:$DJ$15))+'J09'!CK9</f>
        <v>0</v>
      </c>
      <c r="CL9" s="26">
        <f t="shared" si="46"/>
        <v>0</v>
      </c>
      <c r="CM9" s="33">
        <f t="shared" si="47"/>
        <v>0</v>
      </c>
      <c r="CN9" s="33">
        <f>CM9+0.0000003</f>
        <v>2.9999999999999999E-7</v>
      </c>
      <c r="CO9" s="33">
        <f t="shared" si="48"/>
        <v>0</v>
      </c>
      <c r="CP9" s="33">
        <f>CO9+0.0000003</f>
        <v>2.9999999999999999E-7</v>
      </c>
      <c r="CQ9" s="33">
        <f t="shared" si="49"/>
        <v>0</v>
      </c>
      <c r="CR9" s="33">
        <f>CQ9+0.0000003</f>
        <v>2.9999999999999999E-7</v>
      </c>
      <c r="CS9" s="109"/>
      <c r="CT9" s="101"/>
      <c r="CU9" s="101"/>
      <c r="CV9" s="101"/>
      <c r="CW9" s="101"/>
      <c r="CX9" s="101"/>
      <c r="CY9" s="101"/>
      <c r="CZ9" s="101"/>
      <c r="DA9" s="101"/>
      <c r="DB9" s="101"/>
      <c r="DC9" s="101"/>
      <c r="DD9" s="101"/>
      <c r="DE9" s="101"/>
      <c r="DF9" s="101"/>
      <c r="DG9" s="101"/>
      <c r="DH9" s="101"/>
      <c r="DI9" s="101"/>
      <c r="DJ9" s="110"/>
      <c r="DK9" s="31" t="str">
        <f t="shared" si="51"/>
        <v>Equipe 06</v>
      </c>
      <c r="DL9" s="33">
        <f t="shared" si="52"/>
        <v>0</v>
      </c>
      <c r="DM9" s="26">
        <f t="shared" si="53"/>
        <v>1</v>
      </c>
      <c r="DN9" s="31" t="str">
        <f t="shared" si="54"/>
        <v>Equipe 06</v>
      </c>
      <c r="DO9" s="31" t="str">
        <f t="shared" si="55"/>
        <v>Equipe 06</v>
      </c>
      <c r="DP9" s="33">
        <f t="shared" si="56"/>
        <v>0</v>
      </c>
      <c r="DQ9" s="26">
        <f t="shared" si="57"/>
        <v>1</v>
      </c>
      <c r="DR9" s="31" t="str">
        <f t="shared" si="58"/>
        <v>Equipe 06</v>
      </c>
      <c r="DS9" s="31" t="str">
        <f t="shared" si="59"/>
        <v>Equipe 06</v>
      </c>
      <c r="DT9" s="33">
        <f t="shared" si="60"/>
        <v>0</v>
      </c>
      <c r="DU9" s="26">
        <f t="shared" si="61"/>
        <v>1</v>
      </c>
      <c r="DV9" s="31" t="str">
        <f t="shared" si="62"/>
        <v>Equipe 06</v>
      </c>
      <c r="DW9" s="28"/>
      <c r="DX9" s="28"/>
      <c r="DY9" s="28"/>
      <c r="DZ9" s="28"/>
      <c r="EA9" s="28"/>
      <c r="EB9" s="28"/>
      <c r="EC9" s="28"/>
      <c r="ED9" s="28"/>
      <c r="EE9" s="28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  <c r="GJ9" s="28"/>
      <c r="GK9" s="28"/>
      <c r="GL9" s="28"/>
      <c r="GM9" s="28"/>
      <c r="GN9" s="28"/>
      <c r="GO9" s="28"/>
    </row>
    <row r="10" spans="1:197" ht="15" customHeight="1" x14ac:dyDescent="0.25">
      <c r="A10" s="105"/>
      <c r="B10" s="106"/>
      <c r="C10" s="94"/>
      <c r="D10" s="94"/>
      <c r="E10" s="93"/>
      <c r="F10" s="105"/>
      <c r="G10" s="107"/>
      <c r="H10" s="108"/>
      <c r="I10" s="28"/>
      <c r="J10" s="34">
        <f t="shared" si="63"/>
        <v>1</v>
      </c>
      <c r="K10" s="219" t="str">
        <f t="shared" si="23"/>
        <v>Equipe 07</v>
      </c>
      <c r="L10" s="185">
        <f t="shared" si="0"/>
        <v>0</v>
      </c>
      <c r="M10" s="140">
        <f t="shared" si="1"/>
        <v>0</v>
      </c>
      <c r="N10" s="42" t="str">
        <f t="shared" si="2"/>
        <v>u</v>
      </c>
      <c r="O10" s="144">
        <f t="shared" si="3"/>
        <v>0</v>
      </c>
      <c r="P10" s="145">
        <f t="shared" si="4"/>
        <v>0</v>
      </c>
      <c r="Q10" s="145">
        <f t="shared" si="5"/>
        <v>0</v>
      </c>
      <c r="R10" s="145">
        <f t="shared" si="6"/>
        <v>0</v>
      </c>
      <c r="S10" s="145">
        <f t="shared" si="7"/>
        <v>0</v>
      </c>
      <c r="T10" s="145">
        <f t="shared" si="8"/>
        <v>0</v>
      </c>
      <c r="U10" s="176">
        <f t="shared" si="9"/>
        <v>0</v>
      </c>
      <c r="V10" s="51">
        <f t="shared" si="64"/>
        <v>1</v>
      </c>
      <c r="W10" s="222" t="str">
        <f t="shared" si="24"/>
        <v>Equipe 07</v>
      </c>
      <c r="X10" s="188">
        <f t="shared" si="10"/>
        <v>0</v>
      </c>
      <c r="Y10" s="149">
        <f t="shared" si="11"/>
        <v>0</v>
      </c>
      <c r="Z10" s="52" t="str">
        <f t="shared" si="12"/>
        <v>u</v>
      </c>
      <c r="AA10" s="153">
        <f t="shared" si="13"/>
        <v>0</v>
      </c>
      <c r="AB10" s="154">
        <f t="shared" si="14"/>
        <v>0</v>
      </c>
      <c r="AC10" s="154">
        <f t="shared" si="15"/>
        <v>0</v>
      </c>
      <c r="AD10" s="154">
        <f t="shared" si="16"/>
        <v>0</v>
      </c>
      <c r="AE10" s="154">
        <f t="shared" si="17"/>
        <v>0</v>
      </c>
      <c r="AF10" s="154">
        <f t="shared" si="18"/>
        <v>0</v>
      </c>
      <c r="AG10" s="179">
        <f t="shared" si="19"/>
        <v>0</v>
      </c>
      <c r="AH10" s="61">
        <f t="shared" si="65"/>
        <v>1</v>
      </c>
      <c r="AI10" s="225" t="str">
        <f t="shared" si="25"/>
        <v>Equipe 07</v>
      </c>
      <c r="AJ10" s="191">
        <f t="shared" si="20"/>
        <v>0</v>
      </c>
      <c r="AK10" s="158">
        <f t="shared" si="26"/>
        <v>0</v>
      </c>
      <c r="AL10" s="62" t="str">
        <f t="shared" si="27"/>
        <v>u</v>
      </c>
      <c r="AM10" s="162">
        <f t="shared" si="28"/>
        <v>0</v>
      </c>
      <c r="AN10" s="163">
        <f t="shared" si="29"/>
        <v>0</v>
      </c>
      <c r="AO10" s="163">
        <f t="shared" si="30"/>
        <v>0</v>
      </c>
      <c r="AP10" s="163">
        <f t="shared" si="31"/>
        <v>0</v>
      </c>
      <c r="AQ10" s="163">
        <f t="shared" si="32"/>
        <v>0</v>
      </c>
      <c r="AR10" s="163">
        <f t="shared" si="33"/>
        <v>0</v>
      </c>
      <c r="AS10" s="182">
        <f t="shared" si="34"/>
        <v>0</v>
      </c>
      <c r="AT10" s="27">
        <v>7</v>
      </c>
      <c r="AU10" s="26">
        <f t="shared" si="35"/>
        <v>7</v>
      </c>
      <c r="AV10" s="26">
        <v>7</v>
      </c>
      <c r="AW10" s="26">
        <f t="shared" si="36"/>
        <v>7</v>
      </c>
      <c r="AX10" s="26">
        <v>7</v>
      </c>
      <c r="AY10" s="30">
        <f t="shared" si="37"/>
        <v>7</v>
      </c>
      <c r="AZ10" s="31" t="str">
        <f>Equipes!A8</f>
        <v>Equipe 07</v>
      </c>
      <c r="BA10" s="26">
        <f t="shared" si="38"/>
        <v>1</v>
      </c>
      <c r="BB10" s="26">
        <f>'J09'!BA10-BA10</f>
        <v>0</v>
      </c>
      <c r="BC10" s="32" t="str">
        <f>IF(BA10&gt;'J09'!BA10,'J09'!$BC$28,IF(BA10='J09'!BA10,'J09'!$BB$28,IF(BA10&lt;'J09'!BA10,'J09'!$BA$28)))</f>
        <v>u</v>
      </c>
      <c r="BD10" s="26">
        <f t="shared" si="39"/>
        <v>7</v>
      </c>
      <c r="BE10" s="26">
        <f>SUMPRODUCT(($B$4:$B$15=AZ10)*($CW$4:$CW$15))+SUMPRODUCT(($E$4:$E$15=AZ10)*($CX$4:$CX$15))+'J09'!BE10</f>
        <v>0</v>
      </c>
      <c r="BF10" s="26">
        <f>SUMPRODUCT(($B$4:$B$15=AZ10)*($CY$4:$CY$15))+SUMPRODUCT(($E$4:$E$15=AZ10)*($CZ$4:$CZ$15))+'J09'!BF10</f>
        <v>0</v>
      </c>
      <c r="BG10" s="26">
        <f>SUMPRODUCT(($B$4:$B$15=AZ10)*($DA$4:$DA$15))+SUMPRODUCT(($E$4:$E$15=AZ10)*($DB$4:$DB$15))+'J09'!BG10</f>
        <v>0</v>
      </c>
      <c r="BH10" s="26">
        <f>SUMPRODUCT(($B$4:$B$15=AZ10)*($DC$4:$DC$15))+SUMPRODUCT(($E$4:$E$15=AZ10)*($DD$4:$DD$15))+'J09'!BH10</f>
        <v>0</v>
      </c>
      <c r="BI10" s="26">
        <f>SUMPRODUCT(($B$4:$B$15=AZ10)*($DE$4:$DE$15))+SUMPRODUCT(($E$4:$E$15=AZ10)*($DF$4:$DF$15))+'J09'!BI10</f>
        <v>0</v>
      </c>
      <c r="BJ10" s="26">
        <f>SUMPRODUCT(($B$4:$B$15=AZ10)*($DG$4:$DG$15))+SUMPRODUCT(($E$4:$E$15=AZ10)*($DH$4:$DH$15))+'J09'!BJ10</f>
        <v>0</v>
      </c>
      <c r="BK10" s="26">
        <f>SUMPRODUCT(($B$4:$B$15=AZ10)*($DI$4:$DI$15))+SUMPRODUCT(($E$4:$E$15=AZ10)*($DJ$4:$DJ$15))+'J09'!BK10</f>
        <v>0</v>
      </c>
      <c r="BL10" s="26">
        <f t="shared" si="40"/>
        <v>0</v>
      </c>
      <c r="BM10" s="31" t="str">
        <f>Equipes!A8</f>
        <v>Equipe 07</v>
      </c>
      <c r="BN10" s="26">
        <f t="shared" si="41"/>
        <v>1</v>
      </c>
      <c r="BO10" s="26">
        <f>'J09'!BN10-BN10</f>
        <v>0</v>
      </c>
      <c r="BP10" s="32" t="str">
        <f>IF(BN10&gt;'J09'!BN10,'J09'!$BP$28,IF(BN10='J09'!BN10,'J09'!$BO$28,IF(BN10&lt;'J09'!BN10,'J09'!$BN$28)))</f>
        <v>u</v>
      </c>
      <c r="BQ10" s="26">
        <f t="shared" si="42"/>
        <v>7</v>
      </c>
      <c r="BR10" s="26">
        <f>SUMPRODUCT(($B$4:$B$15=BM10)*($CU$4:$CU$15))+'J09'!BR10</f>
        <v>0</v>
      </c>
      <c r="BS10" s="26">
        <f>SUMPRODUCT(($B$4:$B$15=BM10)*($CY$4:$CY$15))+'J09'!BS10</f>
        <v>0</v>
      </c>
      <c r="BT10" s="26">
        <f>SUMPRODUCT(($B$4:$B$15=BM10)*($DA$4:$DA$15))+'J09'!BT10</f>
        <v>0</v>
      </c>
      <c r="BU10" s="26">
        <f>SUMPRODUCT(($B$4:$B$15=BM10)*($DC$4:$DC$15))+'J09'!BU10</f>
        <v>0</v>
      </c>
      <c r="BV10" s="26">
        <f>SUMPRODUCT(($B$4:$B$15=BM10)*($DE$4:$DE$15))+'J09'!BV10</f>
        <v>0</v>
      </c>
      <c r="BW10" s="26">
        <f>SUMPRODUCT(($B$4:$B$15=BM10)*($DG$4:$DG$15))+'J09'!BW10</f>
        <v>0</v>
      </c>
      <c r="BX10" s="26">
        <f>SUMPRODUCT(($B$4:$B$15=BM10)*($DI$4:$DI$15))+'J09'!BX10</f>
        <v>0</v>
      </c>
      <c r="BY10" s="26">
        <f t="shared" si="43"/>
        <v>0</v>
      </c>
      <c r="BZ10" s="31" t="str">
        <f>Equipes!A8</f>
        <v>Equipe 07</v>
      </c>
      <c r="CA10" s="26">
        <f t="shared" si="44"/>
        <v>1</v>
      </c>
      <c r="CB10" s="26">
        <f>'J09'!CA10-CA10</f>
        <v>0</v>
      </c>
      <c r="CC10" s="32" t="str">
        <f>IF(CA10&gt;'J09'!CA10,'J09'!$CC$28,IF(CA10='J09'!CA10,'J09'!$CB$28,IF(CA10&lt;'J09'!CA10,'J09'!$CA$28)))</f>
        <v>u</v>
      </c>
      <c r="CD10" s="26">
        <f t="shared" si="45"/>
        <v>7</v>
      </c>
      <c r="CE10" s="26">
        <f>SUMPRODUCT(($E$4:$E$15=BZ10)*($CV$4:$CV$15))+'J09'!CE10</f>
        <v>0</v>
      </c>
      <c r="CF10" s="26">
        <f>SUMPRODUCT(($E$4:$E$15=BZ10)*($CZ$4:$CZ$15))+'J09'!CF10</f>
        <v>0</v>
      </c>
      <c r="CG10" s="26">
        <f>SUMPRODUCT(($E$4:$E$15=BZ10)*($DB$4:$DB$15))+'J09'!CG10</f>
        <v>0</v>
      </c>
      <c r="CH10" s="26">
        <f>SUMPRODUCT(($E$4:$E$15=BZ10)*($DD$4:$DD$15))+'J09'!CH10</f>
        <v>0</v>
      </c>
      <c r="CI10" s="26">
        <f>SUMPRODUCT(($E$4:$E$15=BZ10)*($DF$4:$DF$15))+'J09'!CI10</f>
        <v>0</v>
      </c>
      <c r="CJ10" s="26">
        <f>SUMPRODUCT(($E$4:$E$15=BZ10)*($DH$4:$DH$15))+'J09'!CJ10</f>
        <v>0</v>
      </c>
      <c r="CK10" s="26">
        <f>SUMPRODUCT(($E$4:$E$15=BZ10)*($DJ$4:$DJ$15))+'J09'!CK10</f>
        <v>0</v>
      </c>
      <c r="CL10" s="26">
        <f t="shared" si="46"/>
        <v>0</v>
      </c>
      <c r="CM10" s="33">
        <f t="shared" si="47"/>
        <v>0</v>
      </c>
      <c r="CN10" s="33">
        <f>CM10+0.0000002</f>
        <v>1.9999999999999999E-7</v>
      </c>
      <c r="CO10" s="33">
        <f t="shared" si="48"/>
        <v>0</v>
      </c>
      <c r="CP10" s="33">
        <f>CO10+0.0000002</f>
        <v>1.9999999999999999E-7</v>
      </c>
      <c r="CQ10" s="33">
        <f t="shared" si="49"/>
        <v>0</v>
      </c>
      <c r="CR10" s="33">
        <f>CQ10+0.0000002</f>
        <v>1.9999999999999999E-7</v>
      </c>
      <c r="CS10" s="109"/>
      <c r="CT10" s="101"/>
      <c r="CU10" s="101"/>
      <c r="CV10" s="101"/>
      <c r="CW10" s="101"/>
      <c r="CX10" s="101"/>
      <c r="CY10" s="101"/>
      <c r="CZ10" s="101"/>
      <c r="DA10" s="101"/>
      <c r="DB10" s="101"/>
      <c r="DC10" s="101"/>
      <c r="DD10" s="101"/>
      <c r="DE10" s="101"/>
      <c r="DF10" s="101"/>
      <c r="DG10" s="101"/>
      <c r="DH10" s="101"/>
      <c r="DI10" s="101"/>
      <c r="DJ10" s="110"/>
      <c r="DK10" s="31" t="str">
        <f t="shared" si="51"/>
        <v>Equipe 07</v>
      </c>
      <c r="DL10" s="33">
        <f t="shared" si="52"/>
        <v>0</v>
      </c>
      <c r="DM10" s="26">
        <f t="shared" si="53"/>
        <v>1</v>
      </c>
      <c r="DN10" s="31" t="str">
        <f t="shared" si="54"/>
        <v>Equipe 07</v>
      </c>
      <c r="DO10" s="31" t="str">
        <f t="shared" si="55"/>
        <v>Equipe 07</v>
      </c>
      <c r="DP10" s="33">
        <f t="shared" si="56"/>
        <v>0</v>
      </c>
      <c r="DQ10" s="26">
        <f t="shared" si="57"/>
        <v>1</v>
      </c>
      <c r="DR10" s="31" t="str">
        <f t="shared" si="58"/>
        <v>Equipe 07</v>
      </c>
      <c r="DS10" s="31" t="str">
        <f t="shared" si="59"/>
        <v>Equipe 07</v>
      </c>
      <c r="DT10" s="33">
        <f t="shared" si="60"/>
        <v>0</v>
      </c>
      <c r="DU10" s="26">
        <f t="shared" si="61"/>
        <v>1</v>
      </c>
      <c r="DV10" s="31" t="str">
        <f t="shared" si="62"/>
        <v>Equipe 07</v>
      </c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28"/>
      <c r="EV10" s="28"/>
      <c r="EW10" s="28"/>
      <c r="EX10" s="28"/>
      <c r="EY10" s="28"/>
      <c r="EZ10" s="28"/>
      <c r="FA10" s="28"/>
      <c r="FB10" s="28"/>
      <c r="FC10" s="28"/>
      <c r="FD10" s="28"/>
      <c r="FE10" s="28"/>
      <c r="FF10" s="28"/>
      <c r="FG10" s="28"/>
      <c r="FH10" s="28"/>
      <c r="FI10" s="28"/>
      <c r="FJ10" s="28"/>
      <c r="FK10" s="28"/>
      <c r="FL10" s="28"/>
      <c r="FM10" s="28"/>
      <c r="FN10" s="28"/>
      <c r="FO10" s="28"/>
      <c r="FP10" s="28"/>
      <c r="FQ10" s="28"/>
      <c r="FR10" s="28"/>
      <c r="FS10" s="28"/>
      <c r="FT10" s="28"/>
      <c r="FU10" s="28"/>
      <c r="FV10" s="28"/>
      <c r="FW10" s="28"/>
      <c r="FX10" s="28"/>
      <c r="FY10" s="28"/>
      <c r="FZ10" s="28"/>
      <c r="GA10" s="28"/>
      <c r="GB10" s="28"/>
      <c r="GC10" s="28"/>
      <c r="GD10" s="28"/>
      <c r="GE10" s="28"/>
      <c r="GF10" s="28"/>
      <c r="GG10" s="28"/>
      <c r="GH10" s="28"/>
      <c r="GI10" s="28"/>
      <c r="GJ10" s="28"/>
      <c r="GK10" s="28"/>
      <c r="GL10" s="28"/>
      <c r="GM10" s="28"/>
      <c r="GN10" s="28"/>
      <c r="GO10" s="28"/>
    </row>
    <row r="11" spans="1:197" ht="15" customHeight="1" thickBot="1" x14ac:dyDescent="0.3">
      <c r="A11" s="105"/>
      <c r="B11" s="106"/>
      <c r="C11" s="94"/>
      <c r="D11" s="94"/>
      <c r="E11" s="93"/>
      <c r="F11" s="105"/>
      <c r="G11" s="107"/>
      <c r="H11" s="108"/>
      <c r="I11" s="28"/>
      <c r="J11" s="83">
        <f t="shared" si="63"/>
        <v>1</v>
      </c>
      <c r="K11" s="220" t="str">
        <f t="shared" si="23"/>
        <v>Equipe 08</v>
      </c>
      <c r="L11" s="186">
        <f t="shared" si="0"/>
        <v>0</v>
      </c>
      <c r="M11" s="141">
        <f t="shared" si="1"/>
        <v>0</v>
      </c>
      <c r="N11" s="84" t="str">
        <f t="shared" si="2"/>
        <v>u</v>
      </c>
      <c r="O11" s="146">
        <f t="shared" si="3"/>
        <v>0</v>
      </c>
      <c r="P11" s="147">
        <f t="shared" si="4"/>
        <v>0</v>
      </c>
      <c r="Q11" s="147">
        <f t="shared" si="5"/>
        <v>0</v>
      </c>
      <c r="R11" s="147">
        <f t="shared" si="6"/>
        <v>0</v>
      </c>
      <c r="S11" s="147">
        <f t="shared" si="7"/>
        <v>0</v>
      </c>
      <c r="T11" s="147">
        <f t="shared" si="8"/>
        <v>0</v>
      </c>
      <c r="U11" s="177">
        <f t="shared" si="9"/>
        <v>0</v>
      </c>
      <c r="V11" s="85">
        <f t="shared" si="64"/>
        <v>1</v>
      </c>
      <c r="W11" s="223" t="str">
        <f t="shared" si="24"/>
        <v>Equipe 08</v>
      </c>
      <c r="X11" s="189">
        <f t="shared" si="10"/>
        <v>0</v>
      </c>
      <c r="Y11" s="150">
        <f t="shared" si="11"/>
        <v>0</v>
      </c>
      <c r="Z11" s="86" t="str">
        <f t="shared" si="12"/>
        <v>u</v>
      </c>
      <c r="AA11" s="155">
        <f t="shared" si="13"/>
        <v>0</v>
      </c>
      <c r="AB11" s="156">
        <f t="shared" si="14"/>
        <v>0</v>
      </c>
      <c r="AC11" s="156">
        <f t="shared" si="15"/>
        <v>0</v>
      </c>
      <c r="AD11" s="156">
        <f t="shared" si="16"/>
        <v>0</v>
      </c>
      <c r="AE11" s="156">
        <f t="shared" si="17"/>
        <v>0</v>
      </c>
      <c r="AF11" s="156">
        <f t="shared" si="18"/>
        <v>0</v>
      </c>
      <c r="AG11" s="180">
        <f t="shared" si="19"/>
        <v>0</v>
      </c>
      <c r="AH11" s="87">
        <f t="shared" si="65"/>
        <v>1</v>
      </c>
      <c r="AI11" s="226" t="str">
        <f t="shared" si="25"/>
        <v>Equipe 08</v>
      </c>
      <c r="AJ11" s="192">
        <f t="shared" si="20"/>
        <v>0</v>
      </c>
      <c r="AK11" s="159">
        <f t="shared" si="26"/>
        <v>0</v>
      </c>
      <c r="AL11" s="88" t="str">
        <f t="shared" si="27"/>
        <v>u</v>
      </c>
      <c r="AM11" s="164">
        <f t="shared" si="28"/>
        <v>0</v>
      </c>
      <c r="AN11" s="165">
        <f t="shared" si="29"/>
        <v>0</v>
      </c>
      <c r="AO11" s="165">
        <f t="shared" si="30"/>
        <v>0</v>
      </c>
      <c r="AP11" s="165">
        <f t="shared" si="31"/>
        <v>0</v>
      </c>
      <c r="AQ11" s="165">
        <f t="shared" si="32"/>
        <v>0</v>
      </c>
      <c r="AR11" s="165">
        <f t="shared" si="33"/>
        <v>0</v>
      </c>
      <c r="AS11" s="183">
        <f t="shared" si="34"/>
        <v>0</v>
      </c>
      <c r="AT11" s="27">
        <v>8</v>
      </c>
      <c r="AU11" s="26">
        <f t="shared" si="35"/>
        <v>8</v>
      </c>
      <c r="AV11" s="26">
        <v>8</v>
      </c>
      <c r="AW11" s="26">
        <f t="shared" si="36"/>
        <v>8</v>
      </c>
      <c r="AX11" s="26">
        <v>8</v>
      </c>
      <c r="AY11" s="30">
        <f t="shared" si="37"/>
        <v>8</v>
      </c>
      <c r="AZ11" s="31" t="str">
        <f>Equipes!A9</f>
        <v>Equipe 08</v>
      </c>
      <c r="BA11" s="26">
        <f t="shared" si="38"/>
        <v>1</v>
      </c>
      <c r="BB11" s="26">
        <f>'J09'!BA11-BA11</f>
        <v>0</v>
      </c>
      <c r="BC11" s="32" t="str">
        <f>IF(BA11&gt;'J09'!BA11,'J09'!$BC$28,IF(BA11='J09'!BA11,'J09'!$BB$28,IF(BA11&lt;'J09'!BA11,'J09'!$BA$28)))</f>
        <v>u</v>
      </c>
      <c r="BD11" s="26">
        <f t="shared" si="39"/>
        <v>8</v>
      </c>
      <c r="BE11" s="26">
        <f>SUMPRODUCT(($B$4:$B$15=AZ11)*($CW$4:$CW$15))+SUMPRODUCT(($E$4:$E$15=AZ11)*($CX$4:$CX$15))+'J09'!BE11</f>
        <v>0</v>
      </c>
      <c r="BF11" s="26">
        <f>SUMPRODUCT(($B$4:$B$15=AZ11)*($CY$4:$CY$15))+SUMPRODUCT(($E$4:$E$15=AZ11)*($CZ$4:$CZ$15))+'J09'!BF11</f>
        <v>0</v>
      </c>
      <c r="BG11" s="26">
        <f>SUMPRODUCT(($B$4:$B$15=AZ11)*($DA$4:$DA$15))+SUMPRODUCT(($E$4:$E$15=AZ11)*($DB$4:$DB$15))+'J09'!BG11</f>
        <v>0</v>
      </c>
      <c r="BH11" s="26">
        <f>SUMPRODUCT(($B$4:$B$15=AZ11)*($DC$4:$DC$15))+SUMPRODUCT(($E$4:$E$15=AZ11)*($DD$4:$DD$15))+'J09'!BH11</f>
        <v>0</v>
      </c>
      <c r="BI11" s="26">
        <f>SUMPRODUCT(($B$4:$B$15=AZ11)*($DE$4:$DE$15))+SUMPRODUCT(($E$4:$E$15=AZ11)*($DF$4:$DF$15))+'J09'!BI11</f>
        <v>0</v>
      </c>
      <c r="BJ11" s="26">
        <f>SUMPRODUCT(($B$4:$B$15=AZ11)*($DG$4:$DG$15))+SUMPRODUCT(($E$4:$E$15=AZ11)*($DH$4:$DH$15))+'J09'!BJ11</f>
        <v>0</v>
      </c>
      <c r="BK11" s="26">
        <f>SUMPRODUCT(($B$4:$B$15=AZ11)*($DI$4:$DI$15))+SUMPRODUCT(($E$4:$E$15=AZ11)*($DJ$4:$DJ$15))+'J09'!BK11</f>
        <v>0</v>
      </c>
      <c r="BL11" s="26">
        <f t="shared" si="40"/>
        <v>0</v>
      </c>
      <c r="BM11" s="31" t="str">
        <f>Equipes!A9</f>
        <v>Equipe 08</v>
      </c>
      <c r="BN11" s="26">
        <f t="shared" si="41"/>
        <v>1</v>
      </c>
      <c r="BO11" s="26">
        <f>'J09'!BN11-BN11</f>
        <v>0</v>
      </c>
      <c r="BP11" s="32" t="str">
        <f>IF(BN11&gt;'J09'!BN11,'J09'!$BP$28,IF(BN11='J09'!BN11,'J09'!$BO$28,IF(BN11&lt;'J09'!BN11,'J09'!$BN$28)))</f>
        <v>u</v>
      </c>
      <c r="BQ11" s="26">
        <f t="shared" si="42"/>
        <v>8</v>
      </c>
      <c r="BR11" s="26">
        <f>SUMPRODUCT(($B$4:$B$15=BM11)*($CU$4:$CU$15))+'J09'!BR11</f>
        <v>0</v>
      </c>
      <c r="BS11" s="26">
        <f>SUMPRODUCT(($B$4:$B$15=BM11)*($CY$4:$CY$15))+'J09'!BS11</f>
        <v>0</v>
      </c>
      <c r="BT11" s="26">
        <f>SUMPRODUCT(($B$4:$B$15=BM11)*($DA$4:$DA$15))+'J09'!BT11</f>
        <v>0</v>
      </c>
      <c r="BU11" s="26">
        <f>SUMPRODUCT(($B$4:$B$15=BM11)*($DC$4:$DC$15))+'J09'!BU11</f>
        <v>0</v>
      </c>
      <c r="BV11" s="26">
        <f>SUMPRODUCT(($B$4:$B$15=BM11)*($DE$4:$DE$15))+'J09'!BV11</f>
        <v>0</v>
      </c>
      <c r="BW11" s="26">
        <f>SUMPRODUCT(($B$4:$B$15=BM11)*($DG$4:$DG$15))+'J09'!BW11</f>
        <v>0</v>
      </c>
      <c r="BX11" s="26">
        <f>SUMPRODUCT(($B$4:$B$15=BM11)*($DI$4:$DI$15))+'J09'!BX11</f>
        <v>0</v>
      </c>
      <c r="BY11" s="26">
        <f t="shared" si="43"/>
        <v>0</v>
      </c>
      <c r="BZ11" s="31" t="str">
        <f>Equipes!A9</f>
        <v>Equipe 08</v>
      </c>
      <c r="CA11" s="26">
        <f t="shared" si="44"/>
        <v>1</v>
      </c>
      <c r="CB11" s="26">
        <f>'J09'!CA11-CA11</f>
        <v>0</v>
      </c>
      <c r="CC11" s="32" t="str">
        <f>IF(CA11&gt;'J09'!CA11,'J09'!$CC$28,IF(CA11='J09'!CA11,'J09'!$CB$28,IF(CA11&lt;'J09'!CA11,'J09'!$CA$28)))</f>
        <v>u</v>
      </c>
      <c r="CD11" s="26">
        <f t="shared" si="45"/>
        <v>8</v>
      </c>
      <c r="CE11" s="26">
        <f>SUMPRODUCT(($E$4:$E$15=BZ11)*($CV$4:$CV$15))+'J09'!CE11</f>
        <v>0</v>
      </c>
      <c r="CF11" s="26">
        <f>SUMPRODUCT(($E$4:$E$15=BZ11)*($CZ$4:$CZ$15))+'J09'!CF11</f>
        <v>0</v>
      </c>
      <c r="CG11" s="26">
        <f>SUMPRODUCT(($E$4:$E$15=BZ11)*($DB$4:$DB$15))+'J09'!CG11</f>
        <v>0</v>
      </c>
      <c r="CH11" s="26">
        <f>SUMPRODUCT(($E$4:$E$15=BZ11)*($DD$4:$DD$15))+'J09'!CH11</f>
        <v>0</v>
      </c>
      <c r="CI11" s="26">
        <f>SUMPRODUCT(($E$4:$E$15=BZ11)*($DF$4:$DF$15))+'J09'!CI11</f>
        <v>0</v>
      </c>
      <c r="CJ11" s="26">
        <f>SUMPRODUCT(($E$4:$E$15=BZ11)*($DH$4:$DH$15))+'J09'!CJ11</f>
        <v>0</v>
      </c>
      <c r="CK11" s="26">
        <f>SUMPRODUCT(($E$4:$E$15=BZ11)*($DJ$4:$DJ$15))+'J09'!CK11</f>
        <v>0</v>
      </c>
      <c r="CL11" s="26">
        <f t="shared" si="46"/>
        <v>0</v>
      </c>
      <c r="CM11" s="33">
        <f t="shared" si="47"/>
        <v>0</v>
      </c>
      <c r="CN11" s="33">
        <f>CM11+0.0000001</f>
        <v>9.9999999999999995E-8</v>
      </c>
      <c r="CO11" s="33">
        <f t="shared" si="48"/>
        <v>0</v>
      </c>
      <c r="CP11" s="33">
        <f>CO11+0.0000001</f>
        <v>9.9999999999999995E-8</v>
      </c>
      <c r="CQ11" s="33">
        <f t="shared" si="49"/>
        <v>0</v>
      </c>
      <c r="CR11" s="33">
        <f>CQ11+0.0000001</f>
        <v>9.9999999999999995E-8</v>
      </c>
      <c r="CS11" s="109"/>
      <c r="CT11" s="101"/>
      <c r="CU11" s="101"/>
      <c r="CV11" s="101"/>
      <c r="CW11" s="101"/>
      <c r="CX11" s="101"/>
      <c r="CY11" s="101"/>
      <c r="CZ11" s="101"/>
      <c r="DA11" s="101"/>
      <c r="DB11" s="101"/>
      <c r="DC11" s="101"/>
      <c r="DD11" s="101"/>
      <c r="DE11" s="101"/>
      <c r="DF11" s="101"/>
      <c r="DG11" s="101"/>
      <c r="DH11" s="101"/>
      <c r="DI11" s="101"/>
      <c r="DJ11" s="110"/>
      <c r="DK11" s="31" t="str">
        <f t="shared" si="51"/>
        <v>Equipe 08</v>
      </c>
      <c r="DL11" s="33">
        <f t="shared" si="52"/>
        <v>0</v>
      </c>
      <c r="DM11" s="26">
        <f t="shared" si="53"/>
        <v>1</v>
      </c>
      <c r="DN11" s="31" t="str">
        <f t="shared" si="54"/>
        <v>Equipe 08</v>
      </c>
      <c r="DO11" s="31" t="str">
        <f t="shared" si="55"/>
        <v>Equipe 08</v>
      </c>
      <c r="DP11" s="33">
        <f t="shared" si="56"/>
        <v>0</v>
      </c>
      <c r="DQ11" s="26">
        <f t="shared" si="57"/>
        <v>1</v>
      </c>
      <c r="DR11" s="31" t="str">
        <f t="shared" si="58"/>
        <v>Equipe 08</v>
      </c>
      <c r="DS11" s="31" t="str">
        <f t="shared" si="59"/>
        <v>Equipe 08</v>
      </c>
      <c r="DT11" s="33">
        <f t="shared" si="60"/>
        <v>0</v>
      </c>
      <c r="DU11" s="26">
        <f t="shared" si="61"/>
        <v>1</v>
      </c>
      <c r="DV11" s="31" t="str">
        <f t="shared" si="62"/>
        <v>Equipe 08</v>
      </c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</row>
    <row r="12" spans="1:197" ht="15" customHeight="1" thickTop="1" x14ac:dyDescent="0.25">
      <c r="A12" s="105"/>
      <c r="B12" s="106"/>
      <c r="C12" s="94"/>
      <c r="D12" s="94"/>
      <c r="E12" s="93"/>
      <c r="F12" s="105"/>
      <c r="G12" s="107"/>
      <c r="H12" s="108"/>
      <c r="I12" s="28"/>
      <c r="J12" s="89"/>
      <c r="K12" s="197"/>
      <c r="L12" s="198"/>
      <c r="M12" s="205"/>
      <c r="N12" s="90"/>
      <c r="O12" s="253" t="s">
        <v>29</v>
      </c>
      <c r="P12" s="254"/>
      <c r="Q12" s="254"/>
      <c r="R12" s="254"/>
      <c r="S12" s="261">
        <f>SUM(C4:D7)</f>
        <v>0</v>
      </c>
      <c r="T12" s="261"/>
      <c r="U12" s="262"/>
      <c r="V12" s="89"/>
      <c r="W12" s="197"/>
      <c r="X12" s="198"/>
      <c r="Y12" s="205"/>
      <c r="Z12" s="91"/>
      <c r="AA12" s="205"/>
      <c r="AB12" s="205"/>
      <c r="AC12" s="205"/>
      <c r="AD12" s="205"/>
      <c r="AE12" s="205"/>
      <c r="AF12" s="205"/>
      <c r="AG12" s="206"/>
      <c r="AH12" s="89"/>
      <c r="AI12" s="197"/>
      <c r="AJ12" s="198"/>
      <c r="AK12" s="205"/>
      <c r="AL12" s="91"/>
      <c r="AM12" s="205"/>
      <c r="AN12" s="205"/>
      <c r="AO12" s="205"/>
      <c r="AP12" s="205"/>
      <c r="AQ12" s="205"/>
      <c r="AR12" s="205"/>
      <c r="AS12" s="206"/>
      <c r="AT12" s="97"/>
      <c r="AU12" s="97"/>
      <c r="AV12" s="97"/>
      <c r="AW12" s="97"/>
      <c r="AX12" s="97"/>
      <c r="AY12" s="97"/>
      <c r="AZ12" s="98"/>
      <c r="BA12" s="97"/>
      <c r="BB12" s="97"/>
      <c r="BC12" s="99"/>
      <c r="BD12" s="97"/>
      <c r="BE12" s="97"/>
      <c r="BF12" s="97"/>
      <c r="BG12" s="97"/>
      <c r="BH12" s="97"/>
      <c r="BI12" s="97"/>
      <c r="BJ12" s="97"/>
      <c r="BK12" s="97"/>
      <c r="BL12" s="97"/>
      <c r="BM12" s="98"/>
      <c r="BN12" s="97"/>
      <c r="BO12" s="97"/>
      <c r="BP12" s="99"/>
      <c r="BQ12" s="97"/>
      <c r="BR12" s="97"/>
      <c r="BS12" s="97"/>
      <c r="BT12" s="97"/>
      <c r="BU12" s="97"/>
      <c r="BV12" s="97"/>
      <c r="BW12" s="97"/>
      <c r="BX12" s="97"/>
      <c r="BY12" s="97"/>
      <c r="BZ12" s="98"/>
      <c r="CA12" s="97"/>
      <c r="CB12" s="97"/>
      <c r="CC12" s="99"/>
      <c r="CD12" s="97"/>
      <c r="CE12" s="97"/>
      <c r="CF12" s="97"/>
      <c r="CG12" s="97"/>
      <c r="CH12" s="97"/>
      <c r="CI12" s="97"/>
      <c r="CJ12" s="97"/>
      <c r="CK12" s="97"/>
      <c r="CL12" s="97"/>
      <c r="CM12" s="100"/>
      <c r="CN12" s="100"/>
      <c r="CO12" s="100"/>
      <c r="CP12" s="100"/>
      <c r="CQ12" s="100"/>
      <c r="CR12" s="100"/>
      <c r="CS12" s="101"/>
      <c r="CT12" s="101"/>
      <c r="CU12" s="101"/>
      <c r="CV12" s="101"/>
      <c r="CW12" s="101"/>
      <c r="CX12" s="101"/>
      <c r="CY12" s="101"/>
      <c r="CZ12" s="101"/>
      <c r="DA12" s="101"/>
      <c r="DB12" s="101"/>
      <c r="DC12" s="101"/>
      <c r="DD12" s="101"/>
      <c r="DE12" s="101"/>
      <c r="DF12" s="101"/>
      <c r="DG12" s="101"/>
      <c r="DH12" s="101"/>
      <c r="DI12" s="101"/>
      <c r="DJ12" s="101"/>
      <c r="DK12" s="98"/>
      <c r="DL12" s="100"/>
      <c r="DM12" s="97"/>
      <c r="DN12" s="98"/>
      <c r="DO12" s="98"/>
      <c r="DP12" s="100"/>
      <c r="DQ12" s="97"/>
      <c r="DR12" s="98"/>
      <c r="DS12" s="98"/>
      <c r="DT12" s="100"/>
      <c r="DU12" s="97"/>
      <c r="DV12" s="9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</row>
    <row r="13" spans="1:197" ht="15" customHeight="1" x14ac:dyDescent="0.25">
      <c r="A13" s="105"/>
      <c r="B13" s="106"/>
      <c r="C13" s="94"/>
      <c r="D13" s="94"/>
      <c r="E13" s="93"/>
      <c r="F13" s="105"/>
      <c r="G13" s="107"/>
      <c r="H13" s="108"/>
      <c r="I13" s="28"/>
      <c r="J13" s="92"/>
      <c r="K13" s="201"/>
      <c r="L13" s="202"/>
      <c r="M13" s="207"/>
      <c r="N13" s="95"/>
      <c r="O13" s="249"/>
      <c r="P13" s="250"/>
      <c r="Q13" s="250"/>
      <c r="R13" s="250"/>
      <c r="S13" s="259"/>
      <c r="T13" s="259"/>
      <c r="U13" s="260"/>
      <c r="V13" s="92"/>
      <c r="W13" s="201"/>
      <c r="X13" s="202"/>
      <c r="Y13" s="207"/>
      <c r="Z13" s="96"/>
      <c r="AA13" s="207"/>
      <c r="AB13" s="207"/>
      <c r="AC13" s="207"/>
      <c r="AD13" s="207"/>
      <c r="AE13" s="207"/>
      <c r="AF13" s="207"/>
      <c r="AG13" s="208"/>
      <c r="AH13" s="92"/>
      <c r="AI13" s="201"/>
      <c r="AJ13" s="202"/>
      <c r="AK13" s="207"/>
      <c r="AL13" s="96"/>
      <c r="AM13" s="207"/>
      <c r="AN13" s="207"/>
      <c r="AO13" s="207"/>
      <c r="AP13" s="207"/>
      <c r="AQ13" s="207"/>
      <c r="AR13" s="207"/>
      <c r="AS13" s="208"/>
      <c r="AT13" s="101"/>
      <c r="AU13" s="101"/>
      <c r="AV13" s="101"/>
      <c r="AW13" s="101"/>
      <c r="AX13" s="101"/>
      <c r="AY13" s="101"/>
      <c r="AZ13" s="72"/>
      <c r="BA13" s="101"/>
      <c r="BB13" s="101"/>
      <c r="BC13" s="95"/>
      <c r="BD13" s="101"/>
      <c r="BE13" s="101"/>
      <c r="BF13" s="101"/>
      <c r="BG13" s="101"/>
      <c r="BH13" s="101"/>
      <c r="BI13" s="101"/>
      <c r="BJ13" s="101"/>
      <c r="BK13" s="101"/>
      <c r="BL13" s="101"/>
      <c r="BM13" s="72"/>
      <c r="BN13" s="101"/>
      <c r="BO13" s="101"/>
      <c r="BP13" s="95"/>
      <c r="BQ13" s="101"/>
      <c r="BR13" s="101"/>
      <c r="BS13" s="101"/>
      <c r="BT13" s="101"/>
      <c r="BU13" s="101"/>
      <c r="BV13" s="101"/>
      <c r="BW13" s="101"/>
      <c r="BX13" s="101"/>
      <c r="BY13" s="101"/>
      <c r="BZ13" s="72"/>
      <c r="CA13" s="101"/>
      <c r="CB13" s="101"/>
      <c r="CC13" s="95"/>
      <c r="CD13" s="101"/>
      <c r="CE13" s="101"/>
      <c r="CF13" s="101"/>
      <c r="CG13" s="101"/>
      <c r="CH13" s="101"/>
      <c r="CI13" s="101"/>
      <c r="CJ13" s="101"/>
      <c r="CK13" s="101"/>
      <c r="CL13" s="101"/>
      <c r="CM13" s="102"/>
      <c r="CN13" s="102"/>
      <c r="CO13" s="102"/>
      <c r="CP13" s="102"/>
      <c r="CQ13" s="102"/>
      <c r="CR13" s="102"/>
      <c r="CS13" s="101"/>
      <c r="CT13" s="101"/>
      <c r="CU13" s="101"/>
      <c r="CV13" s="101"/>
      <c r="CW13" s="101"/>
      <c r="CX13" s="101"/>
      <c r="CY13" s="101"/>
      <c r="CZ13" s="101"/>
      <c r="DA13" s="101"/>
      <c r="DB13" s="101"/>
      <c r="DC13" s="101"/>
      <c r="DD13" s="101"/>
      <c r="DE13" s="101"/>
      <c r="DF13" s="101"/>
      <c r="DG13" s="101"/>
      <c r="DH13" s="101"/>
      <c r="DI13" s="101"/>
      <c r="DJ13" s="101"/>
      <c r="DK13" s="72"/>
      <c r="DL13" s="102"/>
      <c r="DM13" s="101"/>
      <c r="DN13" s="72"/>
      <c r="DO13" s="72"/>
      <c r="DP13" s="102"/>
      <c r="DQ13" s="101"/>
      <c r="DR13" s="72"/>
      <c r="DS13" s="72"/>
      <c r="DT13" s="102"/>
      <c r="DU13" s="101"/>
      <c r="DV13" s="72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</row>
    <row r="14" spans="1:197" ht="15" customHeight="1" x14ac:dyDescent="0.25">
      <c r="A14" s="105"/>
      <c r="B14" s="106"/>
      <c r="C14" s="94"/>
      <c r="D14" s="94"/>
      <c r="E14" s="93"/>
      <c r="F14" s="105"/>
      <c r="G14" s="107"/>
      <c r="H14" s="108"/>
      <c r="I14" s="28"/>
      <c r="J14" s="92"/>
      <c r="K14" s="93"/>
      <c r="L14" s="93"/>
      <c r="M14" s="94"/>
      <c r="N14" s="95"/>
      <c r="O14" s="249" t="s">
        <v>30</v>
      </c>
      <c r="P14" s="250"/>
      <c r="Q14" s="250"/>
      <c r="R14" s="250"/>
      <c r="S14" s="259">
        <f>S12+'J09'!S14:U15</f>
        <v>0</v>
      </c>
      <c r="T14" s="259"/>
      <c r="U14" s="260"/>
      <c r="V14" s="92"/>
      <c r="W14" s="93"/>
      <c r="X14" s="93"/>
      <c r="Y14" s="94"/>
      <c r="Z14" s="96"/>
      <c r="AA14" s="94"/>
      <c r="AB14" s="94"/>
      <c r="AC14" s="94"/>
      <c r="AD14" s="94"/>
      <c r="AE14" s="94"/>
      <c r="AF14" s="94"/>
      <c r="AG14" s="94"/>
      <c r="AH14" s="92"/>
      <c r="AI14" s="93"/>
      <c r="AJ14" s="93"/>
      <c r="AK14" s="94"/>
      <c r="AL14" s="96"/>
      <c r="AM14" s="94"/>
      <c r="AN14" s="94"/>
      <c r="AO14" s="94"/>
      <c r="AP14" s="94"/>
      <c r="AQ14" s="94"/>
      <c r="AR14" s="94"/>
      <c r="AS14" s="94"/>
      <c r="AT14" s="101"/>
      <c r="AU14" s="101"/>
      <c r="AV14" s="101"/>
      <c r="AW14" s="101"/>
      <c r="AX14" s="101"/>
      <c r="AY14" s="101"/>
      <c r="AZ14" s="72"/>
      <c r="BA14" s="101"/>
      <c r="BB14" s="101"/>
      <c r="BC14" s="95"/>
      <c r="BD14" s="101"/>
      <c r="BE14" s="101"/>
      <c r="BF14" s="101"/>
      <c r="BG14" s="101"/>
      <c r="BH14" s="101"/>
      <c r="BI14" s="101"/>
      <c r="BJ14" s="101"/>
      <c r="BK14" s="101"/>
      <c r="BL14" s="101"/>
      <c r="BM14" s="72"/>
      <c r="BN14" s="101"/>
      <c r="BO14" s="101"/>
      <c r="BP14" s="95"/>
      <c r="BQ14" s="101"/>
      <c r="BR14" s="101"/>
      <c r="BS14" s="101"/>
      <c r="BT14" s="101"/>
      <c r="BU14" s="101"/>
      <c r="BV14" s="101"/>
      <c r="BW14" s="101"/>
      <c r="BX14" s="101"/>
      <c r="BY14" s="101"/>
      <c r="BZ14" s="72"/>
      <c r="CA14" s="101"/>
      <c r="CB14" s="101"/>
      <c r="CC14" s="95"/>
      <c r="CD14" s="101"/>
      <c r="CE14" s="101"/>
      <c r="CF14" s="101"/>
      <c r="CG14" s="101"/>
      <c r="CH14" s="101"/>
      <c r="CI14" s="101"/>
      <c r="CJ14" s="101"/>
      <c r="CK14" s="101"/>
      <c r="CL14" s="101"/>
      <c r="CM14" s="102"/>
      <c r="CN14" s="102"/>
      <c r="CO14" s="102"/>
      <c r="CP14" s="102"/>
      <c r="CQ14" s="102"/>
      <c r="CR14" s="102"/>
      <c r="CS14" s="101"/>
      <c r="CT14" s="101"/>
      <c r="CU14" s="101"/>
      <c r="CV14" s="101"/>
      <c r="CW14" s="101"/>
      <c r="CX14" s="101"/>
      <c r="CY14" s="101"/>
      <c r="CZ14" s="101"/>
      <c r="DA14" s="101"/>
      <c r="DB14" s="101"/>
      <c r="DC14" s="101"/>
      <c r="DD14" s="101"/>
      <c r="DE14" s="101"/>
      <c r="DF14" s="101"/>
      <c r="DG14" s="101"/>
      <c r="DH14" s="101"/>
      <c r="DI14" s="101"/>
      <c r="DJ14" s="101"/>
      <c r="DK14" s="72"/>
      <c r="DL14" s="102"/>
      <c r="DM14" s="101"/>
      <c r="DN14" s="72"/>
      <c r="DO14" s="72"/>
      <c r="DP14" s="102"/>
      <c r="DQ14" s="101"/>
      <c r="DR14" s="72"/>
      <c r="DS14" s="72"/>
      <c r="DT14" s="102"/>
      <c r="DU14" s="101"/>
      <c r="DV14" s="72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</row>
    <row r="15" spans="1:197" ht="15" customHeight="1" x14ac:dyDescent="0.25">
      <c r="A15" s="105"/>
      <c r="B15" s="106"/>
      <c r="C15" s="94"/>
      <c r="D15" s="94"/>
      <c r="E15" s="93"/>
      <c r="F15" s="105"/>
      <c r="G15" s="107"/>
      <c r="H15" s="108"/>
      <c r="I15" s="28"/>
      <c r="J15" s="92"/>
      <c r="K15" s="93"/>
      <c r="L15" s="93"/>
      <c r="M15" s="94"/>
      <c r="N15" s="95"/>
      <c r="O15" s="249"/>
      <c r="P15" s="250"/>
      <c r="Q15" s="250"/>
      <c r="R15" s="250"/>
      <c r="S15" s="259"/>
      <c r="T15" s="259"/>
      <c r="U15" s="260"/>
      <c r="V15" s="92"/>
      <c r="W15" s="93"/>
      <c r="X15" s="93"/>
      <c r="Y15" s="94"/>
      <c r="Z15" s="96"/>
      <c r="AA15" s="94"/>
      <c r="AB15" s="94"/>
      <c r="AC15" s="94"/>
      <c r="AD15" s="94"/>
      <c r="AE15" s="94"/>
      <c r="AF15" s="94"/>
      <c r="AG15" s="94"/>
      <c r="AH15" s="92"/>
      <c r="AI15" s="93"/>
      <c r="AJ15" s="93"/>
      <c r="AK15" s="94"/>
      <c r="AL15" s="96"/>
      <c r="AM15" s="94"/>
      <c r="AN15" s="94"/>
      <c r="AO15" s="94"/>
      <c r="AP15" s="94"/>
      <c r="AQ15" s="94"/>
      <c r="AR15" s="94"/>
      <c r="AS15" s="94"/>
      <c r="AT15" s="101"/>
      <c r="AU15" s="101"/>
      <c r="AV15" s="101"/>
      <c r="AW15" s="101"/>
      <c r="AX15" s="101"/>
      <c r="AY15" s="101"/>
      <c r="AZ15" s="72"/>
      <c r="BA15" s="101"/>
      <c r="BB15" s="101"/>
      <c r="BC15" s="95"/>
      <c r="BD15" s="101"/>
      <c r="BE15" s="101"/>
      <c r="BF15" s="101"/>
      <c r="BG15" s="101"/>
      <c r="BH15" s="101"/>
      <c r="BI15" s="101"/>
      <c r="BJ15" s="101"/>
      <c r="BK15" s="101"/>
      <c r="BL15" s="101"/>
      <c r="BM15" s="72"/>
      <c r="BN15" s="101"/>
      <c r="BO15" s="101"/>
      <c r="BP15" s="95"/>
      <c r="BQ15" s="101"/>
      <c r="BR15" s="101"/>
      <c r="BS15" s="101"/>
      <c r="BT15" s="101"/>
      <c r="BU15" s="101"/>
      <c r="BV15" s="101"/>
      <c r="BW15" s="101"/>
      <c r="BX15" s="101"/>
      <c r="BY15" s="101"/>
      <c r="BZ15" s="72"/>
      <c r="CA15" s="101"/>
      <c r="CB15" s="101"/>
      <c r="CC15" s="95"/>
      <c r="CD15" s="101"/>
      <c r="CE15" s="101"/>
      <c r="CF15" s="101"/>
      <c r="CG15" s="101"/>
      <c r="CH15" s="101"/>
      <c r="CI15" s="101"/>
      <c r="CJ15" s="101"/>
      <c r="CK15" s="101"/>
      <c r="CL15" s="101"/>
      <c r="CM15" s="102"/>
      <c r="CN15" s="102"/>
      <c r="CO15" s="102"/>
      <c r="CP15" s="102"/>
      <c r="CQ15" s="102"/>
      <c r="CR15" s="102"/>
      <c r="CS15" s="101"/>
      <c r="CT15" s="101"/>
      <c r="CU15" s="101"/>
      <c r="CV15" s="101"/>
      <c r="CW15" s="101"/>
      <c r="CX15" s="101"/>
      <c r="CY15" s="101"/>
      <c r="CZ15" s="101"/>
      <c r="DA15" s="101"/>
      <c r="DB15" s="101"/>
      <c r="DC15" s="101"/>
      <c r="DD15" s="101"/>
      <c r="DE15" s="101"/>
      <c r="DF15" s="101"/>
      <c r="DG15" s="101"/>
      <c r="DH15" s="101"/>
      <c r="DI15" s="101"/>
      <c r="DJ15" s="101"/>
      <c r="DK15" s="72"/>
      <c r="DL15" s="102"/>
      <c r="DM15" s="101"/>
      <c r="DN15" s="72"/>
      <c r="DO15" s="72"/>
      <c r="DP15" s="102"/>
      <c r="DQ15" s="101"/>
      <c r="DR15" s="72"/>
      <c r="DS15" s="72"/>
      <c r="DT15" s="102"/>
      <c r="DU15" s="101"/>
      <c r="DV15" s="72"/>
      <c r="DW15" s="28"/>
      <c r="DX15" s="28"/>
      <c r="DY15" s="28"/>
      <c r="DZ15" s="28"/>
      <c r="EA15" s="28"/>
      <c r="EB15" s="28"/>
      <c r="EC15" s="28"/>
      <c r="ED15" s="28"/>
      <c r="EE15" s="28"/>
      <c r="EF15" s="28"/>
      <c r="EG15" s="28"/>
      <c r="EH15" s="28"/>
      <c r="EI15" s="28"/>
      <c r="EJ15" s="28"/>
      <c r="EK15" s="28"/>
      <c r="EL15" s="28"/>
      <c r="EM15" s="28"/>
      <c r="EN15" s="28"/>
      <c r="EO15" s="28"/>
      <c r="EP15" s="28"/>
      <c r="EQ15" s="28"/>
      <c r="ER15" s="28"/>
      <c r="ES15" s="28"/>
      <c r="ET15" s="28"/>
      <c r="EU15" s="28"/>
      <c r="EV15" s="28"/>
      <c r="EW15" s="28"/>
      <c r="EX15" s="28"/>
      <c r="EY15" s="28"/>
      <c r="EZ15" s="28"/>
      <c r="FA15" s="28"/>
      <c r="FB15" s="28"/>
      <c r="FC15" s="28"/>
      <c r="FD15" s="28"/>
      <c r="FE15" s="28"/>
      <c r="FF15" s="28"/>
      <c r="FG15" s="28"/>
      <c r="FH15" s="28"/>
      <c r="FI15" s="28"/>
      <c r="FJ15" s="28"/>
      <c r="FK15" s="28"/>
      <c r="FL15" s="28"/>
      <c r="FM15" s="28"/>
      <c r="FN15" s="28"/>
      <c r="FO15" s="28"/>
      <c r="FP15" s="28"/>
      <c r="FQ15" s="28"/>
      <c r="FR15" s="28"/>
      <c r="FS15" s="28"/>
      <c r="FT15" s="28"/>
      <c r="FU15" s="28"/>
      <c r="FV15" s="28"/>
      <c r="FW15" s="28"/>
      <c r="FX15" s="28"/>
      <c r="FY15" s="28"/>
      <c r="FZ15" s="28"/>
      <c r="GA15" s="28"/>
      <c r="GB15" s="28"/>
      <c r="GC15" s="28"/>
      <c r="GD15" s="28"/>
      <c r="GE15" s="28"/>
      <c r="GF15" s="28"/>
      <c r="GG15" s="28"/>
      <c r="GH15" s="28"/>
      <c r="GI15" s="28"/>
      <c r="GJ15" s="28"/>
      <c r="GK15" s="28"/>
      <c r="GL15" s="28"/>
      <c r="GM15" s="28"/>
      <c r="GN15" s="28"/>
      <c r="GO15" s="28"/>
    </row>
    <row r="16" spans="1:197" ht="15" customHeight="1" x14ac:dyDescent="0.25">
      <c r="A16" s="71"/>
      <c r="B16" s="69"/>
      <c r="C16" s="71"/>
      <c r="D16" s="71"/>
      <c r="E16" s="64"/>
      <c r="F16" s="71"/>
      <c r="G16" s="71"/>
      <c r="H16" s="71"/>
      <c r="I16" s="28"/>
      <c r="J16" s="92"/>
      <c r="K16" s="93"/>
      <c r="L16" s="93"/>
      <c r="M16" s="94"/>
      <c r="N16" s="95"/>
      <c r="O16" s="249" t="s">
        <v>31</v>
      </c>
      <c r="P16" s="250"/>
      <c r="Q16" s="250"/>
      <c r="R16" s="250"/>
      <c r="S16" s="255" t="str">
        <f>IF(O4=0,"",SUM(S4:S11)/SUM(O4:O11)*2)</f>
        <v/>
      </c>
      <c r="T16" s="255"/>
      <c r="U16" s="256"/>
      <c r="V16" s="92"/>
      <c r="W16" s="93"/>
      <c r="X16" s="93"/>
      <c r="Y16" s="94"/>
      <c r="Z16" s="96"/>
      <c r="AA16" s="94"/>
      <c r="AB16" s="94"/>
      <c r="AC16" s="94"/>
      <c r="AD16" s="94"/>
      <c r="AE16" s="94"/>
      <c r="AF16" s="94"/>
      <c r="AG16" s="94"/>
      <c r="AH16" s="92"/>
      <c r="AI16" s="93"/>
      <c r="AJ16" s="93"/>
      <c r="AK16" s="94"/>
      <c r="AL16" s="96"/>
      <c r="AM16" s="94"/>
      <c r="AN16" s="94"/>
      <c r="AO16" s="94"/>
      <c r="AP16" s="94"/>
      <c r="AQ16" s="94"/>
      <c r="AR16" s="94"/>
      <c r="AS16" s="94"/>
      <c r="AT16" s="101"/>
      <c r="AU16" s="101"/>
      <c r="AV16" s="101"/>
      <c r="AW16" s="101"/>
      <c r="AX16" s="101"/>
      <c r="AY16" s="101"/>
      <c r="AZ16" s="72"/>
      <c r="BA16" s="101"/>
      <c r="BB16" s="101"/>
      <c r="BC16" s="95"/>
      <c r="BD16" s="101"/>
      <c r="BE16" s="101"/>
      <c r="BF16" s="101"/>
      <c r="BG16" s="101"/>
      <c r="BH16" s="101"/>
      <c r="BI16" s="101"/>
      <c r="BJ16" s="101"/>
      <c r="BK16" s="101"/>
      <c r="BL16" s="101"/>
      <c r="BM16" s="72"/>
      <c r="BN16" s="101"/>
      <c r="BO16" s="101"/>
      <c r="BP16" s="95"/>
      <c r="BQ16" s="101"/>
      <c r="BR16" s="101"/>
      <c r="BS16" s="101"/>
      <c r="BT16" s="101"/>
      <c r="BU16" s="101"/>
      <c r="BV16" s="101"/>
      <c r="BW16" s="101"/>
      <c r="BX16" s="101"/>
      <c r="BY16" s="101"/>
      <c r="BZ16" s="72"/>
      <c r="CA16" s="101"/>
      <c r="CB16" s="101"/>
      <c r="CC16" s="95"/>
      <c r="CD16" s="101"/>
      <c r="CE16" s="101"/>
      <c r="CF16" s="101"/>
      <c r="CG16" s="101"/>
      <c r="CH16" s="101"/>
      <c r="CI16" s="101"/>
      <c r="CJ16" s="101"/>
      <c r="CK16" s="101"/>
      <c r="CL16" s="101"/>
      <c r="CM16" s="102"/>
      <c r="CN16" s="102"/>
      <c r="CO16" s="102"/>
      <c r="CP16" s="102"/>
      <c r="CQ16" s="102"/>
      <c r="CR16" s="102"/>
      <c r="CS16" s="28"/>
      <c r="CT16" s="28"/>
      <c r="CU16" s="28"/>
      <c r="CV16" s="28"/>
      <c r="CW16" s="28"/>
      <c r="CX16" s="28"/>
      <c r="CY16" s="28"/>
      <c r="CZ16" s="28"/>
      <c r="DA16" s="28"/>
      <c r="DB16" s="28"/>
      <c r="DC16" s="28"/>
      <c r="DD16" s="28"/>
      <c r="DE16" s="28"/>
      <c r="DF16" s="28"/>
      <c r="DG16" s="28"/>
      <c r="DH16" s="28"/>
      <c r="DI16" s="28"/>
      <c r="DJ16" s="28"/>
      <c r="DK16" s="72"/>
      <c r="DL16" s="102"/>
      <c r="DM16" s="101"/>
      <c r="DN16" s="72"/>
      <c r="DO16" s="72"/>
      <c r="DP16" s="102"/>
      <c r="DQ16" s="101"/>
      <c r="DR16" s="72"/>
      <c r="DS16" s="72"/>
      <c r="DT16" s="102"/>
      <c r="DU16" s="101"/>
      <c r="DV16" s="72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28"/>
      <c r="EV16" s="28"/>
      <c r="EW16" s="28"/>
      <c r="EX16" s="28"/>
      <c r="EY16" s="28"/>
      <c r="EZ16" s="28"/>
      <c r="FA16" s="28"/>
      <c r="FB16" s="28"/>
      <c r="FC16" s="28"/>
      <c r="FD16" s="28"/>
      <c r="FE16" s="28"/>
      <c r="FF16" s="28"/>
      <c r="FG16" s="28"/>
      <c r="FH16" s="28"/>
      <c r="FI16" s="28"/>
      <c r="FJ16" s="28"/>
      <c r="FK16" s="28"/>
      <c r="FL16" s="28"/>
      <c r="FM16" s="28"/>
      <c r="FN16" s="28"/>
      <c r="FO16" s="28"/>
      <c r="FP16" s="28"/>
      <c r="FQ16" s="28"/>
      <c r="FR16" s="28"/>
      <c r="FS16" s="28"/>
      <c r="FT16" s="28"/>
      <c r="FU16" s="28"/>
      <c r="FV16" s="28"/>
      <c r="FW16" s="28"/>
      <c r="FX16" s="28"/>
      <c r="FY16" s="28"/>
      <c r="FZ16" s="28"/>
      <c r="GA16" s="28"/>
      <c r="GB16" s="28"/>
      <c r="GC16" s="28"/>
      <c r="GD16" s="28"/>
      <c r="GE16" s="28"/>
      <c r="GF16" s="28"/>
      <c r="GG16" s="28"/>
      <c r="GH16" s="28"/>
      <c r="GI16" s="28"/>
      <c r="GJ16" s="28"/>
      <c r="GK16" s="28"/>
      <c r="GL16" s="28"/>
      <c r="GM16" s="28"/>
      <c r="GN16" s="28"/>
      <c r="GO16" s="28"/>
    </row>
    <row r="17" spans="1:197" ht="15" customHeight="1" thickBot="1" x14ac:dyDescent="0.3">
      <c r="A17" s="28"/>
      <c r="B17" s="228"/>
      <c r="C17" s="228"/>
      <c r="D17" s="228"/>
      <c r="E17" s="228"/>
      <c r="F17" s="228"/>
      <c r="G17" s="228"/>
      <c r="H17" s="28"/>
      <c r="I17" s="28"/>
      <c r="J17" s="92"/>
      <c r="K17" s="93"/>
      <c r="L17" s="93"/>
      <c r="M17" s="94"/>
      <c r="N17" s="95"/>
      <c r="O17" s="251"/>
      <c r="P17" s="252"/>
      <c r="Q17" s="252"/>
      <c r="R17" s="252"/>
      <c r="S17" s="257"/>
      <c r="T17" s="257"/>
      <c r="U17" s="258"/>
      <c r="V17" s="92"/>
      <c r="W17" s="93"/>
      <c r="X17" s="93"/>
      <c r="Y17" s="94"/>
      <c r="Z17" s="96"/>
      <c r="AA17" s="94"/>
      <c r="AB17" s="94"/>
      <c r="AC17" s="94"/>
      <c r="AD17" s="94"/>
      <c r="AE17" s="94"/>
      <c r="AF17" s="94"/>
      <c r="AG17" s="94"/>
      <c r="AH17" s="92"/>
      <c r="AI17" s="93"/>
      <c r="AJ17" s="93"/>
      <c r="AK17" s="94"/>
      <c r="AL17" s="96"/>
      <c r="AM17" s="94"/>
      <c r="AN17" s="94"/>
      <c r="AO17" s="94"/>
      <c r="AP17" s="94"/>
      <c r="AQ17" s="94"/>
      <c r="AR17" s="94"/>
      <c r="AS17" s="94"/>
      <c r="AT17" s="101"/>
      <c r="AU17" s="101"/>
      <c r="AV17" s="101"/>
      <c r="AW17" s="101"/>
      <c r="AX17" s="101"/>
      <c r="AY17" s="101"/>
      <c r="AZ17" s="72"/>
      <c r="BA17" s="101"/>
      <c r="BB17" s="101"/>
      <c r="BC17" s="95"/>
      <c r="BD17" s="101"/>
      <c r="BE17" s="101"/>
      <c r="BF17" s="101"/>
      <c r="BG17" s="101"/>
      <c r="BH17" s="101"/>
      <c r="BI17" s="101"/>
      <c r="BJ17" s="101"/>
      <c r="BK17" s="101"/>
      <c r="BL17" s="101"/>
      <c r="BM17" s="72"/>
      <c r="BN17" s="101"/>
      <c r="BO17" s="101"/>
      <c r="BP17" s="95"/>
      <c r="BQ17" s="101"/>
      <c r="BR17" s="101"/>
      <c r="BS17" s="101"/>
      <c r="BT17" s="101"/>
      <c r="BU17" s="101"/>
      <c r="BV17" s="101"/>
      <c r="BW17" s="101"/>
      <c r="BX17" s="101"/>
      <c r="BY17" s="101"/>
      <c r="BZ17" s="72"/>
      <c r="CA17" s="101"/>
      <c r="CB17" s="101"/>
      <c r="CC17" s="95"/>
      <c r="CD17" s="101"/>
      <c r="CE17" s="101"/>
      <c r="CF17" s="101"/>
      <c r="CG17" s="101"/>
      <c r="CH17" s="101"/>
      <c r="CI17" s="101"/>
      <c r="CJ17" s="101"/>
      <c r="CK17" s="101"/>
      <c r="CL17" s="101"/>
      <c r="CM17" s="102"/>
      <c r="CN17" s="102"/>
      <c r="CO17" s="102"/>
      <c r="CP17" s="102"/>
      <c r="CQ17" s="102"/>
      <c r="CR17" s="102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72"/>
      <c r="DL17" s="102"/>
      <c r="DM17" s="101"/>
      <c r="DN17" s="72"/>
      <c r="DO17" s="72"/>
      <c r="DP17" s="102"/>
      <c r="DQ17" s="101"/>
      <c r="DR17" s="72"/>
      <c r="DS17" s="72"/>
      <c r="DT17" s="102"/>
      <c r="DU17" s="101"/>
      <c r="DV17" s="72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</row>
    <row r="18" spans="1:197" ht="15" customHeight="1" thickTop="1" x14ac:dyDescent="0.25">
      <c r="A18" s="28"/>
      <c r="B18" s="228"/>
      <c r="C18" s="228"/>
      <c r="D18" s="228"/>
      <c r="E18" s="228"/>
      <c r="F18" s="228"/>
      <c r="G18" s="228"/>
      <c r="H18" s="28"/>
      <c r="I18" s="28"/>
      <c r="J18" s="92"/>
      <c r="K18" s="93"/>
      <c r="L18" s="93"/>
      <c r="M18" s="94"/>
      <c r="N18" s="95"/>
      <c r="O18" s="193"/>
      <c r="P18" s="193"/>
      <c r="Q18" s="193"/>
      <c r="R18" s="193"/>
      <c r="S18" s="193"/>
      <c r="T18" s="193"/>
      <c r="U18" s="193"/>
      <c r="V18" s="92"/>
      <c r="W18" s="93"/>
      <c r="X18" s="93"/>
      <c r="Y18" s="94"/>
      <c r="Z18" s="96"/>
      <c r="AA18" s="94"/>
      <c r="AB18" s="94"/>
      <c r="AC18" s="94"/>
      <c r="AD18" s="94"/>
      <c r="AE18" s="94"/>
      <c r="AF18" s="94"/>
      <c r="AG18" s="94"/>
      <c r="AH18" s="92"/>
      <c r="AI18" s="93"/>
      <c r="AJ18" s="93"/>
      <c r="AK18" s="94"/>
      <c r="AL18" s="96"/>
      <c r="AM18" s="94"/>
      <c r="AN18" s="94"/>
      <c r="AO18" s="94"/>
      <c r="AP18" s="94"/>
      <c r="AQ18" s="94"/>
      <c r="AR18" s="94"/>
      <c r="AS18" s="94"/>
      <c r="AT18" s="101"/>
      <c r="AU18" s="101"/>
      <c r="AV18" s="101"/>
      <c r="AW18" s="101"/>
      <c r="AX18" s="101"/>
      <c r="AY18" s="101"/>
      <c r="AZ18" s="72"/>
      <c r="BA18" s="101"/>
      <c r="BB18" s="101"/>
      <c r="BC18" s="95"/>
      <c r="BD18" s="101"/>
      <c r="BE18" s="101"/>
      <c r="BF18" s="101"/>
      <c r="BG18" s="101"/>
      <c r="BH18" s="101"/>
      <c r="BI18" s="101"/>
      <c r="BJ18" s="101"/>
      <c r="BK18" s="101"/>
      <c r="BL18" s="101"/>
      <c r="BM18" s="72"/>
      <c r="BN18" s="101"/>
      <c r="BO18" s="101"/>
      <c r="BP18" s="95"/>
      <c r="BQ18" s="101"/>
      <c r="BR18" s="101"/>
      <c r="BS18" s="101"/>
      <c r="BT18" s="101"/>
      <c r="BU18" s="101"/>
      <c r="BV18" s="101"/>
      <c r="BW18" s="101"/>
      <c r="BX18" s="101"/>
      <c r="BY18" s="101"/>
      <c r="BZ18" s="72"/>
      <c r="CA18" s="101"/>
      <c r="CB18" s="101"/>
      <c r="CC18" s="95"/>
      <c r="CD18" s="101"/>
      <c r="CE18" s="101"/>
      <c r="CF18" s="101"/>
      <c r="CG18" s="101"/>
      <c r="CH18" s="101"/>
      <c r="CI18" s="101"/>
      <c r="CJ18" s="101"/>
      <c r="CK18" s="101"/>
      <c r="CL18" s="101"/>
      <c r="CM18" s="102"/>
      <c r="CN18" s="102"/>
      <c r="CO18" s="102"/>
      <c r="CP18" s="102"/>
      <c r="CQ18" s="102"/>
      <c r="CR18" s="102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72"/>
      <c r="DL18" s="102"/>
      <c r="DM18" s="101"/>
      <c r="DN18" s="72"/>
      <c r="DO18" s="72"/>
      <c r="DP18" s="102"/>
      <c r="DQ18" s="101"/>
      <c r="DR18" s="72"/>
      <c r="DS18" s="72"/>
      <c r="DT18" s="102"/>
      <c r="DU18" s="101"/>
      <c r="DV18" s="72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</row>
    <row r="19" spans="1:197" ht="15" customHeight="1" x14ac:dyDescent="0.25">
      <c r="A19" s="28"/>
      <c r="B19" s="228"/>
      <c r="C19" s="228"/>
      <c r="D19" s="228"/>
      <c r="E19" s="228"/>
      <c r="F19" s="228"/>
      <c r="G19" s="228"/>
      <c r="H19" s="28"/>
      <c r="I19" s="28"/>
      <c r="J19" s="92"/>
      <c r="K19" s="93"/>
      <c r="L19" s="93"/>
      <c r="M19" s="94"/>
      <c r="N19" s="95"/>
      <c r="O19" s="193"/>
      <c r="P19" s="193"/>
      <c r="Q19" s="193"/>
      <c r="R19" s="193"/>
      <c r="S19" s="193"/>
      <c r="T19" s="193"/>
      <c r="U19" s="193"/>
      <c r="V19" s="92"/>
      <c r="W19" s="93"/>
      <c r="X19" s="93"/>
      <c r="Y19" s="94"/>
      <c r="Z19" s="96"/>
      <c r="AA19" s="94"/>
      <c r="AB19" s="94"/>
      <c r="AC19" s="94"/>
      <c r="AD19" s="94"/>
      <c r="AE19" s="94"/>
      <c r="AF19" s="94"/>
      <c r="AG19" s="94"/>
      <c r="AH19" s="92"/>
      <c r="AI19" s="93"/>
      <c r="AJ19" s="93"/>
      <c r="AK19" s="94"/>
      <c r="AL19" s="96"/>
      <c r="AM19" s="94"/>
      <c r="AN19" s="94"/>
      <c r="AO19" s="94"/>
      <c r="AP19" s="94"/>
      <c r="AQ19" s="94"/>
      <c r="AR19" s="94"/>
      <c r="AS19" s="94"/>
      <c r="AT19" s="101"/>
      <c r="AU19" s="101"/>
      <c r="AV19" s="101"/>
      <c r="AW19" s="101"/>
      <c r="AX19" s="101"/>
      <c r="AY19" s="101"/>
      <c r="AZ19" s="72"/>
      <c r="BA19" s="101"/>
      <c r="BB19" s="101"/>
      <c r="BC19" s="95"/>
      <c r="BD19" s="101"/>
      <c r="BE19" s="101"/>
      <c r="BF19" s="101"/>
      <c r="BG19" s="101"/>
      <c r="BH19" s="101"/>
      <c r="BI19" s="101"/>
      <c r="BJ19" s="101"/>
      <c r="BK19" s="101"/>
      <c r="BL19" s="101"/>
      <c r="BM19" s="72"/>
      <c r="BN19" s="101"/>
      <c r="BO19" s="101"/>
      <c r="BP19" s="95"/>
      <c r="BQ19" s="101"/>
      <c r="BR19" s="101"/>
      <c r="BS19" s="101"/>
      <c r="BT19" s="101"/>
      <c r="BU19" s="101"/>
      <c r="BV19" s="101"/>
      <c r="BW19" s="101"/>
      <c r="BX19" s="101"/>
      <c r="BY19" s="101"/>
      <c r="BZ19" s="72"/>
      <c r="CA19" s="101"/>
      <c r="CB19" s="101"/>
      <c r="CC19" s="95"/>
      <c r="CD19" s="101"/>
      <c r="CE19" s="101"/>
      <c r="CF19" s="101"/>
      <c r="CG19" s="101"/>
      <c r="CH19" s="101"/>
      <c r="CI19" s="101"/>
      <c r="CJ19" s="101"/>
      <c r="CK19" s="101"/>
      <c r="CL19" s="101"/>
      <c r="CM19" s="102"/>
      <c r="CN19" s="102"/>
      <c r="CO19" s="102"/>
      <c r="CP19" s="102"/>
      <c r="CQ19" s="102"/>
      <c r="CR19" s="102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72"/>
      <c r="DL19" s="102"/>
      <c r="DM19" s="101"/>
      <c r="DN19" s="72"/>
      <c r="DO19" s="72"/>
      <c r="DP19" s="102"/>
      <c r="DQ19" s="101"/>
      <c r="DR19" s="72"/>
      <c r="DS19" s="72"/>
      <c r="DT19" s="102"/>
      <c r="DU19" s="101"/>
      <c r="DV19" s="72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</row>
    <row r="20" spans="1:197" ht="15" customHeight="1" x14ac:dyDescent="0.25">
      <c r="A20" s="28"/>
      <c r="B20" s="228"/>
      <c r="C20" s="228"/>
      <c r="D20" s="228"/>
      <c r="E20" s="228"/>
      <c r="F20" s="228"/>
      <c r="G20" s="228"/>
      <c r="H20" s="28"/>
      <c r="I20" s="28"/>
      <c r="J20" s="92"/>
      <c r="K20" s="93"/>
      <c r="L20" s="93"/>
      <c r="M20" s="94"/>
      <c r="N20" s="95"/>
      <c r="O20" s="94"/>
      <c r="P20" s="94"/>
      <c r="Q20" s="94"/>
      <c r="R20" s="94"/>
      <c r="S20" s="94"/>
      <c r="T20" s="94"/>
      <c r="U20" s="94"/>
      <c r="V20" s="92"/>
      <c r="W20" s="93"/>
      <c r="X20" s="93"/>
      <c r="Y20" s="94"/>
      <c r="Z20" s="96"/>
      <c r="AA20" s="94"/>
      <c r="AB20" s="94"/>
      <c r="AC20" s="94"/>
      <c r="AD20" s="94"/>
      <c r="AE20" s="94"/>
      <c r="AF20" s="94"/>
      <c r="AG20" s="94"/>
      <c r="AH20" s="92"/>
      <c r="AI20" s="93"/>
      <c r="AJ20" s="93"/>
      <c r="AK20" s="94"/>
      <c r="AL20" s="96"/>
      <c r="AM20" s="94"/>
      <c r="AN20" s="94"/>
      <c r="AO20" s="94"/>
      <c r="AP20" s="94"/>
      <c r="AQ20" s="94"/>
      <c r="AR20" s="94"/>
      <c r="AS20" s="94"/>
      <c r="AT20" s="101"/>
      <c r="AU20" s="101"/>
      <c r="AV20" s="101"/>
      <c r="AW20" s="101"/>
      <c r="AX20" s="101"/>
      <c r="AY20" s="101"/>
      <c r="AZ20" s="72"/>
      <c r="BA20" s="101"/>
      <c r="BB20" s="101"/>
      <c r="BC20" s="95"/>
      <c r="BD20" s="101"/>
      <c r="BE20" s="101"/>
      <c r="BF20" s="101"/>
      <c r="BG20" s="101"/>
      <c r="BH20" s="101"/>
      <c r="BI20" s="101"/>
      <c r="BJ20" s="101"/>
      <c r="BK20" s="101"/>
      <c r="BL20" s="101"/>
      <c r="BM20" s="72"/>
      <c r="BN20" s="101"/>
      <c r="BO20" s="101"/>
      <c r="BP20" s="95"/>
      <c r="BQ20" s="101"/>
      <c r="BR20" s="101"/>
      <c r="BS20" s="101"/>
      <c r="BT20" s="101"/>
      <c r="BU20" s="101"/>
      <c r="BV20" s="101"/>
      <c r="BW20" s="101"/>
      <c r="BX20" s="101"/>
      <c r="BY20" s="101"/>
      <c r="BZ20" s="72"/>
      <c r="CA20" s="101"/>
      <c r="CB20" s="101"/>
      <c r="CC20" s="95"/>
      <c r="CD20" s="101"/>
      <c r="CE20" s="101"/>
      <c r="CF20" s="101"/>
      <c r="CG20" s="101"/>
      <c r="CH20" s="101"/>
      <c r="CI20" s="101"/>
      <c r="CJ20" s="101"/>
      <c r="CK20" s="101"/>
      <c r="CL20" s="101"/>
      <c r="CM20" s="102"/>
      <c r="CN20" s="102"/>
      <c r="CO20" s="102"/>
      <c r="CP20" s="102"/>
      <c r="CQ20" s="102"/>
      <c r="CR20" s="102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72"/>
      <c r="DL20" s="102"/>
      <c r="DM20" s="101"/>
      <c r="DN20" s="72"/>
      <c r="DO20" s="72"/>
      <c r="DP20" s="102"/>
      <c r="DQ20" s="101"/>
      <c r="DR20" s="72"/>
      <c r="DS20" s="72"/>
      <c r="DT20" s="102"/>
      <c r="DU20" s="101"/>
      <c r="DV20" s="72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</row>
    <row r="21" spans="1:197" ht="15" customHeight="1" x14ac:dyDescent="0.25">
      <c r="A21" s="28"/>
      <c r="B21" s="228"/>
      <c r="C21" s="228"/>
      <c r="D21" s="228"/>
      <c r="E21" s="228"/>
      <c r="F21" s="228"/>
      <c r="G21" s="228"/>
      <c r="H21" s="28"/>
      <c r="I21" s="28"/>
      <c r="J21" s="92"/>
      <c r="K21" s="93"/>
      <c r="L21" s="93"/>
      <c r="M21" s="94"/>
      <c r="N21" s="95"/>
      <c r="O21" s="94"/>
      <c r="P21" s="94"/>
      <c r="Q21" s="94"/>
      <c r="R21" s="94"/>
      <c r="S21" s="94"/>
      <c r="T21" s="94"/>
      <c r="U21" s="94"/>
      <c r="V21" s="92"/>
      <c r="W21" s="93"/>
      <c r="X21" s="93"/>
      <c r="Y21" s="94"/>
      <c r="Z21" s="96"/>
      <c r="AA21" s="94"/>
      <c r="AB21" s="94"/>
      <c r="AC21" s="94"/>
      <c r="AD21" s="94"/>
      <c r="AE21" s="94"/>
      <c r="AF21" s="94"/>
      <c r="AG21" s="94"/>
      <c r="AH21" s="92"/>
      <c r="AI21" s="93"/>
      <c r="AJ21" s="93"/>
      <c r="AK21" s="94"/>
      <c r="AL21" s="96"/>
      <c r="AM21" s="94"/>
      <c r="AN21" s="94"/>
      <c r="AO21" s="94"/>
      <c r="AP21" s="94"/>
      <c r="AQ21" s="94"/>
      <c r="AR21" s="94"/>
      <c r="AS21" s="94"/>
      <c r="AT21" s="101"/>
      <c r="AU21" s="101"/>
      <c r="AV21" s="101"/>
      <c r="AW21" s="101"/>
      <c r="AX21" s="101"/>
      <c r="AY21" s="101"/>
      <c r="AZ21" s="72"/>
      <c r="BA21" s="101"/>
      <c r="BB21" s="101"/>
      <c r="BC21" s="95"/>
      <c r="BD21" s="101"/>
      <c r="BE21" s="101"/>
      <c r="BF21" s="101"/>
      <c r="BG21" s="101"/>
      <c r="BH21" s="101"/>
      <c r="BI21" s="101"/>
      <c r="BJ21" s="101"/>
      <c r="BK21" s="101"/>
      <c r="BL21" s="101"/>
      <c r="BM21" s="72"/>
      <c r="BN21" s="101"/>
      <c r="BO21" s="101"/>
      <c r="BP21" s="95"/>
      <c r="BQ21" s="101"/>
      <c r="BR21" s="101"/>
      <c r="BS21" s="101"/>
      <c r="BT21" s="101"/>
      <c r="BU21" s="101"/>
      <c r="BV21" s="101"/>
      <c r="BW21" s="101"/>
      <c r="BX21" s="101"/>
      <c r="BY21" s="101"/>
      <c r="BZ21" s="72"/>
      <c r="CA21" s="101"/>
      <c r="CB21" s="101"/>
      <c r="CC21" s="95"/>
      <c r="CD21" s="101"/>
      <c r="CE21" s="101"/>
      <c r="CF21" s="101"/>
      <c r="CG21" s="101"/>
      <c r="CH21" s="101"/>
      <c r="CI21" s="101"/>
      <c r="CJ21" s="101"/>
      <c r="CK21" s="101"/>
      <c r="CL21" s="101"/>
      <c r="CM21" s="102"/>
      <c r="CN21" s="102"/>
      <c r="CO21" s="102"/>
      <c r="CP21" s="102"/>
      <c r="CQ21" s="102"/>
      <c r="CR21" s="102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72"/>
      <c r="DL21" s="102"/>
      <c r="DM21" s="101"/>
      <c r="DN21" s="72"/>
      <c r="DO21" s="72"/>
      <c r="DP21" s="102"/>
      <c r="DQ21" s="101"/>
      <c r="DR21" s="72"/>
      <c r="DS21" s="72"/>
      <c r="DT21" s="102"/>
      <c r="DU21" s="101"/>
      <c r="DV21" s="72"/>
      <c r="DW21" s="28"/>
      <c r="DX21" s="28"/>
      <c r="DY21" s="28"/>
      <c r="DZ21" s="28"/>
      <c r="EA21" s="28"/>
      <c r="EB21" s="28"/>
      <c r="EC21" s="28"/>
      <c r="ED21" s="28"/>
      <c r="EE21" s="28"/>
      <c r="EF21" s="28"/>
      <c r="EG21" s="28"/>
      <c r="EH21" s="28"/>
      <c r="EI21" s="28"/>
      <c r="EJ21" s="28"/>
      <c r="EK21" s="28"/>
      <c r="EL21" s="28"/>
      <c r="EM21" s="28"/>
      <c r="EN21" s="28"/>
      <c r="EO21" s="28"/>
      <c r="EP21" s="28"/>
      <c r="EQ21" s="28"/>
      <c r="ER21" s="28"/>
      <c r="ES21" s="28"/>
      <c r="ET21" s="28"/>
      <c r="EU21" s="28"/>
      <c r="EV21" s="28"/>
      <c r="EW21" s="28"/>
      <c r="EX21" s="28"/>
      <c r="EY21" s="28"/>
      <c r="EZ21" s="28"/>
      <c r="FA21" s="28"/>
      <c r="FB21" s="28"/>
      <c r="FC21" s="28"/>
      <c r="FD21" s="28"/>
      <c r="FE21" s="28"/>
      <c r="FF21" s="28"/>
      <c r="FG21" s="28"/>
      <c r="FH21" s="28"/>
      <c r="FI21" s="28"/>
      <c r="FJ21" s="28"/>
      <c r="FK21" s="28"/>
      <c r="FL21" s="28"/>
      <c r="FM21" s="28"/>
      <c r="FN21" s="28"/>
      <c r="FO21" s="28"/>
      <c r="FP21" s="28"/>
      <c r="FQ21" s="28"/>
      <c r="FR21" s="28"/>
      <c r="FS21" s="28"/>
      <c r="FT21" s="28"/>
      <c r="FU21" s="28"/>
      <c r="FV21" s="28"/>
      <c r="FW21" s="28"/>
      <c r="FX21" s="28"/>
      <c r="FY21" s="28"/>
      <c r="FZ21" s="28"/>
      <c r="GA21" s="28"/>
      <c r="GB21" s="28"/>
      <c r="GC21" s="28"/>
      <c r="GD21" s="28"/>
      <c r="GE21" s="28"/>
      <c r="GF21" s="28"/>
      <c r="GG21" s="28"/>
      <c r="GH21" s="28"/>
      <c r="GI21" s="28"/>
      <c r="GJ21" s="28"/>
      <c r="GK21" s="28"/>
      <c r="GL21" s="28"/>
      <c r="GM21" s="28"/>
      <c r="GN21" s="28"/>
      <c r="GO21" s="28"/>
    </row>
    <row r="22" spans="1:197" ht="15" customHeight="1" x14ac:dyDescent="0.25">
      <c r="A22" s="28"/>
      <c r="B22" s="228"/>
      <c r="C22" s="228"/>
      <c r="D22" s="228"/>
      <c r="E22" s="228"/>
      <c r="F22" s="228"/>
      <c r="G22" s="228"/>
      <c r="H22" s="28"/>
      <c r="I22" s="28"/>
      <c r="J22" s="92"/>
      <c r="K22" s="93"/>
      <c r="L22" s="93"/>
      <c r="M22" s="94"/>
      <c r="N22" s="95"/>
      <c r="O22" s="94"/>
      <c r="P22" s="94"/>
      <c r="Q22" s="94"/>
      <c r="R22" s="94"/>
      <c r="S22" s="94"/>
      <c r="T22" s="94"/>
      <c r="U22" s="94"/>
      <c r="V22" s="92"/>
      <c r="W22" s="93"/>
      <c r="X22" s="93"/>
      <c r="Y22" s="94"/>
      <c r="Z22" s="96"/>
      <c r="AA22" s="94"/>
      <c r="AB22" s="94"/>
      <c r="AC22" s="94"/>
      <c r="AD22" s="94"/>
      <c r="AE22" s="94"/>
      <c r="AF22" s="94"/>
      <c r="AG22" s="94"/>
      <c r="AH22" s="92"/>
      <c r="AI22" s="93"/>
      <c r="AJ22" s="93"/>
      <c r="AK22" s="94"/>
      <c r="AL22" s="96"/>
      <c r="AM22" s="94"/>
      <c r="AN22" s="94"/>
      <c r="AO22" s="94"/>
      <c r="AP22" s="94"/>
      <c r="AQ22" s="94"/>
      <c r="AR22" s="94"/>
      <c r="AS22" s="94"/>
      <c r="AT22" s="101"/>
      <c r="AU22" s="101"/>
      <c r="AV22" s="101"/>
      <c r="AW22" s="101"/>
      <c r="AX22" s="101"/>
      <c r="AY22" s="101"/>
      <c r="AZ22" s="72"/>
      <c r="BA22" s="101"/>
      <c r="BB22" s="101"/>
      <c r="BC22" s="95"/>
      <c r="BD22" s="101"/>
      <c r="BE22" s="101"/>
      <c r="BF22" s="101"/>
      <c r="BG22" s="101"/>
      <c r="BH22" s="101"/>
      <c r="BI22" s="101"/>
      <c r="BJ22" s="101"/>
      <c r="BK22" s="101"/>
      <c r="BL22" s="101"/>
      <c r="BM22" s="72"/>
      <c r="BN22" s="101"/>
      <c r="BO22" s="101"/>
      <c r="BP22" s="95"/>
      <c r="BQ22" s="101"/>
      <c r="BR22" s="101"/>
      <c r="BS22" s="101"/>
      <c r="BT22" s="101"/>
      <c r="BU22" s="101"/>
      <c r="BV22" s="101"/>
      <c r="BW22" s="101"/>
      <c r="BX22" s="101"/>
      <c r="BY22" s="101"/>
      <c r="BZ22" s="72"/>
      <c r="CA22" s="101"/>
      <c r="CB22" s="101"/>
      <c r="CC22" s="95"/>
      <c r="CD22" s="101"/>
      <c r="CE22" s="101"/>
      <c r="CF22" s="101"/>
      <c r="CG22" s="101"/>
      <c r="CH22" s="101"/>
      <c r="CI22" s="101"/>
      <c r="CJ22" s="101"/>
      <c r="CK22" s="101"/>
      <c r="CL22" s="101"/>
      <c r="CM22" s="102"/>
      <c r="CN22" s="102"/>
      <c r="CO22" s="102"/>
      <c r="CP22" s="102"/>
      <c r="CQ22" s="102"/>
      <c r="CR22" s="102"/>
      <c r="CS22" s="28"/>
      <c r="CT22" s="28"/>
      <c r="CU22" s="28"/>
      <c r="CV22" s="28"/>
      <c r="CW22" s="28"/>
      <c r="CX22" s="28"/>
      <c r="CY22" s="28"/>
      <c r="CZ22" s="28"/>
      <c r="DA22" s="28"/>
      <c r="DB22" s="28"/>
      <c r="DC22" s="28"/>
      <c r="DD22" s="28"/>
      <c r="DE22" s="28"/>
      <c r="DF22" s="28"/>
      <c r="DG22" s="28"/>
      <c r="DH22" s="28"/>
      <c r="DI22" s="28"/>
      <c r="DJ22" s="28"/>
      <c r="DK22" s="72"/>
      <c r="DL22" s="102"/>
      <c r="DM22" s="101"/>
      <c r="DN22" s="72"/>
      <c r="DO22" s="72"/>
      <c r="DP22" s="102"/>
      <c r="DQ22" s="101"/>
      <c r="DR22" s="72"/>
      <c r="DS22" s="72"/>
      <c r="DT22" s="102"/>
      <c r="DU22" s="101"/>
      <c r="DV22" s="72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28"/>
      <c r="EV22" s="28"/>
      <c r="EW22" s="28"/>
      <c r="EX22" s="28"/>
      <c r="EY22" s="28"/>
      <c r="EZ22" s="28"/>
      <c r="FA22" s="28"/>
      <c r="FB22" s="28"/>
      <c r="FC22" s="28"/>
      <c r="FD22" s="28"/>
      <c r="FE22" s="28"/>
      <c r="FF22" s="28"/>
      <c r="FG22" s="28"/>
      <c r="FH22" s="28"/>
      <c r="FI22" s="28"/>
      <c r="FJ22" s="28"/>
      <c r="FK22" s="28"/>
      <c r="FL22" s="28"/>
      <c r="FM22" s="28"/>
      <c r="FN22" s="28"/>
      <c r="FO22" s="28"/>
      <c r="FP22" s="28"/>
      <c r="FQ22" s="28"/>
      <c r="FR22" s="28"/>
      <c r="FS22" s="28"/>
      <c r="FT22" s="28"/>
      <c r="FU22" s="28"/>
      <c r="FV22" s="28"/>
      <c r="FW22" s="28"/>
      <c r="FX22" s="28"/>
      <c r="FY22" s="28"/>
      <c r="FZ22" s="28"/>
      <c r="GA22" s="28"/>
      <c r="GB22" s="28"/>
      <c r="GC22" s="28"/>
      <c r="GD22" s="28"/>
      <c r="GE22" s="28"/>
      <c r="GF22" s="28"/>
      <c r="GG22" s="28"/>
      <c r="GH22" s="28"/>
      <c r="GI22" s="28"/>
      <c r="GJ22" s="28"/>
      <c r="GK22" s="28"/>
      <c r="GL22" s="28"/>
      <c r="GM22" s="28"/>
      <c r="GN22" s="28"/>
      <c r="GO22" s="28"/>
    </row>
    <row r="23" spans="1:197" ht="15" customHeight="1" x14ac:dyDescent="0.25">
      <c r="A23" s="28"/>
      <c r="B23" s="228"/>
      <c r="C23" s="228"/>
      <c r="D23" s="228"/>
      <c r="E23" s="228"/>
      <c r="F23" s="228"/>
      <c r="G23" s="228"/>
      <c r="H23" s="28"/>
      <c r="I23" s="28"/>
      <c r="J23" s="92"/>
      <c r="K23" s="93"/>
      <c r="L23" s="93"/>
      <c r="M23" s="94"/>
      <c r="N23" s="95"/>
      <c r="O23" s="94"/>
      <c r="P23" s="94"/>
      <c r="Q23" s="94"/>
      <c r="R23" s="94"/>
      <c r="S23" s="94"/>
      <c r="T23" s="94"/>
      <c r="U23" s="94"/>
      <c r="V23" s="92"/>
      <c r="W23" s="93"/>
      <c r="X23" s="93"/>
      <c r="Y23" s="94"/>
      <c r="Z23" s="96"/>
      <c r="AA23" s="94"/>
      <c r="AB23" s="94"/>
      <c r="AC23" s="94"/>
      <c r="AD23" s="94"/>
      <c r="AE23" s="94"/>
      <c r="AF23" s="94"/>
      <c r="AG23" s="94"/>
      <c r="AH23" s="92"/>
      <c r="AI23" s="93"/>
      <c r="AJ23" s="93"/>
      <c r="AK23" s="94"/>
      <c r="AL23" s="96"/>
      <c r="AM23" s="94"/>
      <c r="AN23" s="94"/>
      <c r="AO23" s="94"/>
      <c r="AP23" s="94"/>
      <c r="AQ23" s="94"/>
      <c r="AR23" s="94"/>
      <c r="AS23" s="94"/>
      <c r="AT23" s="101"/>
      <c r="AU23" s="101"/>
      <c r="AV23" s="101"/>
      <c r="AW23" s="101"/>
      <c r="AX23" s="101"/>
      <c r="AY23" s="101"/>
      <c r="AZ23" s="72"/>
      <c r="BA23" s="101"/>
      <c r="BB23" s="101"/>
      <c r="BC23" s="95"/>
      <c r="BD23" s="101"/>
      <c r="BE23" s="101"/>
      <c r="BF23" s="101"/>
      <c r="BG23" s="101"/>
      <c r="BH23" s="101"/>
      <c r="BI23" s="101"/>
      <c r="BJ23" s="101"/>
      <c r="BK23" s="101"/>
      <c r="BL23" s="101"/>
      <c r="BM23" s="72"/>
      <c r="BN23" s="101"/>
      <c r="BO23" s="101"/>
      <c r="BP23" s="95"/>
      <c r="BQ23" s="101"/>
      <c r="BR23" s="101"/>
      <c r="BS23" s="101"/>
      <c r="BT23" s="101"/>
      <c r="BU23" s="101"/>
      <c r="BV23" s="101"/>
      <c r="BW23" s="101"/>
      <c r="BX23" s="101"/>
      <c r="BY23" s="101"/>
      <c r="BZ23" s="72"/>
      <c r="CA23" s="101"/>
      <c r="CB23" s="101"/>
      <c r="CC23" s="95"/>
      <c r="CD23" s="101"/>
      <c r="CE23" s="101"/>
      <c r="CF23" s="101"/>
      <c r="CG23" s="101"/>
      <c r="CH23" s="101"/>
      <c r="CI23" s="101"/>
      <c r="CJ23" s="101"/>
      <c r="CK23" s="101"/>
      <c r="CL23" s="101"/>
      <c r="CM23" s="102"/>
      <c r="CN23" s="102"/>
      <c r="CO23" s="102"/>
      <c r="CP23" s="102"/>
      <c r="CQ23" s="102"/>
      <c r="CR23" s="102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72"/>
      <c r="DL23" s="102"/>
      <c r="DM23" s="101"/>
      <c r="DN23" s="72"/>
      <c r="DO23" s="72"/>
      <c r="DP23" s="102"/>
      <c r="DQ23" s="101"/>
      <c r="DR23" s="72"/>
      <c r="DS23" s="72"/>
      <c r="DT23" s="102"/>
      <c r="DU23" s="101"/>
      <c r="DV23" s="72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</row>
    <row r="24" spans="1:197" ht="15" customHeight="1" x14ac:dyDescent="0.25">
      <c r="A24" s="28"/>
      <c r="B24" s="228"/>
      <c r="C24" s="228"/>
      <c r="D24" s="228"/>
      <c r="E24" s="228"/>
      <c r="F24" s="228"/>
      <c r="G24" s="228"/>
      <c r="H24" s="28"/>
      <c r="I24" s="28"/>
      <c r="J24" s="92"/>
      <c r="K24" s="93"/>
      <c r="L24" s="93"/>
      <c r="M24" s="94"/>
      <c r="N24" s="95"/>
      <c r="O24" s="111"/>
      <c r="P24" s="111"/>
      <c r="Q24" s="111"/>
      <c r="R24" s="111"/>
      <c r="S24" s="111"/>
      <c r="T24" s="111"/>
      <c r="U24" s="111"/>
      <c r="V24" s="92"/>
      <c r="W24" s="93"/>
      <c r="X24" s="93"/>
      <c r="Y24" s="94"/>
      <c r="Z24" s="96"/>
      <c r="AA24" s="94"/>
      <c r="AB24" s="94"/>
      <c r="AC24" s="94"/>
      <c r="AD24" s="94"/>
      <c r="AE24" s="94"/>
      <c r="AF24" s="94"/>
      <c r="AG24" s="94"/>
      <c r="AH24" s="92"/>
      <c r="AI24" s="93"/>
      <c r="AJ24" s="93"/>
      <c r="AK24" s="94"/>
      <c r="AL24" s="96"/>
      <c r="AM24" s="94"/>
      <c r="AN24" s="94"/>
      <c r="AO24" s="94"/>
      <c r="AP24" s="94"/>
      <c r="AQ24" s="94"/>
      <c r="AR24" s="94"/>
      <c r="AS24" s="94"/>
      <c r="AT24" s="101"/>
      <c r="AU24" s="101"/>
      <c r="AV24" s="101"/>
      <c r="AW24" s="101"/>
      <c r="AX24" s="101"/>
      <c r="AY24" s="101"/>
      <c r="AZ24" s="72"/>
      <c r="BA24" s="101"/>
      <c r="BB24" s="101"/>
      <c r="BC24" s="95"/>
      <c r="BD24" s="101"/>
      <c r="BE24" s="101"/>
      <c r="BF24" s="101"/>
      <c r="BG24" s="101"/>
      <c r="BH24" s="101"/>
      <c r="BI24" s="101"/>
      <c r="BJ24" s="101"/>
      <c r="BK24" s="101"/>
      <c r="BL24" s="101"/>
      <c r="BM24" s="72"/>
      <c r="BN24" s="101"/>
      <c r="BO24" s="101"/>
      <c r="BP24" s="95"/>
      <c r="BQ24" s="101"/>
      <c r="BR24" s="101"/>
      <c r="BS24" s="101"/>
      <c r="BT24" s="101"/>
      <c r="BU24" s="101"/>
      <c r="BV24" s="101"/>
      <c r="BW24" s="101"/>
      <c r="BX24" s="101"/>
      <c r="BY24" s="101"/>
      <c r="BZ24" s="72"/>
      <c r="CA24" s="101"/>
      <c r="CB24" s="101"/>
      <c r="CC24" s="95"/>
      <c r="CD24" s="101"/>
      <c r="CE24" s="101"/>
      <c r="CF24" s="101"/>
      <c r="CG24" s="101"/>
      <c r="CH24" s="101"/>
      <c r="CI24" s="101"/>
      <c r="CJ24" s="101"/>
      <c r="CK24" s="101"/>
      <c r="CL24" s="101"/>
      <c r="CM24" s="102"/>
      <c r="CN24" s="102"/>
      <c r="CO24" s="102"/>
      <c r="CP24" s="102"/>
      <c r="CQ24" s="102"/>
      <c r="CR24" s="102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72"/>
      <c r="DL24" s="102"/>
      <c r="DM24" s="101"/>
      <c r="DN24" s="72"/>
      <c r="DO24" s="72"/>
      <c r="DP24" s="102"/>
      <c r="DQ24" s="101"/>
      <c r="DR24" s="72"/>
      <c r="DS24" s="72"/>
      <c r="DT24" s="102"/>
      <c r="DU24" s="101"/>
      <c r="DV24" s="72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</row>
    <row r="25" spans="1:197" ht="15" customHeight="1" x14ac:dyDescent="0.25">
      <c r="A25" s="28"/>
      <c r="B25" s="228"/>
      <c r="C25" s="228"/>
      <c r="D25" s="228"/>
      <c r="E25" s="228"/>
      <c r="F25" s="228"/>
      <c r="G25" s="228"/>
      <c r="H25" s="28"/>
      <c r="I25" s="28"/>
      <c r="J25" s="92"/>
      <c r="K25" s="93"/>
      <c r="L25" s="93"/>
      <c r="M25" s="94"/>
      <c r="N25" s="95"/>
      <c r="O25" s="111"/>
      <c r="P25" s="111"/>
      <c r="Q25" s="111"/>
      <c r="R25" s="111"/>
      <c r="S25" s="111"/>
      <c r="T25" s="111"/>
      <c r="U25" s="111"/>
      <c r="V25" s="92"/>
      <c r="W25" s="93"/>
      <c r="X25" s="93"/>
      <c r="Y25" s="94"/>
      <c r="Z25" s="96"/>
      <c r="AA25" s="94"/>
      <c r="AB25" s="94"/>
      <c r="AC25" s="94"/>
      <c r="AD25" s="94"/>
      <c r="AE25" s="94"/>
      <c r="AF25" s="94"/>
      <c r="AG25" s="94"/>
      <c r="AH25" s="92"/>
      <c r="AI25" s="93"/>
      <c r="AJ25" s="93"/>
      <c r="AK25" s="94"/>
      <c r="AL25" s="96"/>
      <c r="AM25" s="94"/>
      <c r="AN25" s="94"/>
      <c r="AO25" s="94"/>
      <c r="AP25" s="94"/>
      <c r="AQ25" s="94"/>
      <c r="AR25" s="94"/>
      <c r="AS25" s="94"/>
      <c r="AT25" s="101"/>
      <c r="AU25" s="101"/>
      <c r="AV25" s="101"/>
      <c r="AW25" s="101"/>
      <c r="AX25" s="101"/>
      <c r="AY25" s="101"/>
      <c r="AZ25" s="72"/>
      <c r="BA25" s="101"/>
      <c r="BB25" s="101"/>
      <c r="BC25" s="95"/>
      <c r="BD25" s="101"/>
      <c r="BE25" s="101"/>
      <c r="BF25" s="101"/>
      <c r="BG25" s="101"/>
      <c r="BH25" s="101"/>
      <c r="BI25" s="101"/>
      <c r="BJ25" s="101"/>
      <c r="BK25" s="101"/>
      <c r="BL25" s="101"/>
      <c r="BM25" s="72"/>
      <c r="BN25" s="101"/>
      <c r="BO25" s="101"/>
      <c r="BP25" s="95"/>
      <c r="BQ25" s="101"/>
      <c r="BR25" s="101"/>
      <c r="BS25" s="101"/>
      <c r="BT25" s="101"/>
      <c r="BU25" s="101"/>
      <c r="BV25" s="101"/>
      <c r="BW25" s="101"/>
      <c r="BX25" s="101"/>
      <c r="BY25" s="101"/>
      <c r="BZ25" s="72"/>
      <c r="CA25" s="101"/>
      <c r="CB25" s="101"/>
      <c r="CC25" s="95"/>
      <c r="CD25" s="101"/>
      <c r="CE25" s="101"/>
      <c r="CF25" s="101"/>
      <c r="CG25" s="101"/>
      <c r="CH25" s="101"/>
      <c r="CI25" s="101"/>
      <c r="CJ25" s="101"/>
      <c r="CK25" s="101"/>
      <c r="CL25" s="101"/>
      <c r="CM25" s="102"/>
      <c r="CN25" s="102"/>
      <c r="CO25" s="102"/>
      <c r="CP25" s="102"/>
      <c r="CQ25" s="102"/>
      <c r="CR25" s="102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72"/>
      <c r="DL25" s="102"/>
      <c r="DM25" s="101"/>
      <c r="DN25" s="72"/>
      <c r="DO25" s="72"/>
      <c r="DP25" s="102"/>
      <c r="DQ25" s="101"/>
      <c r="DR25" s="72"/>
      <c r="DS25" s="72"/>
      <c r="DT25" s="102"/>
      <c r="DU25" s="101"/>
      <c r="DV25" s="72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</row>
    <row r="26" spans="1:197" ht="15" customHeight="1" x14ac:dyDescent="0.25">
      <c r="A26" s="28"/>
      <c r="B26" s="228"/>
      <c r="C26" s="228"/>
      <c r="D26" s="228"/>
      <c r="E26" s="228"/>
      <c r="F26" s="228"/>
      <c r="G26" s="228"/>
      <c r="H26" s="28"/>
      <c r="I26" s="28"/>
      <c r="J26" s="92"/>
      <c r="K26" s="93"/>
      <c r="L26" s="93"/>
      <c r="M26" s="94"/>
      <c r="N26" s="95"/>
      <c r="O26" s="111"/>
      <c r="P26" s="111"/>
      <c r="Q26" s="111"/>
      <c r="R26" s="111"/>
      <c r="S26" s="111"/>
      <c r="T26" s="111"/>
      <c r="U26" s="111"/>
      <c r="V26" s="92"/>
      <c r="W26" s="93"/>
      <c r="X26" s="93"/>
      <c r="Y26" s="94"/>
      <c r="Z26" s="96"/>
      <c r="AA26" s="94"/>
      <c r="AB26" s="94"/>
      <c r="AC26" s="94"/>
      <c r="AD26" s="94"/>
      <c r="AE26" s="94"/>
      <c r="AF26" s="94"/>
      <c r="AG26" s="94"/>
      <c r="AH26" s="92"/>
      <c r="AI26" s="93"/>
      <c r="AJ26" s="93"/>
      <c r="AK26" s="94"/>
      <c r="AL26" s="96"/>
      <c r="AM26" s="94"/>
      <c r="AN26" s="94"/>
      <c r="AO26" s="94"/>
      <c r="AP26" s="94"/>
      <c r="AQ26" s="94"/>
      <c r="AR26" s="94"/>
      <c r="AS26" s="94"/>
      <c r="AT26" s="101"/>
      <c r="AU26" s="101"/>
      <c r="AV26" s="101"/>
      <c r="AW26" s="101"/>
      <c r="AX26" s="101"/>
      <c r="AY26" s="101"/>
      <c r="AZ26" s="72"/>
      <c r="BA26" s="101"/>
      <c r="BB26" s="101"/>
      <c r="BC26" s="95"/>
      <c r="BD26" s="101"/>
      <c r="BE26" s="101"/>
      <c r="BF26" s="101"/>
      <c r="BG26" s="101"/>
      <c r="BH26" s="101"/>
      <c r="BI26" s="101"/>
      <c r="BJ26" s="101"/>
      <c r="BK26" s="101"/>
      <c r="BL26" s="101"/>
      <c r="BM26" s="72"/>
      <c r="BN26" s="101"/>
      <c r="BO26" s="101"/>
      <c r="BP26" s="95"/>
      <c r="BQ26" s="101"/>
      <c r="BR26" s="101"/>
      <c r="BS26" s="101"/>
      <c r="BT26" s="101"/>
      <c r="BU26" s="101"/>
      <c r="BV26" s="101"/>
      <c r="BW26" s="101"/>
      <c r="BX26" s="101"/>
      <c r="BY26" s="101"/>
      <c r="BZ26" s="72"/>
      <c r="CA26" s="101"/>
      <c r="CB26" s="101"/>
      <c r="CC26" s="95"/>
      <c r="CD26" s="101"/>
      <c r="CE26" s="101"/>
      <c r="CF26" s="101"/>
      <c r="CG26" s="101"/>
      <c r="CH26" s="101"/>
      <c r="CI26" s="101"/>
      <c r="CJ26" s="101"/>
      <c r="CK26" s="101"/>
      <c r="CL26" s="101"/>
      <c r="CM26" s="102"/>
      <c r="CN26" s="102"/>
      <c r="CO26" s="102"/>
      <c r="CP26" s="102"/>
      <c r="CQ26" s="102"/>
      <c r="CR26" s="102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72"/>
      <c r="DL26" s="102"/>
      <c r="DM26" s="101"/>
      <c r="DN26" s="72"/>
      <c r="DO26" s="72"/>
      <c r="DP26" s="102"/>
      <c r="DQ26" s="101"/>
      <c r="DR26" s="72"/>
      <c r="DS26" s="72"/>
      <c r="DT26" s="102"/>
      <c r="DU26" s="101"/>
      <c r="DV26" s="72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</row>
    <row r="27" spans="1:197" ht="15" customHeight="1" x14ac:dyDescent="0.25">
      <c r="A27" s="28"/>
      <c r="B27" s="228"/>
      <c r="C27" s="228"/>
      <c r="D27" s="228"/>
      <c r="E27" s="228"/>
      <c r="F27" s="228"/>
      <c r="G27" s="228"/>
      <c r="H27" s="28"/>
      <c r="I27" s="28"/>
      <c r="J27" s="92"/>
      <c r="K27" s="93"/>
      <c r="L27" s="93"/>
      <c r="M27" s="94"/>
      <c r="N27" s="95"/>
      <c r="O27" s="111"/>
      <c r="P27" s="111"/>
      <c r="Q27" s="111"/>
      <c r="R27" s="111"/>
      <c r="S27" s="111"/>
      <c r="T27" s="111"/>
      <c r="U27" s="111"/>
      <c r="V27" s="92"/>
      <c r="W27" s="93"/>
      <c r="X27" s="93"/>
      <c r="Y27" s="94"/>
      <c r="Z27" s="96"/>
      <c r="AA27" s="94"/>
      <c r="AB27" s="94"/>
      <c r="AC27" s="94"/>
      <c r="AD27" s="94"/>
      <c r="AE27" s="94"/>
      <c r="AF27" s="94"/>
      <c r="AG27" s="94"/>
      <c r="AH27" s="92"/>
      <c r="AI27" s="93"/>
      <c r="AJ27" s="93"/>
      <c r="AK27" s="94"/>
      <c r="AL27" s="96"/>
      <c r="AM27" s="94"/>
      <c r="AN27" s="94"/>
      <c r="AO27" s="94"/>
      <c r="AP27" s="94"/>
      <c r="AQ27" s="94"/>
      <c r="AR27" s="94"/>
      <c r="AS27" s="94"/>
      <c r="AT27" s="101"/>
      <c r="AU27" s="101"/>
      <c r="AV27" s="101"/>
      <c r="AW27" s="101"/>
      <c r="AX27" s="101"/>
      <c r="AY27" s="101"/>
      <c r="AZ27" s="72"/>
      <c r="BA27" s="101"/>
      <c r="BB27" s="101"/>
      <c r="BC27" s="95"/>
      <c r="BD27" s="101"/>
      <c r="BE27" s="101"/>
      <c r="BF27" s="101"/>
      <c r="BG27" s="101"/>
      <c r="BH27" s="101"/>
      <c r="BI27" s="101"/>
      <c r="BJ27" s="101"/>
      <c r="BK27" s="101"/>
      <c r="BL27" s="101"/>
      <c r="BM27" s="72"/>
      <c r="BN27" s="101"/>
      <c r="BO27" s="101"/>
      <c r="BP27" s="95"/>
      <c r="BQ27" s="101"/>
      <c r="BR27" s="101"/>
      <c r="BS27" s="101"/>
      <c r="BT27" s="101"/>
      <c r="BU27" s="101"/>
      <c r="BV27" s="101"/>
      <c r="BW27" s="101"/>
      <c r="BX27" s="101"/>
      <c r="BY27" s="101"/>
      <c r="BZ27" s="72"/>
      <c r="CA27" s="101"/>
      <c r="CB27" s="101"/>
      <c r="CC27" s="95"/>
      <c r="CD27" s="101"/>
      <c r="CE27" s="101"/>
      <c r="CF27" s="101"/>
      <c r="CG27" s="101"/>
      <c r="CH27" s="101"/>
      <c r="CI27" s="101"/>
      <c r="CJ27" s="101"/>
      <c r="CK27" s="101"/>
      <c r="CL27" s="101"/>
      <c r="CM27" s="102"/>
      <c r="CN27" s="102"/>
      <c r="CO27" s="102"/>
      <c r="CP27" s="102"/>
      <c r="CQ27" s="102"/>
      <c r="CR27" s="102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72"/>
      <c r="DL27" s="102"/>
      <c r="DM27" s="101"/>
      <c r="DN27" s="72"/>
      <c r="DO27" s="72"/>
      <c r="DP27" s="102"/>
      <c r="DQ27" s="101"/>
      <c r="DR27" s="72"/>
      <c r="DS27" s="72"/>
      <c r="DT27" s="102"/>
      <c r="DU27" s="101"/>
      <c r="DV27" s="72"/>
      <c r="DW27" s="28"/>
      <c r="DX27" s="28"/>
      <c r="DY27" s="28"/>
      <c r="DZ27" s="28"/>
      <c r="EA27" s="28"/>
      <c r="EB27" s="28"/>
      <c r="EC27" s="28"/>
      <c r="ED27" s="28"/>
      <c r="EE27" s="28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  <c r="FK27" s="28"/>
      <c r="FL27" s="28"/>
      <c r="FM27" s="28"/>
      <c r="FN27" s="28"/>
      <c r="FO27" s="28"/>
      <c r="FP27" s="28"/>
      <c r="FQ27" s="28"/>
      <c r="FR27" s="28"/>
      <c r="FS27" s="28"/>
      <c r="FT27" s="28"/>
      <c r="FU27" s="28"/>
      <c r="FV27" s="28"/>
      <c r="FW27" s="28"/>
      <c r="FX27" s="28"/>
      <c r="FY27" s="28"/>
      <c r="FZ27" s="28"/>
      <c r="GA27" s="28"/>
      <c r="GB27" s="28"/>
      <c r="GC27" s="28"/>
      <c r="GD27" s="28"/>
      <c r="GE27" s="28"/>
      <c r="GF27" s="28"/>
      <c r="GG27" s="28"/>
      <c r="GH27" s="28"/>
      <c r="GI27" s="28"/>
      <c r="GJ27" s="28"/>
      <c r="GK27" s="28"/>
      <c r="GL27" s="28"/>
      <c r="GM27" s="28"/>
      <c r="GN27" s="28"/>
      <c r="GO27" s="28"/>
    </row>
    <row r="28" spans="1:197" ht="15" customHeight="1" x14ac:dyDescent="0.25">
      <c r="A28" s="28"/>
      <c r="B28" s="228"/>
      <c r="C28" s="228"/>
      <c r="D28" s="228"/>
      <c r="E28" s="228"/>
      <c r="F28" s="228"/>
      <c r="G28" s="228"/>
      <c r="H28" s="28"/>
      <c r="I28" s="28"/>
      <c r="J28" s="28"/>
      <c r="K28" s="64"/>
      <c r="L28" s="64"/>
      <c r="M28" s="28"/>
      <c r="N28" s="28"/>
      <c r="O28" s="111"/>
      <c r="P28" s="111"/>
      <c r="Q28" s="111"/>
      <c r="R28" s="111"/>
      <c r="S28" s="111"/>
      <c r="T28" s="111"/>
      <c r="U28" s="111"/>
      <c r="V28" s="28"/>
      <c r="W28" s="64"/>
      <c r="X28" s="64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64"/>
      <c r="AJ28" s="64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65"/>
      <c r="AZ28" s="66"/>
      <c r="BA28" s="67" t="s">
        <v>38</v>
      </c>
      <c r="BB28" s="67" t="s">
        <v>37</v>
      </c>
      <c r="BC28" s="67" t="s">
        <v>39</v>
      </c>
      <c r="BD28" s="65"/>
      <c r="BE28" s="65"/>
      <c r="BF28" s="65"/>
      <c r="BG28" s="65"/>
      <c r="BH28" s="65"/>
      <c r="BI28" s="65"/>
      <c r="BJ28" s="65"/>
      <c r="BK28" s="65"/>
      <c r="BL28" s="65"/>
      <c r="BM28" s="66"/>
      <c r="BN28" s="67" t="s">
        <v>38</v>
      </c>
      <c r="BO28" s="67" t="s">
        <v>37</v>
      </c>
      <c r="BP28" s="67" t="s">
        <v>39</v>
      </c>
      <c r="BQ28" s="65"/>
      <c r="BR28" s="65"/>
      <c r="BS28" s="65"/>
      <c r="BT28" s="65"/>
      <c r="BU28" s="65"/>
      <c r="BV28" s="65"/>
      <c r="BW28" s="65"/>
      <c r="BX28" s="65"/>
      <c r="BY28" s="65"/>
      <c r="BZ28" s="66"/>
      <c r="CA28" s="67" t="s">
        <v>38</v>
      </c>
      <c r="CB28" s="67" t="s">
        <v>37</v>
      </c>
      <c r="CC28" s="67" t="s">
        <v>39</v>
      </c>
      <c r="CD28" s="65"/>
      <c r="CE28" s="65"/>
      <c r="CF28" s="65"/>
      <c r="CG28" s="65"/>
      <c r="CH28" s="65"/>
      <c r="CI28" s="65"/>
      <c r="CJ28" s="65"/>
      <c r="CK28" s="65"/>
      <c r="CL28" s="65"/>
      <c r="CM28" s="65"/>
      <c r="CN28" s="65"/>
      <c r="CO28" s="65"/>
      <c r="CP28" s="65"/>
      <c r="CQ28" s="65"/>
      <c r="CR28" s="65"/>
      <c r="CS28" s="28"/>
      <c r="CT28" s="28"/>
      <c r="CU28" s="28"/>
      <c r="CV28" s="28"/>
      <c r="CW28" s="28"/>
      <c r="CX28" s="28"/>
      <c r="CY28" s="28"/>
      <c r="CZ28" s="28"/>
      <c r="DA28" s="28"/>
      <c r="DB28" s="28"/>
      <c r="DC28" s="28"/>
      <c r="DD28" s="28"/>
      <c r="DE28" s="28"/>
      <c r="DF28" s="28"/>
      <c r="DG28" s="28"/>
      <c r="DH28" s="28"/>
      <c r="DI28" s="28"/>
      <c r="DJ28" s="28"/>
      <c r="DK28" s="64"/>
      <c r="DL28" s="28"/>
      <c r="DM28" s="28"/>
      <c r="DN28" s="64"/>
      <c r="DO28" s="64"/>
      <c r="DP28" s="28"/>
      <c r="DQ28" s="28"/>
      <c r="DR28" s="64"/>
      <c r="DS28" s="64"/>
      <c r="DT28" s="28"/>
      <c r="DU28" s="28"/>
      <c r="DV28" s="64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28"/>
      <c r="EV28" s="28"/>
      <c r="EW28" s="28"/>
      <c r="EX28" s="28"/>
      <c r="EY28" s="28"/>
      <c r="EZ28" s="28"/>
      <c r="FA28" s="28"/>
      <c r="FB28" s="28"/>
      <c r="FC28" s="28"/>
      <c r="FD28" s="28"/>
      <c r="FE28" s="28"/>
      <c r="FF28" s="28"/>
      <c r="FG28" s="28"/>
      <c r="FH28" s="28"/>
      <c r="FI28" s="28"/>
      <c r="FJ28" s="28"/>
      <c r="FK28" s="28"/>
      <c r="FL28" s="28"/>
      <c r="FM28" s="28"/>
      <c r="FN28" s="28"/>
      <c r="FO28" s="28"/>
      <c r="FP28" s="28"/>
      <c r="FQ28" s="28"/>
      <c r="FR28" s="28"/>
      <c r="FS28" s="28"/>
      <c r="FT28" s="28"/>
      <c r="FU28" s="28"/>
      <c r="FV28" s="28"/>
      <c r="FW28" s="28"/>
      <c r="FX28" s="28"/>
      <c r="FY28" s="28"/>
      <c r="FZ28" s="28"/>
      <c r="GA28" s="28"/>
      <c r="GB28" s="28"/>
      <c r="GC28" s="28"/>
      <c r="GD28" s="28"/>
      <c r="GE28" s="28"/>
      <c r="GF28" s="28"/>
      <c r="GG28" s="28"/>
      <c r="GH28" s="28"/>
      <c r="GI28" s="28"/>
      <c r="GJ28" s="28"/>
      <c r="GK28" s="28"/>
      <c r="GL28" s="28"/>
      <c r="GM28" s="28"/>
      <c r="GN28" s="28"/>
      <c r="GO28" s="28"/>
    </row>
    <row r="29" spans="1:197" ht="15" customHeight="1" x14ac:dyDescent="0.25">
      <c r="A29" s="28"/>
      <c r="B29" s="228"/>
      <c r="C29" s="228"/>
      <c r="D29" s="228"/>
      <c r="E29" s="228"/>
      <c r="F29" s="228"/>
      <c r="G29" s="228"/>
      <c r="H29" s="28"/>
      <c r="I29" s="28"/>
      <c r="J29" s="28"/>
      <c r="K29" s="64"/>
      <c r="L29" s="64"/>
      <c r="M29" s="28"/>
      <c r="N29" s="28"/>
      <c r="O29" s="111"/>
      <c r="P29" s="111"/>
      <c r="Q29" s="111"/>
      <c r="R29" s="111"/>
      <c r="S29" s="111"/>
      <c r="T29" s="111"/>
      <c r="U29" s="111"/>
      <c r="V29" s="28"/>
      <c r="W29" s="64"/>
      <c r="X29" s="64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64"/>
      <c r="AJ29" s="64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65"/>
      <c r="AZ29" s="66"/>
      <c r="BA29" s="65" t="s">
        <v>38</v>
      </c>
      <c r="BB29" s="65" t="s">
        <v>37</v>
      </c>
      <c r="BC29" s="65" t="s">
        <v>39</v>
      </c>
      <c r="BD29" s="65"/>
      <c r="BE29" s="65"/>
      <c r="BF29" s="65"/>
      <c r="BG29" s="65"/>
      <c r="BH29" s="65"/>
      <c r="BI29" s="65"/>
      <c r="BJ29" s="65"/>
      <c r="BK29" s="65"/>
      <c r="BL29" s="65"/>
      <c r="BM29" s="66"/>
      <c r="BN29" s="65" t="s">
        <v>38</v>
      </c>
      <c r="BO29" s="65" t="s">
        <v>37</v>
      </c>
      <c r="BP29" s="65" t="s">
        <v>39</v>
      </c>
      <c r="BQ29" s="65"/>
      <c r="BR29" s="65"/>
      <c r="BS29" s="65"/>
      <c r="BT29" s="65"/>
      <c r="BU29" s="65"/>
      <c r="BV29" s="65"/>
      <c r="BW29" s="65"/>
      <c r="BX29" s="65"/>
      <c r="BY29" s="65"/>
      <c r="BZ29" s="66"/>
      <c r="CA29" s="65" t="s">
        <v>38</v>
      </c>
      <c r="CB29" s="65" t="s">
        <v>37</v>
      </c>
      <c r="CC29" s="65" t="s">
        <v>39</v>
      </c>
      <c r="CD29" s="65"/>
      <c r="CE29" s="65"/>
      <c r="CF29" s="65"/>
      <c r="CG29" s="65"/>
      <c r="CH29" s="65"/>
      <c r="CI29" s="65"/>
      <c r="CJ29" s="65"/>
      <c r="CK29" s="65"/>
      <c r="CL29" s="65"/>
      <c r="CM29" s="65"/>
      <c r="CN29" s="65"/>
      <c r="CO29" s="65"/>
      <c r="CP29" s="65"/>
      <c r="CQ29" s="65"/>
      <c r="CR29" s="65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64"/>
      <c r="DL29" s="28"/>
      <c r="DM29" s="28"/>
      <c r="DN29" s="64"/>
      <c r="DO29" s="64"/>
      <c r="DP29" s="28"/>
      <c r="DQ29" s="28"/>
      <c r="DR29" s="64"/>
      <c r="DS29" s="64"/>
      <c r="DT29" s="28"/>
      <c r="DU29" s="28"/>
      <c r="DV29" s="64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</row>
    <row r="30" spans="1:197" ht="15" customHeight="1" x14ac:dyDescent="0.25">
      <c r="A30" s="28"/>
      <c r="B30" s="228"/>
      <c r="C30" s="228"/>
      <c r="D30" s="228"/>
      <c r="E30" s="228"/>
      <c r="F30" s="228"/>
      <c r="G30" s="228"/>
      <c r="H30" s="28"/>
      <c r="I30" s="28"/>
      <c r="J30" s="28"/>
      <c r="K30" s="64"/>
      <c r="L30" s="64"/>
      <c r="M30" s="28"/>
      <c r="N30" s="28"/>
      <c r="O30" s="71"/>
      <c r="P30" s="71"/>
      <c r="Q30" s="71"/>
      <c r="R30" s="71"/>
      <c r="S30" s="71"/>
      <c r="T30" s="71"/>
      <c r="U30" s="71"/>
      <c r="V30" s="28"/>
      <c r="W30" s="64"/>
      <c r="X30" s="64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64"/>
      <c r="AJ30" s="64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65"/>
      <c r="AZ30" s="66"/>
      <c r="BA30" s="65"/>
      <c r="BB30" s="65"/>
      <c r="BC30" s="65"/>
      <c r="BD30" s="65"/>
      <c r="BE30" s="65"/>
      <c r="BF30" s="65"/>
      <c r="BG30" s="65"/>
      <c r="BH30" s="65"/>
      <c r="BI30" s="65"/>
      <c r="BJ30" s="65"/>
      <c r="BK30" s="65"/>
      <c r="BL30" s="65"/>
      <c r="BM30" s="66"/>
      <c r="BN30" s="65"/>
      <c r="BO30" s="65"/>
      <c r="BP30" s="65"/>
      <c r="BQ30" s="65"/>
      <c r="BR30" s="65"/>
      <c r="BS30" s="65"/>
      <c r="BT30" s="65"/>
      <c r="BU30" s="65"/>
      <c r="BV30" s="65"/>
      <c r="BW30" s="65"/>
      <c r="BX30" s="65"/>
      <c r="BY30" s="65"/>
      <c r="BZ30" s="66"/>
      <c r="CA30" s="65"/>
      <c r="CB30" s="65"/>
      <c r="CC30" s="65"/>
      <c r="CD30" s="65"/>
      <c r="CE30" s="65"/>
      <c r="CF30" s="65"/>
      <c r="CG30" s="65"/>
      <c r="CH30" s="65"/>
      <c r="CI30" s="65"/>
      <c r="CJ30" s="65"/>
      <c r="CK30" s="65"/>
      <c r="CL30" s="65"/>
      <c r="CM30" s="65"/>
      <c r="CN30" s="65"/>
      <c r="CO30" s="65"/>
      <c r="CP30" s="65"/>
      <c r="CQ30" s="65"/>
      <c r="CR30" s="65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64"/>
      <c r="DL30" s="28"/>
      <c r="DM30" s="28"/>
      <c r="DN30" s="64"/>
      <c r="DO30" s="64"/>
      <c r="DP30" s="28"/>
      <c r="DQ30" s="28"/>
      <c r="DR30" s="64"/>
      <c r="DS30" s="64"/>
      <c r="DT30" s="28"/>
      <c r="DU30" s="28"/>
      <c r="DV30" s="64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</row>
    <row r="31" spans="1:197" ht="15" customHeight="1" x14ac:dyDescent="0.25">
      <c r="A31" s="28"/>
      <c r="B31" s="228"/>
      <c r="C31" s="228"/>
      <c r="D31" s="228"/>
      <c r="E31" s="228"/>
      <c r="F31" s="228"/>
      <c r="G31" s="228"/>
      <c r="H31" s="28"/>
      <c r="I31" s="28"/>
      <c r="J31" s="28"/>
      <c r="K31" s="64"/>
      <c r="L31" s="64"/>
      <c r="M31" s="28"/>
      <c r="N31" s="28"/>
      <c r="O31" s="71"/>
      <c r="P31" s="71"/>
      <c r="Q31" s="71"/>
      <c r="R31" s="71"/>
      <c r="S31" s="71"/>
      <c r="T31" s="71"/>
      <c r="U31" s="71"/>
      <c r="V31" s="28"/>
      <c r="W31" s="64"/>
      <c r="X31" s="64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64"/>
      <c r="AJ31" s="64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65"/>
      <c r="AZ31" s="66"/>
      <c r="BA31" s="65"/>
      <c r="BB31" s="65"/>
      <c r="BC31" s="65"/>
      <c r="BD31" s="65"/>
      <c r="BE31" s="65"/>
      <c r="BF31" s="65"/>
      <c r="BG31" s="65"/>
      <c r="BH31" s="65"/>
      <c r="BI31" s="65"/>
      <c r="BJ31" s="65"/>
      <c r="BK31" s="65"/>
      <c r="BL31" s="65"/>
      <c r="BM31" s="66"/>
      <c r="BN31" s="65"/>
      <c r="BO31" s="65"/>
      <c r="BP31" s="65"/>
      <c r="BQ31" s="65"/>
      <c r="BR31" s="65"/>
      <c r="BS31" s="65"/>
      <c r="BT31" s="65"/>
      <c r="BU31" s="65"/>
      <c r="BV31" s="65"/>
      <c r="BW31" s="65"/>
      <c r="BX31" s="65"/>
      <c r="BY31" s="65"/>
      <c r="BZ31" s="66"/>
      <c r="CA31" s="65"/>
      <c r="CB31" s="65"/>
      <c r="CC31" s="65"/>
      <c r="CD31" s="65"/>
      <c r="CE31" s="65"/>
      <c r="CF31" s="65"/>
      <c r="CG31" s="65"/>
      <c r="CH31" s="65"/>
      <c r="CI31" s="65"/>
      <c r="CJ31" s="65"/>
      <c r="CK31" s="65"/>
      <c r="CL31" s="65"/>
      <c r="CM31" s="65"/>
      <c r="CN31" s="65"/>
      <c r="CO31" s="65"/>
      <c r="CP31" s="65"/>
      <c r="CQ31" s="65"/>
      <c r="CR31" s="65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64"/>
      <c r="DL31" s="28"/>
      <c r="DM31" s="28"/>
      <c r="DN31" s="64"/>
      <c r="DO31" s="64"/>
      <c r="DP31" s="28"/>
      <c r="DQ31" s="28"/>
      <c r="DR31" s="64"/>
      <c r="DS31" s="64"/>
      <c r="DT31" s="28"/>
      <c r="DU31" s="28"/>
      <c r="DV31" s="64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</row>
    <row r="32" spans="1:197" ht="15" customHeight="1" x14ac:dyDescent="0.25">
      <c r="A32" s="28"/>
      <c r="B32" s="228"/>
      <c r="C32" s="228"/>
      <c r="D32" s="228"/>
      <c r="E32" s="228"/>
      <c r="F32" s="228"/>
      <c r="G32" s="228"/>
      <c r="H32" s="28"/>
      <c r="I32" s="28"/>
      <c r="J32" s="28"/>
      <c r="K32" s="64"/>
      <c r="L32" s="64"/>
      <c r="M32" s="28"/>
      <c r="N32" s="28"/>
      <c r="O32" s="68"/>
      <c r="P32" s="68"/>
      <c r="Q32" s="68"/>
      <c r="R32" s="68"/>
      <c r="S32" s="68"/>
      <c r="T32" s="68"/>
      <c r="U32" s="68"/>
      <c r="V32" s="28"/>
      <c r="W32" s="64"/>
      <c r="X32" s="64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64"/>
      <c r="AJ32" s="64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65"/>
      <c r="AZ32" s="66"/>
      <c r="BA32" s="65"/>
      <c r="BB32" s="65"/>
      <c r="BC32" s="65"/>
      <c r="BD32" s="65"/>
      <c r="BE32" s="65"/>
      <c r="BF32" s="65"/>
      <c r="BG32" s="65"/>
      <c r="BH32" s="65"/>
      <c r="BI32" s="65"/>
      <c r="BJ32" s="65"/>
      <c r="BK32" s="65"/>
      <c r="BL32" s="65"/>
      <c r="BM32" s="66"/>
      <c r="BN32" s="65"/>
      <c r="BO32" s="65"/>
      <c r="BP32" s="65"/>
      <c r="BQ32" s="65"/>
      <c r="BR32" s="65"/>
      <c r="BS32" s="65"/>
      <c r="BT32" s="65"/>
      <c r="BU32" s="65"/>
      <c r="BV32" s="65"/>
      <c r="BW32" s="65"/>
      <c r="BX32" s="65"/>
      <c r="BY32" s="65"/>
      <c r="BZ32" s="66"/>
      <c r="CA32" s="65"/>
      <c r="CB32" s="65"/>
      <c r="CC32" s="65"/>
      <c r="CD32" s="65"/>
      <c r="CE32" s="65"/>
      <c r="CF32" s="65"/>
      <c r="CG32" s="65"/>
      <c r="CH32" s="65"/>
      <c r="CI32" s="65"/>
      <c r="CJ32" s="65"/>
      <c r="CK32" s="65"/>
      <c r="CL32" s="65"/>
      <c r="CM32" s="65"/>
      <c r="CN32" s="65"/>
      <c r="CO32" s="65"/>
      <c r="CP32" s="65"/>
      <c r="CQ32" s="65"/>
      <c r="CR32" s="65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64"/>
      <c r="DL32" s="28"/>
      <c r="DM32" s="28"/>
      <c r="DN32" s="64"/>
      <c r="DO32" s="64"/>
      <c r="DP32" s="28"/>
      <c r="DQ32" s="28"/>
      <c r="DR32" s="64"/>
      <c r="DS32" s="64"/>
      <c r="DT32" s="28"/>
      <c r="DU32" s="28"/>
      <c r="DV32" s="64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</row>
    <row r="33" spans="1:197" ht="15" customHeight="1" x14ac:dyDescent="0.25">
      <c r="A33" s="28"/>
      <c r="B33" s="228"/>
      <c r="C33" s="228"/>
      <c r="D33" s="228"/>
      <c r="E33" s="228"/>
      <c r="F33" s="228"/>
      <c r="G33" s="228"/>
      <c r="H33" s="28"/>
      <c r="I33" s="28"/>
      <c r="J33" s="28"/>
      <c r="K33" s="64"/>
      <c r="L33" s="64"/>
      <c r="M33" s="28"/>
      <c r="N33" s="28"/>
      <c r="O33" s="68"/>
      <c r="P33" s="68"/>
      <c r="Q33" s="68"/>
      <c r="R33" s="68"/>
      <c r="S33" s="68"/>
      <c r="T33" s="68"/>
      <c r="U33" s="68"/>
      <c r="V33" s="28"/>
      <c r="W33" s="64"/>
      <c r="X33" s="64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64"/>
      <c r="AJ33" s="64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65"/>
      <c r="AZ33" s="66"/>
      <c r="BA33" s="65"/>
      <c r="BB33" s="65"/>
      <c r="BC33" s="65"/>
      <c r="BD33" s="65"/>
      <c r="BE33" s="65"/>
      <c r="BF33" s="65"/>
      <c r="BG33" s="65"/>
      <c r="BH33" s="65"/>
      <c r="BI33" s="65"/>
      <c r="BJ33" s="65"/>
      <c r="BK33" s="65"/>
      <c r="BL33" s="65"/>
      <c r="BM33" s="66"/>
      <c r="BN33" s="65"/>
      <c r="BO33" s="65"/>
      <c r="BP33" s="65"/>
      <c r="BQ33" s="65"/>
      <c r="BR33" s="65"/>
      <c r="BS33" s="65"/>
      <c r="BT33" s="65"/>
      <c r="BU33" s="65"/>
      <c r="BV33" s="65"/>
      <c r="BW33" s="65"/>
      <c r="BX33" s="65"/>
      <c r="BY33" s="65"/>
      <c r="BZ33" s="66"/>
      <c r="CA33" s="65"/>
      <c r="CB33" s="65"/>
      <c r="CC33" s="65"/>
      <c r="CD33" s="65"/>
      <c r="CE33" s="65"/>
      <c r="CF33" s="65"/>
      <c r="CG33" s="65"/>
      <c r="CH33" s="65"/>
      <c r="CI33" s="65"/>
      <c r="CJ33" s="65"/>
      <c r="CK33" s="65"/>
      <c r="CL33" s="65"/>
      <c r="CM33" s="65"/>
      <c r="CN33" s="65"/>
      <c r="CO33" s="65"/>
      <c r="CP33" s="65"/>
      <c r="CQ33" s="65"/>
      <c r="CR33" s="65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64"/>
      <c r="DL33" s="28"/>
      <c r="DM33" s="28"/>
      <c r="DN33" s="64"/>
      <c r="DO33" s="64"/>
      <c r="DP33" s="28"/>
      <c r="DQ33" s="28"/>
      <c r="DR33" s="64"/>
      <c r="DS33" s="64"/>
      <c r="DT33" s="28"/>
      <c r="DU33" s="28"/>
      <c r="DV33" s="64"/>
      <c r="DW33" s="28"/>
      <c r="DX33" s="28"/>
      <c r="DY33" s="28"/>
      <c r="DZ33" s="28"/>
      <c r="EA33" s="28"/>
      <c r="EB33" s="28"/>
      <c r="EC33" s="28"/>
      <c r="ED33" s="28"/>
      <c r="EE33" s="28"/>
      <c r="EF33" s="28"/>
      <c r="EG33" s="28"/>
      <c r="EH33" s="28"/>
      <c r="EI33" s="28"/>
      <c r="EJ33" s="28"/>
      <c r="EK33" s="28"/>
      <c r="EL33" s="28"/>
      <c r="EM33" s="28"/>
      <c r="EN33" s="28"/>
      <c r="EO33" s="28"/>
      <c r="EP33" s="28"/>
      <c r="EQ33" s="28"/>
      <c r="ER33" s="28"/>
      <c r="ES33" s="28"/>
      <c r="ET33" s="28"/>
      <c r="EU33" s="28"/>
      <c r="EV33" s="28"/>
      <c r="EW33" s="28"/>
      <c r="EX33" s="28"/>
      <c r="EY33" s="28"/>
      <c r="EZ33" s="28"/>
      <c r="FA33" s="28"/>
      <c r="FB33" s="28"/>
      <c r="FC33" s="28"/>
      <c r="FD33" s="28"/>
      <c r="FE33" s="28"/>
      <c r="FF33" s="28"/>
      <c r="FG33" s="28"/>
      <c r="FH33" s="28"/>
      <c r="FI33" s="28"/>
      <c r="FJ33" s="28"/>
      <c r="FK33" s="28"/>
      <c r="FL33" s="28"/>
      <c r="FM33" s="28"/>
      <c r="FN33" s="28"/>
      <c r="FO33" s="28"/>
      <c r="FP33" s="28"/>
      <c r="FQ33" s="28"/>
      <c r="FR33" s="28"/>
      <c r="FS33" s="28"/>
      <c r="FT33" s="28"/>
      <c r="FU33" s="28"/>
      <c r="FV33" s="28"/>
      <c r="FW33" s="28"/>
      <c r="FX33" s="28"/>
      <c r="FY33" s="28"/>
      <c r="FZ33" s="28"/>
      <c r="GA33" s="28"/>
      <c r="GB33" s="28"/>
      <c r="GC33" s="28"/>
      <c r="GD33" s="28"/>
      <c r="GE33" s="28"/>
      <c r="GF33" s="28"/>
      <c r="GG33" s="28"/>
      <c r="GH33" s="28"/>
      <c r="GI33" s="28"/>
      <c r="GJ33" s="28"/>
      <c r="GK33" s="28"/>
      <c r="GL33" s="28"/>
      <c r="GM33" s="28"/>
      <c r="GN33" s="28"/>
      <c r="GO33" s="28"/>
    </row>
    <row r="34" spans="1:197" x14ac:dyDescent="0.25">
      <c r="A34" s="28"/>
      <c r="B34" s="228"/>
      <c r="C34" s="228"/>
      <c r="D34" s="228"/>
      <c r="E34" s="228"/>
      <c r="F34" s="228"/>
      <c r="G34" s="228"/>
      <c r="H34" s="28"/>
      <c r="I34" s="28"/>
      <c r="J34" s="28"/>
      <c r="K34" s="64"/>
      <c r="L34" s="64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64"/>
      <c r="X34" s="64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64"/>
      <c r="AJ34" s="64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65"/>
      <c r="AZ34" s="66"/>
      <c r="BA34" s="65"/>
      <c r="BB34" s="65"/>
      <c r="BC34" s="65"/>
      <c r="BD34" s="65"/>
      <c r="BE34" s="65"/>
      <c r="BF34" s="65"/>
      <c r="BG34" s="65"/>
      <c r="BH34" s="65"/>
      <c r="BI34" s="65"/>
      <c r="BJ34" s="65"/>
      <c r="BK34" s="65"/>
      <c r="BL34" s="65"/>
      <c r="BM34" s="66"/>
      <c r="BN34" s="65"/>
      <c r="BO34" s="65"/>
      <c r="BP34" s="65"/>
      <c r="BQ34" s="65"/>
      <c r="BR34" s="65"/>
      <c r="BS34" s="65"/>
      <c r="BT34" s="65"/>
      <c r="BU34" s="65"/>
      <c r="BV34" s="65"/>
      <c r="BW34" s="65"/>
      <c r="BX34" s="65"/>
      <c r="BY34" s="65"/>
      <c r="BZ34" s="66"/>
      <c r="CA34" s="65"/>
      <c r="CB34" s="65"/>
      <c r="CC34" s="65"/>
      <c r="CD34" s="65"/>
      <c r="CE34" s="65"/>
      <c r="CF34" s="65"/>
      <c r="CG34" s="65"/>
      <c r="CH34" s="65"/>
      <c r="CI34" s="65"/>
      <c r="CJ34" s="65"/>
      <c r="CK34" s="65"/>
      <c r="CL34" s="65"/>
      <c r="CM34" s="65"/>
      <c r="CN34" s="65"/>
      <c r="CO34" s="65"/>
      <c r="CP34" s="65"/>
      <c r="CQ34" s="65"/>
      <c r="CR34" s="65"/>
      <c r="CS34" s="28"/>
      <c r="CT34" s="28"/>
      <c r="CU34" s="28"/>
      <c r="CV34" s="28"/>
      <c r="CW34" s="28"/>
      <c r="CX34" s="28"/>
      <c r="CY34" s="28"/>
      <c r="CZ34" s="28"/>
      <c r="DA34" s="28"/>
      <c r="DB34" s="28"/>
      <c r="DC34" s="28"/>
      <c r="DD34" s="28"/>
      <c r="DE34" s="28"/>
      <c r="DF34" s="28"/>
      <c r="DG34" s="28"/>
      <c r="DH34" s="28"/>
      <c r="DI34" s="28"/>
      <c r="DJ34" s="28"/>
      <c r="DK34" s="64"/>
      <c r="DL34" s="28"/>
      <c r="DM34" s="28"/>
      <c r="DN34" s="64"/>
      <c r="DO34" s="64"/>
      <c r="DP34" s="28"/>
      <c r="DQ34" s="28"/>
      <c r="DR34" s="64"/>
      <c r="DS34" s="64"/>
      <c r="DT34" s="28"/>
      <c r="DU34" s="28"/>
      <c r="DV34" s="64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28"/>
      <c r="EV34" s="28"/>
      <c r="EW34" s="28"/>
      <c r="EX34" s="28"/>
      <c r="EY34" s="28"/>
      <c r="EZ34" s="28"/>
      <c r="FA34" s="28"/>
      <c r="FB34" s="28"/>
      <c r="FC34" s="28"/>
      <c r="FD34" s="28"/>
      <c r="FE34" s="28"/>
      <c r="FF34" s="28"/>
      <c r="FG34" s="28"/>
      <c r="FH34" s="28"/>
      <c r="FI34" s="28"/>
      <c r="FJ34" s="28"/>
      <c r="FK34" s="28"/>
      <c r="FL34" s="28"/>
      <c r="FM34" s="28"/>
      <c r="FN34" s="28"/>
      <c r="FO34" s="28"/>
      <c r="FP34" s="28"/>
      <c r="FQ34" s="28"/>
      <c r="FR34" s="28"/>
      <c r="FS34" s="28"/>
      <c r="FT34" s="28"/>
      <c r="FU34" s="28"/>
      <c r="FV34" s="28"/>
      <c r="FW34" s="28"/>
      <c r="FX34" s="28"/>
      <c r="FY34" s="28"/>
      <c r="FZ34" s="28"/>
      <c r="GA34" s="28"/>
      <c r="GB34" s="28"/>
      <c r="GC34" s="28"/>
      <c r="GD34" s="28"/>
      <c r="GE34" s="28"/>
      <c r="GF34" s="28"/>
      <c r="GG34" s="28"/>
      <c r="GH34" s="28"/>
      <c r="GI34" s="28"/>
      <c r="GJ34" s="28"/>
      <c r="GK34" s="28"/>
      <c r="GL34" s="28"/>
      <c r="GM34" s="28"/>
      <c r="GN34" s="28"/>
      <c r="GO34" s="28"/>
    </row>
    <row r="35" spans="1:197" x14ac:dyDescent="0.25">
      <c r="A35" s="28"/>
      <c r="B35" s="69"/>
      <c r="C35" s="28"/>
      <c r="D35" s="28"/>
      <c r="E35" s="64"/>
      <c r="F35" s="28"/>
      <c r="G35" s="28"/>
      <c r="H35" s="28"/>
      <c r="I35" s="28"/>
      <c r="J35" s="28"/>
      <c r="K35" s="64"/>
      <c r="L35" s="64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64"/>
      <c r="X35" s="64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64"/>
      <c r="AJ35" s="64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65"/>
      <c r="AZ35" s="66"/>
      <c r="BA35" s="65"/>
      <c r="BB35" s="65"/>
      <c r="BC35" s="65"/>
      <c r="BD35" s="65"/>
      <c r="BE35" s="65"/>
      <c r="BF35" s="65"/>
      <c r="BG35" s="65"/>
      <c r="BH35" s="65"/>
      <c r="BI35" s="65"/>
      <c r="BJ35" s="65"/>
      <c r="BK35" s="65"/>
      <c r="BL35" s="65"/>
      <c r="BM35" s="66"/>
      <c r="BN35" s="65"/>
      <c r="BO35" s="65"/>
      <c r="BP35" s="65"/>
      <c r="BQ35" s="65"/>
      <c r="BR35" s="65"/>
      <c r="BS35" s="65"/>
      <c r="BT35" s="65"/>
      <c r="BU35" s="65"/>
      <c r="BV35" s="65"/>
      <c r="BW35" s="65"/>
      <c r="BX35" s="65"/>
      <c r="BY35" s="65"/>
      <c r="BZ35" s="66"/>
      <c r="CA35" s="65"/>
      <c r="CB35" s="65"/>
      <c r="CC35" s="65"/>
      <c r="CD35" s="65"/>
      <c r="CE35" s="65"/>
      <c r="CF35" s="65"/>
      <c r="CG35" s="65"/>
      <c r="CH35" s="65"/>
      <c r="CI35" s="65"/>
      <c r="CJ35" s="65"/>
      <c r="CK35" s="65"/>
      <c r="CL35" s="65"/>
      <c r="CM35" s="65"/>
      <c r="CN35" s="65"/>
      <c r="CO35" s="65"/>
      <c r="CP35" s="65"/>
      <c r="CQ35" s="65"/>
      <c r="CR35" s="65"/>
      <c r="CS35" s="28"/>
      <c r="CT35" s="28"/>
      <c r="CU35" s="28"/>
      <c r="CV35" s="28"/>
      <c r="CW35" s="28"/>
      <c r="CX35" s="28"/>
      <c r="CY35" s="28"/>
      <c r="CZ35" s="28"/>
      <c r="DA35" s="28"/>
      <c r="DB35" s="28"/>
      <c r="DC35" s="28"/>
      <c r="DD35" s="28"/>
      <c r="DE35" s="28"/>
      <c r="DF35" s="28"/>
      <c r="DG35" s="28"/>
      <c r="DH35" s="28"/>
      <c r="DI35" s="28"/>
      <c r="DJ35" s="28"/>
      <c r="DK35" s="64"/>
      <c r="DL35" s="28"/>
      <c r="DM35" s="28"/>
      <c r="DN35" s="64"/>
      <c r="DO35" s="64"/>
      <c r="DP35" s="28"/>
      <c r="DQ35" s="28"/>
      <c r="DR35" s="64"/>
      <c r="DS35" s="64"/>
      <c r="DT35" s="28"/>
      <c r="DU35" s="28"/>
      <c r="DV35" s="64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28"/>
      <c r="EV35" s="28"/>
      <c r="EW35" s="28"/>
      <c r="EX35" s="28"/>
      <c r="EY35" s="28"/>
      <c r="EZ35" s="28"/>
      <c r="FA35" s="28"/>
      <c r="FB35" s="28"/>
      <c r="FC35" s="28"/>
      <c r="FD35" s="28"/>
      <c r="FE35" s="28"/>
      <c r="FF35" s="28"/>
      <c r="FG35" s="28"/>
      <c r="FH35" s="28"/>
      <c r="FI35" s="28"/>
      <c r="FJ35" s="28"/>
      <c r="FK35" s="28"/>
      <c r="FL35" s="28"/>
      <c r="FM35" s="28"/>
      <c r="FN35" s="28"/>
      <c r="FO35" s="28"/>
      <c r="FP35" s="28"/>
      <c r="FQ35" s="28"/>
      <c r="FR35" s="28"/>
      <c r="FS35" s="28"/>
      <c r="FT35" s="28"/>
      <c r="FU35" s="28"/>
      <c r="FV35" s="28"/>
      <c r="FW35" s="28"/>
      <c r="FX35" s="28"/>
      <c r="FY35" s="28"/>
      <c r="FZ35" s="28"/>
      <c r="GA35" s="28"/>
      <c r="GB35" s="28"/>
      <c r="GC35" s="28"/>
      <c r="GD35" s="28"/>
      <c r="GE35" s="28"/>
      <c r="GF35" s="28"/>
      <c r="GG35" s="28"/>
      <c r="GH35" s="28"/>
      <c r="GI35" s="28"/>
      <c r="GJ35" s="28"/>
      <c r="GK35" s="28"/>
      <c r="GL35" s="28"/>
      <c r="GM35" s="28"/>
      <c r="GN35" s="28"/>
      <c r="GO35" s="28"/>
    </row>
    <row r="36" spans="1:197" x14ac:dyDescent="0.25">
      <c r="A36" s="28"/>
      <c r="B36" s="69"/>
      <c r="C36" s="28"/>
      <c r="D36" s="28"/>
      <c r="E36" s="64"/>
      <c r="F36" s="28"/>
      <c r="G36" s="28"/>
      <c r="H36" s="28"/>
      <c r="I36" s="28"/>
      <c r="J36" s="28"/>
      <c r="K36" s="64"/>
      <c r="L36" s="64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64"/>
      <c r="X36" s="64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64"/>
      <c r="AJ36" s="64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65"/>
      <c r="AZ36" s="66"/>
      <c r="BA36" s="65"/>
      <c r="BB36" s="65"/>
      <c r="BC36" s="65"/>
      <c r="BD36" s="65"/>
      <c r="BE36" s="65"/>
      <c r="BF36" s="65"/>
      <c r="BG36" s="65"/>
      <c r="BH36" s="65"/>
      <c r="BI36" s="65"/>
      <c r="BJ36" s="65"/>
      <c r="BK36" s="65"/>
      <c r="BL36" s="65"/>
      <c r="BM36" s="66"/>
      <c r="BN36" s="65"/>
      <c r="BO36" s="65"/>
      <c r="BP36" s="65"/>
      <c r="BQ36" s="65"/>
      <c r="BR36" s="65"/>
      <c r="BS36" s="65"/>
      <c r="BT36" s="65"/>
      <c r="BU36" s="65"/>
      <c r="BV36" s="65"/>
      <c r="BW36" s="65"/>
      <c r="BX36" s="65"/>
      <c r="BY36" s="65"/>
      <c r="BZ36" s="66"/>
      <c r="CA36" s="65"/>
      <c r="CB36" s="65"/>
      <c r="CC36" s="65"/>
      <c r="CD36" s="65"/>
      <c r="CE36" s="65"/>
      <c r="CF36" s="65"/>
      <c r="CG36" s="65"/>
      <c r="CH36" s="65"/>
      <c r="CI36" s="65"/>
      <c r="CJ36" s="65"/>
      <c r="CK36" s="65"/>
      <c r="CL36" s="65"/>
      <c r="CM36" s="65"/>
      <c r="CN36" s="65"/>
      <c r="CO36" s="65"/>
      <c r="CP36" s="65"/>
      <c r="CQ36" s="65"/>
      <c r="CR36" s="65"/>
      <c r="CS36" s="28"/>
      <c r="CT36" s="28"/>
      <c r="CU36" s="28"/>
      <c r="CV36" s="28"/>
      <c r="CW36" s="28"/>
      <c r="CX36" s="28"/>
      <c r="CY36" s="28"/>
      <c r="CZ36" s="28"/>
      <c r="DA36" s="28"/>
      <c r="DB36" s="28"/>
      <c r="DC36" s="28"/>
      <c r="DD36" s="28"/>
      <c r="DE36" s="28"/>
      <c r="DF36" s="28"/>
      <c r="DG36" s="28"/>
      <c r="DH36" s="28"/>
      <c r="DI36" s="28"/>
      <c r="DJ36" s="28"/>
      <c r="DK36" s="64"/>
      <c r="DL36" s="28"/>
      <c r="DM36" s="28"/>
      <c r="DN36" s="64"/>
      <c r="DO36" s="64"/>
      <c r="DP36" s="28"/>
      <c r="DQ36" s="28"/>
      <c r="DR36" s="64"/>
      <c r="DS36" s="64"/>
      <c r="DT36" s="28"/>
      <c r="DU36" s="28"/>
      <c r="DV36" s="64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28"/>
      <c r="EV36" s="28"/>
      <c r="EW36" s="28"/>
      <c r="EX36" s="28"/>
      <c r="EY36" s="28"/>
      <c r="EZ36" s="28"/>
      <c r="FA36" s="28"/>
      <c r="FB36" s="28"/>
      <c r="FC36" s="28"/>
      <c r="FD36" s="28"/>
      <c r="FE36" s="28"/>
      <c r="FF36" s="28"/>
      <c r="FG36" s="28"/>
      <c r="FH36" s="28"/>
      <c r="FI36" s="28"/>
      <c r="FJ36" s="28"/>
      <c r="FK36" s="28"/>
      <c r="FL36" s="28"/>
      <c r="FM36" s="28"/>
      <c r="FN36" s="28"/>
      <c r="FO36" s="28"/>
      <c r="FP36" s="28"/>
      <c r="FQ36" s="28"/>
      <c r="FR36" s="28"/>
      <c r="FS36" s="28"/>
      <c r="FT36" s="28"/>
      <c r="FU36" s="28"/>
      <c r="FV36" s="28"/>
      <c r="FW36" s="28"/>
      <c r="FX36" s="28"/>
      <c r="FY36" s="28"/>
      <c r="FZ36" s="28"/>
      <c r="GA36" s="28"/>
      <c r="GB36" s="28"/>
      <c r="GC36" s="28"/>
      <c r="GD36" s="28"/>
      <c r="GE36" s="28"/>
      <c r="GF36" s="28"/>
      <c r="GG36" s="28"/>
      <c r="GH36" s="28"/>
      <c r="GI36" s="28"/>
      <c r="GJ36" s="28"/>
      <c r="GK36" s="28"/>
      <c r="GL36" s="28"/>
      <c r="GM36" s="28"/>
      <c r="GN36" s="28"/>
      <c r="GO36" s="28"/>
    </row>
    <row r="37" spans="1:197" x14ac:dyDescent="0.25">
      <c r="A37" s="28"/>
      <c r="B37" s="69"/>
      <c r="C37" s="28"/>
      <c r="D37" s="28"/>
      <c r="E37" s="64"/>
      <c r="F37" s="28"/>
      <c r="G37" s="28"/>
      <c r="H37" s="28"/>
      <c r="I37" s="28"/>
      <c r="J37" s="28"/>
      <c r="K37" s="64"/>
      <c r="L37" s="64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64"/>
      <c r="X37" s="64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64"/>
      <c r="AJ37" s="64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65"/>
      <c r="AZ37" s="66"/>
      <c r="BA37" s="65"/>
      <c r="BB37" s="65"/>
      <c r="BC37" s="65"/>
      <c r="BD37" s="65"/>
      <c r="BE37" s="65"/>
      <c r="BF37" s="65"/>
      <c r="BG37" s="65"/>
      <c r="BH37" s="65"/>
      <c r="BI37" s="65"/>
      <c r="BJ37" s="65"/>
      <c r="BK37" s="65"/>
      <c r="BL37" s="65"/>
      <c r="BM37" s="66"/>
      <c r="BN37" s="65"/>
      <c r="BO37" s="65"/>
      <c r="BP37" s="65"/>
      <c r="BQ37" s="65"/>
      <c r="BR37" s="65"/>
      <c r="BS37" s="65"/>
      <c r="BT37" s="65"/>
      <c r="BU37" s="65"/>
      <c r="BV37" s="65"/>
      <c r="BW37" s="65"/>
      <c r="BX37" s="65"/>
      <c r="BY37" s="65"/>
      <c r="BZ37" s="66"/>
      <c r="CA37" s="65"/>
      <c r="CB37" s="65"/>
      <c r="CC37" s="65"/>
      <c r="CD37" s="65"/>
      <c r="CE37" s="65"/>
      <c r="CF37" s="65"/>
      <c r="CG37" s="65"/>
      <c r="CH37" s="65"/>
      <c r="CI37" s="65"/>
      <c r="CJ37" s="65"/>
      <c r="CK37" s="65"/>
      <c r="CL37" s="65"/>
      <c r="CM37" s="65"/>
      <c r="CN37" s="65"/>
      <c r="CO37" s="65"/>
      <c r="CP37" s="65"/>
      <c r="CQ37" s="65"/>
      <c r="CR37" s="65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64"/>
      <c r="DL37" s="28"/>
      <c r="DM37" s="28"/>
      <c r="DN37" s="64"/>
      <c r="DO37" s="64"/>
      <c r="DP37" s="28"/>
      <c r="DQ37" s="28"/>
      <c r="DR37" s="64"/>
      <c r="DS37" s="64"/>
      <c r="DT37" s="28"/>
      <c r="DU37" s="28"/>
      <c r="DV37" s="64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8"/>
      <c r="FD37" s="28"/>
      <c r="FE37" s="28"/>
      <c r="FF37" s="28"/>
      <c r="FG37" s="28"/>
      <c r="FH37" s="28"/>
      <c r="FI37" s="28"/>
      <c r="FJ37" s="28"/>
      <c r="FK37" s="28"/>
      <c r="FL37" s="28"/>
      <c r="FM37" s="28"/>
      <c r="FN37" s="28"/>
      <c r="FO37" s="28"/>
      <c r="FP37" s="28"/>
      <c r="FQ37" s="28"/>
      <c r="FR37" s="28"/>
      <c r="FS37" s="28"/>
      <c r="FT37" s="28"/>
      <c r="FU37" s="28"/>
      <c r="FV37" s="28"/>
      <c r="FW37" s="28"/>
      <c r="FX37" s="28"/>
      <c r="FY37" s="28"/>
      <c r="FZ37" s="28"/>
      <c r="GA37" s="28"/>
      <c r="GB37" s="28"/>
      <c r="GC37" s="28"/>
      <c r="GD37" s="28"/>
      <c r="GE37" s="28"/>
      <c r="GF37" s="28"/>
      <c r="GG37" s="28"/>
      <c r="GH37" s="28"/>
      <c r="GI37" s="28"/>
      <c r="GJ37" s="28"/>
      <c r="GK37" s="28"/>
      <c r="GL37" s="28"/>
      <c r="GM37" s="28"/>
      <c r="GN37" s="28"/>
      <c r="GO37" s="28"/>
    </row>
    <row r="38" spans="1:197" x14ac:dyDescent="0.25">
      <c r="A38" s="28"/>
      <c r="B38" s="69"/>
      <c r="C38" s="28"/>
      <c r="D38" s="28"/>
      <c r="E38" s="64"/>
      <c r="F38" s="28"/>
      <c r="G38" s="28"/>
      <c r="H38" s="28"/>
      <c r="I38" s="28"/>
      <c r="J38" s="28"/>
      <c r="K38" s="64"/>
      <c r="L38" s="64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64"/>
      <c r="X38" s="64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64"/>
      <c r="AJ38" s="64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65"/>
      <c r="AZ38" s="66"/>
      <c r="BA38" s="65"/>
      <c r="BB38" s="65"/>
      <c r="BC38" s="65"/>
      <c r="BD38" s="65"/>
      <c r="BE38" s="65"/>
      <c r="BF38" s="65"/>
      <c r="BG38" s="65"/>
      <c r="BH38" s="65"/>
      <c r="BI38" s="65"/>
      <c r="BJ38" s="65"/>
      <c r="BK38" s="65"/>
      <c r="BL38" s="65"/>
      <c r="BM38" s="66"/>
      <c r="BN38" s="65"/>
      <c r="BO38" s="65"/>
      <c r="BP38" s="65"/>
      <c r="BQ38" s="65"/>
      <c r="BR38" s="65"/>
      <c r="BS38" s="65"/>
      <c r="BT38" s="65"/>
      <c r="BU38" s="65"/>
      <c r="BV38" s="65"/>
      <c r="BW38" s="65"/>
      <c r="BX38" s="65"/>
      <c r="BY38" s="65"/>
      <c r="BZ38" s="66"/>
      <c r="CA38" s="65"/>
      <c r="CB38" s="65"/>
      <c r="CC38" s="65"/>
      <c r="CD38" s="65"/>
      <c r="CE38" s="65"/>
      <c r="CF38" s="65"/>
      <c r="CG38" s="65"/>
      <c r="CH38" s="65"/>
      <c r="CI38" s="65"/>
      <c r="CJ38" s="65"/>
      <c r="CK38" s="65"/>
      <c r="CL38" s="65"/>
      <c r="CM38" s="65"/>
      <c r="CN38" s="65"/>
      <c r="CO38" s="65"/>
      <c r="CP38" s="65"/>
      <c r="CQ38" s="65"/>
      <c r="CR38" s="65"/>
      <c r="CS38" s="28"/>
      <c r="CT38" s="28"/>
      <c r="CU38" s="28"/>
      <c r="CV38" s="28"/>
      <c r="CW38" s="28"/>
      <c r="CX38" s="28"/>
      <c r="CY38" s="28"/>
      <c r="CZ38" s="28"/>
      <c r="DA38" s="28"/>
      <c r="DB38" s="28"/>
      <c r="DC38" s="28"/>
      <c r="DD38" s="28"/>
      <c r="DE38" s="28"/>
      <c r="DF38" s="28"/>
      <c r="DG38" s="28"/>
      <c r="DH38" s="28"/>
      <c r="DI38" s="28"/>
      <c r="DJ38" s="28"/>
      <c r="DK38" s="64"/>
      <c r="DL38" s="28"/>
      <c r="DM38" s="28"/>
      <c r="DN38" s="64"/>
      <c r="DO38" s="64"/>
      <c r="DP38" s="28"/>
      <c r="DQ38" s="28"/>
      <c r="DR38" s="64"/>
      <c r="DS38" s="64"/>
      <c r="DT38" s="28"/>
      <c r="DU38" s="28"/>
      <c r="DV38" s="64"/>
      <c r="DW38" s="28"/>
      <c r="DX38" s="28"/>
      <c r="DY38" s="28"/>
      <c r="DZ38" s="28"/>
      <c r="EA38" s="28"/>
      <c r="EB38" s="28"/>
      <c r="EC38" s="28"/>
      <c r="ED38" s="28"/>
      <c r="EE38" s="28"/>
      <c r="EF38" s="28"/>
      <c r="EG38" s="28"/>
      <c r="EH38" s="28"/>
      <c r="EI38" s="28"/>
      <c r="EJ38" s="28"/>
      <c r="EK38" s="28"/>
      <c r="EL38" s="28"/>
      <c r="EM38" s="28"/>
      <c r="EN38" s="28"/>
      <c r="EO38" s="28"/>
      <c r="EP38" s="28"/>
      <c r="EQ38" s="28"/>
      <c r="ER38" s="28"/>
      <c r="ES38" s="28"/>
      <c r="ET38" s="28"/>
      <c r="EU38" s="28"/>
      <c r="EV38" s="28"/>
      <c r="EW38" s="28"/>
      <c r="EX38" s="28"/>
      <c r="EY38" s="28"/>
      <c r="EZ38" s="28"/>
      <c r="FA38" s="28"/>
      <c r="FB38" s="28"/>
      <c r="FC38" s="28"/>
      <c r="FD38" s="28"/>
      <c r="FE38" s="28"/>
      <c r="FF38" s="28"/>
      <c r="FG38" s="28"/>
      <c r="FH38" s="28"/>
      <c r="FI38" s="28"/>
      <c r="FJ38" s="28"/>
      <c r="FK38" s="28"/>
      <c r="FL38" s="28"/>
      <c r="FM38" s="28"/>
      <c r="FN38" s="28"/>
      <c r="FO38" s="28"/>
      <c r="FP38" s="28"/>
      <c r="FQ38" s="28"/>
      <c r="FR38" s="28"/>
      <c r="FS38" s="28"/>
      <c r="FT38" s="28"/>
      <c r="FU38" s="28"/>
      <c r="FV38" s="28"/>
      <c r="FW38" s="28"/>
      <c r="FX38" s="28"/>
      <c r="FY38" s="28"/>
      <c r="FZ38" s="28"/>
      <c r="GA38" s="28"/>
      <c r="GB38" s="28"/>
      <c r="GC38" s="28"/>
      <c r="GD38" s="28"/>
      <c r="GE38" s="28"/>
      <c r="GF38" s="28"/>
      <c r="GG38" s="28"/>
      <c r="GH38" s="28"/>
      <c r="GI38" s="28"/>
      <c r="GJ38" s="28"/>
      <c r="GK38" s="28"/>
      <c r="GL38" s="28"/>
      <c r="GM38" s="28"/>
      <c r="GN38" s="28"/>
      <c r="GO38" s="28"/>
    </row>
    <row r="39" spans="1:197" x14ac:dyDescent="0.25">
      <c r="A39" s="28"/>
      <c r="B39" s="69"/>
      <c r="C39" s="28"/>
      <c r="D39" s="28"/>
      <c r="E39" s="64"/>
      <c r="F39" s="28"/>
      <c r="G39" s="28"/>
      <c r="H39" s="28"/>
      <c r="I39" s="28"/>
      <c r="J39" s="28"/>
      <c r="K39" s="64"/>
      <c r="L39" s="64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64"/>
      <c r="X39" s="64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64"/>
      <c r="AJ39" s="64"/>
      <c r="AK39" s="28"/>
      <c r="AL39" s="28"/>
      <c r="AM39" s="28"/>
      <c r="AN39" s="28"/>
      <c r="AO39" s="28"/>
      <c r="AP39" s="28"/>
      <c r="AQ39" s="28"/>
      <c r="AR39" s="28"/>
      <c r="AS39" s="28"/>
      <c r="AT39" s="28"/>
      <c r="AU39" s="28"/>
      <c r="AV39" s="28"/>
      <c r="AW39" s="28"/>
      <c r="AX39" s="28"/>
      <c r="AY39" s="65"/>
      <c r="AZ39" s="66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6"/>
      <c r="BN39" s="65"/>
      <c r="BO39" s="65"/>
      <c r="BP39" s="65"/>
      <c r="BQ39" s="65"/>
      <c r="BR39" s="65"/>
      <c r="BS39" s="65"/>
      <c r="BT39" s="65"/>
      <c r="BU39" s="65"/>
      <c r="BV39" s="65"/>
      <c r="BW39" s="65"/>
      <c r="BX39" s="65"/>
      <c r="BY39" s="65"/>
      <c r="BZ39" s="66"/>
      <c r="CA39" s="65"/>
      <c r="CB39" s="65"/>
      <c r="CC39" s="65"/>
      <c r="CD39" s="65"/>
      <c r="CE39" s="65"/>
      <c r="CF39" s="65"/>
      <c r="CG39" s="65"/>
      <c r="CH39" s="65"/>
      <c r="CI39" s="65"/>
      <c r="CJ39" s="65"/>
      <c r="CK39" s="65"/>
      <c r="CL39" s="65"/>
      <c r="CM39" s="65"/>
      <c r="CN39" s="65"/>
      <c r="CO39" s="65"/>
      <c r="CP39" s="65"/>
      <c r="CQ39" s="65"/>
      <c r="CR39" s="65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64"/>
      <c r="DL39" s="28"/>
      <c r="DM39" s="28"/>
      <c r="DN39" s="64"/>
      <c r="DO39" s="64"/>
      <c r="DP39" s="28"/>
      <c r="DQ39" s="28"/>
      <c r="DR39" s="64"/>
      <c r="DS39" s="64"/>
      <c r="DT39" s="28"/>
      <c r="DU39" s="28"/>
      <c r="DV39" s="64"/>
      <c r="DW39" s="28"/>
      <c r="DX39" s="28"/>
      <c r="DY39" s="28"/>
      <c r="DZ39" s="28"/>
      <c r="EA39" s="28"/>
      <c r="EB39" s="28"/>
      <c r="EC39" s="28"/>
      <c r="ED39" s="28"/>
      <c r="EE39" s="28"/>
      <c r="EF39" s="28"/>
      <c r="EG39" s="28"/>
      <c r="EH39" s="28"/>
      <c r="EI39" s="28"/>
      <c r="EJ39" s="28"/>
      <c r="EK39" s="28"/>
      <c r="EL39" s="28"/>
      <c r="EM39" s="28"/>
      <c r="EN39" s="28"/>
      <c r="EO39" s="28"/>
      <c r="EP39" s="28"/>
      <c r="EQ39" s="28"/>
      <c r="ER39" s="28"/>
      <c r="ES39" s="28"/>
      <c r="ET39" s="28"/>
      <c r="EU39" s="28"/>
      <c r="EV39" s="28"/>
      <c r="EW39" s="28"/>
      <c r="EX39" s="28"/>
      <c r="EY39" s="28"/>
      <c r="EZ39" s="28"/>
      <c r="FA39" s="28"/>
      <c r="FB39" s="28"/>
      <c r="FC39" s="28"/>
      <c r="FD39" s="28"/>
      <c r="FE39" s="28"/>
      <c r="FF39" s="28"/>
      <c r="FG39" s="28"/>
      <c r="FH39" s="28"/>
      <c r="FI39" s="28"/>
      <c r="FJ39" s="28"/>
      <c r="FK39" s="28"/>
      <c r="FL39" s="28"/>
      <c r="FM39" s="28"/>
      <c r="FN39" s="28"/>
      <c r="FO39" s="28"/>
      <c r="FP39" s="28"/>
      <c r="FQ39" s="28"/>
      <c r="FR39" s="28"/>
      <c r="FS39" s="28"/>
      <c r="FT39" s="28"/>
      <c r="FU39" s="28"/>
      <c r="FV39" s="28"/>
      <c r="FW39" s="28"/>
      <c r="FX39" s="28"/>
      <c r="FY39" s="28"/>
      <c r="FZ39" s="28"/>
      <c r="GA39" s="28"/>
      <c r="GB39" s="28"/>
      <c r="GC39" s="28"/>
      <c r="GD39" s="28"/>
      <c r="GE39" s="28"/>
      <c r="GF39" s="28"/>
      <c r="GG39" s="28"/>
      <c r="GH39" s="28"/>
      <c r="GI39" s="28"/>
      <c r="GJ39" s="28"/>
      <c r="GK39" s="28"/>
      <c r="GL39" s="28"/>
      <c r="GM39" s="28"/>
      <c r="GN39" s="28"/>
      <c r="GO39" s="28"/>
    </row>
    <row r="40" spans="1:197" x14ac:dyDescent="0.25">
      <c r="A40" s="28"/>
      <c r="B40" s="69"/>
      <c r="C40" s="28"/>
      <c r="D40" s="28"/>
      <c r="E40" s="64"/>
      <c r="F40" s="28"/>
      <c r="G40" s="28"/>
      <c r="H40" s="28"/>
      <c r="I40" s="28"/>
      <c r="J40" s="28"/>
      <c r="K40" s="64"/>
      <c r="L40" s="64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64"/>
      <c r="X40" s="64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64"/>
      <c r="AJ40" s="64"/>
      <c r="AK40" s="28"/>
      <c r="AL40" s="28"/>
      <c r="AM40" s="28"/>
      <c r="AN40" s="28"/>
      <c r="AO40" s="28"/>
      <c r="AP40" s="28"/>
      <c r="AQ40" s="28"/>
      <c r="AR40" s="28"/>
      <c r="AS40" s="28"/>
      <c r="AT40" s="28"/>
      <c r="AU40" s="28"/>
      <c r="AV40" s="28"/>
      <c r="AW40" s="28"/>
      <c r="AX40" s="28"/>
      <c r="AY40" s="65"/>
      <c r="AZ40" s="66"/>
      <c r="BA40" s="65"/>
      <c r="BB40" s="65"/>
      <c r="BC40" s="65"/>
      <c r="BD40" s="65"/>
      <c r="BE40" s="65"/>
      <c r="BF40" s="65"/>
      <c r="BG40" s="65"/>
      <c r="BH40" s="65"/>
      <c r="BI40" s="65"/>
      <c r="BJ40" s="65"/>
      <c r="BK40" s="65"/>
      <c r="BL40" s="65"/>
      <c r="BM40" s="66"/>
      <c r="BN40" s="65"/>
      <c r="BO40" s="65"/>
      <c r="BP40" s="65"/>
      <c r="BQ40" s="65"/>
      <c r="BR40" s="65"/>
      <c r="BS40" s="65"/>
      <c r="BT40" s="65"/>
      <c r="BU40" s="65"/>
      <c r="BV40" s="65"/>
      <c r="BW40" s="65"/>
      <c r="BX40" s="65"/>
      <c r="BY40" s="65"/>
      <c r="BZ40" s="66"/>
      <c r="CA40" s="65"/>
      <c r="CB40" s="65"/>
      <c r="CC40" s="65"/>
      <c r="CD40" s="65"/>
      <c r="CE40" s="65"/>
      <c r="CF40" s="65"/>
      <c r="CG40" s="65"/>
      <c r="CH40" s="65"/>
      <c r="CI40" s="65"/>
      <c r="CJ40" s="65"/>
      <c r="CK40" s="65"/>
      <c r="CL40" s="65"/>
      <c r="CM40" s="65"/>
      <c r="CN40" s="65"/>
      <c r="CO40" s="65"/>
      <c r="CP40" s="65"/>
      <c r="CQ40" s="65"/>
      <c r="CR40" s="65"/>
      <c r="CS40" s="28"/>
      <c r="CT40" s="28"/>
      <c r="CU40" s="28"/>
      <c r="CV40" s="28"/>
      <c r="CW40" s="28"/>
      <c r="CX40" s="28"/>
      <c r="CY40" s="28"/>
      <c r="CZ40" s="28"/>
      <c r="DA40" s="28"/>
      <c r="DB40" s="28"/>
      <c r="DC40" s="28"/>
      <c r="DD40" s="28"/>
      <c r="DE40" s="28"/>
      <c r="DF40" s="28"/>
      <c r="DG40" s="28"/>
      <c r="DH40" s="28"/>
      <c r="DI40" s="28"/>
      <c r="DJ40" s="28"/>
      <c r="DK40" s="64"/>
      <c r="DL40" s="28"/>
      <c r="DM40" s="28"/>
      <c r="DN40" s="64"/>
      <c r="DO40" s="64"/>
      <c r="DP40" s="28"/>
      <c r="DQ40" s="28"/>
      <c r="DR40" s="64"/>
      <c r="DS40" s="64"/>
      <c r="DT40" s="28"/>
      <c r="DU40" s="28"/>
      <c r="DV40" s="64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28"/>
      <c r="EV40" s="28"/>
      <c r="EW40" s="28"/>
      <c r="EX40" s="28"/>
      <c r="EY40" s="28"/>
      <c r="EZ40" s="28"/>
      <c r="FA40" s="28"/>
      <c r="FB40" s="28"/>
      <c r="FC40" s="28"/>
      <c r="FD40" s="28"/>
      <c r="FE40" s="28"/>
      <c r="FF40" s="28"/>
      <c r="FG40" s="28"/>
      <c r="FH40" s="28"/>
      <c r="FI40" s="28"/>
      <c r="FJ40" s="28"/>
      <c r="FK40" s="28"/>
      <c r="FL40" s="28"/>
      <c r="FM40" s="28"/>
      <c r="FN40" s="28"/>
      <c r="FO40" s="28"/>
      <c r="FP40" s="28"/>
      <c r="FQ40" s="28"/>
      <c r="FR40" s="28"/>
      <c r="FS40" s="28"/>
      <c r="FT40" s="28"/>
      <c r="FU40" s="28"/>
      <c r="FV40" s="28"/>
      <c r="FW40" s="28"/>
      <c r="FX40" s="28"/>
      <c r="FY40" s="28"/>
      <c r="FZ40" s="28"/>
      <c r="GA40" s="28"/>
      <c r="GB40" s="28"/>
      <c r="GC40" s="28"/>
      <c r="GD40" s="28"/>
      <c r="GE40" s="28"/>
      <c r="GF40" s="28"/>
      <c r="GG40" s="28"/>
      <c r="GH40" s="28"/>
      <c r="GI40" s="28"/>
      <c r="GJ40" s="28"/>
      <c r="GK40" s="28"/>
      <c r="GL40" s="28"/>
      <c r="GM40" s="28"/>
      <c r="GN40" s="28"/>
      <c r="GO40" s="28"/>
    </row>
    <row r="41" spans="1:197" x14ac:dyDescent="0.25">
      <c r="A41" s="28"/>
      <c r="B41" s="69"/>
      <c r="C41" s="28"/>
      <c r="D41" s="28"/>
      <c r="E41" s="64"/>
      <c r="F41" s="28"/>
      <c r="G41" s="28"/>
      <c r="H41" s="28"/>
      <c r="I41" s="28"/>
      <c r="J41" s="28"/>
      <c r="K41" s="64"/>
      <c r="L41" s="64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64"/>
      <c r="X41" s="64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64"/>
      <c r="AJ41" s="64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65"/>
      <c r="AZ41" s="66"/>
      <c r="BA41" s="65"/>
      <c r="BB41" s="65"/>
      <c r="BC41" s="65"/>
      <c r="BD41" s="65"/>
      <c r="BE41" s="65"/>
      <c r="BF41" s="65"/>
      <c r="BG41" s="65"/>
      <c r="BH41" s="65"/>
      <c r="BI41" s="65"/>
      <c r="BJ41" s="65"/>
      <c r="BK41" s="65"/>
      <c r="BL41" s="65"/>
      <c r="BM41" s="66"/>
      <c r="BN41" s="65"/>
      <c r="BO41" s="65"/>
      <c r="BP41" s="65"/>
      <c r="BQ41" s="65"/>
      <c r="BR41" s="65"/>
      <c r="BS41" s="65"/>
      <c r="BT41" s="65"/>
      <c r="BU41" s="65"/>
      <c r="BV41" s="65"/>
      <c r="BW41" s="65"/>
      <c r="BX41" s="65"/>
      <c r="BY41" s="65"/>
      <c r="BZ41" s="66"/>
      <c r="CA41" s="65"/>
      <c r="CB41" s="65"/>
      <c r="CC41" s="65"/>
      <c r="CD41" s="65"/>
      <c r="CE41" s="65"/>
      <c r="CF41" s="65"/>
      <c r="CG41" s="65"/>
      <c r="CH41" s="65"/>
      <c r="CI41" s="65"/>
      <c r="CJ41" s="65"/>
      <c r="CK41" s="65"/>
      <c r="CL41" s="65"/>
      <c r="CM41" s="65"/>
      <c r="CN41" s="65"/>
      <c r="CO41" s="65"/>
      <c r="CP41" s="65"/>
      <c r="CQ41" s="65"/>
      <c r="CR41" s="65"/>
      <c r="CS41" s="28"/>
      <c r="CT41" s="28"/>
      <c r="CU41" s="28"/>
      <c r="CV41" s="28"/>
      <c r="CW41" s="28"/>
      <c r="CX41" s="28"/>
      <c r="CY41" s="28"/>
      <c r="CZ41" s="28"/>
      <c r="DA41" s="28"/>
      <c r="DB41" s="28"/>
      <c r="DC41" s="28"/>
      <c r="DD41" s="28"/>
      <c r="DE41" s="28"/>
      <c r="DF41" s="28"/>
      <c r="DG41" s="28"/>
      <c r="DH41" s="28"/>
      <c r="DI41" s="28"/>
      <c r="DJ41" s="28"/>
      <c r="DK41" s="64"/>
      <c r="DL41" s="28"/>
      <c r="DM41" s="28"/>
      <c r="DN41" s="64"/>
      <c r="DO41" s="64"/>
      <c r="DP41" s="28"/>
      <c r="DQ41" s="28"/>
      <c r="DR41" s="64"/>
      <c r="DS41" s="64"/>
      <c r="DT41" s="28"/>
      <c r="DU41" s="28"/>
      <c r="DV41" s="64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28"/>
      <c r="EV41" s="28"/>
      <c r="EW41" s="28"/>
      <c r="EX41" s="28"/>
      <c r="EY41" s="28"/>
      <c r="EZ41" s="28"/>
      <c r="FA41" s="28"/>
      <c r="FB41" s="28"/>
      <c r="FC41" s="28"/>
      <c r="FD41" s="28"/>
      <c r="FE41" s="28"/>
      <c r="FF41" s="28"/>
      <c r="FG41" s="28"/>
      <c r="FH41" s="28"/>
      <c r="FI41" s="28"/>
      <c r="FJ41" s="28"/>
      <c r="FK41" s="28"/>
      <c r="FL41" s="28"/>
      <c r="FM41" s="28"/>
      <c r="FN41" s="28"/>
      <c r="FO41" s="28"/>
      <c r="FP41" s="28"/>
      <c r="FQ41" s="28"/>
      <c r="FR41" s="28"/>
      <c r="FS41" s="28"/>
      <c r="FT41" s="28"/>
      <c r="FU41" s="28"/>
      <c r="FV41" s="28"/>
      <c r="FW41" s="28"/>
      <c r="FX41" s="28"/>
      <c r="FY41" s="28"/>
      <c r="FZ41" s="28"/>
      <c r="GA41" s="28"/>
      <c r="GB41" s="28"/>
      <c r="GC41" s="28"/>
      <c r="GD41" s="28"/>
      <c r="GE41" s="28"/>
      <c r="GF41" s="28"/>
      <c r="GG41" s="28"/>
      <c r="GH41" s="28"/>
      <c r="GI41" s="28"/>
      <c r="GJ41" s="28"/>
      <c r="GK41" s="28"/>
      <c r="GL41" s="28"/>
      <c r="GM41" s="28"/>
      <c r="GN41" s="28"/>
      <c r="GO41" s="28"/>
    </row>
    <row r="42" spans="1:197" x14ac:dyDescent="0.25">
      <c r="A42" s="28"/>
      <c r="B42" s="69"/>
      <c r="C42" s="28"/>
      <c r="D42" s="28"/>
      <c r="E42" s="64"/>
      <c r="F42" s="28"/>
      <c r="G42" s="28"/>
      <c r="H42" s="28"/>
      <c r="I42" s="28"/>
      <c r="J42" s="28"/>
      <c r="K42" s="64"/>
      <c r="L42" s="64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64"/>
      <c r="X42" s="64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64"/>
      <c r="AJ42" s="64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65"/>
      <c r="AZ42" s="66"/>
      <c r="BA42" s="65"/>
      <c r="BB42" s="65"/>
      <c r="BC42" s="65"/>
      <c r="BD42" s="65"/>
      <c r="BE42" s="65"/>
      <c r="BF42" s="65"/>
      <c r="BG42" s="65"/>
      <c r="BH42" s="65"/>
      <c r="BI42" s="65"/>
      <c r="BJ42" s="65"/>
      <c r="BK42" s="65"/>
      <c r="BL42" s="65"/>
      <c r="BM42" s="66"/>
      <c r="BN42" s="65"/>
      <c r="BO42" s="65"/>
      <c r="BP42" s="65"/>
      <c r="BQ42" s="65"/>
      <c r="BR42" s="65"/>
      <c r="BS42" s="65"/>
      <c r="BT42" s="65"/>
      <c r="BU42" s="65"/>
      <c r="BV42" s="65"/>
      <c r="BW42" s="65"/>
      <c r="BX42" s="65"/>
      <c r="BY42" s="65"/>
      <c r="BZ42" s="66"/>
      <c r="CA42" s="65"/>
      <c r="CB42" s="65"/>
      <c r="CC42" s="65"/>
      <c r="CD42" s="65"/>
      <c r="CE42" s="65"/>
      <c r="CF42" s="65"/>
      <c r="CG42" s="65"/>
      <c r="CH42" s="65"/>
      <c r="CI42" s="65"/>
      <c r="CJ42" s="65"/>
      <c r="CK42" s="65"/>
      <c r="CL42" s="65"/>
      <c r="CM42" s="65"/>
      <c r="CN42" s="65"/>
      <c r="CO42" s="65"/>
      <c r="CP42" s="65"/>
      <c r="CQ42" s="65"/>
      <c r="CR42" s="65"/>
      <c r="CS42" s="28"/>
      <c r="CT42" s="28"/>
      <c r="CU42" s="28"/>
      <c r="CV42" s="28"/>
      <c r="CW42" s="28"/>
      <c r="CX42" s="28"/>
      <c r="CY42" s="28"/>
      <c r="CZ42" s="28"/>
      <c r="DA42" s="28"/>
      <c r="DB42" s="28"/>
      <c r="DC42" s="28"/>
      <c r="DD42" s="28"/>
      <c r="DE42" s="28"/>
      <c r="DF42" s="28"/>
      <c r="DG42" s="28"/>
      <c r="DH42" s="28"/>
      <c r="DI42" s="28"/>
      <c r="DJ42" s="28"/>
      <c r="DK42" s="64"/>
      <c r="DL42" s="28"/>
      <c r="DM42" s="28"/>
      <c r="DN42" s="64"/>
      <c r="DO42" s="64"/>
      <c r="DP42" s="28"/>
      <c r="DQ42" s="28"/>
      <c r="DR42" s="64"/>
      <c r="DS42" s="64"/>
      <c r="DT42" s="28"/>
      <c r="DU42" s="28"/>
      <c r="DV42" s="64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28"/>
      <c r="EW42" s="28"/>
      <c r="EX42" s="28"/>
      <c r="EY42" s="28"/>
      <c r="EZ42" s="28"/>
      <c r="FA42" s="28"/>
      <c r="FB42" s="28"/>
      <c r="FC42" s="28"/>
      <c r="FD42" s="28"/>
      <c r="FE42" s="28"/>
      <c r="FF42" s="28"/>
      <c r="FG42" s="28"/>
      <c r="FH42" s="28"/>
      <c r="FI42" s="28"/>
      <c r="FJ42" s="28"/>
      <c r="FK42" s="28"/>
      <c r="FL42" s="28"/>
      <c r="FM42" s="28"/>
      <c r="FN42" s="28"/>
      <c r="FO42" s="28"/>
      <c r="FP42" s="28"/>
      <c r="FQ42" s="28"/>
      <c r="FR42" s="28"/>
      <c r="FS42" s="28"/>
      <c r="FT42" s="28"/>
      <c r="FU42" s="28"/>
      <c r="FV42" s="28"/>
      <c r="FW42" s="28"/>
      <c r="FX42" s="28"/>
      <c r="FY42" s="28"/>
      <c r="FZ42" s="28"/>
      <c r="GA42" s="28"/>
      <c r="GB42" s="28"/>
      <c r="GC42" s="28"/>
      <c r="GD42" s="28"/>
      <c r="GE42" s="28"/>
      <c r="GF42" s="28"/>
      <c r="GG42" s="28"/>
      <c r="GH42" s="28"/>
      <c r="GI42" s="28"/>
      <c r="GJ42" s="28"/>
      <c r="GK42" s="28"/>
      <c r="GL42" s="28"/>
      <c r="GM42" s="28"/>
      <c r="GN42" s="28"/>
      <c r="GO42" s="28"/>
    </row>
    <row r="43" spans="1:197" x14ac:dyDescent="0.25">
      <c r="A43" s="28"/>
      <c r="B43" s="69"/>
      <c r="C43" s="28"/>
      <c r="D43" s="28"/>
      <c r="E43" s="64"/>
      <c r="F43" s="28"/>
      <c r="G43" s="28"/>
      <c r="H43" s="28"/>
      <c r="I43" s="28"/>
      <c r="J43" s="28"/>
      <c r="K43" s="64"/>
      <c r="L43" s="64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64"/>
      <c r="X43" s="64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64"/>
      <c r="AJ43" s="64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65"/>
      <c r="AZ43" s="66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6"/>
      <c r="BN43" s="65"/>
      <c r="BO43" s="65"/>
      <c r="BP43" s="65"/>
      <c r="BQ43" s="65"/>
      <c r="BR43" s="65"/>
      <c r="BS43" s="65"/>
      <c r="BT43" s="65"/>
      <c r="BU43" s="65"/>
      <c r="BV43" s="65"/>
      <c r="BW43" s="65"/>
      <c r="BX43" s="65"/>
      <c r="BY43" s="65"/>
      <c r="BZ43" s="66"/>
      <c r="CA43" s="65"/>
      <c r="CB43" s="65"/>
      <c r="CC43" s="65"/>
      <c r="CD43" s="65"/>
      <c r="CE43" s="65"/>
      <c r="CF43" s="65"/>
      <c r="CG43" s="65"/>
      <c r="CH43" s="65"/>
      <c r="CI43" s="65"/>
      <c r="CJ43" s="65"/>
      <c r="CK43" s="65"/>
      <c r="CL43" s="65"/>
      <c r="CM43" s="65"/>
      <c r="CN43" s="65"/>
      <c r="CO43" s="65"/>
      <c r="CP43" s="65"/>
      <c r="CQ43" s="65"/>
      <c r="CR43" s="65"/>
      <c r="CS43" s="28"/>
      <c r="CT43" s="28"/>
      <c r="CU43" s="28"/>
      <c r="CV43" s="28"/>
      <c r="CW43" s="28"/>
      <c r="CX43" s="28"/>
      <c r="CY43" s="28"/>
      <c r="CZ43" s="28"/>
      <c r="DA43" s="28"/>
      <c r="DB43" s="28"/>
      <c r="DC43" s="28"/>
      <c r="DD43" s="28"/>
      <c r="DE43" s="28"/>
      <c r="DF43" s="28"/>
      <c r="DG43" s="28"/>
      <c r="DH43" s="28"/>
      <c r="DI43" s="28"/>
      <c r="DJ43" s="28"/>
      <c r="DK43" s="64"/>
      <c r="DL43" s="28"/>
      <c r="DM43" s="28"/>
      <c r="DN43" s="64"/>
      <c r="DO43" s="64"/>
      <c r="DP43" s="28"/>
      <c r="DQ43" s="28"/>
      <c r="DR43" s="64"/>
      <c r="DS43" s="64"/>
      <c r="DT43" s="28"/>
      <c r="DU43" s="28"/>
      <c r="DV43" s="64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28"/>
      <c r="EW43" s="28"/>
      <c r="EX43" s="28"/>
      <c r="EY43" s="28"/>
      <c r="EZ43" s="28"/>
      <c r="FA43" s="28"/>
      <c r="FB43" s="28"/>
      <c r="FC43" s="28"/>
      <c r="FD43" s="28"/>
      <c r="FE43" s="28"/>
      <c r="FF43" s="28"/>
      <c r="FG43" s="28"/>
      <c r="FH43" s="28"/>
      <c r="FI43" s="28"/>
      <c r="FJ43" s="28"/>
      <c r="FK43" s="28"/>
      <c r="FL43" s="28"/>
      <c r="FM43" s="28"/>
      <c r="FN43" s="28"/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  <c r="GD43" s="28"/>
      <c r="GE43" s="28"/>
      <c r="GF43" s="28"/>
      <c r="GG43" s="28"/>
      <c r="GH43" s="28"/>
      <c r="GI43" s="28"/>
      <c r="GJ43" s="28"/>
      <c r="GK43" s="28"/>
      <c r="GL43" s="28"/>
      <c r="GM43" s="28"/>
      <c r="GN43" s="28"/>
      <c r="GO43" s="28"/>
    </row>
    <row r="44" spans="1:197" x14ac:dyDescent="0.25">
      <c r="A44" s="28"/>
      <c r="B44" s="69"/>
      <c r="C44" s="28"/>
      <c r="D44" s="28"/>
      <c r="E44" s="64"/>
      <c r="F44" s="28"/>
      <c r="G44" s="28"/>
      <c r="H44" s="28"/>
      <c r="I44" s="28"/>
      <c r="J44" s="28"/>
      <c r="K44" s="64"/>
      <c r="L44" s="64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64"/>
      <c r="X44" s="64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64"/>
      <c r="AJ44" s="64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/>
      <c r="AY44" s="65"/>
      <c r="AZ44" s="66"/>
      <c r="BA44" s="65"/>
      <c r="BB44" s="65"/>
      <c r="BC44" s="65"/>
      <c r="BD44" s="65"/>
      <c r="BE44" s="65"/>
      <c r="BF44" s="65"/>
      <c r="BG44" s="65"/>
      <c r="BH44" s="65"/>
      <c r="BI44" s="65"/>
      <c r="BJ44" s="65"/>
      <c r="BK44" s="65"/>
      <c r="BL44" s="65"/>
      <c r="BM44" s="66"/>
      <c r="BN44" s="65"/>
      <c r="BO44" s="65"/>
      <c r="BP44" s="65"/>
      <c r="BQ44" s="65"/>
      <c r="BR44" s="65"/>
      <c r="BS44" s="65"/>
      <c r="BT44" s="65"/>
      <c r="BU44" s="65"/>
      <c r="BV44" s="65"/>
      <c r="BW44" s="65"/>
      <c r="BX44" s="65"/>
      <c r="BY44" s="65"/>
      <c r="BZ44" s="66"/>
      <c r="CA44" s="65"/>
      <c r="CB44" s="65"/>
      <c r="CC44" s="65"/>
      <c r="CD44" s="65"/>
      <c r="CE44" s="65"/>
      <c r="CF44" s="65"/>
      <c r="CG44" s="65"/>
      <c r="CH44" s="65"/>
      <c r="CI44" s="65"/>
      <c r="CJ44" s="65"/>
      <c r="CK44" s="65"/>
      <c r="CL44" s="65"/>
      <c r="CM44" s="65"/>
      <c r="CN44" s="65"/>
      <c r="CO44" s="65"/>
      <c r="CP44" s="65"/>
      <c r="CQ44" s="65"/>
      <c r="CR44" s="65"/>
      <c r="CS44" s="28"/>
      <c r="CT44" s="28"/>
      <c r="CU44" s="28"/>
      <c r="CV44" s="28"/>
      <c r="CW44" s="28"/>
      <c r="CX44" s="28"/>
      <c r="CY44" s="28"/>
      <c r="CZ44" s="28"/>
      <c r="DA44" s="28"/>
      <c r="DB44" s="28"/>
      <c r="DC44" s="28"/>
      <c r="DD44" s="28"/>
      <c r="DE44" s="28"/>
      <c r="DF44" s="28"/>
      <c r="DG44" s="28"/>
      <c r="DH44" s="28"/>
      <c r="DI44" s="28"/>
      <c r="DJ44" s="28"/>
      <c r="DK44" s="64"/>
      <c r="DL44" s="28"/>
      <c r="DM44" s="28"/>
      <c r="DN44" s="64"/>
      <c r="DO44" s="64"/>
      <c r="DP44" s="28"/>
      <c r="DQ44" s="28"/>
      <c r="DR44" s="64"/>
      <c r="DS44" s="64"/>
      <c r="DT44" s="28"/>
      <c r="DU44" s="28"/>
      <c r="DV44" s="64"/>
      <c r="DW44" s="28"/>
      <c r="DX44" s="28"/>
      <c r="DY44" s="28"/>
      <c r="DZ44" s="28"/>
      <c r="EA44" s="28"/>
      <c r="EB44" s="28"/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28"/>
      <c r="EW44" s="28"/>
      <c r="EX44" s="28"/>
      <c r="EY44" s="28"/>
      <c r="EZ44" s="28"/>
      <c r="FA44" s="28"/>
      <c r="FB44" s="28"/>
      <c r="FC44" s="28"/>
      <c r="FD44" s="28"/>
      <c r="FE44" s="28"/>
      <c r="FF44" s="28"/>
      <c r="FG44" s="28"/>
      <c r="FH44" s="28"/>
      <c r="FI44" s="28"/>
      <c r="FJ44" s="28"/>
      <c r="FK44" s="28"/>
      <c r="FL44" s="28"/>
      <c r="FM44" s="28"/>
      <c r="FN44" s="28"/>
      <c r="FO44" s="28"/>
      <c r="FP44" s="28"/>
      <c r="FQ44" s="28"/>
      <c r="FR44" s="28"/>
      <c r="FS44" s="28"/>
      <c r="FT44" s="28"/>
      <c r="FU44" s="28"/>
      <c r="FV44" s="28"/>
      <c r="FW44" s="28"/>
      <c r="FX44" s="28"/>
      <c r="FY44" s="28"/>
      <c r="FZ44" s="28"/>
      <c r="GA44" s="28"/>
      <c r="GB44" s="28"/>
      <c r="GC44" s="28"/>
      <c r="GD44" s="28"/>
      <c r="GE44" s="28"/>
      <c r="GF44" s="28"/>
      <c r="GG44" s="28"/>
      <c r="GH44" s="28"/>
      <c r="GI44" s="28"/>
      <c r="GJ44" s="28"/>
      <c r="GK44" s="28"/>
      <c r="GL44" s="28"/>
      <c r="GM44" s="28"/>
      <c r="GN44" s="28"/>
      <c r="GO44" s="28"/>
    </row>
    <row r="45" spans="1:197" x14ac:dyDescent="0.25">
      <c r="A45" s="28"/>
      <c r="B45" s="69"/>
      <c r="C45" s="28"/>
      <c r="D45" s="28"/>
      <c r="E45" s="64"/>
      <c r="F45" s="28"/>
      <c r="G45" s="28"/>
      <c r="H45" s="28"/>
      <c r="I45" s="28"/>
      <c r="J45" s="28"/>
      <c r="K45" s="64"/>
      <c r="L45" s="64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64"/>
      <c r="X45" s="64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64"/>
      <c r="AJ45" s="64"/>
      <c r="AK45" s="28"/>
      <c r="AL45" s="28"/>
      <c r="AM45" s="28"/>
      <c r="AN45" s="28"/>
      <c r="AO45" s="28"/>
      <c r="AP45" s="28"/>
      <c r="AQ45" s="28"/>
      <c r="AR45" s="28"/>
      <c r="AS45" s="28"/>
      <c r="AT45" s="28"/>
      <c r="AU45" s="28"/>
      <c r="AV45" s="28"/>
      <c r="AW45" s="28"/>
      <c r="AX45" s="28"/>
      <c r="AY45" s="65"/>
      <c r="AZ45" s="66"/>
      <c r="BA45" s="65"/>
      <c r="BB45" s="65"/>
      <c r="BC45" s="65"/>
      <c r="BD45" s="65"/>
      <c r="BE45" s="65"/>
      <c r="BF45" s="65"/>
      <c r="BG45" s="65"/>
      <c r="BH45" s="65"/>
      <c r="BI45" s="65"/>
      <c r="BJ45" s="65"/>
      <c r="BK45" s="65"/>
      <c r="BL45" s="65"/>
      <c r="BM45" s="66"/>
      <c r="BN45" s="65"/>
      <c r="BO45" s="65"/>
      <c r="BP45" s="65"/>
      <c r="BQ45" s="65"/>
      <c r="BR45" s="65"/>
      <c r="BS45" s="65"/>
      <c r="BT45" s="65"/>
      <c r="BU45" s="65"/>
      <c r="BV45" s="65"/>
      <c r="BW45" s="65"/>
      <c r="BX45" s="65"/>
      <c r="BY45" s="65"/>
      <c r="BZ45" s="66"/>
      <c r="CA45" s="65"/>
      <c r="CB45" s="65"/>
      <c r="CC45" s="65"/>
      <c r="CD45" s="65"/>
      <c r="CE45" s="65"/>
      <c r="CF45" s="65"/>
      <c r="CG45" s="65"/>
      <c r="CH45" s="65"/>
      <c r="CI45" s="65"/>
      <c r="CJ45" s="65"/>
      <c r="CK45" s="65"/>
      <c r="CL45" s="65"/>
      <c r="CM45" s="65"/>
      <c r="CN45" s="65"/>
      <c r="CO45" s="65"/>
      <c r="CP45" s="65"/>
      <c r="CQ45" s="65"/>
      <c r="CR45" s="65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64"/>
      <c r="DL45" s="28"/>
      <c r="DM45" s="28"/>
      <c r="DN45" s="64"/>
      <c r="DO45" s="64"/>
      <c r="DP45" s="28"/>
      <c r="DQ45" s="28"/>
      <c r="DR45" s="64"/>
      <c r="DS45" s="64"/>
      <c r="DT45" s="28"/>
      <c r="DU45" s="28"/>
      <c r="DV45" s="64"/>
      <c r="DW45" s="28"/>
      <c r="DX45" s="28"/>
      <c r="DY45" s="28"/>
      <c r="DZ45" s="28"/>
      <c r="EA45" s="28"/>
      <c r="EB45" s="28"/>
      <c r="EC45" s="28"/>
      <c r="ED45" s="28"/>
      <c r="EE45" s="28"/>
      <c r="EF45" s="28"/>
      <c r="EG45" s="28"/>
      <c r="EH45" s="28"/>
      <c r="EI45" s="28"/>
      <c r="EJ45" s="28"/>
      <c r="EK45" s="28"/>
      <c r="EL45" s="28"/>
      <c r="EM45" s="28"/>
      <c r="EN45" s="28"/>
      <c r="EO45" s="28"/>
      <c r="EP45" s="28"/>
      <c r="EQ45" s="28"/>
      <c r="ER45" s="28"/>
      <c r="ES45" s="28"/>
      <c r="ET45" s="28"/>
      <c r="EU45" s="28"/>
      <c r="EV45" s="28"/>
      <c r="EW45" s="28"/>
      <c r="EX45" s="28"/>
      <c r="EY45" s="28"/>
      <c r="EZ45" s="28"/>
      <c r="FA45" s="28"/>
      <c r="FB45" s="28"/>
      <c r="FC45" s="28"/>
      <c r="FD45" s="28"/>
      <c r="FE45" s="28"/>
      <c r="FF45" s="28"/>
      <c r="FG45" s="28"/>
      <c r="FH45" s="28"/>
      <c r="FI45" s="28"/>
      <c r="FJ45" s="28"/>
      <c r="FK45" s="28"/>
      <c r="FL45" s="28"/>
      <c r="FM45" s="28"/>
      <c r="FN45" s="28"/>
      <c r="FO45" s="28"/>
      <c r="FP45" s="28"/>
      <c r="FQ45" s="28"/>
      <c r="FR45" s="28"/>
      <c r="FS45" s="28"/>
      <c r="FT45" s="28"/>
      <c r="FU45" s="28"/>
      <c r="FV45" s="28"/>
      <c r="FW45" s="28"/>
      <c r="FX45" s="28"/>
      <c r="FY45" s="28"/>
      <c r="FZ45" s="28"/>
      <c r="GA45" s="28"/>
      <c r="GB45" s="28"/>
      <c r="GC45" s="28"/>
      <c r="GD45" s="28"/>
      <c r="GE45" s="28"/>
      <c r="GF45" s="28"/>
      <c r="GG45" s="28"/>
      <c r="GH45" s="28"/>
      <c r="GI45" s="28"/>
      <c r="GJ45" s="28"/>
      <c r="GK45" s="28"/>
      <c r="GL45" s="28"/>
      <c r="GM45" s="28"/>
      <c r="GN45" s="28"/>
      <c r="GO45" s="28"/>
    </row>
    <row r="46" spans="1:197" x14ac:dyDescent="0.25">
      <c r="A46" s="28"/>
      <c r="B46" s="69"/>
      <c r="C46" s="28"/>
      <c r="D46" s="28"/>
      <c r="E46" s="64"/>
      <c r="F46" s="28"/>
      <c r="G46" s="28"/>
      <c r="H46" s="28"/>
      <c r="I46" s="28"/>
      <c r="J46" s="28"/>
      <c r="K46" s="64"/>
      <c r="L46" s="64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64"/>
      <c r="X46" s="64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64"/>
      <c r="AJ46" s="64"/>
      <c r="AK46" s="28"/>
      <c r="AL46" s="28"/>
      <c r="AM46" s="28"/>
      <c r="AN46" s="28"/>
      <c r="AO46" s="28"/>
      <c r="AP46" s="28"/>
      <c r="AQ46" s="28"/>
      <c r="AR46" s="28"/>
      <c r="AS46" s="28"/>
      <c r="AT46" s="28"/>
      <c r="AU46" s="28"/>
      <c r="AV46" s="28"/>
      <c r="AW46" s="28"/>
      <c r="AX46" s="28"/>
      <c r="AY46" s="65"/>
      <c r="AZ46" s="66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6"/>
      <c r="BN46" s="65"/>
      <c r="BO46" s="65"/>
      <c r="BP46" s="65"/>
      <c r="BQ46" s="65"/>
      <c r="BR46" s="65"/>
      <c r="BS46" s="65"/>
      <c r="BT46" s="65"/>
      <c r="BU46" s="65"/>
      <c r="BV46" s="65"/>
      <c r="BW46" s="65"/>
      <c r="BX46" s="65"/>
      <c r="BY46" s="65"/>
      <c r="BZ46" s="66"/>
      <c r="CA46" s="65"/>
      <c r="CB46" s="65"/>
      <c r="CC46" s="65"/>
      <c r="CD46" s="65"/>
      <c r="CE46" s="65"/>
      <c r="CF46" s="65"/>
      <c r="CG46" s="65"/>
      <c r="CH46" s="65"/>
      <c r="CI46" s="65"/>
      <c r="CJ46" s="65"/>
      <c r="CK46" s="65"/>
      <c r="CL46" s="65"/>
      <c r="CM46" s="65"/>
      <c r="CN46" s="65"/>
      <c r="CO46" s="65"/>
      <c r="CP46" s="65"/>
      <c r="CQ46" s="65"/>
      <c r="CR46" s="65"/>
      <c r="CS46" s="28"/>
      <c r="CT46" s="28"/>
      <c r="CU46" s="28"/>
      <c r="CV46" s="28"/>
      <c r="CW46" s="28"/>
      <c r="CX46" s="28"/>
      <c r="CY46" s="28"/>
      <c r="CZ46" s="28"/>
      <c r="DA46" s="28"/>
      <c r="DB46" s="28"/>
      <c r="DC46" s="28"/>
      <c r="DD46" s="28"/>
      <c r="DE46" s="28"/>
      <c r="DF46" s="28"/>
      <c r="DG46" s="28"/>
      <c r="DH46" s="28"/>
      <c r="DI46" s="28"/>
      <c r="DJ46" s="28"/>
      <c r="DK46" s="64"/>
      <c r="DL46" s="28"/>
      <c r="DM46" s="28"/>
      <c r="DN46" s="64"/>
      <c r="DO46" s="64"/>
      <c r="DP46" s="28"/>
      <c r="DQ46" s="28"/>
      <c r="DR46" s="64"/>
      <c r="DS46" s="64"/>
      <c r="DT46" s="28"/>
      <c r="DU46" s="28"/>
      <c r="DV46" s="64"/>
      <c r="DW46" s="28"/>
      <c r="DX46" s="28"/>
      <c r="DY46" s="28"/>
      <c r="DZ46" s="28"/>
      <c r="EA46" s="28"/>
      <c r="EB46" s="28"/>
      <c r="EC46" s="28"/>
      <c r="ED46" s="28"/>
      <c r="EE46" s="28"/>
      <c r="EF46" s="28"/>
      <c r="EG46" s="28"/>
      <c r="EH46" s="28"/>
      <c r="EI46" s="28"/>
      <c r="EJ46" s="28"/>
      <c r="EK46" s="28"/>
      <c r="EL46" s="28"/>
      <c r="EM46" s="28"/>
      <c r="EN46" s="28"/>
      <c r="EO46" s="28"/>
      <c r="EP46" s="28"/>
      <c r="EQ46" s="28"/>
      <c r="ER46" s="28"/>
      <c r="ES46" s="28"/>
      <c r="ET46" s="28"/>
      <c r="EU46" s="28"/>
      <c r="EV46" s="28"/>
      <c r="EW46" s="28"/>
      <c r="EX46" s="28"/>
      <c r="EY46" s="28"/>
      <c r="EZ46" s="28"/>
      <c r="FA46" s="28"/>
      <c r="FB46" s="28"/>
      <c r="FC46" s="28"/>
      <c r="FD46" s="28"/>
      <c r="FE46" s="28"/>
      <c r="FF46" s="28"/>
      <c r="FG46" s="28"/>
      <c r="FH46" s="28"/>
      <c r="FI46" s="28"/>
      <c r="FJ46" s="28"/>
      <c r="FK46" s="28"/>
      <c r="FL46" s="28"/>
      <c r="FM46" s="28"/>
      <c r="FN46" s="28"/>
      <c r="FO46" s="28"/>
      <c r="FP46" s="28"/>
      <c r="FQ46" s="28"/>
      <c r="FR46" s="28"/>
      <c r="FS46" s="28"/>
      <c r="FT46" s="28"/>
      <c r="FU46" s="28"/>
      <c r="FV46" s="28"/>
      <c r="FW46" s="28"/>
      <c r="FX46" s="28"/>
      <c r="FY46" s="28"/>
      <c r="FZ46" s="28"/>
      <c r="GA46" s="28"/>
      <c r="GB46" s="28"/>
      <c r="GC46" s="28"/>
      <c r="GD46" s="28"/>
      <c r="GE46" s="28"/>
      <c r="GF46" s="28"/>
      <c r="GG46" s="28"/>
      <c r="GH46" s="28"/>
      <c r="GI46" s="28"/>
      <c r="GJ46" s="28"/>
      <c r="GK46" s="28"/>
      <c r="GL46" s="28"/>
      <c r="GM46" s="28"/>
      <c r="GN46" s="28"/>
      <c r="GO46" s="28"/>
    </row>
    <row r="47" spans="1:197" x14ac:dyDescent="0.25">
      <c r="A47" s="28"/>
      <c r="B47" s="69"/>
      <c r="C47" s="28"/>
      <c r="D47" s="28"/>
      <c r="E47" s="64"/>
      <c r="F47" s="28"/>
      <c r="G47" s="28"/>
      <c r="H47" s="28"/>
      <c r="I47" s="28"/>
      <c r="J47" s="28"/>
      <c r="K47" s="64"/>
      <c r="L47" s="64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64"/>
      <c r="X47" s="64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64"/>
      <c r="AJ47" s="64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8"/>
      <c r="AV47" s="28"/>
      <c r="AW47" s="28"/>
      <c r="AX47" s="28"/>
      <c r="AY47" s="65"/>
      <c r="AZ47" s="66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6"/>
      <c r="BN47" s="65"/>
      <c r="BO47" s="65"/>
      <c r="BP47" s="65"/>
      <c r="BQ47" s="65"/>
      <c r="BR47" s="65"/>
      <c r="BS47" s="65"/>
      <c r="BT47" s="65"/>
      <c r="BU47" s="65"/>
      <c r="BV47" s="65"/>
      <c r="BW47" s="65"/>
      <c r="BX47" s="65"/>
      <c r="BY47" s="65"/>
      <c r="BZ47" s="66"/>
      <c r="CA47" s="65"/>
      <c r="CB47" s="65"/>
      <c r="CC47" s="65"/>
      <c r="CD47" s="65"/>
      <c r="CE47" s="65"/>
      <c r="CF47" s="65"/>
      <c r="CG47" s="65"/>
      <c r="CH47" s="65"/>
      <c r="CI47" s="65"/>
      <c r="CJ47" s="65"/>
      <c r="CK47" s="65"/>
      <c r="CL47" s="65"/>
      <c r="CM47" s="65"/>
      <c r="CN47" s="65"/>
      <c r="CO47" s="65"/>
      <c r="CP47" s="65"/>
      <c r="CQ47" s="65"/>
      <c r="CR47" s="65"/>
      <c r="CS47" s="28"/>
      <c r="CT47" s="28"/>
      <c r="CU47" s="28"/>
      <c r="CV47" s="28"/>
      <c r="CW47" s="28"/>
      <c r="CX47" s="28"/>
      <c r="CY47" s="28"/>
      <c r="CZ47" s="28"/>
      <c r="DA47" s="28"/>
      <c r="DB47" s="28"/>
      <c r="DC47" s="28"/>
      <c r="DD47" s="28"/>
      <c r="DE47" s="28"/>
      <c r="DF47" s="28"/>
      <c r="DG47" s="28"/>
      <c r="DH47" s="28"/>
      <c r="DI47" s="28"/>
      <c r="DJ47" s="28"/>
      <c r="DK47" s="64"/>
      <c r="DL47" s="28"/>
      <c r="DM47" s="28"/>
      <c r="DN47" s="64"/>
      <c r="DO47" s="64"/>
      <c r="DP47" s="28"/>
      <c r="DQ47" s="28"/>
      <c r="DR47" s="64"/>
      <c r="DS47" s="64"/>
      <c r="DT47" s="28"/>
      <c r="DU47" s="28"/>
      <c r="DV47" s="64"/>
      <c r="DW47" s="28"/>
      <c r="DX47" s="28"/>
      <c r="DY47" s="28"/>
      <c r="DZ47" s="28"/>
      <c r="EA47" s="28"/>
      <c r="EB47" s="28"/>
      <c r="EC47" s="28"/>
      <c r="ED47" s="28"/>
      <c r="EE47" s="28"/>
      <c r="EF47" s="28"/>
      <c r="EG47" s="28"/>
      <c r="EH47" s="28"/>
      <c r="EI47" s="28"/>
      <c r="EJ47" s="28"/>
      <c r="EK47" s="28"/>
      <c r="EL47" s="28"/>
      <c r="EM47" s="28"/>
      <c r="EN47" s="28"/>
      <c r="EO47" s="28"/>
      <c r="EP47" s="28"/>
      <c r="EQ47" s="28"/>
      <c r="ER47" s="28"/>
      <c r="ES47" s="28"/>
      <c r="ET47" s="28"/>
      <c r="EU47" s="28"/>
      <c r="EV47" s="28"/>
      <c r="EW47" s="28"/>
      <c r="EX47" s="28"/>
      <c r="EY47" s="28"/>
      <c r="EZ47" s="28"/>
      <c r="FA47" s="28"/>
      <c r="FB47" s="28"/>
      <c r="FC47" s="28"/>
      <c r="FD47" s="28"/>
      <c r="FE47" s="28"/>
      <c r="FF47" s="28"/>
      <c r="FG47" s="28"/>
      <c r="FH47" s="28"/>
      <c r="FI47" s="28"/>
      <c r="FJ47" s="28"/>
      <c r="FK47" s="28"/>
      <c r="FL47" s="28"/>
      <c r="FM47" s="28"/>
      <c r="FN47" s="28"/>
      <c r="FO47" s="28"/>
      <c r="FP47" s="28"/>
      <c r="FQ47" s="28"/>
      <c r="FR47" s="28"/>
      <c r="FS47" s="28"/>
      <c r="FT47" s="28"/>
      <c r="FU47" s="28"/>
      <c r="FV47" s="28"/>
      <c r="FW47" s="28"/>
      <c r="FX47" s="28"/>
      <c r="FY47" s="28"/>
      <c r="FZ47" s="28"/>
      <c r="GA47" s="28"/>
      <c r="GB47" s="28"/>
      <c r="GC47" s="28"/>
      <c r="GD47" s="28"/>
      <c r="GE47" s="28"/>
      <c r="GF47" s="28"/>
      <c r="GG47" s="28"/>
      <c r="GH47" s="28"/>
      <c r="GI47" s="28"/>
      <c r="GJ47" s="28"/>
      <c r="GK47" s="28"/>
      <c r="GL47" s="28"/>
      <c r="GM47" s="28"/>
      <c r="GN47" s="28"/>
      <c r="GO47" s="28"/>
    </row>
    <row r="48" spans="1:197" x14ac:dyDescent="0.25">
      <c r="A48" s="28"/>
      <c r="B48" s="69"/>
      <c r="C48" s="28"/>
      <c r="D48" s="28"/>
      <c r="E48" s="64"/>
      <c r="F48" s="28"/>
      <c r="G48" s="28"/>
      <c r="H48" s="28"/>
      <c r="I48" s="28"/>
      <c r="J48" s="28"/>
      <c r="K48" s="64"/>
      <c r="L48" s="64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64"/>
      <c r="X48" s="64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64"/>
      <c r="AJ48" s="64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65"/>
      <c r="AZ48" s="66"/>
      <c r="BA48" s="65"/>
      <c r="BB48" s="65"/>
      <c r="BC48" s="65"/>
      <c r="BD48" s="65"/>
      <c r="BE48" s="65"/>
      <c r="BF48" s="65"/>
      <c r="BG48" s="65"/>
      <c r="BH48" s="65"/>
      <c r="BI48" s="65"/>
      <c r="BJ48" s="65"/>
      <c r="BK48" s="65"/>
      <c r="BL48" s="65"/>
      <c r="BM48" s="66"/>
      <c r="BN48" s="65"/>
      <c r="BO48" s="65"/>
      <c r="BP48" s="65"/>
      <c r="BQ48" s="65"/>
      <c r="BR48" s="65"/>
      <c r="BS48" s="65"/>
      <c r="BT48" s="65"/>
      <c r="BU48" s="65"/>
      <c r="BV48" s="65"/>
      <c r="BW48" s="65"/>
      <c r="BX48" s="65"/>
      <c r="BY48" s="65"/>
      <c r="BZ48" s="66"/>
      <c r="CA48" s="65"/>
      <c r="CB48" s="65"/>
      <c r="CC48" s="65"/>
      <c r="CD48" s="65"/>
      <c r="CE48" s="65"/>
      <c r="CF48" s="65"/>
      <c r="CG48" s="65"/>
      <c r="CH48" s="65"/>
      <c r="CI48" s="65"/>
      <c r="CJ48" s="65"/>
      <c r="CK48" s="65"/>
      <c r="CL48" s="65"/>
      <c r="CM48" s="65"/>
      <c r="CN48" s="65"/>
      <c r="CO48" s="65"/>
      <c r="CP48" s="65"/>
      <c r="CQ48" s="65"/>
      <c r="CR48" s="65"/>
      <c r="CS48" s="28"/>
      <c r="CT48" s="28"/>
      <c r="CU48" s="28"/>
      <c r="CV48" s="28"/>
      <c r="CW48" s="28"/>
      <c r="CX48" s="28"/>
      <c r="CY48" s="28"/>
      <c r="CZ48" s="28"/>
      <c r="DA48" s="28"/>
      <c r="DB48" s="28"/>
      <c r="DC48" s="28"/>
      <c r="DD48" s="28"/>
      <c r="DE48" s="28"/>
      <c r="DF48" s="28"/>
      <c r="DG48" s="28"/>
      <c r="DH48" s="28"/>
      <c r="DI48" s="28"/>
      <c r="DJ48" s="28"/>
      <c r="DK48" s="64"/>
      <c r="DL48" s="28"/>
      <c r="DM48" s="28"/>
      <c r="DN48" s="64"/>
      <c r="DO48" s="64"/>
      <c r="DP48" s="28"/>
      <c r="DQ48" s="28"/>
      <c r="DR48" s="64"/>
      <c r="DS48" s="64"/>
      <c r="DT48" s="28"/>
      <c r="DU48" s="28"/>
      <c r="DV48" s="64"/>
      <c r="DW48" s="28"/>
      <c r="DX48" s="28"/>
      <c r="DY48" s="28"/>
      <c r="DZ48" s="28"/>
      <c r="EA48" s="28"/>
      <c r="EB48" s="28"/>
      <c r="EC48" s="28"/>
      <c r="ED48" s="28"/>
      <c r="EE48" s="28"/>
      <c r="EF48" s="28"/>
      <c r="EG48" s="28"/>
      <c r="EH48" s="28"/>
      <c r="EI48" s="28"/>
      <c r="EJ48" s="28"/>
      <c r="EK48" s="28"/>
      <c r="EL48" s="28"/>
      <c r="EM48" s="28"/>
      <c r="EN48" s="28"/>
      <c r="EO48" s="28"/>
      <c r="EP48" s="28"/>
      <c r="EQ48" s="28"/>
      <c r="ER48" s="28"/>
      <c r="ES48" s="28"/>
      <c r="ET48" s="28"/>
      <c r="EU48" s="28"/>
      <c r="EV48" s="28"/>
      <c r="EW48" s="28"/>
      <c r="EX48" s="28"/>
      <c r="EY48" s="28"/>
      <c r="EZ48" s="28"/>
      <c r="FA48" s="28"/>
      <c r="FB48" s="28"/>
      <c r="FC48" s="28"/>
      <c r="FD48" s="28"/>
      <c r="FE48" s="28"/>
      <c r="FF48" s="28"/>
      <c r="FG48" s="28"/>
      <c r="FH48" s="28"/>
      <c r="FI48" s="28"/>
      <c r="FJ48" s="28"/>
      <c r="FK48" s="28"/>
      <c r="FL48" s="28"/>
      <c r="FM48" s="28"/>
      <c r="FN48" s="28"/>
      <c r="FO48" s="28"/>
      <c r="FP48" s="28"/>
      <c r="FQ48" s="28"/>
      <c r="FR48" s="28"/>
      <c r="FS48" s="28"/>
      <c r="FT48" s="28"/>
      <c r="FU48" s="28"/>
      <c r="FV48" s="28"/>
      <c r="FW48" s="28"/>
      <c r="FX48" s="28"/>
      <c r="FY48" s="28"/>
      <c r="FZ48" s="28"/>
      <c r="GA48" s="28"/>
      <c r="GB48" s="28"/>
      <c r="GC48" s="28"/>
      <c r="GD48" s="28"/>
      <c r="GE48" s="28"/>
      <c r="GF48" s="28"/>
      <c r="GG48" s="28"/>
      <c r="GH48" s="28"/>
      <c r="GI48" s="28"/>
      <c r="GJ48" s="28"/>
      <c r="GK48" s="28"/>
      <c r="GL48" s="28"/>
      <c r="GM48" s="28"/>
      <c r="GN48" s="28"/>
      <c r="GO48" s="28"/>
    </row>
    <row r="49" spans="1:197" x14ac:dyDescent="0.25">
      <c r="A49" s="28"/>
      <c r="B49" s="69"/>
      <c r="C49" s="28"/>
      <c r="D49" s="28"/>
      <c r="E49" s="64"/>
      <c r="F49" s="28"/>
      <c r="G49" s="28"/>
      <c r="H49" s="28"/>
      <c r="I49" s="28"/>
      <c r="J49" s="28"/>
      <c r="K49" s="64"/>
      <c r="L49" s="64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64"/>
      <c r="X49" s="64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64"/>
      <c r="AJ49" s="64"/>
      <c r="AK49" s="28"/>
      <c r="AL49" s="28"/>
      <c r="AM49" s="28"/>
      <c r="AN49" s="28"/>
      <c r="AO49" s="28"/>
      <c r="AP49" s="28"/>
      <c r="AQ49" s="28"/>
      <c r="AR49" s="28"/>
      <c r="AS49" s="28"/>
      <c r="AT49" s="28"/>
      <c r="AU49" s="28"/>
      <c r="AV49" s="28"/>
      <c r="AW49" s="28"/>
      <c r="AX49" s="28"/>
      <c r="AY49" s="65"/>
      <c r="AZ49" s="66"/>
      <c r="BA49" s="65"/>
      <c r="BB49" s="65"/>
      <c r="BC49" s="65"/>
      <c r="BD49" s="65"/>
      <c r="BE49" s="65"/>
      <c r="BF49" s="65"/>
      <c r="BG49" s="65"/>
      <c r="BH49" s="65"/>
      <c r="BI49" s="65"/>
      <c r="BJ49" s="65"/>
      <c r="BK49" s="65"/>
      <c r="BL49" s="65"/>
      <c r="BM49" s="66"/>
      <c r="BN49" s="65"/>
      <c r="BO49" s="65"/>
      <c r="BP49" s="65"/>
      <c r="BQ49" s="65"/>
      <c r="BR49" s="65"/>
      <c r="BS49" s="65"/>
      <c r="BT49" s="65"/>
      <c r="BU49" s="65"/>
      <c r="BV49" s="65"/>
      <c r="BW49" s="65"/>
      <c r="BX49" s="65"/>
      <c r="BY49" s="65"/>
      <c r="BZ49" s="66"/>
      <c r="CA49" s="65"/>
      <c r="CB49" s="65"/>
      <c r="CC49" s="65"/>
      <c r="CD49" s="65"/>
      <c r="CE49" s="65"/>
      <c r="CF49" s="65"/>
      <c r="CG49" s="65"/>
      <c r="CH49" s="65"/>
      <c r="CI49" s="65"/>
      <c r="CJ49" s="65"/>
      <c r="CK49" s="65"/>
      <c r="CL49" s="65"/>
      <c r="CM49" s="65"/>
      <c r="CN49" s="65"/>
      <c r="CO49" s="65"/>
      <c r="CP49" s="65"/>
      <c r="CQ49" s="65"/>
      <c r="CR49" s="65"/>
      <c r="CS49" s="28"/>
      <c r="CT49" s="28"/>
      <c r="CU49" s="28"/>
      <c r="CV49" s="28"/>
      <c r="CW49" s="28"/>
      <c r="CX49" s="28"/>
      <c r="CY49" s="28"/>
      <c r="CZ49" s="28"/>
      <c r="DA49" s="28"/>
      <c r="DB49" s="28"/>
      <c r="DC49" s="28"/>
      <c r="DD49" s="28"/>
      <c r="DE49" s="28"/>
      <c r="DF49" s="28"/>
      <c r="DG49" s="28"/>
      <c r="DH49" s="28"/>
      <c r="DI49" s="28"/>
      <c r="DJ49" s="28"/>
      <c r="DK49" s="64"/>
      <c r="DL49" s="28"/>
      <c r="DM49" s="28"/>
      <c r="DN49" s="64"/>
      <c r="DO49" s="64"/>
      <c r="DP49" s="28"/>
      <c r="DQ49" s="28"/>
      <c r="DR49" s="64"/>
      <c r="DS49" s="64"/>
      <c r="DT49" s="28"/>
      <c r="DU49" s="28"/>
      <c r="DV49" s="64"/>
      <c r="DW49" s="28"/>
      <c r="DX49" s="28"/>
      <c r="DY49" s="28"/>
      <c r="DZ49" s="28"/>
      <c r="EA49" s="28"/>
      <c r="EB49" s="28"/>
      <c r="EC49" s="28"/>
      <c r="ED49" s="28"/>
      <c r="EE49" s="28"/>
      <c r="EF49" s="28"/>
      <c r="EG49" s="28"/>
      <c r="EH49" s="28"/>
      <c r="EI49" s="28"/>
      <c r="EJ49" s="28"/>
      <c r="EK49" s="28"/>
      <c r="EL49" s="28"/>
      <c r="EM49" s="28"/>
      <c r="EN49" s="28"/>
      <c r="EO49" s="28"/>
      <c r="EP49" s="28"/>
      <c r="EQ49" s="28"/>
      <c r="ER49" s="28"/>
      <c r="ES49" s="28"/>
      <c r="ET49" s="28"/>
      <c r="EU49" s="28"/>
      <c r="EV49" s="28"/>
      <c r="EW49" s="28"/>
      <c r="EX49" s="28"/>
      <c r="EY49" s="28"/>
      <c r="EZ49" s="28"/>
      <c r="FA49" s="28"/>
      <c r="FB49" s="28"/>
      <c r="FC49" s="28"/>
      <c r="FD49" s="28"/>
      <c r="FE49" s="28"/>
      <c r="FF49" s="28"/>
      <c r="FG49" s="28"/>
      <c r="FH49" s="28"/>
      <c r="FI49" s="28"/>
      <c r="FJ49" s="28"/>
      <c r="FK49" s="28"/>
      <c r="FL49" s="28"/>
      <c r="FM49" s="28"/>
      <c r="FN49" s="28"/>
      <c r="FO49" s="28"/>
      <c r="FP49" s="28"/>
      <c r="FQ49" s="28"/>
      <c r="FR49" s="28"/>
      <c r="FS49" s="28"/>
      <c r="FT49" s="28"/>
      <c r="FU49" s="28"/>
      <c r="FV49" s="28"/>
      <c r="FW49" s="28"/>
      <c r="FX49" s="28"/>
      <c r="FY49" s="28"/>
      <c r="FZ49" s="28"/>
      <c r="GA49" s="28"/>
      <c r="GB49" s="28"/>
      <c r="GC49" s="28"/>
      <c r="GD49" s="28"/>
      <c r="GE49" s="28"/>
      <c r="GF49" s="28"/>
      <c r="GG49" s="28"/>
      <c r="GH49" s="28"/>
      <c r="GI49" s="28"/>
      <c r="GJ49" s="28"/>
      <c r="GK49" s="28"/>
      <c r="GL49" s="28"/>
      <c r="GM49" s="28"/>
      <c r="GN49" s="28"/>
      <c r="GO49" s="28"/>
    </row>
    <row r="50" spans="1:197" x14ac:dyDescent="0.25">
      <c r="A50" s="28"/>
      <c r="B50" s="69"/>
      <c r="C50" s="28"/>
      <c r="D50" s="28"/>
      <c r="E50" s="64"/>
      <c r="F50" s="28"/>
      <c r="G50" s="28"/>
      <c r="H50" s="28"/>
      <c r="I50" s="28"/>
      <c r="J50" s="28"/>
      <c r="K50" s="64"/>
      <c r="L50" s="64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64"/>
      <c r="X50" s="64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64"/>
      <c r="AJ50" s="64"/>
      <c r="AK50" s="28"/>
      <c r="AL50" s="28"/>
      <c r="AM50" s="28"/>
      <c r="AN50" s="28"/>
      <c r="AO50" s="28"/>
      <c r="AP50" s="28"/>
      <c r="AQ50" s="28"/>
      <c r="AR50" s="28"/>
      <c r="AS50" s="28"/>
      <c r="AT50" s="28"/>
      <c r="AU50" s="28"/>
      <c r="AV50" s="28"/>
      <c r="AW50" s="28"/>
      <c r="AX50" s="28"/>
      <c r="AY50" s="65"/>
      <c r="AZ50" s="66"/>
      <c r="BA50" s="65"/>
      <c r="BB50" s="65"/>
      <c r="BC50" s="65"/>
      <c r="BD50" s="65"/>
      <c r="BE50" s="65"/>
      <c r="BF50" s="65"/>
      <c r="BG50" s="65"/>
      <c r="BH50" s="65"/>
      <c r="BI50" s="65"/>
      <c r="BJ50" s="65"/>
      <c r="BK50" s="65"/>
      <c r="BL50" s="65"/>
      <c r="BM50" s="66"/>
      <c r="BN50" s="65"/>
      <c r="BO50" s="65"/>
      <c r="BP50" s="65"/>
      <c r="BQ50" s="65"/>
      <c r="BR50" s="65"/>
      <c r="BS50" s="65"/>
      <c r="BT50" s="65"/>
      <c r="BU50" s="65"/>
      <c r="BV50" s="65"/>
      <c r="BW50" s="65"/>
      <c r="BX50" s="65"/>
      <c r="BY50" s="65"/>
      <c r="BZ50" s="66"/>
      <c r="CA50" s="65"/>
      <c r="CB50" s="65"/>
      <c r="CC50" s="65"/>
      <c r="CD50" s="65"/>
      <c r="CE50" s="65"/>
      <c r="CF50" s="65"/>
      <c r="CG50" s="65"/>
      <c r="CH50" s="65"/>
      <c r="CI50" s="65"/>
      <c r="CJ50" s="65"/>
      <c r="CK50" s="65"/>
      <c r="CL50" s="65"/>
      <c r="CM50" s="65"/>
      <c r="CN50" s="65"/>
      <c r="CO50" s="65"/>
      <c r="CP50" s="65"/>
      <c r="CQ50" s="65"/>
      <c r="CR50" s="65"/>
      <c r="CS50" s="28"/>
      <c r="CT50" s="28"/>
      <c r="CU50" s="28"/>
      <c r="CV50" s="28"/>
      <c r="CW50" s="28"/>
      <c r="CX50" s="28"/>
      <c r="CY50" s="28"/>
      <c r="CZ50" s="28"/>
      <c r="DA50" s="28"/>
      <c r="DB50" s="28"/>
      <c r="DC50" s="28"/>
      <c r="DD50" s="28"/>
      <c r="DE50" s="28"/>
      <c r="DF50" s="28"/>
      <c r="DG50" s="28"/>
      <c r="DH50" s="28"/>
      <c r="DI50" s="28"/>
      <c r="DJ50" s="28"/>
      <c r="DK50" s="64"/>
      <c r="DL50" s="28"/>
      <c r="DM50" s="28"/>
      <c r="DN50" s="64"/>
      <c r="DO50" s="64"/>
      <c r="DP50" s="28"/>
      <c r="DQ50" s="28"/>
      <c r="DR50" s="64"/>
      <c r="DS50" s="64"/>
      <c r="DT50" s="28"/>
      <c r="DU50" s="28"/>
      <c r="DV50" s="64"/>
      <c r="DW50" s="28"/>
      <c r="DX50" s="28"/>
      <c r="DY50" s="28"/>
      <c r="DZ50" s="28"/>
      <c r="EA50" s="28"/>
      <c r="EB50" s="28"/>
      <c r="EC50" s="28"/>
      <c r="ED50" s="28"/>
      <c r="EE50" s="28"/>
      <c r="EF50" s="28"/>
      <c r="EG50" s="28"/>
      <c r="EH50" s="28"/>
      <c r="EI50" s="28"/>
      <c r="EJ50" s="28"/>
      <c r="EK50" s="28"/>
      <c r="EL50" s="28"/>
      <c r="EM50" s="28"/>
      <c r="EN50" s="28"/>
      <c r="EO50" s="28"/>
      <c r="EP50" s="28"/>
      <c r="EQ50" s="28"/>
      <c r="ER50" s="28"/>
      <c r="ES50" s="28"/>
      <c r="ET50" s="28"/>
      <c r="EU50" s="28"/>
      <c r="EV50" s="28"/>
      <c r="EW50" s="28"/>
      <c r="EX50" s="28"/>
      <c r="EY50" s="28"/>
      <c r="EZ50" s="28"/>
      <c r="FA50" s="28"/>
      <c r="FB50" s="28"/>
      <c r="FC50" s="28"/>
      <c r="FD50" s="28"/>
      <c r="FE50" s="28"/>
      <c r="FF50" s="28"/>
      <c r="FG50" s="28"/>
      <c r="FH50" s="28"/>
      <c r="FI50" s="28"/>
      <c r="FJ50" s="28"/>
      <c r="FK50" s="28"/>
      <c r="FL50" s="28"/>
      <c r="FM50" s="28"/>
      <c r="FN50" s="28"/>
      <c r="FO50" s="28"/>
      <c r="FP50" s="28"/>
      <c r="FQ50" s="28"/>
      <c r="FR50" s="28"/>
      <c r="FS50" s="28"/>
      <c r="FT50" s="28"/>
      <c r="FU50" s="28"/>
      <c r="FV50" s="28"/>
      <c r="FW50" s="28"/>
      <c r="FX50" s="28"/>
      <c r="FY50" s="28"/>
      <c r="FZ50" s="28"/>
      <c r="GA50" s="28"/>
      <c r="GB50" s="28"/>
      <c r="GC50" s="28"/>
      <c r="GD50" s="28"/>
      <c r="GE50" s="28"/>
      <c r="GF50" s="28"/>
      <c r="GG50" s="28"/>
      <c r="GH50" s="28"/>
      <c r="GI50" s="28"/>
      <c r="GJ50" s="28"/>
      <c r="GK50" s="28"/>
      <c r="GL50" s="28"/>
      <c r="GM50" s="28"/>
      <c r="GN50" s="28"/>
      <c r="GO50" s="28"/>
    </row>
    <row r="51" spans="1:197" x14ac:dyDescent="0.25">
      <c r="A51" s="28"/>
      <c r="B51" s="69"/>
      <c r="C51" s="28"/>
      <c r="D51" s="28"/>
      <c r="E51" s="64"/>
      <c r="F51" s="28"/>
      <c r="G51" s="28"/>
      <c r="H51" s="28"/>
      <c r="I51" s="28"/>
      <c r="J51" s="28"/>
      <c r="K51" s="64"/>
      <c r="L51" s="64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64"/>
      <c r="X51" s="64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64"/>
      <c r="AJ51" s="64"/>
      <c r="AK51" s="28"/>
      <c r="AL51" s="28"/>
      <c r="AM51" s="28"/>
      <c r="AN51" s="28"/>
      <c r="AO51" s="28"/>
      <c r="AP51" s="28"/>
      <c r="AQ51" s="28"/>
      <c r="AR51" s="28"/>
      <c r="AS51" s="28"/>
      <c r="AT51" s="28"/>
      <c r="AU51" s="28"/>
      <c r="AV51" s="28"/>
      <c r="AW51" s="28"/>
      <c r="AX51" s="28"/>
      <c r="AY51" s="65"/>
      <c r="AZ51" s="66"/>
      <c r="BA51" s="65"/>
      <c r="BB51" s="65"/>
      <c r="BC51" s="65"/>
      <c r="BD51" s="65"/>
      <c r="BE51" s="65"/>
      <c r="BF51" s="65"/>
      <c r="BG51" s="65"/>
      <c r="BH51" s="65"/>
      <c r="BI51" s="65"/>
      <c r="BJ51" s="65"/>
      <c r="BK51" s="65"/>
      <c r="BL51" s="65"/>
      <c r="BM51" s="66"/>
      <c r="BN51" s="65"/>
      <c r="BO51" s="65"/>
      <c r="BP51" s="65"/>
      <c r="BQ51" s="65"/>
      <c r="BR51" s="65"/>
      <c r="BS51" s="65"/>
      <c r="BT51" s="65"/>
      <c r="BU51" s="65"/>
      <c r="BV51" s="65"/>
      <c r="BW51" s="65"/>
      <c r="BX51" s="65"/>
      <c r="BY51" s="65"/>
      <c r="BZ51" s="66"/>
      <c r="CA51" s="65"/>
      <c r="CB51" s="65"/>
      <c r="CC51" s="65"/>
      <c r="CD51" s="65"/>
      <c r="CE51" s="65"/>
      <c r="CF51" s="65"/>
      <c r="CG51" s="65"/>
      <c r="CH51" s="65"/>
      <c r="CI51" s="65"/>
      <c r="CJ51" s="65"/>
      <c r="CK51" s="65"/>
      <c r="CL51" s="65"/>
      <c r="CM51" s="65"/>
      <c r="CN51" s="65"/>
      <c r="CO51" s="65"/>
      <c r="CP51" s="65"/>
      <c r="CQ51" s="65"/>
      <c r="CR51" s="65"/>
      <c r="CS51" s="28"/>
      <c r="CT51" s="28"/>
      <c r="CU51" s="28"/>
      <c r="CV51" s="28"/>
      <c r="CW51" s="28"/>
      <c r="CX51" s="28"/>
      <c r="CY51" s="28"/>
      <c r="CZ51" s="28"/>
      <c r="DA51" s="28"/>
      <c r="DB51" s="28"/>
      <c r="DC51" s="28"/>
      <c r="DD51" s="28"/>
      <c r="DE51" s="28"/>
      <c r="DF51" s="28"/>
      <c r="DG51" s="28"/>
      <c r="DH51" s="28"/>
      <c r="DI51" s="28"/>
      <c r="DJ51" s="28"/>
      <c r="DK51" s="64"/>
      <c r="DL51" s="28"/>
      <c r="DM51" s="28"/>
      <c r="DN51" s="64"/>
      <c r="DO51" s="64"/>
      <c r="DP51" s="28"/>
      <c r="DQ51" s="28"/>
      <c r="DR51" s="64"/>
      <c r="DS51" s="64"/>
      <c r="DT51" s="28"/>
      <c r="DU51" s="28"/>
      <c r="DV51" s="64"/>
      <c r="DW51" s="28"/>
      <c r="DX51" s="28"/>
      <c r="DY51" s="28"/>
      <c r="DZ51" s="28"/>
      <c r="EA51" s="28"/>
      <c r="EB51" s="28"/>
      <c r="EC51" s="28"/>
      <c r="ED51" s="28"/>
      <c r="EE51" s="28"/>
      <c r="EF51" s="28"/>
      <c r="EG51" s="28"/>
      <c r="EH51" s="28"/>
      <c r="EI51" s="28"/>
      <c r="EJ51" s="28"/>
      <c r="EK51" s="28"/>
      <c r="EL51" s="28"/>
      <c r="EM51" s="28"/>
      <c r="EN51" s="28"/>
      <c r="EO51" s="28"/>
      <c r="EP51" s="28"/>
      <c r="EQ51" s="28"/>
      <c r="ER51" s="28"/>
      <c r="ES51" s="28"/>
      <c r="ET51" s="28"/>
      <c r="EU51" s="28"/>
      <c r="EV51" s="28"/>
      <c r="EW51" s="28"/>
      <c r="EX51" s="28"/>
      <c r="EY51" s="28"/>
      <c r="EZ51" s="28"/>
      <c r="FA51" s="28"/>
      <c r="FB51" s="28"/>
      <c r="FC51" s="28"/>
      <c r="FD51" s="28"/>
      <c r="FE51" s="28"/>
      <c r="FF51" s="28"/>
      <c r="FG51" s="28"/>
      <c r="FH51" s="28"/>
      <c r="FI51" s="28"/>
      <c r="FJ51" s="28"/>
      <c r="FK51" s="28"/>
      <c r="FL51" s="28"/>
      <c r="FM51" s="28"/>
      <c r="FN51" s="28"/>
      <c r="FO51" s="28"/>
      <c r="FP51" s="28"/>
      <c r="FQ51" s="28"/>
      <c r="FR51" s="28"/>
      <c r="FS51" s="28"/>
      <c r="FT51" s="28"/>
      <c r="FU51" s="28"/>
      <c r="FV51" s="28"/>
      <c r="FW51" s="28"/>
      <c r="FX51" s="28"/>
      <c r="FY51" s="28"/>
      <c r="FZ51" s="28"/>
      <c r="GA51" s="28"/>
      <c r="GB51" s="28"/>
      <c r="GC51" s="28"/>
      <c r="GD51" s="28"/>
      <c r="GE51" s="28"/>
      <c r="GF51" s="28"/>
      <c r="GG51" s="28"/>
      <c r="GH51" s="28"/>
      <c r="GI51" s="28"/>
      <c r="GJ51" s="28"/>
      <c r="GK51" s="28"/>
      <c r="GL51" s="28"/>
      <c r="GM51" s="28"/>
      <c r="GN51" s="28"/>
      <c r="GO51" s="28"/>
    </row>
    <row r="52" spans="1:197" x14ac:dyDescent="0.25">
      <c r="A52" s="28"/>
      <c r="B52" s="69"/>
      <c r="C52" s="28"/>
      <c r="D52" s="28"/>
      <c r="E52" s="64"/>
      <c r="F52" s="28"/>
      <c r="G52" s="28"/>
      <c r="H52" s="28"/>
      <c r="I52" s="28"/>
      <c r="J52" s="28"/>
      <c r="K52" s="64"/>
      <c r="L52" s="64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64"/>
      <c r="X52" s="64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64"/>
      <c r="AJ52" s="64"/>
      <c r="AK52" s="28"/>
      <c r="AL52" s="28"/>
      <c r="AM52" s="28"/>
      <c r="AN52" s="28"/>
      <c r="AO52" s="28"/>
      <c r="AP52" s="28"/>
      <c r="AQ52" s="28"/>
      <c r="AR52" s="28"/>
      <c r="AS52" s="28"/>
      <c r="AT52" s="28"/>
      <c r="AU52" s="28"/>
      <c r="AV52" s="28"/>
      <c r="AW52" s="28"/>
      <c r="AX52" s="28"/>
      <c r="AY52" s="65"/>
      <c r="AZ52" s="66"/>
      <c r="BA52" s="65"/>
      <c r="BB52" s="65"/>
      <c r="BC52" s="65"/>
      <c r="BD52" s="65"/>
      <c r="BE52" s="65"/>
      <c r="BF52" s="65"/>
      <c r="BG52" s="65"/>
      <c r="BH52" s="65"/>
      <c r="BI52" s="65"/>
      <c r="BJ52" s="65"/>
      <c r="BK52" s="65"/>
      <c r="BL52" s="65"/>
      <c r="BM52" s="66"/>
      <c r="BN52" s="65"/>
      <c r="BO52" s="65"/>
      <c r="BP52" s="65"/>
      <c r="BQ52" s="65"/>
      <c r="BR52" s="65"/>
      <c r="BS52" s="65"/>
      <c r="BT52" s="65"/>
      <c r="BU52" s="65"/>
      <c r="BV52" s="65"/>
      <c r="BW52" s="65"/>
      <c r="BX52" s="65"/>
      <c r="BY52" s="65"/>
      <c r="BZ52" s="66"/>
      <c r="CA52" s="65"/>
      <c r="CB52" s="65"/>
      <c r="CC52" s="65"/>
      <c r="CD52" s="65"/>
      <c r="CE52" s="65"/>
      <c r="CF52" s="65"/>
      <c r="CG52" s="65"/>
      <c r="CH52" s="65"/>
      <c r="CI52" s="65"/>
      <c r="CJ52" s="65"/>
      <c r="CK52" s="65"/>
      <c r="CL52" s="65"/>
      <c r="CM52" s="65"/>
      <c r="CN52" s="65"/>
      <c r="CO52" s="65"/>
      <c r="CP52" s="65"/>
      <c r="CQ52" s="65"/>
      <c r="CR52" s="65"/>
      <c r="CS52" s="28"/>
      <c r="CT52" s="28"/>
      <c r="CU52" s="28"/>
      <c r="CV52" s="28"/>
      <c r="CW52" s="28"/>
      <c r="CX52" s="28"/>
      <c r="CY52" s="28"/>
      <c r="CZ52" s="28"/>
      <c r="DA52" s="28"/>
      <c r="DB52" s="28"/>
      <c r="DC52" s="28"/>
      <c r="DD52" s="28"/>
      <c r="DE52" s="28"/>
      <c r="DF52" s="28"/>
      <c r="DG52" s="28"/>
      <c r="DH52" s="28"/>
      <c r="DI52" s="28"/>
      <c r="DJ52" s="28"/>
      <c r="DK52" s="64"/>
      <c r="DL52" s="28"/>
      <c r="DM52" s="28"/>
      <c r="DN52" s="64"/>
      <c r="DO52" s="64"/>
      <c r="DP52" s="28"/>
      <c r="DQ52" s="28"/>
      <c r="DR52" s="64"/>
      <c r="DS52" s="64"/>
      <c r="DT52" s="28"/>
      <c r="DU52" s="28"/>
      <c r="DV52" s="64"/>
      <c r="DW52" s="28"/>
      <c r="DX52" s="28"/>
      <c r="DY52" s="28"/>
      <c r="DZ52" s="28"/>
      <c r="EA52" s="28"/>
      <c r="EB52" s="28"/>
      <c r="EC52" s="28"/>
      <c r="ED52" s="28"/>
      <c r="EE52" s="28"/>
      <c r="EF52" s="28"/>
      <c r="EG52" s="28"/>
      <c r="EH52" s="28"/>
      <c r="EI52" s="28"/>
      <c r="EJ52" s="28"/>
      <c r="EK52" s="28"/>
      <c r="EL52" s="28"/>
      <c r="EM52" s="28"/>
      <c r="EN52" s="28"/>
      <c r="EO52" s="28"/>
      <c r="EP52" s="28"/>
      <c r="EQ52" s="28"/>
      <c r="ER52" s="28"/>
      <c r="ES52" s="28"/>
      <c r="ET52" s="28"/>
      <c r="EU52" s="28"/>
      <c r="EV52" s="28"/>
      <c r="EW52" s="28"/>
      <c r="EX52" s="28"/>
      <c r="EY52" s="28"/>
      <c r="EZ52" s="28"/>
      <c r="FA52" s="28"/>
      <c r="FB52" s="28"/>
      <c r="FC52" s="28"/>
      <c r="FD52" s="28"/>
      <c r="FE52" s="28"/>
      <c r="FF52" s="28"/>
      <c r="FG52" s="28"/>
      <c r="FH52" s="28"/>
      <c r="FI52" s="28"/>
      <c r="FJ52" s="28"/>
      <c r="FK52" s="28"/>
      <c r="FL52" s="28"/>
      <c r="FM52" s="28"/>
      <c r="FN52" s="28"/>
      <c r="FO52" s="28"/>
      <c r="FP52" s="28"/>
      <c r="FQ52" s="28"/>
      <c r="FR52" s="28"/>
      <c r="FS52" s="28"/>
      <c r="FT52" s="28"/>
      <c r="FU52" s="28"/>
      <c r="FV52" s="28"/>
      <c r="FW52" s="28"/>
      <c r="FX52" s="28"/>
      <c r="FY52" s="28"/>
      <c r="FZ52" s="28"/>
      <c r="GA52" s="28"/>
      <c r="GB52" s="28"/>
      <c r="GC52" s="28"/>
      <c r="GD52" s="28"/>
      <c r="GE52" s="28"/>
      <c r="GF52" s="28"/>
      <c r="GG52" s="28"/>
      <c r="GH52" s="28"/>
      <c r="GI52" s="28"/>
      <c r="GJ52" s="28"/>
      <c r="GK52" s="28"/>
      <c r="GL52" s="28"/>
      <c r="GM52" s="28"/>
      <c r="GN52" s="28"/>
      <c r="GO52" s="28"/>
    </row>
    <row r="53" spans="1:197" x14ac:dyDescent="0.25">
      <c r="A53" s="28"/>
      <c r="B53" s="69"/>
      <c r="C53" s="28"/>
      <c r="D53" s="28"/>
      <c r="E53" s="64"/>
      <c r="F53" s="28"/>
      <c r="G53" s="28"/>
      <c r="H53" s="28"/>
      <c r="I53" s="28"/>
      <c r="J53" s="28"/>
      <c r="K53" s="64"/>
      <c r="L53" s="64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64"/>
      <c r="X53" s="64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64"/>
      <c r="AJ53" s="64"/>
      <c r="AK53" s="28"/>
      <c r="AL53" s="28"/>
      <c r="AM53" s="28"/>
      <c r="AN53" s="28"/>
      <c r="AO53" s="28"/>
      <c r="AP53" s="28"/>
      <c r="AQ53" s="28"/>
      <c r="AR53" s="28"/>
      <c r="AS53" s="28"/>
      <c r="AT53" s="28"/>
      <c r="AU53" s="28"/>
      <c r="AV53" s="28"/>
      <c r="AW53" s="28"/>
      <c r="AX53" s="28"/>
      <c r="AY53" s="65"/>
      <c r="AZ53" s="66"/>
      <c r="BA53" s="65"/>
      <c r="BB53" s="65"/>
      <c r="BC53" s="65"/>
      <c r="BD53" s="65"/>
      <c r="BE53" s="65"/>
      <c r="BF53" s="65"/>
      <c r="BG53" s="65"/>
      <c r="BH53" s="65"/>
      <c r="BI53" s="65"/>
      <c r="BJ53" s="65"/>
      <c r="BK53" s="65"/>
      <c r="BL53" s="65"/>
      <c r="BM53" s="66"/>
      <c r="BN53" s="65"/>
      <c r="BO53" s="65"/>
      <c r="BP53" s="65"/>
      <c r="BQ53" s="65"/>
      <c r="BR53" s="65"/>
      <c r="BS53" s="65"/>
      <c r="BT53" s="65"/>
      <c r="BU53" s="65"/>
      <c r="BV53" s="65"/>
      <c r="BW53" s="65"/>
      <c r="BX53" s="65"/>
      <c r="BY53" s="65"/>
      <c r="BZ53" s="66"/>
      <c r="CA53" s="65"/>
      <c r="CB53" s="65"/>
      <c r="CC53" s="65"/>
      <c r="CD53" s="65"/>
      <c r="CE53" s="65"/>
      <c r="CF53" s="65"/>
      <c r="CG53" s="65"/>
      <c r="CH53" s="65"/>
      <c r="CI53" s="65"/>
      <c r="CJ53" s="65"/>
      <c r="CK53" s="65"/>
      <c r="CL53" s="65"/>
      <c r="CM53" s="65"/>
      <c r="CN53" s="65"/>
      <c r="CO53" s="65"/>
      <c r="CP53" s="65"/>
      <c r="CQ53" s="65"/>
      <c r="CR53" s="65"/>
      <c r="CS53" s="28"/>
      <c r="CT53" s="28"/>
      <c r="CU53" s="28"/>
      <c r="CV53" s="28"/>
      <c r="CW53" s="28"/>
      <c r="CX53" s="28"/>
      <c r="CY53" s="28"/>
      <c r="CZ53" s="28"/>
      <c r="DA53" s="28"/>
      <c r="DB53" s="28"/>
      <c r="DC53" s="28"/>
      <c r="DD53" s="28"/>
      <c r="DE53" s="28"/>
      <c r="DF53" s="28"/>
      <c r="DG53" s="28"/>
      <c r="DH53" s="28"/>
      <c r="DI53" s="28"/>
      <c r="DJ53" s="28"/>
      <c r="DK53" s="64"/>
      <c r="DL53" s="28"/>
      <c r="DM53" s="28"/>
      <c r="DN53" s="64"/>
      <c r="DO53" s="64"/>
      <c r="DP53" s="28"/>
      <c r="DQ53" s="28"/>
      <c r="DR53" s="64"/>
      <c r="DS53" s="64"/>
      <c r="DT53" s="28"/>
      <c r="DU53" s="28"/>
      <c r="DV53" s="64"/>
      <c r="DW53" s="28"/>
      <c r="DX53" s="28"/>
      <c r="DY53" s="28"/>
      <c r="DZ53" s="28"/>
      <c r="EA53" s="28"/>
      <c r="EB53" s="28"/>
      <c r="EC53" s="28"/>
      <c r="ED53" s="28"/>
      <c r="EE53" s="28"/>
      <c r="EF53" s="28"/>
      <c r="EG53" s="28"/>
      <c r="EH53" s="28"/>
      <c r="EI53" s="28"/>
      <c r="EJ53" s="28"/>
      <c r="EK53" s="28"/>
      <c r="EL53" s="28"/>
      <c r="EM53" s="28"/>
      <c r="EN53" s="28"/>
      <c r="EO53" s="28"/>
      <c r="EP53" s="28"/>
      <c r="EQ53" s="28"/>
      <c r="ER53" s="28"/>
      <c r="ES53" s="28"/>
      <c r="ET53" s="28"/>
      <c r="EU53" s="28"/>
      <c r="EV53" s="28"/>
      <c r="EW53" s="28"/>
      <c r="EX53" s="28"/>
      <c r="EY53" s="28"/>
      <c r="EZ53" s="28"/>
      <c r="FA53" s="28"/>
      <c r="FB53" s="28"/>
      <c r="FC53" s="28"/>
      <c r="FD53" s="28"/>
      <c r="FE53" s="28"/>
      <c r="FF53" s="28"/>
      <c r="FG53" s="28"/>
      <c r="FH53" s="28"/>
      <c r="FI53" s="28"/>
      <c r="FJ53" s="28"/>
      <c r="FK53" s="28"/>
      <c r="FL53" s="28"/>
      <c r="FM53" s="28"/>
      <c r="FN53" s="28"/>
      <c r="FO53" s="28"/>
      <c r="FP53" s="28"/>
      <c r="FQ53" s="28"/>
      <c r="FR53" s="28"/>
      <c r="FS53" s="28"/>
      <c r="FT53" s="28"/>
      <c r="FU53" s="28"/>
      <c r="FV53" s="28"/>
      <c r="FW53" s="28"/>
      <c r="FX53" s="28"/>
      <c r="FY53" s="28"/>
      <c r="FZ53" s="28"/>
      <c r="GA53" s="28"/>
      <c r="GB53" s="28"/>
      <c r="GC53" s="28"/>
      <c r="GD53" s="28"/>
      <c r="GE53" s="28"/>
      <c r="GF53" s="28"/>
      <c r="GG53" s="28"/>
      <c r="GH53" s="28"/>
      <c r="GI53" s="28"/>
      <c r="GJ53" s="28"/>
      <c r="GK53" s="28"/>
      <c r="GL53" s="28"/>
      <c r="GM53" s="28"/>
      <c r="GN53" s="28"/>
      <c r="GO53" s="28"/>
    </row>
    <row r="54" spans="1:197" x14ac:dyDescent="0.25">
      <c r="A54" s="28"/>
      <c r="B54" s="69"/>
      <c r="C54" s="28"/>
      <c r="D54" s="28"/>
      <c r="E54" s="64"/>
      <c r="F54" s="28"/>
      <c r="G54" s="28"/>
      <c r="H54" s="28"/>
      <c r="I54" s="28"/>
      <c r="J54" s="28"/>
      <c r="K54" s="64"/>
      <c r="L54" s="64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64"/>
      <c r="X54" s="64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64"/>
      <c r="AJ54" s="64"/>
      <c r="AK54" s="28"/>
      <c r="AL54" s="28"/>
      <c r="AM54" s="28"/>
      <c r="AN54" s="28"/>
      <c r="AO54" s="28"/>
      <c r="AP54" s="28"/>
      <c r="AQ54" s="28"/>
      <c r="AR54" s="28"/>
      <c r="AS54" s="28"/>
      <c r="AT54" s="28"/>
      <c r="AU54" s="28"/>
      <c r="AV54" s="28"/>
      <c r="AW54" s="28"/>
      <c r="AX54" s="28"/>
      <c r="AY54" s="65"/>
      <c r="AZ54" s="66"/>
      <c r="BA54" s="65"/>
      <c r="BB54" s="65"/>
      <c r="BC54" s="65"/>
      <c r="BD54" s="65"/>
      <c r="BE54" s="65"/>
      <c r="BF54" s="65"/>
      <c r="BG54" s="65"/>
      <c r="BH54" s="65"/>
      <c r="BI54" s="65"/>
      <c r="BJ54" s="65"/>
      <c r="BK54" s="65"/>
      <c r="BL54" s="65"/>
      <c r="BM54" s="66"/>
      <c r="BN54" s="65"/>
      <c r="BO54" s="65"/>
      <c r="BP54" s="65"/>
      <c r="BQ54" s="65"/>
      <c r="BR54" s="65"/>
      <c r="BS54" s="65"/>
      <c r="BT54" s="65"/>
      <c r="BU54" s="65"/>
      <c r="BV54" s="65"/>
      <c r="BW54" s="65"/>
      <c r="BX54" s="65"/>
      <c r="BY54" s="65"/>
      <c r="BZ54" s="66"/>
      <c r="CA54" s="65"/>
      <c r="CB54" s="65"/>
      <c r="CC54" s="65"/>
      <c r="CD54" s="65"/>
      <c r="CE54" s="65"/>
      <c r="CF54" s="65"/>
      <c r="CG54" s="65"/>
      <c r="CH54" s="65"/>
      <c r="CI54" s="65"/>
      <c r="CJ54" s="65"/>
      <c r="CK54" s="65"/>
      <c r="CL54" s="65"/>
      <c r="CM54" s="65"/>
      <c r="CN54" s="65"/>
      <c r="CO54" s="65"/>
      <c r="CP54" s="65"/>
      <c r="CQ54" s="65"/>
      <c r="CR54" s="65"/>
      <c r="CS54" s="28"/>
      <c r="CT54" s="28"/>
      <c r="CU54" s="28"/>
      <c r="CV54" s="28"/>
      <c r="CW54" s="28"/>
      <c r="CX54" s="28"/>
      <c r="CY54" s="28"/>
      <c r="CZ54" s="28"/>
      <c r="DA54" s="28"/>
      <c r="DB54" s="28"/>
      <c r="DC54" s="28"/>
      <c r="DD54" s="28"/>
      <c r="DE54" s="28"/>
      <c r="DF54" s="28"/>
      <c r="DG54" s="28"/>
      <c r="DH54" s="28"/>
      <c r="DI54" s="28"/>
      <c r="DJ54" s="28"/>
      <c r="DK54" s="64"/>
      <c r="DL54" s="28"/>
      <c r="DM54" s="28"/>
      <c r="DN54" s="64"/>
      <c r="DO54" s="64"/>
      <c r="DP54" s="28"/>
      <c r="DQ54" s="28"/>
      <c r="DR54" s="64"/>
      <c r="DS54" s="64"/>
      <c r="DT54" s="28"/>
      <c r="DU54" s="28"/>
      <c r="DV54" s="64"/>
      <c r="DW54" s="28"/>
      <c r="DX54" s="28"/>
      <c r="DY54" s="28"/>
      <c r="DZ54" s="28"/>
      <c r="EA54" s="28"/>
      <c r="EB54" s="28"/>
      <c r="EC54" s="28"/>
      <c r="ED54" s="28"/>
      <c r="EE54" s="28"/>
      <c r="EF54" s="28"/>
      <c r="EG54" s="28"/>
      <c r="EH54" s="28"/>
      <c r="EI54" s="28"/>
      <c r="EJ54" s="28"/>
      <c r="EK54" s="28"/>
      <c r="EL54" s="28"/>
      <c r="EM54" s="28"/>
      <c r="EN54" s="28"/>
      <c r="EO54" s="28"/>
      <c r="EP54" s="28"/>
      <c r="EQ54" s="28"/>
      <c r="ER54" s="28"/>
      <c r="ES54" s="28"/>
      <c r="ET54" s="28"/>
      <c r="EU54" s="28"/>
      <c r="EV54" s="28"/>
      <c r="EW54" s="28"/>
      <c r="EX54" s="28"/>
      <c r="EY54" s="28"/>
      <c r="EZ54" s="28"/>
      <c r="FA54" s="28"/>
      <c r="FB54" s="28"/>
      <c r="FC54" s="28"/>
      <c r="FD54" s="28"/>
      <c r="FE54" s="28"/>
      <c r="FF54" s="28"/>
      <c r="FG54" s="28"/>
      <c r="FH54" s="28"/>
      <c r="FI54" s="28"/>
      <c r="FJ54" s="28"/>
      <c r="FK54" s="28"/>
      <c r="FL54" s="28"/>
      <c r="FM54" s="28"/>
      <c r="FN54" s="28"/>
      <c r="FO54" s="28"/>
      <c r="FP54" s="28"/>
      <c r="FQ54" s="28"/>
      <c r="FR54" s="28"/>
      <c r="FS54" s="28"/>
      <c r="FT54" s="28"/>
      <c r="FU54" s="28"/>
      <c r="FV54" s="28"/>
      <c r="FW54" s="28"/>
      <c r="FX54" s="28"/>
      <c r="FY54" s="28"/>
      <c r="FZ54" s="28"/>
      <c r="GA54" s="28"/>
      <c r="GB54" s="28"/>
      <c r="GC54" s="28"/>
      <c r="GD54" s="28"/>
      <c r="GE54" s="28"/>
      <c r="GF54" s="28"/>
      <c r="GG54" s="28"/>
      <c r="GH54" s="28"/>
      <c r="GI54" s="28"/>
      <c r="GJ54" s="28"/>
      <c r="GK54" s="28"/>
      <c r="GL54" s="28"/>
      <c r="GM54" s="28"/>
      <c r="GN54" s="28"/>
      <c r="GO54" s="28"/>
    </row>
    <row r="55" spans="1:197" x14ac:dyDescent="0.25">
      <c r="A55" s="28"/>
      <c r="B55" s="69"/>
      <c r="C55" s="28"/>
      <c r="D55" s="28"/>
      <c r="E55" s="64"/>
      <c r="F55" s="28"/>
      <c r="G55" s="28"/>
      <c r="H55" s="28"/>
      <c r="I55" s="28"/>
      <c r="J55" s="28"/>
      <c r="K55" s="64"/>
      <c r="L55" s="64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64"/>
      <c r="X55" s="64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64"/>
      <c r="AJ55" s="64"/>
      <c r="AK55" s="28"/>
      <c r="AL55" s="28"/>
      <c r="AM55" s="28"/>
      <c r="AN55" s="28"/>
      <c r="AO55" s="28"/>
      <c r="AP55" s="28"/>
      <c r="AQ55" s="28"/>
      <c r="AR55" s="28"/>
      <c r="AS55" s="28"/>
      <c r="AT55" s="28"/>
      <c r="AU55" s="28"/>
      <c r="AV55" s="28"/>
      <c r="AW55" s="28"/>
      <c r="AX55" s="28"/>
      <c r="AY55" s="65"/>
      <c r="AZ55" s="66"/>
      <c r="BA55" s="65"/>
      <c r="BB55" s="65"/>
      <c r="BC55" s="65"/>
      <c r="BD55" s="65"/>
      <c r="BE55" s="65"/>
      <c r="BF55" s="65"/>
      <c r="BG55" s="65"/>
      <c r="BH55" s="65"/>
      <c r="BI55" s="65"/>
      <c r="BJ55" s="65"/>
      <c r="BK55" s="65"/>
      <c r="BL55" s="65"/>
      <c r="BM55" s="66"/>
      <c r="BN55" s="65"/>
      <c r="BO55" s="65"/>
      <c r="BP55" s="65"/>
      <c r="BQ55" s="65"/>
      <c r="BR55" s="65"/>
      <c r="BS55" s="65"/>
      <c r="BT55" s="65"/>
      <c r="BU55" s="65"/>
      <c r="BV55" s="65"/>
      <c r="BW55" s="65"/>
      <c r="BX55" s="65"/>
      <c r="BY55" s="65"/>
      <c r="BZ55" s="66"/>
      <c r="CA55" s="65"/>
      <c r="CB55" s="65"/>
      <c r="CC55" s="65"/>
      <c r="CD55" s="65"/>
      <c r="CE55" s="65"/>
      <c r="CF55" s="65"/>
      <c r="CG55" s="65"/>
      <c r="CH55" s="65"/>
      <c r="CI55" s="65"/>
      <c r="CJ55" s="65"/>
      <c r="CK55" s="65"/>
      <c r="CL55" s="65"/>
      <c r="CM55" s="65"/>
      <c r="CN55" s="65"/>
      <c r="CO55" s="65"/>
      <c r="CP55" s="65"/>
      <c r="CQ55" s="65"/>
      <c r="CR55" s="65"/>
      <c r="CS55" s="28"/>
      <c r="CT55" s="28"/>
      <c r="CU55" s="28"/>
      <c r="CV55" s="28"/>
      <c r="CW55" s="28"/>
      <c r="CX55" s="28"/>
      <c r="CY55" s="28"/>
      <c r="CZ55" s="28"/>
      <c r="DA55" s="28"/>
      <c r="DB55" s="28"/>
      <c r="DC55" s="28"/>
      <c r="DD55" s="28"/>
      <c r="DE55" s="28"/>
      <c r="DF55" s="28"/>
      <c r="DG55" s="28"/>
      <c r="DH55" s="28"/>
      <c r="DI55" s="28"/>
      <c r="DJ55" s="28"/>
      <c r="DK55" s="64"/>
      <c r="DL55" s="28"/>
      <c r="DM55" s="28"/>
      <c r="DN55" s="64"/>
      <c r="DO55" s="64"/>
      <c r="DP55" s="28"/>
      <c r="DQ55" s="28"/>
      <c r="DR55" s="64"/>
      <c r="DS55" s="64"/>
      <c r="DT55" s="28"/>
      <c r="DU55" s="28"/>
      <c r="DV55" s="64"/>
      <c r="DW55" s="28"/>
      <c r="DX55" s="28"/>
      <c r="DY55" s="28"/>
      <c r="DZ55" s="28"/>
      <c r="EA55" s="28"/>
      <c r="EB55" s="28"/>
      <c r="EC55" s="28"/>
      <c r="ED55" s="28"/>
      <c r="EE55" s="28"/>
      <c r="EF55" s="28"/>
      <c r="EG55" s="28"/>
      <c r="EH55" s="28"/>
      <c r="EI55" s="28"/>
      <c r="EJ55" s="28"/>
      <c r="EK55" s="28"/>
      <c r="EL55" s="28"/>
      <c r="EM55" s="28"/>
      <c r="EN55" s="28"/>
      <c r="EO55" s="28"/>
      <c r="EP55" s="28"/>
      <c r="EQ55" s="28"/>
      <c r="ER55" s="28"/>
      <c r="ES55" s="28"/>
      <c r="ET55" s="28"/>
      <c r="EU55" s="28"/>
      <c r="EV55" s="28"/>
      <c r="EW55" s="28"/>
      <c r="EX55" s="28"/>
      <c r="EY55" s="28"/>
      <c r="EZ55" s="28"/>
      <c r="FA55" s="28"/>
      <c r="FB55" s="28"/>
      <c r="FC55" s="28"/>
      <c r="FD55" s="28"/>
      <c r="FE55" s="28"/>
      <c r="FF55" s="28"/>
      <c r="FG55" s="28"/>
      <c r="FH55" s="28"/>
      <c r="FI55" s="28"/>
      <c r="FJ55" s="28"/>
      <c r="FK55" s="28"/>
      <c r="FL55" s="28"/>
      <c r="FM55" s="28"/>
      <c r="FN55" s="28"/>
      <c r="FO55" s="28"/>
      <c r="FP55" s="28"/>
      <c r="FQ55" s="28"/>
      <c r="FR55" s="28"/>
      <c r="FS55" s="28"/>
      <c r="FT55" s="28"/>
      <c r="FU55" s="28"/>
      <c r="FV55" s="28"/>
      <c r="FW55" s="28"/>
      <c r="FX55" s="28"/>
      <c r="FY55" s="28"/>
      <c r="FZ55" s="28"/>
      <c r="GA55" s="28"/>
      <c r="GB55" s="28"/>
      <c r="GC55" s="28"/>
      <c r="GD55" s="28"/>
      <c r="GE55" s="28"/>
      <c r="GF55" s="28"/>
      <c r="GG55" s="28"/>
      <c r="GH55" s="28"/>
      <c r="GI55" s="28"/>
      <c r="GJ55" s="28"/>
      <c r="GK55" s="28"/>
      <c r="GL55" s="28"/>
      <c r="GM55" s="28"/>
      <c r="GN55" s="28"/>
      <c r="GO55" s="28"/>
    </row>
    <row r="56" spans="1:197" x14ac:dyDescent="0.25">
      <c r="A56" s="28"/>
      <c r="B56" s="69"/>
      <c r="C56" s="28"/>
      <c r="D56" s="28"/>
      <c r="E56" s="64"/>
      <c r="F56" s="28"/>
      <c r="G56" s="28"/>
      <c r="H56" s="28"/>
      <c r="I56" s="28"/>
      <c r="J56" s="28"/>
      <c r="K56" s="64"/>
      <c r="L56" s="64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64"/>
      <c r="X56" s="64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64"/>
      <c r="AJ56" s="64"/>
      <c r="AK56" s="28"/>
      <c r="AL56" s="28"/>
      <c r="AM56" s="28"/>
      <c r="AN56" s="28"/>
      <c r="AO56" s="28"/>
      <c r="AP56" s="28"/>
      <c r="AQ56" s="28"/>
      <c r="AR56" s="28"/>
      <c r="AS56" s="28"/>
      <c r="AT56" s="28"/>
      <c r="AU56" s="28"/>
      <c r="AV56" s="28"/>
      <c r="AW56" s="28"/>
      <c r="AX56" s="28"/>
      <c r="AY56" s="65"/>
      <c r="AZ56" s="66"/>
      <c r="BA56" s="65"/>
      <c r="BB56" s="65"/>
      <c r="BC56" s="65"/>
      <c r="BD56" s="65"/>
      <c r="BE56" s="65"/>
      <c r="BF56" s="65"/>
      <c r="BG56" s="65"/>
      <c r="BH56" s="65"/>
      <c r="BI56" s="65"/>
      <c r="BJ56" s="65"/>
      <c r="BK56" s="65"/>
      <c r="BL56" s="65"/>
      <c r="BM56" s="66"/>
      <c r="BN56" s="65"/>
      <c r="BO56" s="65"/>
      <c r="BP56" s="65"/>
      <c r="BQ56" s="65"/>
      <c r="BR56" s="65"/>
      <c r="BS56" s="65"/>
      <c r="BT56" s="65"/>
      <c r="BU56" s="65"/>
      <c r="BV56" s="65"/>
      <c r="BW56" s="65"/>
      <c r="BX56" s="65"/>
      <c r="BY56" s="65"/>
      <c r="BZ56" s="66"/>
      <c r="CA56" s="65"/>
      <c r="CB56" s="65"/>
      <c r="CC56" s="65"/>
      <c r="CD56" s="65"/>
      <c r="CE56" s="65"/>
      <c r="CF56" s="65"/>
      <c r="CG56" s="65"/>
      <c r="CH56" s="65"/>
      <c r="CI56" s="65"/>
      <c r="CJ56" s="65"/>
      <c r="CK56" s="65"/>
      <c r="CL56" s="65"/>
      <c r="CM56" s="65"/>
      <c r="CN56" s="65"/>
      <c r="CO56" s="65"/>
      <c r="CP56" s="65"/>
      <c r="CQ56" s="65"/>
      <c r="CR56" s="65"/>
      <c r="CS56" s="28"/>
      <c r="CT56" s="28"/>
      <c r="CU56" s="28"/>
      <c r="CV56" s="28"/>
      <c r="CW56" s="28"/>
      <c r="CX56" s="28"/>
      <c r="CY56" s="28"/>
      <c r="CZ56" s="28"/>
      <c r="DA56" s="28"/>
      <c r="DB56" s="28"/>
      <c r="DC56" s="28"/>
      <c r="DD56" s="28"/>
      <c r="DE56" s="28"/>
      <c r="DF56" s="28"/>
      <c r="DG56" s="28"/>
      <c r="DH56" s="28"/>
      <c r="DI56" s="28"/>
      <c r="DJ56" s="28"/>
      <c r="DK56" s="64"/>
      <c r="DL56" s="28"/>
      <c r="DM56" s="28"/>
      <c r="DN56" s="64"/>
      <c r="DO56" s="64"/>
      <c r="DP56" s="28"/>
      <c r="DQ56" s="28"/>
      <c r="DR56" s="64"/>
      <c r="DS56" s="64"/>
      <c r="DT56" s="28"/>
      <c r="DU56" s="28"/>
      <c r="DV56" s="64"/>
      <c r="DW56" s="28"/>
      <c r="DX56" s="28"/>
      <c r="DY56" s="28"/>
      <c r="DZ56" s="28"/>
      <c r="EA56" s="28"/>
      <c r="EB56" s="28"/>
      <c r="EC56" s="28"/>
      <c r="ED56" s="28"/>
      <c r="EE56" s="28"/>
      <c r="EF56" s="28"/>
      <c r="EG56" s="28"/>
      <c r="EH56" s="28"/>
      <c r="EI56" s="28"/>
      <c r="EJ56" s="28"/>
      <c r="EK56" s="28"/>
      <c r="EL56" s="28"/>
      <c r="EM56" s="28"/>
      <c r="EN56" s="28"/>
      <c r="EO56" s="28"/>
      <c r="EP56" s="28"/>
      <c r="EQ56" s="28"/>
      <c r="ER56" s="28"/>
      <c r="ES56" s="28"/>
      <c r="ET56" s="28"/>
      <c r="EU56" s="28"/>
      <c r="EV56" s="28"/>
      <c r="EW56" s="28"/>
      <c r="EX56" s="28"/>
      <c r="EY56" s="28"/>
      <c r="EZ56" s="28"/>
      <c r="FA56" s="28"/>
      <c r="FB56" s="28"/>
      <c r="FC56" s="28"/>
      <c r="FD56" s="28"/>
      <c r="FE56" s="28"/>
      <c r="FF56" s="28"/>
      <c r="FG56" s="28"/>
      <c r="FH56" s="28"/>
      <c r="FI56" s="28"/>
      <c r="FJ56" s="28"/>
      <c r="FK56" s="28"/>
      <c r="FL56" s="28"/>
      <c r="FM56" s="28"/>
      <c r="FN56" s="28"/>
      <c r="FO56" s="28"/>
      <c r="FP56" s="28"/>
      <c r="FQ56" s="28"/>
      <c r="FR56" s="28"/>
      <c r="FS56" s="28"/>
      <c r="FT56" s="28"/>
      <c r="FU56" s="28"/>
      <c r="FV56" s="28"/>
      <c r="FW56" s="28"/>
      <c r="FX56" s="28"/>
      <c r="FY56" s="28"/>
      <c r="FZ56" s="28"/>
      <c r="GA56" s="28"/>
      <c r="GB56" s="28"/>
      <c r="GC56" s="28"/>
      <c r="GD56" s="28"/>
      <c r="GE56" s="28"/>
      <c r="GF56" s="28"/>
      <c r="GG56" s="28"/>
      <c r="GH56" s="28"/>
      <c r="GI56" s="28"/>
      <c r="GJ56" s="28"/>
      <c r="GK56" s="28"/>
      <c r="GL56" s="28"/>
      <c r="GM56" s="28"/>
      <c r="GN56" s="28"/>
      <c r="GO56" s="28"/>
    </row>
    <row r="57" spans="1:197" x14ac:dyDescent="0.25">
      <c r="A57" s="28"/>
      <c r="B57" s="69"/>
      <c r="C57" s="28"/>
      <c r="D57" s="28"/>
      <c r="E57" s="64"/>
      <c r="F57" s="28"/>
      <c r="G57" s="28"/>
      <c r="H57" s="28"/>
      <c r="I57" s="28"/>
      <c r="J57" s="28"/>
      <c r="K57" s="64"/>
      <c r="L57" s="64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64"/>
      <c r="X57" s="64"/>
      <c r="Y57" s="28"/>
      <c r="Z57" s="28"/>
      <c r="AA57" s="28"/>
      <c r="AB57" s="28"/>
      <c r="AC57" s="28"/>
      <c r="AD57" s="28"/>
      <c r="AE57" s="28"/>
      <c r="AF57" s="28"/>
      <c r="AG57" s="28"/>
      <c r="AH57" s="28"/>
      <c r="AI57" s="64"/>
      <c r="AJ57" s="64"/>
      <c r="AK57" s="28"/>
      <c r="AL57" s="28"/>
      <c r="AM57" s="28"/>
      <c r="AN57" s="28"/>
      <c r="AO57" s="28"/>
      <c r="AP57" s="28"/>
      <c r="AQ57" s="28"/>
      <c r="AR57" s="28"/>
      <c r="AS57" s="28"/>
      <c r="AT57" s="28"/>
      <c r="AU57" s="28"/>
      <c r="AV57" s="28"/>
      <c r="AW57" s="28"/>
      <c r="AX57" s="28"/>
      <c r="AY57" s="65"/>
      <c r="AZ57" s="66"/>
      <c r="BA57" s="65"/>
      <c r="BB57" s="65"/>
      <c r="BC57" s="65"/>
      <c r="BD57" s="65"/>
      <c r="BE57" s="65"/>
      <c r="BF57" s="65"/>
      <c r="BG57" s="65"/>
      <c r="BH57" s="65"/>
      <c r="BI57" s="65"/>
      <c r="BJ57" s="65"/>
      <c r="BK57" s="65"/>
      <c r="BL57" s="65"/>
      <c r="BM57" s="66"/>
      <c r="BN57" s="65"/>
      <c r="BO57" s="65"/>
      <c r="BP57" s="65"/>
      <c r="BQ57" s="65"/>
      <c r="BR57" s="65"/>
      <c r="BS57" s="65"/>
      <c r="BT57" s="65"/>
      <c r="BU57" s="65"/>
      <c r="BV57" s="65"/>
      <c r="BW57" s="65"/>
      <c r="BX57" s="65"/>
      <c r="BY57" s="65"/>
      <c r="BZ57" s="66"/>
      <c r="CA57" s="65"/>
      <c r="CB57" s="65"/>
      <c r="CC57" s="65"/>
      <c r="CD57" s="65"/>
      <c r="CE57" s="65"/>
      <c r="CF57" s="65"/>
      <c r="CG57" s="65"/>
      <c r="CH57" s="65"/>
      <c r="CI57" s="65"/>
      <c r="CJ57" s="65"/>
      <c r="CK57" s="65"/>
      <c r="CL57" s="65"/>
      <c r="CM57" s="65"/>
      <c r="CN57" s="65"/>
      <c r="CO57" s="65"/>
      <c r="CP57" s="65"/>
      <c r="CQ57" s="65"/>
      <c r="CR57" s="65"/>
      <c r="CS57" s="28"/>
      <c r="CT57" s="28"/>
      <c r="CU57" s="28"/>
      <c r="CV57" s="28"/>
      <c r="CW57" s="28"/>
      <c r="CX57" s="28"/>
      <c r="CY57" s="28"/>
      <c r="CZ57" s="28"/>
      <c r="DA57" s="28"/>
      <c r="DB57" s="28"/>
      <c r="DC57" s="28"/>
      <c r="DD57" s="28"/>
      <c r="DE57" s="28"/>
      <c r="DF57" s="28"/>
      <c r="DG57" s="28"/>
      <c r="DH57" s="28"/>
      <c r="DI57" s="28"/>
      <c r="DJ57" s="28"/>
      <c r="DK57" s="64"/>
      <c r="DL57" s="28"/>
      <c r="DM57" s="28"/>
      <c r="DN57" s="64"/>
      <c r="DO57" s="64"/>
      <c r="DP57" s="28"/>
      <c r="DQ57" s="28"/>
      <c r="DR57" s="64"/>
      <c r="DS57" s="64"/>
      <c r="DT57" s="28"/>
      <c r="DU57" s="28"/>
      <c r="DV57" s="64"/>
      <c r="DW57" s="28"/>
      <c r="DX57" s="28"/>
      <c r="DY57" s="28"/>
      <c r="DZ57" s="28"/>
      <c r="EA57" s="28"/>
      <c r="EB57" s="28"/>
      <c r="EC57" s="28"/>
      <c r="ED57" s="28"/>
      <c r="EE57" s="28"/>
      <c r="EF57" s="28"/>
      <c r="EG57" s="28"/>
      <c r="EH57" s="28"/>
      <c r="EI57" s="28"/>
      <c r="EJ57" s="28"/>
      <c r="EK57" s="28"/>
      <c r="EL57" s="28"/>
      <c r="EM57" s="28"/>
      <c r="EN57" s="28"/>
      <c r="EO57" s="28"/>
      <c r="EP57" s="28"/>
      <c r="EQ57" s="28"/>
      <c r="ER57" s="28"/>
      <c r="ES57" s="28"/>
      <c r="ET57" s="28"/>
      <c r="EU57" s="28"/>
      <c r="EV57" s="28"/>
      <c r="EW57" s="28"/>
      <c r="EX57" s="28"/>
      <c r="EY57" s="28"/>
      <c r="EZ57" s="28"/>
      <c r="FA57" s="28"/>
      <c r="FB57" s="28"/>
      <c r="FC57" s="28"/>
      <c r="FD57" s="28"/>
      <c r="FE57" s="28"/>
      <c r="FF57" s="28"/>
      <c r="FG57" s="28"/>
      <c r="FH57" s="28"/>
      <c r="FI57" s="28"/>
      <c r="FJ57" s="28"/>
      <c r="FK57" s="28"/>
      <c r="FL57" s="28"/>
      <c r="FM57" s="28"/>
      <c r="FN57" s="28"/>
      <c r="FO57" s="28"/>
      <c r="FP57" s="28"/>
      <c r="FQ57" s="28"/>
      <c r="FR57" s="28"/>
      <c r="FS57" s="28"/>
      <c r="FT57" s="28"/>
      <c r="FU57" s="28"/>
      <c r="FV57" s="28"/>
      <c r="FW57" s="28"/>
      <c r="FX57" s="28"/>
      <c r="FY57" s="28"/>
      <c r="FZ57" s="28"/>
      <c r="GA57" s="28"/>
      <c r="GB57" s="28"/>
      <c r="GC57" s="28"/>
      <c r="GD57" s="28"/>
      <c r="GE57" s="28"/>
      <c r="GF57" s="28"/>
      <c r="GG57" s="28"/>
      <c r="GH57" s="28"/>
      <c r="GI57" s="28"/>
      <c r="GJ57" s="28"/>
      <c r="GK57" s="28"/>
      <c r="GL57" s="28"/>
      <c r="GM57" s="28"/>
      <c r="GN57" s="28"/>
      <c r="GO57" s="28"/>
    </row>
    <row r="58" spans="1:197" x14ac:dyDescent="0.25">
      <c r="A58" s="28"/>
      <c r="B58" s="69"/>
      <c r="C58" s="28"/>
      <c r="D58" s="28"/>
      <c r="E58" s="64"/>
      <c r="F58" s="28"/>
      <c r="G58" s="28"/>
      <c r="H58" s="28"/>
      <c r="I58" s="28"/>
      <c r="J58" s="28"/>
      <c r="K58" s="64"/>
      <c r="L58" s="64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64"/>
      <c r="X58" s="64"/>
      <c r="Y58" s="28"/>
      <c r="Z58" s="28"/>
      <c r="AA58" s="28"/>
      <c r="AB58" s="28"/>
      <c r="AC58" s="28"/>
      <c r="AD58" s="28"/>
      <c r="AE58" s="28"/>
      <c r="AF58" s="28"/>
      <c r="AG58" s="28"/>
      <c r="AH58" s="28"/>
      <c r="AI58" s="64"/>
      <c r="AJ58" s="64"/>
      <c r="AK58" s="28"/>
      <c r="AL58" s="28"/>
      <c r="AM58" s="28"/>
      <c r="AN58" s="28"/>
      <c r="AO58" s="28"/>
      <c r="AP58" s="28"/>
      <c r="AQ58" s="28"/>
      <c r="AR58" s="28"/>
      <c r="AS58" s="28"/>
      <c r="AT58" s="28"/>
      <c r="AU58" s="28"/>
      <c r="AV58" s="28"/>
      <c r="AW58" s="28"/>
      <c r="AX58" s="28"/>
      <c r="AY58" s="65"/>
      <c r="AZ58" s="66"/>
      <c r="BA58" s="65"/>
      <c r="BB58" s="65"/>
      <c r="BC58" s="65"/>
      <c r="BD58" s="65"/>
      <c r="BE58" s="65"/>
      <c r="BF58" s="65"/>
      <c r="BG58" s="65"/>
      <c r="BH58" s="65"/>
      <c r="BI58" s="65"/>
      <c r="BJ58" s="65"/>
      <c r="BK58" s="65"/>
      <c r="BL58" s="65"/>
      <c r="BM58" s="66"/>
      <c r="BN58" s="65"/>
      <c r="BO58" s="65"/>
      <c r="BP58" s="65"/>
      <c r="BQ58" s="65"/>
      <c r="BR58" s="65"/>
      <c r="BS58" s="65"/>
      <c r="BT58" s="65"/>
      <c r="BU58" s="65"/>
      <c r="BV58" s="65"/>
      <c r="BW58" s="65"/>
      <c r="BX58" s="65"/>
      <c r="BY58" s="65"/>
      <c r="BZ58" s="66"/>
      <c r="CA58" s="65"/>
      <c r="CB58" s="65"/>
      <c r="CC58" s="65"/>
      <c r="CD58" s="65"/>
      <c r="CE58" s="65"/>
      <c r="CF58" s="65"/>
      <c r="CG58" s="65"/>
      <c r="CH58" s="65"/>
      <c r="CI58" s="65"/>
      <c r="CJ58" s="65"/>
      <c r="CK58" s="65"/>
      <c r="CL58" s="65"/>
      <c r="CM58" s="65"/>
      <c r="CN58" s="65"/>
      <c r="CO58" s="65"/>
      <c r="CP58" s="65"/>
      <c r="CQ58" s="65"/>
      <c r="CR58" s="65"/>
      <c r="CS58" s="28"/>
      <c r="CT58" s="28"/>
      <c r="CU58" s="28"/>
      <c r="CV58" s="28"/>
      <c r="CW58" s="28"/>
      <c r="CX58" s="28"/>
      <c r="CY58" s="28"/>
      <c r="CZ58" s="28"/>
      <c r="DA58" s="28"/>
      <c r="DB58" s="28"/>
      <c r="DC58" s="28"/>
      <c r="DD58" s="28"/>
      <c r="DE58" s="28"/>
      <c r="DF58" s="28"/>
      <c r="DG58" s="28"/>
      <c r="DH58" s="28"/>
      <c r="DI58" s="28"/>
      <c r="DJ58" s="28"/>
      <c r="DK58" s="64"/>
      <c r="DL58" s="28"/>
      <c r="DM58" s="28"/>
      <c r="DN58" s="64"/>
      <c r="DO58" s="64"/>
      <c r="DP58" s="28"/>
      <c r="DQ58" s="28"/>
      <c r="DR58" s="64"/>
      <c r="DS58" s="64"/>
      <c r="DT58" s="28"/>
      <c r="DU58" s="28"/>
      <c r="DV58" s="64"/>
      <c r="DW58" s="28"/>
      <c r="DX58" s="28"/>
      <c r="DY58" s="28"/>
      <c r="DZ58" s="28"/>
      <c r="EA58" s="28"/>
      <c r="EB58" s="28"/>
      <c r="EC58" s="28"/>
      <c r="ED58" s="28"/>
      <c r="EE58" s="28"/>
      <c r="EF58" s="28"/>
      <c r="EG58" s="28"/>
      <c r="EH58" s="28"/>
      <c r="EI58" s="28"/>
      <c r="EJ58" s="28"/>
      <c r="EK58" s="28"/>
      <c r="EL58" s="28"/>
      <c r="EM58" s="28"/>
      <c r="EN58" s="28"/>
      <c r="EO58" s="28"/>
      <c r="EP58" s="28"/>
      <c r="EQ58" s="28"/>
      <c r="ER58" s="28"/>
      <c r="ES58" s="28"/>
      <c r="ET58" s="28"/>
      <c r="EU58" s="28"/>
      <c r="EV58" s="28"/>
      <c r="EW58" s="28"/>
      <c r="EX58" s="28"/>
      <c r="EY58" s="28"/>
      <c r="EZ58" s="28"/>
      <c r="FA58" s="28"/>
      <c r="FB58" s="28"/>
      <c r="FC58" s="28"/>
      <c r="FD58" s="28"/>
      <c r="FE58" s="28"/>
      <c r="FF58" s="28"/>
      <c r="FG58" s="28"/>
      <c r="FH58" s="28"/>
      <c r="FI58" s="28"/>
      <c r="FJ58" s="28"/>
      <c r="FK58" s="28"/>
      <c r="FL58" s="28"/>
      <c r="FM58" s="28"/>
      <c r="FN58" s="28"/>
      <c r="FO58" s="28"/>
      <c r="FP58" s="28"/>
      <c r="FQ58" s="28"/>
      <c r="FR58" s="28"/>
      <c r="FS58" s="28"/>
      <c r="FT58" s="28"/>
      <c r="FU58" s="28"/>
      <c r="FV58" s="28"/>
      <c r="FW58" s="28"/>
      <c r="FX58" s="28"/>
      <c r="FY58" s="28"/>
      <c r="FZ58" s="28"/>
      <c r="GA58" s="28"/>
      <c r="GB58" s="28"/>
      <c r="GC58" s="28"/>
      <c r="GD58" s="28"/>
      <c r="GE58" s="28"/>
      <c r="GF58" s="28"/>
      <c r="GG58" s="28"/>
      <c r="GH58" s="28"/>
      <c r="GI58" s="28"/>
      <c r="GJ58" s="28"/>
      <c r="GK58" s="28"/>
      <c r="GL58" s="28"/>
      <c r="GM58" s="28"/>
      <c r="GN58" s="28"/>
      <c r="GO58" s="28"/>
    </row>
    <row r="59" spans="1:197" x14ac:dyDescent="0.25">
      <c r="A59" s="28"/>
      <c r="B59" s="69"/>
      <c r="C59" s="28"/>
      <c r="D59" s="28"/>
      <c r="E59" s="64"/>
      <c r="F59" s="28"/>
      <c r="G59" s="28"/>
      <c r="H59" s="28"/>
      <c r="I59" s="28"/>
      <c r="J59" s="28"/>
      <c r="K59" s="64"/>
      <c r="L59" s="64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64"/>
      <c r="X59" s="64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64"/>
      <c r="AJ59" s="64"/>
      <c r="AK59" s="28"/>
      <c r="AL59" s="28"/>
      <c r="AM59" s="28"/>
      <c r="AN59" s="28"/>
      <c r="AO59" s="28"/>
      <c r="AP59" s="28"/>
      <c r="AQ59" s="28"/>
      <c r="AR59" s="28"/>
      <c r="AS59" s="28"/>
      <c r="AT59" s="28"/>
      <c r="AU59" s="28"/>
      <c r="AV59" s="28"/>
      <c r="AW59" s="28"/>
      <c r="AX59" s="28"/>
      <c r="AY59" s="65"/>
      <c r="AZ59" s="66"/>
      <c r="BA59" s="65"/>
      <c r="BB59" s="65"/>
      <c r="BC59" s="65"/>
      <c r="BD59" s="65"/>
      <c r="BE59" s="65"/>
      <c r="BF59" s="65"/>
      <c r="BG59" s="65"/>
      <c r="BH59" s="65"/>
      <c r="BI59" s="65"/>
      <c r="BJ59" s="65"/>
      <c r="BK59" s="65"/>
      <c r="BL59" s="65"/>
      <c r="BM59" s="66"/>
      <c r="BN59" s="65"/>
      <c r="BO59" s="65"/>
      <c r="BP59" s="65"/>
      <c r="BQ59" s="65"/>
      <c r="BR59" s="65"/>
      <c r="BS59" s="65"/>
      <c r="BT59" s="65"/>
      <c r="BU59" s="65"/>
      <c r="BV59" s="65"/>
      <c r="BW59" s="65"/>
      <c r="BX59" s="65"/>
      <c r="BY59" s="65"/>
      <c r="BZ59" s="66"/>
      <c r="CA59" s="65"/>
      <c r="CB59" s="65"/>
      <c r="CC59" s="65"/>
      <c r="CD59" s="65"/>
      <c r="CE59" s="65"/>
      <c r="CF59" s="65"/>
      <c r="CG59" s="65"/>
      <c r="CH59" s="65"/>
      <c r="CI59" s="65"/>
      <c r="CJ59" s="65"/>
      <c r="CK59" s="65"/>
      <c r="CL59" s="65"/>
      <c r="CM59" s="65"/>
      <c r="CN59" s="65"/>
      <c r="CO59" s="65"/>
      <c r="CP59" s="65"/>
      <c r="CQ59" s="65"/>
      <c r="CR59" s="65"/>
      <c r="CS59" s="28"/>
      <c r="CT59" s="28"/>
      <c r="CU59" s="28"/>
      <c r="CV59" s="28"/>
      <c r="CW59" s="28"/>
      <c r="CX59" s="28"/>
      <c r="CY59" s="28"/>
      <c r="CZ59" s="28"/>
      <c r="DA59" s="28"/>
      <c r="DB59" s="28"/>
      <c r="DC59" s="28"/>
      <c r="DD59" s="28"/>
      <c r="DE59" s="28"/>
      <c r="DF59" s="28"/>
      <c r="DG59" s="28"/>
      <c r="DH59" s="28"/>
      <c r="DI59" s="28"/>
      <c r="DJ59" s="28"/>
      <c r="DK59" s="64"/>
      <c r="DL59" s="28"/>
      <c r="DM59" s="28"/>
      <c r="DN59" s="64"/>
      <c r="DO59" s="64"/>
      <c r="DP59" s="28"/>
      <c r="DQ59" s="28"/>
      <c r="DR59" s="64"/>
      <c r="DS59" s="64"/>
      <c r="DT59" s="28"/>
      <c r="DU59" s="28"/>
      <c r="DV59" s="64"/>
      <c r="DW59" s="28"/>
      <c r="DX59" s="28"/>
      <c r="DY59" s="28"/>
      <c r="DZ59" s="28"/>
      <c r="EA59" s="28"/>
      <c r="EB59" s="28"/>
      <c r="EC59" s="28"/>
      <c r="ED59" s="28"/>
      <c r="EE59" s="28"/>
      <c r="EF59" s="28"/>
      <c r="EG59" s="28"/>
      <c r="EH59" s="28"/>
      <c r="EI59" s="28"/>
      <c r="EJ59" s="28"/>
      <c r="EK59" s="28"/>
      <c r="EL59" s="28"/>
      <c r="EM59" s="28"/>
      <c r="EN59" s="28"/>
      <c r="EO59" s="28"/>
      <c r="EP59" s="28"/>
      <c r="EQ59" s="28"/>
      <c r="ER59" s="28"/>
      <c r="ES59" s="28"/>
      <c r="ET59" s="28"/>
      <c r="EU59" s="28"/>
      <c r="EV59" s="28"/>
      <c r="EW59" s="28"/>
      <c r="EX59" s="28"/>
      <c r="EY59" s="28"/>
      <c r="EZ59" s="28"/>
      <c r="FA59" s="28"/>
      <c r="FB59" s="28"/>
      <c r="FC59" s="28"/>
      <c r="FD59" s="28"/>
      <c r="FE59" s="28"/>
      <c r="FF59" s="28"/>
      <c r="FG59" s="28"/>
      <c r="FH59" s="28"/>
      <c r="FI59" s="28"/>
      <c r="FJ59" s="28"/>
      <c r="FK59" s="28"/>
      <c r="FL59" s="28"/>
      <c r="FM59" s="28"/>
      <c r="FN59" s="28"/>
      <c r="FO59" s="28"/>
      <c r="FP59" s="28"/>
      <c r="FQ59" s="28"/>
      <c r="FR59" s="28"/>
      <c r="FS59" s="28"/>
      <c r="FT59" s="28"/>
      <c r="FU59" s="28"/>
      <c r="FV59" s="28"/>
      <c r="FW59" s="28"/>
      <c r="FX59" s="28"/>
      <c r="FY59" s="28"/>
      <c r="FZ59" s="28"/>
      <c r="GA59" s="28"/>
      <c r="GB59" s="28"/>
      <c r="GC59" s="28"/>
      <c r="GD59" s="28"/>
      <c r="GE59" s="28"/>
      <c r="GF59" s="28"/>
      <c r="GG59" s="28"/>
      <c r="GH59" s="28"/>
      <c r="GI59" s="28"/>
      <c r="GJ59" s="28"/>
      <c r="GK59" s="28"/>
      <c r="GL59" s="28"/>
      <c r="GM59" s="28"/>
      <c r="GN59" s="28"/>
      <c r="GO59" s="28"/>
    </row>
    <row r="60" spans="1:197" x14ac:dyDescent="0.25">
      <c r="A60" s="28"/>
      <c r="B60" s="69"/>
      <c r="C60" s="28"/>
      <c r="D60" s="28"/>
      <c r="E60" s="64"/>
      <c r="F60" s="28"/>
      <c r="G60" s="28"/>
      <c r="H60" s="28"/>
      <c r="I60" s="28"/>
      <c r="J60" s="28"/>
      <c r="K60" s="64"/>
      <c r="L60" s="64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64"/>
      <c r="X60" s="64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64"/>
      <c r="AJ60" s="64"/>
      <c r="AK60" s="28"/>
      <c r="AL60" s="28"/>
      <c r="AM60" s="28"/>
      <c r="AN60" s="28"/>
      <c r="AO60" s="28"/>
      <c r="AP60" s="28"/>
      <c r="AQ60" s="28"/>
      <c r="AR60" s="28"/>
      <c r="AS60" s="28"/>
      <c r="AT60" s="28"/>
      <c r="AU60" s="28"/>
      <c r="AV60" s="28"/>
      <c r="AW60" s="28"/>
      <c r="AX60" s="28"/>
      <c r="AY60" s="65"/>
      <c r="AZ60" s="66"/>
      <c r="BA60" s="65"/>
      <c r="BB60" s="65"/>
      <c r="BC60" s="65"/>
      <c r="BD60" s="65"/>
      <c r="BE60" s="65"/>
      <c r="BF60" s="65"/>
      <c r="BG60" s="65"/>
      <c r="BH60" s="65"/>
      <c r="BI60" s="65"/>
      <c r="BJ60" s="65"/>
      <c r="BK60" s="65"/>
      <c r="BL60" s="65"/>
      <c r="BM60" s="66"/>
      <c r="BN60" s="65"/>
      <c r="BO60" s="65"/>
      <c r="BP60" s="65"/>
      <c r="BQ60" s="65"/>
      <c r="BR60" s="65"/>
      <c r="BS60" s="65"/>
      <c r="BT60" s="65"/>
      <c r="BU60" s="65"/>
      <c r="BV60" s="65"/>
      <c r="BW60" s="65"/>
      <c r="BX60" s="65"/>
      <c r="BY60" s="65"/>
      <c r="BZ60" s="66"/>
      <c r="CA60" s="65"/>
      <c r="CB60" s="65"/>
      <c r="CC60" s="65"/>
      <c r="CD60" s="65"/>
      <c r="CE60" s="65"/>
      <c r="CF60" s="65"/>
      <c r="CG60" s="65"/>
      <c r="CH60" s="65"/>
      <c r="CI60" s="65"/>
      <c r="CJ60" s="65"/>
      <c r="CK60" s="65"/>
      <c r="CL60" s="65"/>
      <c r="CM60" s="65"/>
      <c r="CN60" s="65"/>
      <c r="CO60" s="65"/>
      <c r="CP60" s="65"/>
      <c r="CQ60" s="65"/>
      <c r="CR60" s="65"/>
      <c r="CS60" s="28"/>
      <c r="CT60" s="28"/>
      <c r="CU60" s="28"/>
      <c r="CV60" s="28"/>
      <c r="CW60" s="28"/>
      <c r="CX60" s="28"/>
      <c r="CY60" s="28"/>
      <c r="CZ60" s="28"/>
      <c r="DA60" s="28"/>
      <c r="DB60" s="28"/>
      <c r="DC60" s="28"/>
      <c r="DD60" s="28"/>
      <c r="DE60" s="28"/>
      <c r="DF60" s="28"/>
      <c r="DG60" s="28"/>
      <c r="DH60" s="28"/>
      <c r="DI60" s="28"/>
      <c r="DJ60" s="28"/>
      <c r="DK60" s="64"/>
      <c r="DL60" s="28"/>
      <c r="DM60" s="28"/>
      <c r="DN60" s="64"/>
      <c r="DO60" s="64"/>
      <c r="DP60" s="28"/>
      <c r="DQ60" s="28"/>
      <c r="DR60" s="64"/>
      <c r="DS60" s="64"/>
      <c r="DT60" s="28"/>
      <c r="DU60" s="28"/>
      <c r="DV60" s="64"/>
      <c r="DW60" s="28"/>
      <c r="DX60" s="28"/>
      <c r="DY60" s="28"/>
      <c r="DZ60" s="28"/>
      <c r="EA60" s="28"/>
      <c r="EB60" s="28"/>
      <c r="EC60" s="28"/>
      <c r="ED60" s="28"/>
      <c r="EE60" s="28"/>
      <c r="EF60" s="28"/>
      <c r="EG60" s="28"/>
      <c r="EH60" s="28"/>
      <c r="EI60" s="28"/>
      <c r="EJ60" s="28"/>
      <c r="EK60" s="28"/>
      <c r="EL60" s="28"/>
      <c r="EM60" s="28"/>
      <c r="EN60" s="28"/>
      <c r="EO60" s="28"/>
      <c r="EP60" s="28"/>
      <c r="EQ60" s="28"/>
      <c r="ER60" s="28"/>
      <c r="ES60" s="28"/>
      <c r="ET60" s="28"/>
      <c r="EU60" s="28"/>
      <c r="EV60" s="28"/>
      <c r="EW60" s="28"/>
      <c r="EX60" s="28"/>
      <c r="EY60" s="28"/>
      <c r="EZ60" s="28"/>
      <c r="FA60" s="28"/>
      <c r="FB60" s="28"/>
      <c r="FC60" s="28"/>
      <c r="FD60" s="28"/>
      <c r="FE60" s="28"/>
      <c r="FF60" s="28"/>
      <c r="FG60" s="28"/>
      <c r="FH60" s="28"/>
      <c r="FI60" s="28"/>
      <c r="FJ60" s="28"/>
      <c r="FK60" s="28"/>
      <c r="FL60" s="28"/>
      <c r="FM60" s="28"/>
      <c r="FN60" s="28"/>
      <c r="FO60" s="28"/>
      <c r="FP60" s="28"/>
      <c r="FQ60" s="28"/>
      <c r="FR60" s="28"/>
      <c r="FS60" s="28"/>
      <c r="FT60" s="28"/>
      <c r="FU60" s="28"/>
      <c r="FV60" s="28"/>
      <c r="FW60" s="28"/>
      <c r="FX60" s="28"/>
      <c r="FY60" s="28"/>
      <c r="FZ60" s="28"/>
      <c r="GA60" s="28"/>
      <c r="GB60" s="28"/>
      <c r="GC60" s="28"/>
      <c r="GD60" s="28"/>
      <c r="GE60" s="28"/>
      <c r="GF60" s="28"/>
      <c r="GG60" s="28"/>
      <c r="GH60" s="28"/>
      <c r="GI60" s="28"/>
      <c r="GJ60" s="28"/>
      <c r="GK60" s="28"/>
      <c r="GL60" s="28"/>
      <c r="GM60" s="28"/>
      <c r="GN60" s="28"/>
      <c r="GO60" s="28"/>
    </row>
    <row r="61" spans="1:197" x14ac:dyDescent="0.25">
      <c r="A61" s="28"/>
      <c r="B61" s="69"/>
      <c r="C61" s="28"/>
      <c r="D61" s="28"/>
      <c r="E61" s="64"/>
      <c r="F61" s="28"/>
      <c r="G61" s="28"/>
      <c r="H61" s="28"/>
      <c r="I61" s="28"/>
      <c r="J61" s="28"/>
      <c r="K61" s="64"/>
      <c r="L61" s="64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64"/>
      <c r="X61" s="64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64"/>
      <c r="AJ61" s="64"/>
      <c r="AK61" s="28"/>
      <c r="AL61" s="28"/>
      <c r="AM61" s="28"/>
      <c r="AN61" s="28"/>
      <c r="AO61" s="28"/>
      <c r="AP61" s="28"/>
      <c r="AQ61" s="28"/>
      <c r="AR61" s="28"/>
      <c r="AS61" s="28"/>
      <c r="AT61" s="28"/>
      <c r="AU61" s="28"/>
      <c r="AV61" s="28"/>
      <c r="AW61" s="28"/>
      <c r="AX61" s="28"/>
      <c r="AY61" s="65"/>
      <c r="AZ61" s="66"/>
      <c r="BA61" s="65"/>
      <c r="BB61" s="65"/>
      <c r="BC61" s="65"/>
      <c r="BD61" s="65"/>
      <c r="BE61" s="65"/>
      <c r="BF61" s="65"/>
      <c r="BG61" s="65"/>
      <c r="BH61" s="65"/>
      <c r="BI61" s="65"/>
      <c r="BJ61" s="65"/>
      <c r="BK61" s="65"/>
      <c r="BL61" s="65"/>
      <c r="BM61" s="66"/>
      <c r="BN61" s="65"/>
      <c r="BO61" s="65"/>
      <c r="BP61" s="65"/>
      <c r="BQ61" s="65"/>
      <c r="BR61" s="65"/>
      <c r="BS61" s="65"/>
      <c r="BT61" s="65"/>
      <c r="BU61" s="65"/>
      <c r="BV61" s="65"/>
      <c r="BW61" s="65"/>
      <c r="BX61" s="65"/>
      <c r="BY61" s="65"/>
      <c r="BZ61" s="66"/>
      <c r="CA61" s="65"/>
      <c r="CB61" s="65"/>
      <c r="CC61" s="65"/>
      <c r="CD61" s="65"/>
      <c r="CE61" s="65"/>
      <c r="CF61" s="65"/>
      <c r="CG61" s="65"/>
      <c r="CH61" s="65"/>
      <c r="CI61" s="65"/>
      <c r="CJ61" s="65"/>
      <c r="CK61" s="65"/>
      <c r="CL61" s="65"/>
      <c r="CM61" s="65"/>
      <c r="CN61" s="65"/>
      <c r="CO61" s="65"/>
      <c r="CP61" s="65"/>
      <c r="CQ61" s="65"/>
      <c r="CR61" s="65"/>
      <c r="CS61" s="28"/>
      <c r="CT61" s="28"/>
      <c r="CU61" s="28"/>
      <c r="CV61" s="28"/>
      <c r="CW61" s="28"/>
      <c r="CX61" s="28"/>
      <c r="CY61" s="28"/>
      <c r="CZ61" s="28"/>
      <c r="DA61" s="28"/>
      <c r="DB61" s="28"/>
      <c r="DC61" s="28"/>
      <c r="DD61" s="28"/>
      <c r="DE61" s="28"/>
      <c r="DF61" s="28"/>
      <c r="DG61" s="28"/>
      <c r="DH61" s="28"/>
      <c r="DI61" s="28"/>
      <c r="DJ61" s="28"/>
      <c r="DK61" s="64"/>
      <c r="DL61" s="28"/>
      <c r="DM61" s="28"/>
      <c r="DN61" s="64"/>
      <c r="DO61" s="64"/>
      <c r="DP61" s="28"/>
      <c r="DQ61" s="28"/>
      <c r="DR61" s="64"/>
      <c r="DS61" s="64"/>
      <c r="DT61" s="28"/>
      <c r="DU61" s="28"/>
      <c r="DV61" s="64"/>
      <c r="DW61" s="28"/>
      <c r="DX61" s="28"/>
      <c r="DY61" s="28"/>
      <c r="DZ61" s="28"/>
      <c r="EA61" s="28"/>
      <c r="EB61" s="28"/>
      <c r="EC61" s="28"/>
      <c r="ED61" s="28"/>
      <c r="EE61" s="28"/>
      <c r="EF61" s="28"/>
      <c r="EG61" s="28"/>
      <c r="EH61" s="28"/>
      <c r="EI61" s="28"/>
      <c r="EJ61" s="28"/>
      <c r="EK61" s="28"/>
      <c r="EL61" s="28"/>
      <c r="EM61" s="28"/>
      <c r="EN61" s="28"/>
      <c r="EO61" s="28"/>
      <c r="EP61" s="28"/>
      <c r="EQ61" s="28"/>
      <c r="ER61" s="28"/>
      <c r="ES61" s="28"/>
      <c r="ET61" s="28"/>
      <c r="EU61" s="28"/>
      <c r="EV61" s="28"/>
      <c r="EW61" s="28"/>
      <c r="EX61" s="28"/>
      <c r="EY61" s="28"/>
      <c r="EZ61" s="28"/>
      <c r="FA61" s="28"/>
      <c r="FB61" s="28"/>
      <c r="FC61" s="28"/>
      <c r="FD61" s="28"/>
      <c r="FE61" s="28"/>
      <c r="FF61" s="28"/>
      <c r="FG61" s="28"/>
      <c r="FH61" s="28"/>
      <c r="FI61" s="28"/>
      <c r="FJ61" s="28"/>
      <c r="FK61" s="28"/>
      <c r="FL61" s="28"/>
      <c r="FM61" s="28"/>
      <c r="FN61" s="28"/>
      <c r="FO61" s="28"/>
      <c r="FP61" s="28"/>
      <c r="FQ61" s="28"/>
      <c r="FR61" s="28"/>
      <c r="FS61" s="28"/>
      <c r="FT61" s="28"/>
      <c r="FU61" s="28"/>
      <c r="FV61" s="28"/>
      <c r="FW61" s="28"/>
      <c r="FX61" s="28"/>
      <c r="FY61" s="28"/>
      <c r="FZ61" s="28"/>
      <c r="GA61" s="28"/>
      <c r="GB61" s="28"/>
      <c r="GC61" s="28"/>
      <c r="GD61" s="28"/>
      <c r="GE61" s="28"/>
      <c r="GF61" s="28"/>
      <c r="GG61" s="28"/>
      <c r="GH61" s="28"/>
      <c r="GI61" s="28"/>
      <c r="GJ61" s="28"/>
      <c r="GK61" s="28"/>
      <c r="GL61" s="28"/>
      <c r="GM61" s="28"/>
      <c r="GN61" s="28"/>
      <c r="GO61" s="28"/>
    </row>
    <row r="62" spans="1:197" x14ac:dyDescent="0.25">
      <c r="A62" s="28"/>
      <c r="B62" s="69"/>
      <c r="C62" s="28"/>
      <c r="D62" s="28"/>
      <c r="E62" s="64"/>
      <c r="F62" s="28"/>
      <c r="G62" s="28"/>
      <c r="H62" s="28"/>
      <c r="I62" s="28"/>
      <c r="J62" s="28"/>
      <c r="K62" s="64"/>
      <c r="L62" s="64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64"/>
      <c r="X62" s="64"/>
      <c r="Y62" s="28"/>
      <c r="Z62" s="28"/>
      <c r="AA62" s="28"/>
      <c r="AB62" s="28"/>
      <c r="AC62" s="28"/>
      <c r="AD62" s="28"/>
      <c r="AE62" s="28"/>
      <c r="AF62" s="28"/>
      <c r="AG62" s="28"/>
      <c r="AH62" s="28"/>
      <c r="AI62" s="64"/>
      <c r="AJ62" s="64"/>
      <c r="AK62" s="28"/>
      <c r="AL62" s="28"/>
      <c r="AM62" s="28"/>
      <c r="AN62" s="28"/>
      <c r="AO62" s="28"/>
      <c r="AP62" s="28"/>
      <c r="AQ62" s="28"/>
      <c r="AR62" s="28"/>
      <c r="AS62" s="28"/>
      <c r="AT62" s="28"/>
      <c r="AU62" s="28"/>
      <c r="AV62" s="28"/>
      <c r="AW62" s="28"/>
      <c r="AX62" s="28"/>
      <c r="AY62" s="65"/>
      <c r="AZ62" s="66"/>
      <c r="BA62" s="65"/>
      <c r="BB62" s="65"/>
      <c r="BC62" s="65"/>
      <c r="BD62" s="65"/>
      <c r="BE62" s="65"/>
      <c r="BF62" s="65"/>
      <c r="BG62" s="65"/>
      <c r="BH62" s="65"/>
      <c r="BI62" s="65"/>
      <c r="BJ62" s="65"/>
      <c r="BK62" s="65"/>
      <c r="BL62" s="65"/>
      <c r="BM62" s="66"/>
      <c r="BN62" s="65"/>
      <c r="BO62" s="65"/>
      <c r="BP62" s="65"/>
      <c r="BQ62" s="65"/>
      <c r="BR62" s="65"/>
      <c r="BS62" s="65"/>
      <c r="BT62" s="65"/>
      <c r="BU62" s="65"/>
      <c r="BV62" s="65"/>
      <c r="BW62" s="65"/>
      <c r="BX62" s="65"/>
      <c r="BY62" s="65"/>
      <c r="BZ62" s="66"/>
      <c r="CA62" s="65"/>
      <c r="CB62" s="65"/>
      <c r="CC62" s="65"/>
      <c r="CD62" s="65"/>
      <c r="CE62" s="65"/>
      <c r="CF62" s="65"/>
      <c r="CG62" s="65"/>
      <c r="CH62" s="65"/>
      <c r="CI62" s="65"/>
      <c r="CJ62" s="65"/>
      <c r="CK62" s="65"/>
      <c r="CL62" s="65"/>
      <c r="CM62" s="65"/>
      <c r="CN62" s="65"/>
      <c r="CO62" s="65"/>
      <c r="CP62" s="65"/>
      <c r="CQ62" s="65"/>
      <c r="CR62" s="65"/>
      <c r="CS62" s="28"/>
      <c r="CT62" s="28"/>
      <c r="CU62" s="28"/>
      <c r="CV62" s="28"/>
      <c r="CW62" s="28"/>
      <c r="CX62" s="28"/>
      <c r="CY62" s="28"/>
      <c r="CZ62" s="28"/>
      <c r="DA62" s="28"/>
      <c r="DB62" s="28"/>
      <c r="DC62" s="28"/>
      <c r="DD62" s="28"/>
      <c r="DE62" s="28"/>
      <c r="DF62" s="28"/>
      <c r="DG62" s="28"/>
      <c r="DH62" s="28"/>
      <c r="DI62" s="28"/>
      <c r="DJ62" s="28"/>
      <c r="DK62" s="64"/>
      <c r="DL62" s="28"/>
      <c r="DM62" s="28"/>
      <c r="DN62" s="64"/>
      <c r="DO62" s="64"/>
      <c r="DP62" s="28"/>
      <c r="DQ62" s="28"/>
      <c r="DR62" s="64"/>
      <c r="DS62" s="64"/>
      <c r="DT62" s="28"/>
      <c r="DU62" s="28"/>
      <c r="DV62" s="64"/>
      <c r="DW62" s="28"/>
      <c r="DX62" s="28"/>
      <c r="DY62" s="28"/>
      <c r="DZ62" s="28"/>
      <c r="EA62" s="28"/>
      <c r="EB62" s="28"/>
      <c r="EC62" s="28"/>
      <c r="ED62" s="28"/>
      <c r="EE62" s="28"/>
      <c r="EF62" s="28"/>
      <c r="EG62" s="28"/>
      <c r="EH62" s="28"/>
      <c r="EI62" s="28"/>
      <c r="EJ62" s="28"/>
      <c r="EK62" s="28"/>
      <c r="EL62" s="28"/>
      <c r="EM62" s="28"/>
      <c r="EN62" s="28"/>
      <c r="EO62" s="28"/>
      <c r="EP62" s="28"/>
      <c r="EQ62" s="28"/>
      <c r="ER62" s="28"/>
      <c r="ES62" s="28"/>
      <c r="ET62" s="28"/>
      <c r="EU62" s="28"/>
      <c r="EV62" s="28"/>
      <c r="EW62" s="28"/>
      <c r="EX62" s="28"/>
      <c r="EY62" s="28"/>
      <c r="EZ62" s="28"/>
      <c r="FA62" s="28"/>
      <c r="FB62" s="28"/>
      <c r="FC62" s="28"/>
      <c r="FD62" s="28"/>
      <c r="FE62" s="28"/>
      <c r="FF62" s="28"/>
      <c r="FG62" s="28"/>
      <c r="FH62" s="28"/>
      <c r="FI62" s="28"/>
      <c r="FJ62" s="28"/>
      <c r="FK62" s="28"/>
      <c r="FL62" s="28"/>
      <c r="FM62" s="28"/>
      <c r="FN62" s="28"/>
      <c r="FO62" s="28"/>
      <c r="FP62" s="28"/>
      <c r="FQ62" s="28"/>
      <c r="FR62" s="28"/>
      <c r="FS62" s="28"/>
      <c r="FT62" s="28"/>
      <c r="FU62" s="28"/>
      <c r="FV62" s="28"/>
      <c r="FW62" s="28"/>
      <c r="FX62" s="28"/>
      <c r="FY62" s="28"/>
      <c r="FZ62" s="28"/>
      <c r="GA62" s="28"/>
      <c r="GB62" s="28"/>
      <c r="GC62" s="28"/>
      <c r="GD62" s="28"/>
      <c r="GE62" s="28"/>
      <c r="GF62" s="28"/>
      <c r="GG62" s="28"/>
      <c r="GH62" s="28"/>
      <c r="GI62" s="28"/>
      <c r="GJ62" s="28"/>
      <c r="GK62" s="28"/>
      <c r="GL62" s="28"/>
      <c r="GM62" s="28"/>
      <c r="GN62" s="28"/>
      <c r="GO62" s="28"/>
    </row>
  </sheetData>
  <mergeCells count="50">
    <mergeCell ref="CO1:CP2"/>
    <mergeCell ref="A1:F2"/>
    <mergeCell ref="G1:G2"/>
    <mergeCell ref="H1:H2"/>
    <mergeCell ref="J1:U2"/>
    <mergeCell ref="V1:AG2"/>
    <mergeCell ref="AH1:AS2"/>
    <mergeCell ref="AT1:AY2"/>
    <mergeCell ref="AZ1:BL2"/>
    <mergeCell ref="BM1:BY2"/>
    <mergeCell ref="BZ1:CL2"/>
    <mergeCell ref="CM1:CN2"/>
    <mergeCell ref="DK1:DN2"/>
    <mergeCell ref="DO1:DR2"/>
    <mergeCell ref="DS1:DV2"/>
    <mergeCell ref="C3:D3"/>
    <mergeCell ref="M3:N3"/>
    <mergeCell ref="Y3:Z3"/>
    <mergeCell ref="AK3:AL3"/>
    <mergeCell ref="AT3:AU3"/>
    <mergeCell ref="AV3:AW3"/>
    <mergeCell ref="DD1:DD2"/>
    <mergeCell ref="DE1:DE2"/>
    <mergeCell ref="DF1:DF2"/>
    <mergeCell ref="DG1:DG2"/>
    <mergeCell ref="DH1:DH2"/>
    <mergeCell ref="DI1:DI2"/>
    <mergeCell ref="DC1:DC2"/>
    <mergeCell ref="O14:R15"/>
    <mergeCell ref="S14:U15"/>
    <mergeCell ref="O16:R17"/>
    <mergeCell ref="S16:U17"/>
    <mergeCell ref="DJ1:DJ2"/>
    <mergeCell ref="CQ1:CR2"/>
    <mergeCell ref="CS1:CS2"/>
    <mergeCell ref="CT1:CT2"/>
    <mergeCell ref="CU1:CU2"/>
    <mergeCell ref="CV1:CV2"/>
    <mergeCell ref="CW1:CW2"/>
    <mergeCell ref="CX1:CX2"/>
    <mergeCell ref="CY1:CY2"/>
    <mergeCell ref="CZ1:CZ2"/>
    <mergeCell ref="DA1:DA2"/>
    <mergeCell ref="DB1:DB2"/>
    <mergeCell ref="AX3:AY3"/>
    <mergeCell ref="BB3:BC3"/>
    <mergeCell ref="BO3:BP3"/>
    <mergeCell ref="CB3:CC3"/>
    <mergeCell ref="O12:R13"/>
    <mergeCell ref="S12:U13"/>
  </mergeCells>
  <conditionalFormatting sqref="K4:L27">
    <cfRule type="containsText" dxfId="153" priority="37" operator="containsText" text="Lille OSC">
      <formula>NOT(ISERROR(SEARCH("Lille OSC",K4)))</formula>
    </cfRule>
  </conditionalFormatting>
  <conditionalFormatting sqref="M4:M27">
    <cfRule type="cellIs" dxfId="152" priority="34" operator="lessThan">
      <formula>0</formula>
    </cfRule>
    <cfRule type="cellIs" dxfId="151" priority="35" operator="greaterThan">
      <formula>0</formula>
    </cfRule>
    <cfRule type="cellIs" dxfId="150" priority="36" operator="equal">
      <formula>0</formula>
    </cfRule>
  </conditionalFormatting>
  <conditionalFormatting sqref="W4:X27">
    <cfRule type="containsText" dxfId="149" priority="33" operator="containsText" text="Lille OSC">
      <formula>NOT(ISERROR(SEARCH("Lille OSC",W4)))</formula>
    </cfRule>
  </conditionalFormatting>
  <conditionalFormatting sqref="Y4:Y27">
    <cfRule type="cellIs" dxfId="148" priority="30" operator="lessThan">
      <formula>0</formula>
    </cfRule>
    <cfRule type="cellIs" dxfId="147" priority="31" operator="greaterThan">
      <formula>0</formula>
    </cfRule>
    <cfRule type="cellIs" dxfId="146" priority="32" operator="equal">
      <formula>0</formula>
    </cfRule>
  </conditionalFormatting>
  <conditionalFormatting sqref="Z4:Z27">
    <cfRule type="containsText" dxfId="145" priority="27" operator="containsText" text="p">
      <formula>NOT(ISERROR(SEARCH("p",Z4)))</formula>
    </cfRule>
    <cfRule type="containsText" dxfId="144" priority="28" operator="containsText" text="u">
      <formula>NOT(ISERROR(SEARCH("u",Z4)))</formula>
    </cfRule>
    <cfRule type="containsText" dxfId="143" priority="29" operator="containsText" text="q">
      <formula>NOT(ISERROR(SEARCH("q",Z4)))</formula>
    </cfRule>
  </conditionalFormatting>
  <conditionalFormatting sqref="AI4:AJ27">
    <cfRule type="containsText" dxfId="142" priority="26" operator="containsText" text="Lille OSC">
      <formula>NOT(ISERROR(SEARCH("Lille OSC",AI4)))</formula>
    </cfRule>
  </conditionalFormatting>
  <conditionalFormatting sqref="AK4:AK27">
    <cfRule type="cellIs" dxfId="141" priority="23" operator="lessThan">
      <formula>0</formula>
    </cfRule>
    <cfRule type="cellIs" dxfId="140" priority="24" operator="greaterThan">
      <formula>0</formula>
    </cfRule>
    <cfRule type="cellIs" dxfId="139" priority="25" operator="equal">
      <formula>0</formula>
    </cfRule>
  </conditionalFormatting>
  <conditionalFormatting sqref="AL4:AL27">
    <cfRule type="containsText" dxfId="138" priority="20" operator="containsText" text="p">
      <formula>NOT(ISERROR(SEARCH("p",AL4)))</formula>
    </cfRule>
    <cfRule type="containsText" dxfId="137" priority="21" operator="containsText" text="u">
      <formula>NOT(ISERROR(SEARCH("u",AL4)))</formula>
    </cfRule>
    <cfRule type="containsText" dxfId="136" priority="22" operator="containsText" text="q">
      <formula>NOT(ISERROR(SEARCH("q",AL4)))</formula>
    </cfRule>
  </conditionalFormatting>
  <conditionalFormatting sqref="N4:N27">
    <cfRule type="containsText" dxfId="135" priority="17" operator="containsText" text="p">
      <formula>NOT(ISERROR(SEARCH("p",N4)))</formula>
    </cfRule>
    <cfRule type="containsText" dxfId="134" priority="18" operator="containsText" text="u">
      <formula>NOT(ISERROR(SEARCH("u",N4)))</formula>
    </cfRule>
    <cfRule type="containsText" dxfId="133" priority="19" operator="containsText" text="q">
      <formula>NOT(ISERROR(SEARCH("q",N4)))</formula>
    </cfRule>
  </conditionalFormatting>
  <conditionalFormatting sqref="B14:B15 E14:E15">
    <cfRule type="containsText" dxfId="132" priority="5" operator="containsText" text="Lille OSC">
      <formula>NOT(ISERROR(SEARCH("Lille OSC",B14)))</formula>
    </cfRule>
  </conditionalFormatting>
  <conditionalFormatting sqref="G14:G15">
    <cfRule type="containsText" dxfId="131" priority="6" operator="containsText" text="Remis">
      <formula>NOT(ISERROR(SEARCH("Remis",G14)))</formula>
    </cfRule>
    <cfRule type="containsText" dxfId="130" priority="7" operator="containsText" text="Arrêté">
      <formula>NOT(ISERROR(SEARCH("Arrêté",G14)))</formula>
    </cfRule>
    <cfRule type="containsText" dxfId="129" priority="8" operator="containsText" text="Annulé">
      <formula>NOT(ISERROR(SEARCH("Annulé",G14)))</formula>
    </cfRule>
  </conditionalFormatting>
  <conditionalFormatting sqref="G4:G13">
    <cfRule type="containsText" dxfId="128" priority="2" operator="containsText" text="Remis">
      <formula>NOT(ISERROR(SEARCH("Remis",G4)))</formula>
    </cfRule>
    <cfRule type="containsText" dxfId="127" priority="3" operator="containsText" text="Arrêté">
      <formula>NOT(ISERROR(SEARCH("Arrêté",G4)))</formula>
    </cfRule>
    <cfRule type="containsText" dxfId="126" priority="4" operator="containsText" text="Annulé">
      <formula>NOT(ISERROR(SEARCH("Annulé",G4)))</formula>
    </cfRule>
  </conditionalFormatting>
  <conditionalFormatting sqref="B4:B13 E4:E13">
    <cfRule type="containsText" dxfId="125" priority="1" operator="containsText" text="Lille OSC">
      <formula>NOT(ISERROR(SEARCH("Lille OSC",B4)))</formula>
    </cfRule>
  </conditionalFormatting>
  <dataValidations count="2">
    <dataValidation type="list" allowBlank="1" showInputMessage="1" showErrorMessage="1" sqref="E4:E7 B4:B7" xr:uid="{2A553667-D56B-43BA-BA59-43CB0D35E451}">
      <formula1>Equipes</formula1>
    </dataValidation>
    <dataValidation type="list" allowBlank="1" showInputMessage="1" showErrorMessage="1" sqref="G4:G7" xr:uid="{C9D4DE23-A979-4B99-A9B0-921AD85C1C0D}">
      <formula1>Etat</formula1>
    </dataValidation>
  </dataValidation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DBBB95-C565-4678-B40F-6A6072043ABA}">
  <sheetPr>
    <tabColor rgb="FF0000FF"/>
  </sheetPr>
  <dimension ref="A1:MZ62"/>
  <sheetViews>
    <sheetView workbookViewId="0">
      <selection sqref="A1:F2"/>
    </sheetView>
  </sheetViews>
  <sheetFormatPr baseColWidth="10" defaultRowHeight="15" x14ac:dyDescent="0.25"/>
  <cols>
    <col min="1" max="1" width="5.7109375" style="2" customWidth="1"/>
    <col min="2" max="2" width="30.7109375" style="4" customWidth="1"/>
    <col min="3" max="4" width="5.7109375" style="2" customWidth="1"/>
    <col min="5" max="5" width="30.7109375" style="1" customWidth="1"/>
    <col min="6" max="6" width="5.7109375" style="2" customWidth="1"/>
    <col min="7" max="7" width="25.7109375" style="2" customWidth="1"/>
    <col min="8" max="9" width="10.7109375" style="2" customWidth="1"/>
    <col min="10" max="10" width="5.7109375" style="2" customWidth="1"/>
    <col min="11" max="11" width="30.7109375" style="1" customWidth="1"/>
    <col min="12" max="12" width="5.7109375" style="1" customWidth="1"/>
    <col min="13" max="22" width="5.7109375" style="2" customWidth="1"/>
    <col min="23" max="23" width="30.7109375" style="1" customWidth="1"/>
    <col min="24" max="24" width="5.7109375" style="1" customWidth="1"/>
    <col min="25" max="34" width="5.7109375" style="2" customWidth="1"/>
    <col min="35" max="35" width="30.7109375" style="1" customWidth="1"/>
    <col min="36" max="36" width="5.7109375" style="1" customWidth="1"/>
    <col min="37" max="45" width="5.7109375" style="2" customWidth="1"/>
    <col min="46" max="51" width="5.7109375" style="2" hidden="1" customWidth="1"/>
    <col min="52" max="52" width="30.7109375" style="1" hidden="1" customWidth="1"/>
    <col min="53" max="64" width="5.7109375" style="2" hidden="1" customWidth="1"/>
    <col min="65" max="65" width="30.7109375" style="1" hidden="1" customWidth="1"/>
    <col min="66" max="77" width="5.7109375" style="2" hidden="1" customWidth="1"/>
    <col min="78" max="78" width="30.7109375" style="1" hidden="1" customWidth="1"/>
    <col min="79" max="90" width="5.7109375" style="2" hidden="1" customWidth="1"/>
    <col min="91" max="96" width="15.7109375" style="2" hidden="1" customWidth="1"/>
    <col min="97" max="114" width="5.7109375" style="2" hidden="1" customWidth="1"/>
    <col min="115" max="115" width="30.7109375" style="1" hidden="1" customWidth="1"/>
    <col min="116" max="116" width="15.7109375" style="2" hidden="1" customWidth="1"/>
    <col min="117" max="117" width="5.7109375" style="2" hidden="1" customWidth="1"/>
    <col min="118" max="119" width="30.7109375" style="1" hidden="1" customWidth="1"/>
    <col min="120" max="120" width="15.7109375" style="2" hidden="1" customWidth="1"/>
    <col min="121" max="121" width="5.7109375" style="2" hidden="1" customWidth="1"/>
    <col min="122" max="123" width="30.7109375" style="1" hidden="1" customWidth="1"/>
    <col min="124" max="124" width="15.7109375" style="2" hidden="1" customWidth="1"/>
    <col min="125" max="125" width="5.7109375" style="2" hidden="1" customWidth="1"/>
    <col min="126" max="126" width="30.7109375" style="1" hidden="1" customWidth="1"/>
    <col min="127" max="364" width="5.7109375" style="2" customWidth="1"/>
  </cols>
  <sheetData>
    <row r="1" spans="1:197" ht="15.75" thickTop="1" x14ac:dyDescent="0.25">
      <c r="A1" s="268" t="str">
        <f>'J01'!$A$1:$F$2</f>
        <v>Nom du championnat</v>
      </c>
      <c r="B1" s="269"/>
      <c r="C1" s="269"/>
      <c r="D1" s="269"/>
      <c r="E1" s="269"/>
      <c r="F1" s="270"/>
      <c r="G1" s="266" t="str">
        <f>'J01'!$G$1:$G$2</f>
        <v>2018 - 2019</v>
      </c>
      <c r="H1" s="264" t="s">
        <v>59</v>
      </c>
      <c r="I1" s="28"/>
      <c r="J1" s="276" t="s">
        <v>26</v>
      </c>
      <c r="K1" s="277"/>
      <c r="L1" s="277"/>
      <c r="M1" s="277"/>
      <c r="N1" s="277"/>
      <c r="O1" s="277"/>
      <c r="P1" s="277"/>
      <c r="Q1" s="277"/>
      <c r="R1" s="277"/>
      <c r="S1" s="277"/>
      <c r="T1" s="277"/>
      <c r="U1" s="278"/>
      <c r="V1" s="233" t="s">
        <v>27</v>
      </c>
      <c r="W1" s="234"/>
      <c r="X1" s="234"/>
      <c r="Y1" s="234"/>
      <c r="Z1" s="234"/>
      <c r="AA1" s="234"/>
      <c r="AB1" s="234"/>
      <c r="AC1" s="234"/>
      <c r="AD1" s="234"/>
      <c r="AE1" s="234"/>
      <c r="AF1" s="234"/>
      <c r="AG1" s="235"/>
      <c r="AH1" s="241" t="s">
        <v>28</v>
      </c>
      <c r="AI1" s="242"/>
      <c r="AJ1" s="242"/>
      <c r="AK1" s="242"/>
      <c r="AL1" s="242"/>
      <c r="AM1" s="242"/>
      <c r="AN1" s="242"/>
      <c r="AO1" s="242"/>
      <c r="AP1" s="242"/>
      <c r="AQ1" s="242"/>
      <c r="AR1" s="242"/>
      <c r="AS1" s="243"/>
      <c r="AT1" s="232"/>
      <c r="AU1" s="232"/>
      <c r="AV1" s="232"/>
      <c r="AW1" s="232"/>
      <c r="AX1" s="232"/>
      <c r="AY1" s="232"/>
      <c r="AZ1" s="282" t="s">
        <v>26</v>
      </c>
      <c r="BA1" s="282"/>
      <c r="BB1" s="282"/>
      <c r="BC1" s="282"/>
      <c r="BD1" s="282"/>
      <c r="BE1" s="282"/>
      <c r="BF1" s="282"/>
      <c r="BG1" s="282"/>
      <c r="BH1" s="282"/>
      <c r="BI1" s="282"/>
      <c r="BJ1" s="282"/>
      <c r="BK1" s="282"/>
      <c r="BL1" s="282"/>
      <c r="BM1" s="282" t="s">
        <v>27</v>
      </c>
      <c r="BN1" s="282"/>
      <c r="BO1" s="282"/>
      <c r="BP1" s="282"/>
      <c r="BQ1" s="282"/>
      <c r="BR1" s="282"/>
      <c r="BS1" s="282"/>
      <c r="BT1" s="282"/>
      <c r="BU1" s="282"/>
      <c r="BV1" s="282"/>
      <c r="BW1" s="282"/>
      <c r="BX1" s="282"/>
      <c r="BY1" s="282"/>
      <c r="BZ1" s="282" t="s">
        <v>28</v>
      </c>
      <c r="CA1" s="282"/>
      <c r="CB1" s="282"/>
      <c r="CC1" s="282"/>
      <c r="CD1" s="282"/>
      <c r="CE1" s="282"/>
      <c r="CF1" s="282"/>
      <c r="CG1" s="282"/>
      <c r="CH1" s="282"/>
      <c r="CI1" s="282"/>
      <c r="CJ1" s="282"/>
      <c r="CK1" s="282"/>
      <c r="CL1" s="282"/>
      <c r="CM1" s="229" t="s">
        <v>40</v>
      </c>
      <c r="CN1" s="229"/>
      <c r="CO1" s="229" t="s">
        <v>46</v>
      </c>
      <c r="CP1" s="229"/>
      <c r="CQ1" s="229" t="s">
        <v>41</v>
      </c>
      <c r="CR1" s="229"/>
      <c r="CS1" s="283" t="s">
        <v>44</v>
      </c>
      <c r="CT1" s="283" t="s">
        <v>45</v>
      </c>
      <c r="CU1" s="283" t="s">
        <v>44</v>
      </c>
      <c r="CV1" s="283" t="s">
        <v>45</v>
      </c>
      <c r="CW1" s="283" t="s">
        <v>44</v>
      </c>
      <c r="CX1" s="283" t="s">
        <v>45</v>
      </c>
      <c r="CY1" s="283" t="s">
        <v>44</v>
      </c>
      <c r="CZ1" s="283" t="s">
        <v>45</v>
      </c>
      <c r="DA1" s="283" t="s">
        <v>44</v>
      </c>
      <c r="DB1" s="283" t="s">
        <v>45</v>
      </c>
      <c r="DC1" s="283" t="s">
        <v>44</v>
      </c>
      <c r="DD1" s="283" t="s">
        <v>45</v>
      </c>
      <c r="DE1" s="283" t="s">
        <v>44</v>
      </c>
      <c r="DF1" s="283" t="s">
        <v>45</v>
      </c>
      <c r="DG1" s="283" t="s">
        <v>44</v>
      </c>
      <c r="DH1" s="283" t="s">
        <v>45</v>
      </c>
      <c r="DI1" s="283" t="s">
        <v>44</v>
      </c>
      <c r="DJ1" s="284" t="s">
        <v>45</v>
      </c>
      <c r="DK1" s="282" t="s">
        <v>40</v>
      </c>
      <c r="DL1" s="282"/>
      <c r="DM1" s="282"/>
      <c r="DN1" s="282"/>
      <c r="DO1" s="282" t="s">
        <v>46</v>
      </c>
      <c r="DP1" s="282"/>
      <c r="DQ1" s="282"/>
      <c r="DR1" s="282"/>
      <c r="DS1" s="282" t="s">
        <v>41</v>
      </c>
      <c r="DT1" s="282"/>
      <c r="DU1" s="282"/>
      <c r="DV1" s="282"/>
      <c r="DW1" s="28"/>
      <c r="DX1" s="28"/>
      <c r="DY1" s="28"/>
      <c r="DZ1" s="28"/>
      <c r="EA1" s="28"/>
      <c r="EB1" s="28"/>
      <c r="EC1" s="28"/>
      <c r="ED1" s="28"/>
      <c r="EE1" s="28"/>
      <c r="EF1" s="28"/>
      <c r="EG1" s="28"/>
      <c r="EH1" s="28"/>
      <c r="EI1" s="28"/>
      <c r="EJ1" s="28"/>
      <c r="EK1" s="28"/>
      <c r="EL1" s="28"/>
      <c r="EM1" s="28"/>
      <c r="EN1" s="28"/>
      <c r="EO1" s="28"/>
      <c r="EP1" s="28"/>
      <c r="EQ1" s="28"/>
      <c r="ER1" s="28"/>
      <c r="ES1" s="28"/>
      <c r="ET1" s="28"/>
      <c r="EU1" s="28"/>
      <c r="EV1" s="28"/>
      <c r="EW1" s="28"/>
      <c r="EX1" s="28"/>
      <c r="EY1" s="28"/>
      <c r="EZ1" s="28"/>
      <c r="FA1" s="28"/>
      <c r="FB1" s="28"/>
      <c r="FC1" s="28"/>
      <c r="FD1" s="28"/>
      <c r="FE1" s="28"/>
      <c r="FF1" s="28"/>
      <c r="FG1" s="28"/>
      <c r="FH1" s="28"/>
      <c r="FI1" s="28"/>
      <c r="FJ1" s="28"/>
      <c r="FK1" s="28"/>
      <c r="FL1" s="28"/>
      <c r="FM1" s="28"/>
      <c r="FN1" s="28"/>
      <c r="FO1" s="28"/>
      <c r="FP1" s="28"/>
      <c r="FQ1" s="28"/>
      <c r="FR1" s="28"/>
      <c r="FS1" s="28"/>
      <c r="FT1" s="28"/>
      <c r="FU1" s="28"/>
      <c r="FV1" s="28"/>
      <c r="FW1" s="28"/>
      <c r="FX1" s="28"/>
      <c r="FY1" s="28"/>
      <c r="FZ1" s="28"/>
      <c r="GA1" s="28"/>
      <c r="GB1" s="28"/>
      <c r="GC1" s="28"/>
      <c r="GD1" s="28"/>
      <c r="GE1" s="28"/>
      <c r="GF1" s="28"/>
      <c r="GG1" s="28"/>
      <c r="GH1" s="28"/>
      <c r="GI1" s="28"/>
      <c r="GJ1" s="28"/>
      <c r="GK1" s="28"/>
      <c r="GL1" s="28"/>
      <c r="GM1" s="28"/>
      <c r="GN1" s="28"/>
      <c r="GO1" s="28"/>
    </row>
    <row r="2" spans="1:197" ht="15.75" thickBot="1" x14ac:dyDescent="0.3">
      <c r="A2" s="271"/>
      <c r="B2" s="272"/>
      <c r="C2" s="272"/>
      <c r="D2" s="272"/>
      <c r="E2" s="272"/>
      <c r="F2" s="273"/>
      <c r="G2" s="267"/>
      <c r="H2" s="265"/>
      <c r="I2" s="28"/>
      <c r="J2" s="279"/>
      <c r="K2" s="280"/>
      <c r="L2" s="280"/>
      <c r="M2" s="280"/>
      <c r="N2" s="280"/>
      <c r="O2" s="280"/>
      <c r="P2" s="280"/>
      <c r="Q2" s="280"/>
      <c r="R2" s="280"/>
      <c r="S2" s="280"/>
      <c r="T2" s="280"/>
      <c r="U2" s="281"/>
      <c r="V2" s="236"/>
      <c r="W2" s="237"/>
      <c r="X2" s="237"/>
      <c r="Y2" s="237"/>
      <c r="Z2" s="237"/>
      <c r="AA2" s="237"/>
      <c r="AB2" s="237"/>
      <c r="AC2" s="237"/>
      <c r="AD2" s="237"/>
      <c r="AE2" s="237"/>
      <c r="AF2" s="237"/>
      <c r="AG2" s="238"/>
      <c r="AH2" s="244"/>
      <c r="AI2" s="245"/>
      <c r="AJ2" s="245"/>
      <c r="AK2" s="245"/>
      <c r="AL2" s="245"/>
      <c r="AM2" s="245"/>
      <c r="AN2" s="245"/>
      <c r="AO2" s="245"/>
      <c r="AP2" s="245"/>
      <c r="AQ2" s="245"/>
      <c r="AR2" s="245"/>
      <c r="AS2" s="246"/>
      <c r="AT2" s="232"/>
      <c r="AU2" s="232"/>
      <c r="AV2" s="232"/>
      <c r="AW2" s="232"/>
      <c r="AX2" s="232"/>
      <c r="AY2" s="232"/>
      <c r="AZ2" s="282"/>
      <c r="BA2" s="282"/>
      <c r="BB2" s="282"/>
      <c r="BC2" s="282"/>
      <c r="BD2" s="282"/>
      <c r="BE2" s="282"/>
      <c r="BF2" s="282"/>
      <c r="BG2" s="282"/>
      <c r="BH2" s="282"/>
      <c r="BI2" s="282"/>
      <c r="BJ2" s="282"/>
      <c r="BK2" s="282"/>
      <c r="BL2" s="282"/>
      <c r="BM2" s="282"/>
      <c r="BN2" s="282"/>
      <c r="BO2" s="282"/>
      <c r="BP2" s="282"/>
      <c r="BQ2" s="282"/>
      <c r="BR2" s="282"/>
      <c r="BS2" s="282"/>
      <c r="BT2" s="282"/>
      <c r="BU2" s="282"/>
      <c r="BV2" s="282"/>
      <c r="BW2" s="282"/>
      <c r="BX2" s="282"/>
      <c r="BY2" s="282"/>
      <c r="BZ2" s="282"/>
      <c r="CA2" s="282"/>
      <c r="CB2" s="282"/>
      <c r="CC2" s="282"/>
      <c r="CD2" s="282"/>
      <c r="CE2" s="282"/>
      <c r="CF2" s="282"/>
      <c r="CG2" s="282"/>
      <c r="CH2" s="282"/>
      <c r="CI2" s="282"/>
      <c r="CJ2" s="282"/>
      <c r="CK2" s="282"/>
      <c r="CL2" s="282"/>
      <c r="CM2" s="229"/>
      <c r="CN2" s="229"/>
      <c r="CO2" s="229"/>
      <c r="CP2" s="229"/>
      <c r="CQ2" s="229"/>
      <c r="CR2" s="229"/>
      <c r="CS2" s="283"/>
      <c r="CT2" s="283"/>
      <c r="CU2" s="283"/>
      <c r="CV2" s="283"/>
      <c r="CW2" s="283"/>
      <c r="CX2" s="283"/>
      <c r="CY2" s="283"/>
      <c r="CZ2" s="283"/>
      <c r="DA2" s="283"/>
      <c r="DB2" s="283"/>
      <c r="DC2" s="283"/>
      <c r="DD2" s="283"/>
      <c r="DE2" s="283"/>
      <c r="DF2" s="283"/>
      <c r="DG2" s="283"/>
      <c r="DH2" s="283"/>
      <c r="DI2" s="283"/>
      <c r="DJ2" s="284"/>
      <c r="DK2" s="282"/>
      <c r="DL2" s="282"/>
      <c r="DM2" s="282"/>
      <c r="DN2" s="282"/>
      <c r="DO2" s="282"/>
      <c r="DP2" s="282"/>
      <c r="DQ2" s="282"/>
      <c r="DR2" s="282"/>
      <c r="DS2" s="282"/>
      <c r="DT2" s="282"/>
      <c r="DU2" s="282"/>
      <c r="DV2" s="282"/>
      <c r="DW2" s="28"/>
      <c r="DX2" s="28"/>
      <c r="DY2" s="28"/>
      <c r="DZ2" s="28"/>
      <c r="EA2" s="28"/>
      <c r="EB2" s="28"/>
      <c r="EC2" s="28"/>
      <c r="ED2" s="28"/>
      <c r="EE2" s="28"/>
      <c r="EF2" s="28"/>
      <c r="EG2" s="28"/>
      <c r="EH2" s="28"/>
      <c r="EI2" s="28"/>
      <c r="EJ2" s="28"/>
      <c r="EK2" s="28"/>
      <c r="EL2" s="28"/>
      <c r="EM2" s="28"/>
      <c r="EN2" s="28"/>
      <c r="EO2" s="28"/>
      <c r="EP2" s="28"/>
      <c r="EQ2" s="28"/>
      <c r="ER2" s="28"/>
      <c r="ES2" s="28"/>
      <c r="ET2" s="28"/>
      <c r="EU2" s="28"/>
      <c r="EV2" s="28"/>
      <c r="EW2" s="28"/>
      <c r="EX2" s="28"/>
      <c r="EY2" s="28"/>
      <c r="EZ2" s="28"/>
      <c r="FA2" s="28"/>
      <c r="FB2" s="28"/>
      <c r="FC2" s="28"/>
      <c r="FD2" s="28"/>
      <c r="FE2" s="28"/>
      <c r="FF2" s="28"/>
      <c r="FG2" s="28"/>
      <c r="FH2" s="28"/>
      <c r="FI2" s="28"/>
      <c r="FJ2" s="28"/>
      <c r="FK2" s="28"/>
      <c r="FL2" s="28"/>
      <c r="FM2" s="28"/>
      <c r="FN2" s="28"/>
      <c r="FO2" s="28"/>
      <c r="FP2" s="28"/>
      <c r="FQ2" s="28"/>
      <c r="FR2" s="28"/>
      <c r="FS2" s="28"/>
      <c r="FT2" s="28"/>
      <c r="FU2" s="28"/>
      <c r="FV2" s="28"/>
      <c r="FW2" s="28"/>
      <c r="FX2" s="28"/>
      <c r="FY2" s="28"/>
      <c r="FZ2" s="28"/>
      <c r="GA2" s="28"/>
      <c r="GB2" s="28"/>
      <c r="GC2" s="28"/>
      <c r="GD2" s="28"/>
      <c r="GE2" s="28"/>
      <c r="GF2" s="28"/>
      <c r="GG2" s="28"/>
      <c r="GH2" s="28"/>
      <c r="GI2" s="28"/>
      <c r="GJ2" s="28"/>
      <c r="GK2" s="28"/>
      <c r="GL2" s="28"/>
      <c r="GM2" s="28"/>
      <c r="GN2" s="28"/>
      <c r="GO2" s="28"/>
    </row>
    <row r="3" spans="1:197" ht="15" customHeight="1" thickTop="1" thickBot="1" x14ac:dyDescent="0.3">
      <c r="A3" s="16" t="s">
        <v>12</v>
      </c>
      <c r="B3" s="29" t="s">
        <v>0</v>
      </c>
      <c r="C3" s="263" t="s">
        <v>13</v>
      </c>
      <c r="D3" s="263"/>
      <c r="E3" s="29" t="s">
        <v>0</v>
      </c>
      <c r="F3" s="6" t="s">
        <v>12</v>
      </c>
      <c r="G3" s="13" t="s">
        <v>14</v>
      </c>
      <c r="H3" s="17" t="s">
        <v>15</v>
      </c>
      <c r="I3" s="28"/>
      <c r="J3" s="36" t="s">
        <v>17</v>
      </c>
      <c r="K3" s="40" t="s">
        <v>0</v>
      </c>
      <c r="L3" s="39" t="s">
        <v>18</v>
      </c>
      <c r="M3" s="274" t="s">
        <v>19</v>
      </c>
      <c r="N3" s="275"/>
      <c r="O3" s="41" t="s">
        <v>20</v>
      </c>
      <c r="P3" s="37" t="s">
        <v>21</v>
      </c>
      <c r="Q3" s="37" t="s">
        <v>22</v>
      </c>
      <c r="R3" s="37" t="s">
        <v>12</v>
      </c>
      <c r="S3" s="37" t="s">
        <v>23</v>
      </c>
      <c r="T3" s="37" t="s">
        <v>24</v>
      </c>
      <c r="U3" s="38" t="s">
        <v>25</v>
      </c>
      <c r="V3" s="43" t="s">
        <v>17</v>
      </c>
      <c r="W3" s="45" t="s">
        <v>0</v>
      </c>
      <c r="X3" s="44" t="s">
        <v>18</v>
      </c>
      <c r="Y3" s="239" t="s">
        <v>19</v>
      </c>
      <c r="Z3" s="240"/>
      <c r="AA3" s="46" t="s">
        <v>20</v>
      </c>
      <c r="AB3" s="47" t="s">
        <v>21</v>
      </c>
      <c r="AC3" s="47" t="s">
        <v>22</v>
      </c>
      <c r="AD3" s="47" t="s">
        <v>12</v>
      </c>
      <c r="AE3" s="47" t="s">
        <v>23</v>
      </c>
      <c r="AF3" s="47" t="s">
        <v>24</v>
      </c>
      <c r="AG3" s="48" t="s">
        <v>25</v>
      </c>
      <c r="AH3" s="53" t="s">
        <v>17</v>
      </c>
      <c r="AI3" s="55" t="s">
        <v>0</v>
      </c>
      <c r="AJ3" s="54" t="s">
        <v>18</v>
      </c>
      <c r="AK3" s="247" t="s">
        <v>19</v>
      </c>
      <c r="AL3" s="248"/>
      <c r="AM3" s="56" t="s">
        <v>20</v>
      </c>
      <c r="AN3" s="57" t="s">
        <v>21</v>
      </c>
      <c r="AO3" s="57" t="s">
        <v>22</v>
      </c>
      <c r="AP3" s="57" t="s">
        <v>12</v>
      </c>
      <c r="AQ3" s="57" t="s">
        <v>23</v>
      </c>
      <c r="AR3" s="57" t="s">
        <v>24</v>
      </c>
      <c r="AS3" s="58" t="s">
        <v>25</v>
      </c>
      <c r="AT3" s="231" t="s">
        <v>32</v>
      </c>
      <c r="AU3" s="229"/>
      <c r="AV3" s="229" t="s">
        <v>33</v>
      </c>
      <c r="AW3" s="229"/>
      <c r="AX3" s="229" t="s">
        <v>34</v>
      </c>
      <c r="AY3" s="230"/>
      <c r="AZ3" s="26" t="s">
        <v>0</v>
      </c>
      <c r="BA3" s="26" t="s">
        <v>35</v>
      </c>
      <c r="BB3" s="229" t="s">
        <v>19</v>
      </c>
      <c r="BC3" s="229"/>
      <c r="BD3" s="26" t="s">
        <v>17</v>
      </c>
      <c r="BE3" s="26" t="s">
        <v>36</v>
      </c>
      <c r="BF3" s="26" t="s">
        <v>20</v>
      </c>
      <c r="BG3" s="26" t="s">
        <v>21</v>
      </c>
      <c r="BH3" s="26" t="s">
        <v>22</v>
      </c>
      <c r="BI3" s="26" t="s">
        <v>12</v>
      </c>
      <c r="BJ3" s="26" t="s">
        <v>23</v>
      </c>
      <c r="BK3" s="26" t="s">
        <v>24</v>
      </c>
      <c r="BL3" s="26" t="s">
        <v>25</v>
      </c>
      <c r="BM3" s="26" t="s">
        <v>0</v>
      </c>
      <c r="BN3" s="26" t="s">
        <v>35</v>
      </c>
      <c r="BO3" s="229" t="s">
        <v>19</v>
      </c>
      <c r="BP3" s="229"/>
      <c r="BQ3" s="26" t="s">
        <v>17</v>
      </c>
      <c r="BR3" s="26" t="s">
        <v>36</v>
      </c>
      <c r="BS3" s="26" t="s">
        <v>20</v>
      </c>
      <c r="BT3" s="26" t="s">
        <v>21</v>
      </c>
      <c r="BU3" s="26" t="s">
        <v>22</v>
      </c>
      <c r="BV3" s="26" t="s">
        <v>12</v>
      </c>
      <c r="BW3" s="26" t="s">
        <v>23</v>
      </c>
      <c r="BX3" s="26" t="s">
        <v>24</v>
      </c>
      <c r="BY3" s="26" t="s">
        <v>25</v>
      </c>
      <c r="BZ3" s="26" t="s">
        <v>0</v>
      </c>
      <c r="CA3" s="26" t="s">
        <v>35</v>
      </c>
      <c r="CB3" s="229" t="s">
        <v>19</v>
      </c>
      <c r="CC3" s="229"/>
      <c r="CD3" s="26" t="s">
        <v>17</v>
      </c>
      <c r="CE3" s="26" t="s">
        <v>36</v>
      </c>
      <c r="CF3" s="26" t="s">
        <v>20</v>
      </c>
      <c r="CG3" s="26" t="s">
        <v>21</v>
      </c>
      <c r="CH3" s="26" t="s">
        <v>22</v>
      </c>
      <c r="CI3" s="26" t="s">
        <v>12</v>
      </c>
      <c r="CJ3" s="26" t="s">
        <v>23</v>
      </c>
      <c r="CK3" s="26" t="s">
        <v>24</v>
      </c>
      <c r="CL3" s="26" t="s">
        <v>25</v>
      </c>
      <c r="CM3" s="26" t="s">
        <v>42</v>
      </c>
      <c r="CN3" s="26" t="s">
        <v>42</v>
      </c>
      <c r="CO3" s="26" t="s">
        <v>42</v>
      </c>
      <c r="CP3" s="26" t="s">
        <v>42</v>
      </c>
      <c r="CQ3" s="26" t="s">
        <v>42</v>
      </c>
      <c r="CR3" s="26" t="s">
        <v>42</v>
      </c>
      <c r="CS3" s="26" t="s">
        <v>12</v>
      </c>
      <c r="CT3" s="26" t="s">
        <v>12</v>
      </c>
      <c r="CU3" s="26" t="s">
        <v>36</v>
      </c>
      <c r="CV3" s="26" t="s">
        <v>36</v>
      </c>
      <c r="CW3" s="26" t="s">
        <v>43</v>
      </c>
      <c r="CX3" s="26" t="s">
        <v>43</v>
      </c>
      <c r="CY3" s="26" t="s">
        <v>20</v>
      </c>
      <c r="CZ3" s="26" t="s">
        <v>20</v>
      </c>
      <c r="DA3" s="26" t="s">
        <v>21</v>
      </c>
      <c r="DB3" s="26" t="s">
        <v>21</v>
      </c>
      <c r="DC3" s="26" t="s">
        <v>22</v>
      </c>
      <c r="DD3" s="26" t="s">
        <v>22</v>
      </c>
      <c r="DE3" s="26" t="s">
        <v>12</v>
      </c>
      <c r="DF3" s="26" t="s">
        <v>12</v>
      </c>
      <c r="DG3" s="26" t="s">
        <v>23</v>
      </c>
      <c r="DH3" s="26" t="s">
        <v>23</v>
      </c>
      <c r="DI3" s="26" t="s">
        <v>24</v>
      </c>
      <c r="DJ3" s="30" t="s">
        <v>24</v>
      </c>
      <c r="DK3" s="26" t="s">
        <v>0</v>
      </c>
      <c r="DL3" s="26" t="s">
        <v>35</v>
      </c>
      <c r="DM3" s="26" t="s">
        <v>42</v>
      </c>
      <c r="DN3" s="26" t="s">
        <v>0</v>
      </c>
      <c r="DO3" s="26" t="s">
        <v>0</v>
      </c>
      <c r="DP3" s="26" t="s">
        <v>35</v>
      </c>
      <c r="DQ3" s="26" t="s">
        <v>42</v>
      </c>
      <c r="DR3" s="26" t="s">
        <v>0</v>
      </c>
      <c r="DS3" s="26" t="s">
        <v>0</v>
      </c>
      <c r="DT3" s="26" t="s">
        <v>35</v>
      </c>
      <c r="DU3" s="26" t="s">
        <v>42</v>
      </c>
      <c r="DV3" s="26" t="s">
        <v>0</v>
      </c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P3" s="28"/>
      <c r="EQ3" s="28"/>
      <c r="ER3" s="28"/>
      <c r="ES3" s="28"/>
      <c r="ET3" s="28"/>
      <c r="EU3" s="28"/>
      <c r="EV3" s="28"/>
      <c r="EW3" s="28"/>
      <c r="EX3" s="28"/>
      <c r="EY3" s="28"/>
      <c r="EZ3" s="28"/>
      <c r="FA3" s="28"/>
      <c r="FB3" s="28"/>
      <c r="FC3" s="28"/>
      <c r="FD3" s="28"/>
      <c r="FE3" s="28"/>
      <c r="FF3" s="28"/>
      <c r="FG3" s="28"/>
      <c r="FH3" s="28"/>
      <c r="FI3" s="28"/>
      <c r="FJ3" s="28"/>
      <c r="FK3" s="28"/>
      <c r="FL3" s="28"/>
      <c r="FM3" s="28"/>
      <c r="FN3" s="28"/>
      <c r="FO3" s="28"/>
      <c r="FP3" s="28"/>
      <c r="FQ3" s="28"/>
      <c r="FR3" s="28"/>
      <c r="FS3" s="28"/>
      <c r="FT3" s="28"/>
      <c r="FU3" s="28"/>
      <c r="FV3" s="28"/>
      <c r="FW3" s="28"/>
      <c r="FX3" s="28"/>
      <c r="FY3" s="28"/>
      <c r="FZ3" s="28"/>
      <c r="GA3" s="28"/>
      <c r="GB3" s="28"/>
      <c r="GC3" s="28"/>
      <c r="GD3" s="28"/>
      <c r="GE3" s="28"/>
      <c r="GF3" s="28"/>
      <c r="GG3" s="28"/>
      <c r="GH3" s="28"/>
      <c r="GI3" s="28"/>
      <c r="GJ3" s="28"/>
      <c r="GK3" s="28"/>
      <c r="GL3" s="28"/>
      <c r="GM3" s="28"/>
      <c r="GN3" s="28"/>
      <c r="GO3" s="28"/>
    </row>
    <row r="4" spans="1:197" ht="15" customHeight="1" thickTop="1" x14ac:dyDescent="0.25">
      <c r="A4" s="18"/>
      <c r="B4" s="212"/>
      <c r="C4" s="11"/>
      <c r="D4" s="9"/>
      <c r="E4" s="215"/>
      <c r="F4" s="7"/>
      <c r="G4" s="14"/>
      <c r="H4" s="19"/>
      <c r="I4" s="28"/>
      <c r="J4" s="35">
        <v>1</v>
      </c>
      <c r="K4" s="218" t="str">
        <f>VLOOKUP(AT4,$AU$4:$AZ$27,6,0)</f>
        <v>Equipe 01</v>
      </c>
      <c r="L4" s="184">
        <f t="shared" ref="L4:L11" si="0">VLOOKUP(K4,$AZ$4:$BL$27,6,0)</f>
        <v>0</v>
      </c>
      <c r="M4" s="139">
        <f t="shared" ref="M4:M11" si="1">VLOOKUP(K4,$AZ$4:$BL$27,3,0)</f>
        <v>0</v>
      </c>
      <c r="N4" s="63" t="str">
        <f t="shared" ref="N4:N11" si="2">VLOOKUP(K4,$AZ$4:$BL$27,4,0)</f>
        <v>u</v>
      </c>
      <c r="O4" s="142">
        <f t="shared" ref="O4:O11" si="3">VLOOKUP(K4,$AZ$4:$BL$27,7,0)</f>
        <v>0</v>
      </c>
      <c r="P4" s="143">
        <f t="shared" ref="P4:P11" si="4">VLOOKUP(K4,$AZ$4:$BL$27,8,0)</f>
        <v>0</v>
      </c>
      <c r="Q4" s="143">
        <f t="shared" ref="Q4:Q11" si="5">VLOOKUP(K4,$AZ$4:$BL$27,9,0)</f>
        <v>0</v>
      </c>
      <c r="R4" s="143">
        <f t="shared" ref="R4:R11" si="6">VLOOKUP(K4,$AZ$4:$BL$27,10,0)</f>
        <v>0</v>
      </c>
      <c r="S4" s="143">
        <f t="shared" ref="S4:S11" si="7">VLOOKUP(K4,$AZ$4:$BL$27,11,0)</f>
        <v>0</v>
      </c>
      <c r="T4" s="143">
        <f t="shared" ref="T4:T11" si="8">VLOOKUP(K4,$AZ$4:$BL$27,12,0)</f>
        <v>0</v>
      </c>
      <c r="U4" s="175">
        <f t="shared" ref="U4:U11" si="9">VLOOKUP(K4,$AZ$4:$BL$27,13,0)</f>
        <v>0</v>
      </c>
      <c r="V4" s="49">
        <v>1</v>
      </c>
      <c r="W4" s="221" t="str">
        <f>VLOOKUP(AV4,$AW$4:$BM$27,17,0)</f>
        <v>Equipe 01</v>
      </c>
      <c r="X4" s="187">
        <f t="shared" ref="X4:X11" si="10">VLOOKUP(W4,$BM$4:$BY$27,6,0)</f>
        <v>0</v>
      </c>
      <c r="Y4" s="148">
        <f t="shared" ref="Y4:Y11" si="11">VLOOKUP(W4,$BM$4:$BY$27,3,0)</f>
        <v>0</v>
      </c>
      <c r="Z4" s="50" t="str">
        <f t="shared" ref="Z4:Z11" si="12">VLOOKUP(W4,$BM$4:$BY$27,4,0)</f>
        <v>u</v>
      </c>
      <c r="AA4" s="151">
        <f t="shared" ref="AA4:AA11" si="13">VLOOKUP(W4,$BM$4:$BY$27,7,0)</f>
        <v>0</v>
      </c>
      <c r="AB4" s="152">
        <f t="shared" ref="AB4:AB11" si="14">VLOOKUP(W4,$BM$4:$BY$27,8,0)</f>
        <v>0</v>
      </c>
      <c r="AC4" s="152">
        <f t="shared" ref="AC4:AC11" si="15">VLOOKUP(W4,$BM$4:$BY$27,9,0)</f>
        <v>0</v>
      </c>
      <c r="AD4" s="152">
        <f t="shared" ref="AD4:AD11" si="16">VLOOKUP(W4,$BM$4:$BY$27,10,0)</f>
        <v>0</v>
      </c>
      <c r="AE4" s="152">
        <f t="shared" ref="AE4:AE11" si="17">VLOOKUP(W4,$BM$4:$BY$27,11,0)</f>
        <v>0</v>
      </c>
      <c r="AF4" s="152">
        <f t="shared" ref="AF4:AF11" si="18">VLOOKUP(W4,$BM$4:$BY$27,12,0)</f>
        <v>0</v>
      </c>
      <c r="AG4" s="178">
        <f t="shared" ref="AG4:AG11" si="19">VLOOKUP(W4,$BM$4:$BY$27,13,0)</f>
        <v>0</v>
      </c>
      <c r="AH4" s="59">
        <v>1</v>
      </c>
      <c r="AI4" s="224" t="str">
        <f>VLOOKUP(AX4,$AY$4:$BZ$27,28,0)</f>
        <v>Equipe 01</v>
      </c>
      <c r="AJ4" s="190">
        <f t="shared" ref="AJ4:AJ11" si="20">VLOOKUP(AI4,$BZ$4:$CL$27,6,0)</f>
        <v>0</v>
      </c>
      <c r="AK4" s="157">
        <f>VLOOKUP(AI4,$BZ$4:$CL$27,3,0)</f>
        <v>0</v>
      </c>
      <c r="AL4" s="60" t="str">
        <f>VLOOKUP(AI4,$BZ$4:$CL$27,4,0)</f>
        <v>u</v>
      </c>
      <c r="AM4" s="160">
        <f>VLOOKUP(AI4,$BZ$4:$CL$27,7,0)</f>
        <v>0</v>
      </c>
      <c r="AN4" s="161">
        <f>VLOOKUP(AI4,$BZ$4:$CL$27,8,0)</f>
        <v>0</v>
      </c>
      <c r="AO4" s="161">
        <f>VLOOKUP(AI4,$BZ$4:$CL$27,9,0)</f>
        <v>0</v>
      </c>
      <c r="AP4" s="161">
        <f>VLOOKUP(AI4,$BZ$4:$CL$27,10,0)</f>
        <v>0</v>
      </c>
      <c r="AQ4" s="161">
        <f>VLOOKUP(AI4,$BZ$4:$CL$27,11,0)</f>
        <v>0</v>
      </c>
      <c r="AR4" s="161">
        <f>VLOOKUP(AI4,$BZ$4:$CL$27,12,0)</f>
        <v>0</v>
      </c>
      <c r="AS4" s="181">
        <f>VLOOKUP(AI4,$BZ$4:$CL$27,13,0)</f>
        <v>0</v>
      </c>
      <c r="AT4" s="27">
        <v>1</v>
      </c>
      <c r="AU4" s="26">
        <f>BD4</f>
        <v>1</v>
      </c>
      <c r="AV4" s="26">
        <v>1</v>
      </c>
      <c r="AW4" s="26">
        <f>BQ4</f>
        <v>1</v>
      </c>
      <c r="AX4" s="26">
        <v>1</v>
      </c>
      <c r="AY4" s="30">
        <f>CD4</f>
        <v>1</v>
      </c>
      <c r="AZ4" s="31" t="str">
        <f>Equipes!A2</f>
        <v>Equipe 01</v>
      </c>
      <c r="BA4" s="26">
        <f>RANK(CM4,$CM$4:$CM$27)</f>
        <v>1</v>
      </c>
      <c r="BB4" s="26">
        <f>'J10'!BA4-BA4</f>
        <v>0</v>
      </c>
      <c r="BC4" s="32" t="str">
        <f>IF(BA4&gt;'J10'!BA4,'J10'!$BC$28,IF(BA4='J10'!BA4,'J10'!$BB$28,IF(BA4&lt;'J10'!BA4,'J10'!$BA$28)))</f>
        <v>u</v>
      </c>
      <c r="BD4" s="26">
        <f>RANK(CN4,$CN$4:$CN$27)</f>
        <v>1</v>
      </c>
      <c r="BE4" s="26">
        <f>SUMPRODUCT(($B$4:$B$15=AZ4)*($CW$4:$CW$15))+SUMPRODUCT(($E$4:$E$15=AZ4)*($CX$4:$CX$15))+'J10'!BE4</f>
        <v>0</v>
      </c>
      <c r="BF4" s="26">
        <f>SUMPRODUCT(($B$4:$B$15=AZ4)*($CY$4:$CY$15))+SUMPRODUCT(($E$4:$E$15=AZ4)*($CZ$4:$CZ$15))+'J10'!BF4</f>
        <v>0</v>
      </c>
      <c r="BG4" s="26">
        <f>SUMPRODUCT(($B$4:$B$15=AZ4)*($DA$4:$DA$15))+SUMPRODUCT(($E$4:$E$15=AZ4)*($DB$4:$DB$15))+'J10'!BG4</f>
        <v>0</v>
      </c>
      <c r="BH4" s="26">
        <f>SUMPRODUCT(($B$4:$B$15=AZ4)*($DC$4:$DC$15))+SUMPRODUCT(($E$4:$E$15=AZ4)*($DD$4:$DD$15))+'J10'!BH4</f>
        <v>0</v>
      </c>
      <c r="BI4" s="26">
        <f>SUMPRODUCT(($B$4:$B$15=AZ4)*($DE$4:$DE$15))+SUMPRODUCT(($E$4:$E$15=AZ4)*($DF$4:$DF$15))+'J10'!BI4</f>
        <v>0</v>
      </c>
      <c r="BJ4" s="26">
        <f>SUMPRODUCT(($B$4:$B$15=AZ4)*($DG$4:$DG$15))+SUMPRODUCT(($E$4:$E$15=AZ4)*($DH$4:$DH$15))+'J10'!BJ4</f>
        <v>0</v>
      </c>
      <c r="BK4" s="26">
        <f>SUMPRODUCT(($B$4:$B$15=AZ4)*($DI$4:$DI$15))+SUMPRODUCT(($E$4:$E$15=AZ4)*($DJ$4:$DJ$15))+'J10'!BK4</f>
        <v>0</v>
      </c>
      <c r="BL4" s="26">
        <f>BJ4-BK4</f>
        <v>0</v>
      </c>
      <c r="BM4" s="31" t="str">
        <f>Equipes!A2</f>
        <v>Equipe 01</v>
      </c>
      <c r="BN4" s="26">
        <f>RANK(CO4,$CO$4:$CO$27)</f>
        <v>1</v>
      </c>
      <c r="BO4" s="26">
        <f>'J10'!BN4-BN4</f>
        <v>0</v>
      </c>
      <c r="BP4" s="32" t="str">
        <f>IF(BN4&gt;'J10'!BN4,'J10'!$BP$28,IF(BN4='J10'!BN4,'J10'!$BO$28,IF(BN4&lt;'J10'!BN4,'J10'!$BN$28)))</f>
        <v>u</v>
      </c>
      <c r="BQ4" s="26">
        <f>RANK(CP4,$CP$4:$CP$27)</f>
        <v>1</v>
      </c>
      <c r="BR4" s="26">
        <f>SUMPRODUCT(($B$4:$B$15=BM4)*($CU$4:$CU$15))+'J10'!BR4</f>
        <v>0</v>
      </c>
      <c r="BS4" s="26">
        <f>SUMPRODUCT(($B$4:$B$15=BM4)*($CY$4:$CY$15))+'J10'!BS4</f>
        <v>0</v>
      </c>
      <c r="BT4" s="26">
        <f>SUMPRODUCT(($B$4:$B$15=BM4)*($DA$4:$DA$15))+'J10'!BT4</f>
        <v>0</v>
      </c>
      <c r="BU4" s="26">
        <f>SUMPRODUCT(($B$4:$B$15=BM4)*($DC$4:$DC$15))+'J10'!BU4</f>
        <v>0</v>
      </c>
      <c r="BV4" s="26">
        <f>SUMPRODUCT(($B$4:$B$15=BM4)*($DE$4:$DE$15))+'J10'!BV4</f>
        <v>0</v>
      </c>
      <c r="BW4" s="26">
        <f>SUMPRODUCT(($B$4:$B$15=BM4)*($DG$4:$DG$15))+'J10'!BW4</f>
        <v>0</v>
      </c>
      <c r="BX4" s="26">
        <f>SUMPRODUCT(($B$4:$B$15=BM4)*($DI$4:$DI$15))+'J10'!BX4</f>
        <v>0</v>
      </c>
      <c r="BY4" s="26">
        <f>BW4-BX4</f>
        <v>0</v>
      </c>
      <c r="BZ4" s="31" t="str">
        <f>Equipes!A2</f>
        <v>Equipe 01</v>
      </c>
      <c r="CA4" s="26">
        <f>RANK(CQ4,$CQ$4:$CQ$27)</f>
        <v>1</v>
      </c>
      <c r="CB4" s="26">
        <f>'J10'!CA4-CA4</f>
        <v>0</v>
      </c>
      <c r="CC4" s="32" t="str">
        <f>IF(CA4&gt;'J10'!CA4,'J10'!$CC$28,IF(CA4='J10'!CA4,'J10'!$CB$28,IF(CA4&lt;'J10'!CA4,'J10'!$CA$28)))</f>
        <v>u</v>
      </c>
      <c r="CD4" s="26">
        <f>RANK(CR4,$CR$4:$CR$27)</f>
        <v>1</v>
      </c>
      <c r="CE4" s="26">
        <f>SUMPRODUCT(($E$4:$E$15=BZ4)*($CV$4:$CV$15))+'J10'!CE4</f>
        <v>0</v>
      </c>
      <c r="CF4" s="26">
        <f>SUMPRODUCT(($E$4:$E$15=BZ4)*($CZ$4:$CZ$15))+'J10'!CF4</f>
        <v>0</v>
      </c>
      <c r="CG4" s="26">
        <f>SUMPRODUCT(($E$4:$E$15=BZ4)*($DB$4:$DB$15))+'J10'!CG4</f>
        <v>0</v>
      </c>
      <c r="CH4" s="26">
        <f>SUMPRODUCT(($E$4:$E$15=BZ4)*($DD$4:$DD$15))+'J10'!CH4</f>
        <v>0</v>
      </c>
      <c r="CI4" s="26">
        <f>SUMPRODUCT(($E$4:$E$15=BZ4)*($DF$4:$DF$15))+'J10'!CI4</f>
        <v>0</v>
      </c>
      <c r="CJ4" s="26">
        <f>SUMPRODUCT(($E$4:$E$15=BZ4)*($DH$4:$DH$15))+'J10'!CJ4</f>
        <v>0</v>
      </c>
      <c r="CK4" s="26">
        <f>SUMPRODUCT(($E$4:$E$15=BZ4)*($DJ$4:$DJ$15))+'J10'!CK4</f>
        <v>0</v>
      </c>
      <c r="CL4" s="26">
        <f>CJ4-CK4</f>
        <v>0</v>
      </c>
      <c r="CM4" s="33">
        <f>SUM(BE4*1000+(BL4)/100+(BJ4)/1000)</f>
        <v>0</v>
      </c>
      <c r="CN4" s="33">
        <f>CM4+0.0000008</f>
        <v>7.9999999999999996E-7</v>
      </c>
      <c r="CO4" s="33">
        <f>SUM(BR4*1000+(BY4)/100+(BW4)/1000)</f>
        <v>0</v>
      </c>
      <c r="CP4" s="33">
        <f>CO4+0.0000008</f>
        <v>7.9999999999999996E-7</v>
      </c>
      <c r="CQ4" s="33">
        <f>SUM(CE4*1000+(CL4)/100+(CJ4)/1000)</f>
        <v>0</v>
      </c>
      <c r="CR4" s="33">
        <f>CQ4+0.0000008</f>
        <v>7.9999999999999996E-7</v>
      </c>
      <c r="CS4" s="26">
        <f>A4</f>
        <v>0</v>
      </c>
      <c r="CT4" s="26">
        <f>F4</f>
        <v>0</v>
      </c>
      <c r="CU4" s="26">
        <f>IF(C4="",0,IF(C4&gt;D4,3,IF(C4=D4,1,IF(C4&lt;D4,0))))</f>
        <v>0</v>
      </c>
      <c r="CV4" s="26">
        <f>IF(D4="",0,IF(D4&gt;C4,3,IF(D4=C4,1,IF(D4&lt;C4,0))))</f>
        <v>0</v>
      </c>
      <c r="CW4" s="26">
        <f>CU4-CS4</f>
        <v>0</v>
      </c>
      <c r="CX4" s="26">
        <f>CV4-CT4</f>
        <v>0</v>
      </c>
      <c r="CY4" s="26">
        <f t="shared" ref="CY4:CZ7" si="21">IF(C4="",0,1)</f>
        <v>0</v>
      </c>
      <c r="CZ4" s="26">
        <f t="shared" si="21"/>
        <v>0</v>
      </c>
      <c r="DA4" s="26" t="b">
        <f>IF(C4&lt;&gt;"",IF(C4&gt;D4,1))</f>
        <v>0</v>
      </c>
      <c r="DB4" s="26" t="b">
        <f>IF(D4&lt;&gt;"",IF(D4&gt;C4,1))</f>
        <v>0</v>
      </c>
      <c r="DC4" s="26" t="b">
        <f>IF(C4&lt;&gt;"",IF(C4=D4,1))</f>
        <v>0</v>
      </c>
      <c r="DD4" s="26" t="b">
        <f>IF(D4&lt;&gt;"",IF(D4=C4,1))</f>
        <v>0</v>
      </c>
      <c r="DE4" s="26" t="b">
        <f>IF(C4&lt;&gt;"",IF(C4&lt;D4,1))</f>
        <v>0</v>
      </c>
      <c r="DF4" s="26" t="b">
        <f>IF(D4&lt;&gt;"",IF(D4&lt;C4,1))</f>
        <v>0</v>
      </c>
      <c r="DG4" s="26">
        <f t="shared" ref="DG4:DH7" si="22">C4</f>
        <v>0</v>
      </c>
      <c r="DH4" s="26">
        <f t="shared" si="22"/>
        <v>0</v>
      </c>
      <c r="DI4" s="26">
        <f>D4</f>
        <v>0</v>
      </c>
      <c r="DJ4" s="30">
        <f>C4</f>
        <v>0</v>
      </c>
      <c r="DK4" s="31" t="str">
        <f>VLOOKUP(AT4,$AU$4:$AZ$27,6,0)</f>
        <v>Equipe 01</v>
      </c>
      <c r="DL4" s="33">
        <f>VLOOKUP(DK4,$AZ$4:$CM$27,40,0)</f>
        <v>0</v>
      </c>
      <c r="DM4" s="26">
        <f>RANK(DL4,$DL$4:$DL$27)</f>
        <v>1</v>
      </c>
      <c r="DN4" s="31" t="str">
        <f>AZ4</f>
        <v>Equipe 01</v>
      </c>
      <c r="DO4" s="31" t="str">
        <f>VLOOKUP(AV4,$AW$4:$BM$27,17,0)</f>
        <v>Equipe 01</v>
      </c>
      <c r="DP4" s="33">
        <f>VLOOKUP(DO4,$BM$4:$CO$27,29,0)</f>
        <v>0</v>
      </c>
      <c r="DQ4" s="26">
        <f>RANK(DP4,$DP$4:$DP$27)</f>
        <v>1</v>
      </c>
      <c r="DR4" s="31" t="str">
        <f>BM4</f>
        <v>Equipe 01</v>
      </c>
      <c r="DS4" s="31" t="str">
        <f>VLOOKUP(AX4,$AY$4:$BZ$27,28,0)</f>
        <v>Equipe 01</v>
      </c>
      <c r="DT4" s="33">
        <f>VLOOKUP(DS4,$BZ$4:$CQ$27,18,0)</f>
        <v>0</v>
      </c>
      <c r="DU4" s="26">
        <f>RANK(DT4,$DT$4:$DT$27)</f>
        <v>1</v>
      </c>
      <c r="DV4" s="31" t="str">
        <f>BZ4</f>
        <v>Equipe 01</v>
      </c>
      <c r="DW4" s="28"/>
      <c r="DX4" s="28"/>
      <c r="DY4" s="28"/>
      <c r="DZ4" s="28"/>
      <c r="EA4" s="28"/>
      <c r="EB4" s="28"/>
      <c r="EC4" s="28"/>
      <c r="ED4" s="28"/>
      <c r="EE4" s="28"/>
      <c r="EF4" s="28"/>
      <c r="EG4" s="28"/>
      <c r="EH4" s="28"/>
      <c r="EI4" s="28"/>
      <c r="EJ4" s="28"/>
      <c r="EK4" s="28"/>
      <c r="EL4" s="28"/>
      <c r="EM4" s="28"/>
      <c r="EN4" s="28"/>
      <c r="EO4" s="28"/>
      <c r="EP4" s="28"/>
      <c r="EQ4" s="28"/>
      <c r="ER4" s="28"/>
      <c r="ES4" s="28"/>
      <c r="ET4" s="28"/>
      <c r="EU4" s="28"/>
      <c r="EV4" s="28"/>
      <c r="EW4" s="28"/>
      <c r="EX4" s="28"/>
      <c r="EY4" s="28"/>
      <c r="EZ4" s="28"/>
      <c r="FA4" s="28"/>
      <c r="FB4" s="28"/>
      <c r="FC4" s="28"/>
      <c r="FD4" s="28"/>
      <c r="FE4" s="28"/>
      <c r="FF4" s="28"/>
      <c r="FG4" s="28"/>
      <c r="FH4" s="28"/>
      <c r="FI4" s="28"/>
      <c r="FJ4" s="28"/>
      <c r="FK4" s="28"/>
      <c r="FL4" s="28"/>
      <c r="FM4" s="28"/>
      <c r="FN4" s="28"/>
      <c r="FO4" s="28"/>
      <c r="FP4" s="28"/>
      <c r="FQ4" s="28"/>
      <c r="FR4" s="28"/>
      <c r="FS4" s="28"/>
      <c r="FT4" s="28"/>
      <c r="FU4" s="28"/>
      <c r="FV4" s="28"/>
      <c r="FW4" s="28"/>
      <c r="FX4" s="28"/>
      <c r="FY4" s="28"/>
      <c r="FZ4" s="28"/>
      <c r="GA4" s="28"/>
      <c r="GB4" s="28"/>
      <c r="GC4" s="28"/>
      <c r="GD4" s="28"/>
      <c r="GE4" s="28"/>
      <c r="GF4" s="28"/>
      <c r="GG4" s="28"/>
      <c r="GH4" s="28"/>
      <c r="GI4" s="28"/>
      <c r="GJ4" s="28"/>
      <c r="GK4" s="28"/>
      <c r="GL4" s="28"/>
      <c r="GM4" s="28"/>
      <c r="GN4" s="28"/>
      <c r="GO4" s="28"/>
    </row>
    <row r="5" spans="1:197" ht="15" customHeight="1" x14ac:dyDescent="0.25">
      <c r="A5" s="20"/>
      <c r="B5" s="213"/>
      <c r="C5" s="12"/>
      <c r="D5" s="10"/>
      <c r="E5" s="216"/>
      <c r="F5" s="8"/>
      <c r="G5" s="15"/>
      <c r="H5" s="21"/>
      <c r="I5" s="28"/>
      <c r="J5" s="34">
        <f>IF(DL5=DL4,DM4,DM5)</f>
        <v>1</v>
      </c>
      <c r="K5" s="219" t="str">
        <f t="shared" ref="K5:K11" si="23">VLOOKUP(AT5,$AU$4:$AZ$27,6,0)</f>
        <v>Equipe 02</v>
      </c>
      <c r="L5" s="185">
        <f t="shared" si="0"/>
        <v>0</v>
      </c>
      <c r="M5" s="140">
        <f t="shared" si="1"/>
        <v>0</v>
      </c>
      <c r="N5" s="42" t="str">
        <f t="shared" si="2"/>
        <v>u</v>
      </c>
      <c r="O5" s="144">
        <f t="shared" si="3"/>
        <v>0</v>
      </c>
      <c r="P5" s="145">
        <f t="shared" si="4"/>
        <v>0</v>
      </c>
      <c r="Q5" s="145">
        <f t="shared" si="5"/>
        <v>0</v>
      </c>
      <c r="R5" s="145">
        <f t="shared" si="6"/>
        <v>0</v>
      </c>
      <c r="S5" s="145">
        <f t="shared" si="7"/>
        <v>0</v>
      </c>
      <c r="T5" s="145">
        <f t="shared" si="8"/>
        <v>0</v>
      </c>
      <c r="U5" s="176">
        <f t="shared" si="9"/>
        <v>0</v>
      </c>
      <c r="V5" s="51">
        <f>IF(DP5=DP4,DQ4,DQ5)</f>
        <v>1</v>
      </c>
      <c r="W5" s="222" t="str">
        <f t="shared" ref="W5:W11" si="24">VLOOKUP(AV5,$AW$4:$BM$27,17,0)</f>
        <v>Equipe 02</v>
      </c>
      <c r="X5" s="188">
        <f t="shared" si="10"/>
        <v>0</v>
      </c>
      <c r="Y5" s="149">
        <f t="shared" si="11"/>
        <v>0</v>
      </c>
      <c r="Z5" s="52" t="str">
        <f t="shared" si="12"/>
        <v>u</v>
      </c>
      <c r="AA5" s="153">
        <f t="shared" si="13"/>
        <v>0</v>
      </c>
      <c r="AB5" s="154">
        <f t="shared" si="14"/>
        <v>0</v>
      </c>
      <c r="AC5" s="154">
        <f t="shared" si="15"/>
        <v>0</v>
      </c>
      <c r="AD5" s="154">
        <f t="shared" si="16"/>
        <v>0</v>
      </c>
      <c r="AE5" s="154">
        <f t="shared" si="17"/>
        <v>0</v>
      </c>
      <c r="AF5" s="154">
        <f t="shared" si="18"/>
        <v>0</v>
      </c>
      <c r="AG5" s="179">
        <f t="shared" si="19"/>
        <v>0</v>
      </c>
      <c r="AH5" s="61">
        <f>IF(DT5=DT4,DU4,DU5)</f>
        <v>1</v>
      </c>
      <c r="AI5" s="225" t="str">
        <f t="shared" ref="AI5:AI11" si="25">VLOOKUP(AX5,$AY$4:$BZ$27,28,0)</f>
        <v>Equipe 02</v>
      </c>
      <c r="AJ5" s="191">
        <f t="shared" si="20"/>
        <v>0</v>
      </c>
      <c r="AK5" s="158">
        <f t="shared" ref="AK5:AK11" si="26">VLOOKUP(AI5,$BZ$4:$CL$27,3,0)</f>
        <v>0</v>
      </c>
      <c r="AL5" s="62" t="str">
        <f t="shared" ref="AL5:AL11" si="27">VLOOKUP(AI5,$BZ$4:$CL$27,4,0)</f>
        <v>u</v>
      </c>
      <c r="AM5" s="162">
        <f t="shared" ref="AM5:AM11" si="28">VLOOKUP(AI5,$BZ$4:$CL$27,7,0)</f>
        <v>0</v>
      </c>
      <c r="AN5" s="163">
        <f t="shared" ref="AN5:AN11" si="29">VLOOKUP(AI5,$BZ$4:$CL$27,8,0)</f>
        <v>0</v>
      </c>
      <c r="AO5" s="163">
        <f t="shared" ref="AO5:AO11" si="30">VLOOKUP(AI5,$BZ$4:$CL$27,9,0)</f>
        <v>0</v>
      </c>
      <c r="AP5" s="163">
        <f t="shared" ref="AP5:AP11" si="31">VLOOKUP(AI5,$BZ$4:$CL$27,10,0)</f>
        <v>0</v>
      </c>
      <c r="AQ5" s="163">
        <f t="shared" ref="AQ5:AQ11" si="32">VLOOKUP(AI5,$BZ$4:$CL$27,11,0)</f>
        <v>0</v>
      </c>
      <c r="AR5" s="163">
        <f t="shared" ref="AR5:AR11" si="33">VLOOKUP(AI5,$BZ$4:$CL$27,12,0)</f>
        <v>0</v>
      </c>
      <c r="AS5" s="182">
        <f t="shared" ref="AS5:AS11" si="34">VLOOKUP(AI5,$BZ$4:$CL$27,13,0)</f>
        <v>0</v>
      </c>
      <c r="AT5" s="27">
        <v>2</v>
      </c>
      <c r="AU5" s="26">
        <f t="shared" ref="AU5:AU11" si="35">BD5</f>
        <v>2</v>
      </c>
      <c r="AV5" s="26">
        <v>2</v>
      </c>
      <c r="AW5" s="26">
        <f t="shared" ref="AW5:AW11" si="36">BQ5</f>
        <v>2</v>
      </c>
      <c r="AX5" s="26">
        <v>2</v>
      </c>
      <c r="AY5" s="30">
        <f t="shared" ref="AY5:AY11" si="37">CD5</f>
        <v>2</v>
      </c>
      <c r="AZ5" s="31" t="str">
        <f>Equipes!A3</f>
        <v>Equipe 02</v>
      </c>
      <c r="BA5" s="26">
        <f t="shared" ref="BA5:BA11" si="38">RANK(CM5,$CM$4:$CM$27)</f>
        <v>1</v>
      </c>
      <c r="BB5" s="26">
        <f>'J10'!BA5-BA5</f>
        <v>0</v>
      </c>
      <c r="BC5" s="32" t="str">
        <f>IF(BA5&gt;'J10'!BA5,'J10'!$BC$28,IF(BA5='J10'!BA5,'J10'!$BB$28,IF(BA5&lt;'J10'!BA5,'J10'!$BA$28)))</f>
        <v>u</v>
      </c>
      <c r="BD5" s="26">
        <f t="shared" ref="BD5:BD11" si="39">RANK(CN5,$CN$4:$CN$27)</f>
        <v>2</v>
      </c>
      <c r="BE5" s="26">
        <f>SUMPRODUCT(($B$4:$B$15=AZ5)*($CW$4:$CW$15))+SUMPRODUCT(($E$4:$E$15=AZ5)*($CX$4:$CX$15))+'J10'!BE5</f>
        <v>0</v>
      </c>
      <c r="BF5" s="26">
        <f>SUMPRODUCT(($B$4:$B$15=AZ5)*($CY$4:$CY$15))+SUMPRODUCT(($E$4:$E$15=AZ5)*($CZ$4:$CZ$15))+'J10'!BF5</f>
        <v>0</v>
      </c>
      <c r="BG5" s="26">
        <f>SUMPRODUCT(($B$4:$B$15=AZ5)*($DA$4:$DA$15))+SUMPRODUCT(($E$4:$E$15=AZ5)*($DB$4:$DB$15))+'J10'!BG5</f>
        <v>0</v>
      </c>
      <c r="BH5" s="26">
        <f>SUMPRODUCT(($B$4:$B$15=AZ5)*($DC$4:$DC$15))+SUMPRODUCT(($E$4:$E$15=AZ5)*($DD$4:$DD$15))+'J10'!BH5</f>
        <v>0</v>
      </c>
      <c r="BI5" s="26">
        <f>SUMPRODUCT(($B$4:$B$15=AZ5)*($DE$4:$DE$15))+SUMPRODUCT(($E$4:$E$15=AZ5)*($DF$4:$DF$15))+'J10'!BI5</f>
        <v>0</v>
      </c>
      <c r="BJ5" s="26">
        <f>SUMPRODUCT(($B$4:$B$15=AZ5)*($DG$4:$DG$15))+SUMPRODUCT(($E$4:$E$15=AZ5)*($DH$4:$DH$15))+'J10'!BJ5</f>
        <v>0</v>
      </c>
      <c r="BK5" s="26">
        <f>SUMPRODUCT(($B$4:$B$15=AZ5)*($DI$4:$DI$15))+SUMPRODUCT(($E$4:$E$15=AZ5)*($DJ$4:$DJ$15))+'J10'!BK5</f>
        <v>0</v>
      </c>
      <c r="BL5" s="26">
        <f t="shared" ref="BL5:BL11" si="40">BJ5-BK5</f>
        <v>0</v>
      </c>
      <c r="BM5" s="31" t="str">
        <f>Equipes!A3</f>
        <v>Equipe 02</v>
      </c>
      <c r="BN5" s="26">
        <f t="shared" ref="BN5:BN11" si="41">RANK(CO5,$CO$4:$CO$27)</f>
        <v>1</v>
      </c>
      <c r="BO5" s="26">
        <f>'J10'!BN5-BN5</f>
        <v>0</v>
      </c>
      <c r="BP5" s="32" t="str">
        <f>IF(BN5&gt;'J10'!BN5,'J10'!$BP$28,IF(BN5='J10'!BN5,'J10'!$BO$28,IF(BN5&lt;'J10'!BN5,'J10'!$BN$28)))</f>
        <v>u</v>
      </c>
      <c r="BQ5" s="26">
        <f t="shared" ref="BQ5:BQ11" si="42">RANK(CP5,$CP$4:$CP$27)</f>
        <v>2</v>
      </c>
      <c r="BR5" s="26">
        <f>SUMPRODUCT(($B$4:$B$15=BM5)*($CU$4:$CU$15))+'J10'!BR5</f>
        <v>0</v>
      </c>
      <c r="BS5" s="26">
        <f>SUMPRODUCT(($B$4:$B$15=BM5)*($CY$4:$CY$15))+'J10'!BS5</f>
        <v>0</v>
      </c>
      <c r="BT5" s="26">
        <f>SUMPRODUCT(($B$4:$B$15=BM5)*($DA$4:$DA$15))+'J10'!BT5</f>
        <v>0</v>
      </c>
      <c r="BU5" s="26">
        <f>SUMPRODUCT(($B$4:$B$15=BM5)*($DC$4:$DC$15))+'J10'!BU5</f>
        <v>0</v>
      </c>
      <c r="BV5" s="26">
        <f>SUMPRODUCT(($B$4:$B$15=BM5)*($DE$4:$DE$15))+'J10'!BV5</f>
        <v>0</v>
      </c>
      <c r="BW5" s="26">
        <f>SUMPRODUCT(($B$4:$B$15=BM5)*($DG$4:$DG$15))+'J10'!BW5</f>
        <v>0</v>
      </c>
      <c r="BX5" s="26">
        <f>SUMPRODUCT(($B$4:$B$15=BM5)*($DI$4:$DI$15))+'J10'!BX5</f>
        <v>0</v>
      </c>
      <c r="BY5" s="26">
        <f t="shared" ref="BY5:BY11" si="43">BW5-BX5</f>
        <v>0</v>
      </c>
      <c r="BZ5" s="31" t="str">
        <f>Equipes!A3</f>
        <v>Equipe 02</v>
      </c>
      <c r="CA5" s="26">
        <f t="shared" ref="CA5:CA11" si="44">RANK(CQ5,$CQ$4:$CQ$27)</f>
        <v>1</v>
      </c>
      <c r="CB5" s="26">
        <f>'J10'!CA5-CA5</f>
        <v>0</v>
      </c>
      <c r="CC5" s="32" t="str">
        <f>IF(CA5&gt;'J10'!CA5,'J10'!$CC$28,IF(CA5='J10'!CA5,'J10'!$CB$28,IF(CA5&lt;'J10'!CA5,'J10'!$CA$28)))</f>
        <v>u</v>
      </c>
      <c r="CD5" s="26">
        <f t="shared" ref="CD5:CD11" si="45">RANK(CR5,$CR$4:$CR$27)</f>
        <v>2</v>
      </c>
      <c r="CE5" s="26">
        <f>SUMPRODUCT(($E$4:$E$15=BZ5)*($CV$4:$CV$15))+'J10'!CE5</f>
        <v>0</v>
      </c>
      <c r="CF5" s="26">
        <f>SUMPRODUCT(($E$4:$E$15=BZ5)*($CZ$4:$CZ$15))+'J10'!CF5</f>
        <v>0</v>
      </c>
      <c r="CG5" s="26">
        <f>SUMPRODUCT(($E$4:$E$15=BZ5)*($DB$4:$DB$15))+'J10'!CG5</f>
        <v>0</v>
      </c>
      <c r="CH5" s="26">
        <f>SUMPRODUCT(($E$4:$E$15=BZ5)*($DD$4:$DD$15))+'J10'!CH5</f>
        <v>0</v>
      </c>
      <c r="CI5" s="26">
        <f>SUMPRODUCT(($E$4:$E$15=BZ5)*($DF$4:$DF$15))+'J10'!CI5</f>
        <v>0</v>
      </c>
      <c r="CJ5" s="26">
        <f>SUMPRODUCT(($E$4:$E$15=BZ5)*($DH$4:$DH$15))+'J10'!CJ5</f>
        <v>0</v>
      </c>
      <c r="CK5" s="26">
        <f>SUMPRODUCT(($E$4:$E$15=BZ5)*($DJ$4:$DJ$15))+'J10'!CK5</f>
        <v>0</v>
      </c>
      <c r="CL5" s="26">
        <f t="shared" ref="CL5:CL11" si="46">CJ5-CK5</f>
        <v>0</v>
      </c>
      <c r="CM5" s="33">
        <f t="shared" ref="CM5:CM11" si="47">SUM(BE5*1000+(BL5)/100+(BJ5)/1000)</f>
        <v>0</v>
      </c>
      <c r="CN5" s="33">
        <f>CM5+0.0000007</f>
        <v>6.9999999999999997E-7</v>
      </c>
      <c r="CO5" s="33">
        <f t="shared" ref="CO5:CO11" si="48">SUM(BR5*1000+(BY5)/100+(BW5)/1000)</f>
        <v>0</v>
      </c>
      <c r="CP5" s="33">
        <f>CO5+0.0000007</f>
        <v>6.9999999999999997E-7</v>
      </c>
      <c r="CQ5" s="33">
        <f t="shared" ref="CQ5:CQ11" si="49">SUM(CE5*1000+(CL5)/100+(CJ5)/1000)</f>
        <v>0</v>
      </c>
      <c r="CR5" s="33">
        <f>CQ5+0.0000007</f>
        <v>6.9999999999999997E-7</v>
      </c>
      <c r="CS5" s="26">
        <f>A5</f>
        <v>0</v>
      </c>
      <c r="CT5" s="26">
        <f>F5</f>
        <v>0</v>
      </c>
      <c r="CU5" s="26">
        <f>IF(C5="",0,IF(C5&gt;D5,3,IF(C5=D5,1,IF(C5&lt;D5,0))))</f>
        <v>0</v>
      </c>
      <c r="CV5" s="26">
        <f>IF(D5="",0,IF(D5&gt;C5,3,IF(D5=C5,1,IF(D5&lt;C5,0))))</f>
        <v>0</v>
      </c>
      <c r="CW5" s="26">
        <f t="shared" ref="CW5:CX7" si="50">CU5-CS5</f>
        <v>0</v>
      </c>
      <c r="CX5" s="26">
        <f t="shared" si="50"/>
        <v>0</v>
      </c>
      <c r="CY5" s="26">
        <f t="shared" si="21"/>
        <v>0</v>
      </c>
      <c r="CZ5" s="26">
        <f t="shared" si="21"/>
        <v>0</v>
      </c>
      <c r="DA5" s="26" t="b">
        <f>IF(C5&lt;&gt;"",IF(C5&gt;D5,1))</f>
        <v>0</v>
      </c>
      <c r="DB5" s="26" t="b">
        <f>IF(D5&lt;&gt;"",IF(D5&gt;C5,1))</f>
        <v>0</v>
      </c>
      <c r="DC5" s="26" t="b">
        <f>IF(C5&lt;&gt;"",IF(C5=D5,1))</f>
        <v>0</v>
      </c>
      <c r="DD5" s="26" t="b">
        <f>IF(D5&lt;&gt;"",IF(D5=C5,1))</f>
        <v>0</v>
      </c>
      <c r="DE5" s="26" t="b">
        <f>IF(C5&lt;&gt;"",IF(C5&lt;D5,1))</f>
        <v>0</v>
      </c>
      <c r="DF5" s="26" t="b">
        <f>IF(D5&lt;&gt;"",IF(D5&lt;C5,1))</f>
        <v>0</v>
      </c>
      <c r="DG5" s="26">
        <f t="shared" si="22"/>
        <v>0</v>
      </c>
      <c r="DH5" s="26">
        <f t="shared" si="22"/>
        <v>0</v>
      </c>
      <c r="DI5" s="26">
        <f>D5</f>
        <v>0</v>
      </c>
      <c r="DJ5" s="30">
        <f>C5</f>
        <v>0</v>
      </c>
      <c r="DK5" s="31" t="str">
        <f t="shared" ref="DK5:DK11" si="51">VLOOKUP(AT5,$AU$4:$AZ$27,6,0)</f>
        <v>Equipe 02</v>
      </c>
      <c r="DL5" s="33">
        <f t="shared" ref="DL5:DL11" si="52">VLOOKUP(DK5,$AZ$4:$CM$27,40,0)</f>
        <v>0</v>
      </c>
      <c r="DM5" s="26">
        <f t="shared" ref="DM5:DM11" si="53">RANK(DL5,$DL$4:$DL$27)</f>
        <v>1</v>
      </c>
      <c r="DN5" s="31" t="str">
        <f t="shared" ref="DN5:DN11" si="54">AZ5</f>
        <v>Equipe 02</v>
      </c>
      <c r="DO5" s="31" t="str">
        <f t="shared" ref="DO5:DO11" si="55">VLOOKUP(AV5,$AW$4:$BM$27,17,0)</f>
        <v>Equipe 02</v>
      </c>
      <c r="DP5" s="33">
        <f t="shared" ref="DP5:DP11" si="56">VLOOKUP(DO5,$BM$4:$CO$27,29,0)</f>
        <v>0</v>
      </c>
      <c r="DQ5" s="26">
        <f t="shared" ref="DQ5:DQ11" si="57">RANK(DP5,$DP$4:$DP$27)</f>
        <v>1</v>
      </c>
      <c r="DR5" s="31" t="str">
        <f t="shared" ref="DR5:DR11" si="58">BM5</f>
        <v>Equipe 02</v>
      </c>
      <c r="DS5" s="31" t="str">
        <f t="shared" ref="DS5:DS11" si="59">VLOOKUP(AX5,$AY$4:$BZ$27,28,0)</f>
        <v>Equipe 02</v>
      </c>
      <c r="DT5" s="33">
        <f t="shared" ref="DT5:DT11" si="60">VLOOKUP(DS5,$BZ$4:$CQ$27,18,0)</f>
        <v>0</v>
      </c>
      <c r="DU5" s="26">
        <f t="shared" ref="DU5:DU11" si="61">RANK(DT5,$DT$4:$DT$27)</f>
        <v>1</v>
      </c>
      <c r="DV5" s="31" t="str">
        <f t="shared" ref="DV5:DV11" si="62">BZ5</f>
        <v>Equipe 02</v>
      </c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</row>
    <row r="6" spans="1:197" ht="15" customHeight="1" x14ac:dyDescent="0.25">
      <c r="A6" s="20"/>
      <c r="B6" s="213"/>
      <c r="C6" s="12"/>
      <c r="D6" s="10"/>
      <c r="E6" s="216"/>
      <c r="F6" s="8"/>
      <c r="G6" s="15"/>
      <c r="H6" s="21"/>
      <c r="I6" s="28"/>
      <c r="J6" s="34">
        <f t="shared" ref="J6:J11" si="63">IF(DL6=DL5,DM5,DM6)</f>
        <v>1</v>
      </c>
      <c r="K6" s="219" t="str">
        <f t="shared" si="23"/>
        <v>Equipe 03</v>
      </c>
      <c r="L6" s="185">
        <f t="shared" si="0"/>
        <v>0</v>
      </c>
      <c r="M6" s="140">
        <f t="shared" si="1"/>
        <v>0</v>
      </c>
      <c r="N6" s="42" t="str">
        <f t="shared" si="2"/>
        <v>u</v>
      </c>
      <c r="O6" s="144">
        <f t="shared" si="3"/>
        <v>0</v>
      </c>
      <c r="P6" s="145">
        <f t="shared" si="4"/>
        <v>0</v>
      </c>
      <c r="Q6" s="145">
        <f t="shared" si="5"/>
        <v>0</v>
      </c>
      <c r="R6" s="145">
        <f t="shared" si="6"/>
        <v>0</v>
      </c>
      <c r="S6" s="145">
        <f t="shared" si="7"/>
        <v>0</v>
      </c>
      <c r="T6" s="145">
        <f t="shared" si="8"/>
        <v>0</v>
      </c>
      <c r="U6" s="176">
        <f t="shared" si="9"/>
        <v>0</v>
      </c>
      <c r="V6" s="51">
        <f t="shared" ref="V6:V11" si="64">IF(DP6=DP5,DQ5,DQ6)</f>
        <v>1</v>
      </c>
      <c r="W6" s="222" t="str">
        <f t="shared" si="24"/>
        <v>Equipe 03</v>
      </c>
      <c r="X6" s="188">
        <f t="shared" si="10"/>
        <v>0</v>
      </c>
      <c r="Y6" s="149">
        <f t="shared" si="11"/>
        <v>0</v>
      </c>
      <c r="Z6" s="52" t="str">
        <f t="shared" si="12"/>
        <v>u</v>
      </c>
      <c r="AA6" s="153">
        <f t="shared" si="13"/>
        <v>0</v>
      </c>
      <c r="AB6" s="154">
        <f t="shared" si="14"/>
        <v>0</v>
      </c>
      <c r="AC6" s="154">
        <f t="shared" si="15"/>
        <v>0</v>
      </c>
      <c r="AD6" s="154">
        <f t="shared" si="16"/>
        <v>0</v>
      </c>
      <c r="AE6" s="154">
        <f t="shared" si="17"/>
        <v>0</v>
      </c>
      <c r="AF6" s="154">
        <f t="shared" si="18"/>
        <v>0</v>
      </c>
      <c r="AG6" s="179">
        <f t="shared" si="19"/>
        <v>0</v>
      </c>
      <c r="AH6" s="61">
        <f t="shared" ref="AH6:AH11" si="65">IF(DT6=DT5,DU5,DU6)</f>
        <v>1</v>
      </c>
      <c r="AI6" s="225" t="str">
        <f t="shared" si="25"/>
        <v>Equipe 03</v>
      </c>
      <c r="AJ6" s="191">
        <f t="shared" si="20"/>
        <v>0</v>
      </c>
      <c r="AK6" s="158">
        <f t="shared" si="26"/>
        <v>0</v>
      </c>
      <c r="AL6" s="62" t="str">
        <f t="shared" si="27"/>
        <v>u</v>
      </c>
      <c r="AM6" s="162">
        <f t="shared" si="28"/>
        <v>0</v>
      </c>
      <c r="AN6" s="163">
        <f t="shared" si="29"/>
        <v>0</v>
      </c>
      <c r="AO6" s="163">
        <f t="shared" si="30"/>
        <v>0</v>
      </c>
      <c r="AP6" s="163">
        <f t="shared" si="31"/>
        <v>0</v>
      </c>
      <c r="AQ6" s="163">
        <f t="shared" si="32"/>
        <v>0</v>
      </c>
      <c r="AR6" s="163">
        <f t="shared" si="33"/>
        <v>0</v>
      </c>
      <c r="AS6" s="182">
        <f t="shared" si="34"/>
        <v>0</v>
      </c>
      <c r="AT6" s="27">
        <v>3</v>
      </c>
      <c r="AU6" s="26">
        <f t="shared" si="35"/>
        <v>3</v>
      </c>
      <c r="AV6" s="26">
        <v>3</v>
      </c>
      <c r="AW6" s="26">
        <f t="shared" si="36"/>
        <v>3</v>
      </c>
      <c r="AX6" s="26">
        <v>3</v>
      </c>
      <c r="AY6" s="30">
        <f t="shared" si="37"/>
        <v>3</v>
      </c>
      <c r="AZ6" s="31" t="str">
        <f>Equipes!A4</f>
        <v>Equipe 03</v>
      </c>
      <c r="BA6" s="26">
        <f t="shared" si="38"/>
        <v>1</v>
      </c>
      <c r="BB6" s="26">
        <f>'J10'!BA6-BA6</f>
        <v>0</v>
      </c>
      <c r="BC6" s="32" t="str">
        <f>IF(BA6&gt;'J10'!BA6,'J10'!$BC$28,IF(BA6='J10'!BA6,'J10'!$BB$28,IF(BA6&lt;'J10'!BA6,'J10'!$BA$28)))</f>
        <v>u</v>
      </c>
      <c r="BD6" s="26">
        <f t="shared" si="39"/>
        <v>3</v>
      </c>
      <c r="BE6" s="26">
        <f>SUMPRODUCT(($B$4:$B$15=AZ6)*($CW$4:$CW$15))+SUMPRODUCT(($E$4:$E$15=AZ6)*($CX$4:$CX$15))+'J10'!BE6</f>
        <v>0</v>
      </c>
      <c r="BF6" s="26">
        <f>SUMPRODUCT(($B$4:$B$15=AZ6)*($CY$4:$CY$15))+SUMPRODUCT(($E$4:$E$15=AZ6)*($CZ$4:$CZ$15))+'J10'!BF6</f>
        <v>0</v>
      </c>
      <c r="BG6" s="26">
        <f>SUMPRODUCT(($B$4:$B$15=AZ6)*($DA$4:$DA$15))+SUMPRODUCT(($E$4:$E$15=AZ6)*($DB$4:$DB$15))+'J10'!BG6</f>
        <v>0</v>
      </c>
      <c r="BH6" s="26">
        <f>SUMPRODUCT(($B$4:$B$15=AZ6)*($DC$4:$DC$15))+SUMPRODUCT(($E$4:$E$15=AZ6)*($DD$4:$DD$15))+'J10'!BH6</f>
        <v>0</v>
      </c>
      <c r="BI6" s="26">
        <f>SUMPRODUCT(($B$4:$B$15=AZ6)*($DE$4:$DE$15))+SUMPRODUCT(($E$4:$E$15=AZ6)*($DF$4:$DF$15))+'J10'!BI6</f>
        <v>0</v>
      </c>
      <c r="BJ6" s="26">
        <f>SUMPRODUCT(($B$4:$B$15=AZ6)*($DG$4:$DG$15))+SUMPRODUCT(($E$4:$E$15=AZ6)*($DH$4:$DH$15))+'J10'!BJ6</f>
        <v>0</v>
      </c>
      <c r="BK6" s="26">
        <f>SUMPRODUCT(($B$4:$B$15=AZ6)*($DI$4:$DI$15))+SUMPRODUCT(($E$4:$E$15=AZ6)*($DJ$4:$DJ$15))+'J10'!BK6</f>
        <v>0</v>
      </c>
      <c r="BL6" s="26">
        <f t="shared" si="40"/>
        <v>0</v>
      </c>
      <c r="BM6" s="31" t="str">
        <f>Equipes!A4</f>
        <v>Equipe 03</v>
      </c>
      <c r="BN6" s="26">
        <f t="shared" si="41"/>
        <v>1</v>
      </c>
      <c r="BO6" s="26">
        <f>'J10'!BN6-BN6</f>
        <v>0</v>
      </c>
      <c r="BP6" s="32" t="str">
        <f>IF(BN6&gt;'J10'!BN6,'J10'!$BP$28,IF(BN6='J10'!BN6,'J10'!$BO$28,IF(BN6&lt;'J10'!BN6,'J10'!$BN$28)))</f>
        <v>u</v>
      </c>
      <c r="BQ6" s="26">
        <f t="shared" si="42"/>
        <v>3</v>
      </c>
      <c r="BR6" s="26">
        <f>SUMPRODUCT(($B$4:$B$15=BM6)*($CU$4:$CU$15))+'J10'!BR6</f>
        <v>0</v>
      </c>
      <c r="BS6" s="26">
        <f>SUMPRODUCT(($B$4:$B$15=BM6)*($CY$4:$CY$15))+'J10'!BS6</f>
        <v>0</v>
      </c>
      <c r="BT6" s="26">
        <f>SUMPRODUCT(($B$4:$B$15=BM6)*($DA$4:$DA$15))+'J10'!BT6</f>
        <v>0</v>
      </c>
      <c r="BU6" s="26">
        <f>SUMPRODUCT(($B$4:$B$15=BM6)*($DC$4:$DC$15))+'J10'!BU6</f>
        <v>0</v>
      </c>
      <c r="BV6" s="26">
        <f>SUMPRODUCT(($B$4:$B$15=BM6)*($DE$4:$DE$15))+'J10'!BV6</f>
        <v>0</v>
      </c>
      <c r="BW6" s="26">
        <f>SUMPRODUCT(($B$4:$B$15=BM6)*($DG$4:$DG$15))+'J10'!BW6</f>
        <v>0</v>
      </c>
      <c r="BX6" s="26">
        <f>SUMPRODUCT(($B$4:$B$15=BM6)*($DI$4:$DI$15))+'J10'!BX6</f>
        <v>0</v>
      </c>
      <c r="BY6" s="26">
        <f t="shared" si="43"/>
        <v>0</v>
      </c>
      <c r="BZ6" s="31" t="str">
        <f>Equipes!A4</f>
        <v>Equipe 03</v>
      </c>
      <c r="CA6" s="26">
        <f t="shared" si="44"/>
        <v>1</v>
      </c>
      <c r="CB6" s="26">
        <f>'J10'!CA6-CA6</f>
        <v>0</v>
      </c>
      <c r="CC6" s="32" t="str">
        <f>IF(CA6&gt;'J10'!CA6,'J10'!$CC$28,IF(CA6='J10'!CA6,'J10'!$CB$28,IF(CA6&lt;'J10'!CA6,'J10'!$CA$28)))</f>
        <v>u</v>
      </c>
      <c r="CD6" s="26">
        <f t="shared" si="45"/>
        <v>3</v>
      </c>
      <c r="CE6" s="26">
        <f>SUMPRODUCT(($E$4:$E$15=BZ6)*($CV$4:$CV$15))+'J10'!CE6</f>
        <v>0</v>
      </c>
      <c r="CF6" s="26">
        <f>SUMPRODUCT(($E$4:$E$15=BZ6)*($CZ$4:$CZ$15))+'J10'!CF6</f>
        <v>0</v>
      </c>
      <c r="CG6" s="26">
        <f>SUMPRODUCT(($E$4:$E$15=BZ6)*($DB$4:$DB$15))+'J10'!CG6</f>
        <v>0</v>
      </c>
      <c r="CH6" s="26">
        <f>SUMPRODUCT(($E$4:$E$15=BZ6)*($DD$4:$DD$15))+'J10'!CH6</f>
        <v>0</v>
      </c>
      <c r="CI6" s="26">
        <f>SUMPRODUCT(($E$4:$E$15=BZ6)*($DF$4:$DF$15))+'J10'!CI6</f>
        <v>0</v>
      </c>
      <c r="CJ6" s="26">
        <f>SUMPRODUCT(($E$4:$E$15=BZ6)*($DH$4:$DH$15))+'J10'!CJ6</f>
        <v>0</v>
      </c>
      <c r="CK6" s="26">
        <f>SUMPRODUCT(($E$4:$E$15=BZ6)*($DJ$4:$DJ$15))+'J10'!CK6</f>
        <v>0</v>
      </c>
      <c r="CL6" s="26">
        <f t="shared" si="46"/>
        <v>0</v>
      </c>
      <c r="CM6" s="33">
        <f t="shared" si="47"/>
        <v>0</v>
      </c>
      <c r="CN6" s="33">
        <f>CM6+0.0000006</f>
        <v>5.9999999999999997E-7</v>
      </c>
      <c r="CO6" s="33">
        <f t="shared" si="48"/>
        <v>0</v>
      </c>
      <c r="CP6" s="33">
        <f>CO6+0.0000006</f>
        <v>5.9999999999999997E-7</v>
      </c>
      <c r="CQ6" s="33">
        <f t="shared" si="49"/>
        <v>0</v>
      </c>
      <c r="CR6" s="33">
        <f>CQ6+0.0000006</f>
        <v>5.9999999999999997E-7</v>
      </c>
      <c r="CS6" s="26">
        <f>A6</f>
        <v>0</v>
      </c>
      <c r="CT6" s="26">
        <f>F6</f>
        <v>0</v>
      </c>
      <c r="CU6" s="26">
        <f>IF(C6="",0,IF(C6&gt;D6,3,IF(C6=D6,1,IF(C6&lt;D6,0))))</f>
        <v>0</v>
      </c>
      <c r="CV6" s="26">
        <f>IF(D6="",0,IF(D6&gt;C6,3,IF(D6=C6,1,IF(D6&lt;C6,0))))</f>
        <v>0</v>
      </c>
      <c r="CW6" s="26">
        <f t="shared" si="50"/>
        <v>0</v>
      </c>
      <c r="CX6" s="26">
        <f t="shared" si="50"/>
        <v>0</v>
      </c>
      <c r="CY6" s="26">
        <f t="shared" si="21"/>
        <v>0</v>
      </c>
      <c r="CZ6" s="26">
        <f t="shared" si="21"/>
        <v>0</v>
      </c>
      <c r="DA6" s="26" t="b">
        <f>IF(C6&lt;&gt;"",IF(C6&gt;D6,1))</f>
        <v>0</v>
      </c>
      <c r="DB6" s="26" t="b">
        <f>IF(D6&lt;&gt;"",IF(D6&gt;C6,1))</f>
        <v>0</v>
      </c>
      <c r="DC6" s="26" t="b">
        <f>IF(C6&lt;&gt;"",IF(C6=D6,1))</f>
        <v>0</v>
      </c>
      <c r="DD6" s="26" t="b">
        <f>IF(D6&lt;&gt;"",IF(D6=C6,1))</f>
        <v>0</v>
      </c>
      <c r="DE6" s="26" t="b">
        <f>IF(C6&lt;&gt;"",IF(C6&lt;D6,1))</f>
        <v>0</v>
      </c>
      <c r="DF6" s="26" t="b">
        <f>IF(D6&lt;&gt;"",IF(D6&lt;C6,1))</f>
        <v>0</v>
      </c>
      <c r="DG6" s="26">
        <f t="shared" si="22"/>
        <v>0</v>
      </c>
      <c r="DH6" s="26">
        <f t="shared" si="22"/>
        <v>0</v>
      </c>
      <c r="DI6" s="26">
        <f>D6</f>
        <v>0</v>
      </c>
      <c r="DJ6" s="30">
        <f>C6</f>
        <v>0</v>
      </c>
      <c r="DK6" s="31" t="str">
        <f t="shared" si="51"/>
        <v>Equipe 03</v>
      </c>
      <c r="DL6" s="33">
        <f t="shared" si="52"/>
        <v>0</v>
      </c>
      <c r="DM6" s="26">
        <f t="shared" si="53"/>
        <v>1</v>
      </c>
      <c r="DN6" s="31" t="str">
        <f t="shared" si="54"/>
        <v>Equipe 03</v>
      </c>
      <c r="DO6" s="31" t="str">
        <f t="shared" si="55"/>
        <v>Equipe 03</v>
      </c>
      <c r="DP6" s="33">
        <f t="shared" si="56"/>
        <v>0</v>
      </c>
      <c r="DQ6" s="26">
        <f t="shared" si="57"/>
        <v>1</v>
      </c>
      <c r="DR6" s="31" t="str">
        <f t="shared" si="58"/>
        <v>Equipe 03</v>
      </c>
      <c r="DS6" s="31" t="str">
        <f t="shared" si="59"/>
        <v>Equipe 03</v>
      </c>
      <c r="DT6" s="33">
        <f t="shared" si="60"/>
        <v>0</v>
      </c>
      <c r="DU6" s="26">
        <f t="shared" si="61"/>
        <v>1</v>
      </c>
      <c r="DV6" s="31" t="str">
        <f t="shared" si="62"/>
        <v>Equipe 03</v>
      </c>
      <c r="DW6" s="28"/>
      <c r="DX6" s="28"/>
      <c r="DY6" s="28"/>
      <c r="DZ6" s="28"/>
      <c r="EA6" s="28"/>
      <c r="EB6" s="28"/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8"/>
      <c r="ET6" s="28"/>
      <c r="EU6" s="28"/>
      <c r="EV6" s="28"/>
      <c r="EW6" s="28"/>
      <c r="EX6" s="28"/>
      <c r="EY6" s="28"/>
      <c r="EZ6" s="28"/>
      <c r="FA6" s="28"/>
      <c r="FB6" s="28"/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8"/>
    </row>
    <row r="7" spans="1:197" ht="15" customHeight="1" thickBot="1" x14ac:dyDescent="0.3">
      <c r="A7" s="73"/>
      <c r="B7" s="214"/>
      <c r="C7" s="74"/>
      <c r="D7" s="75"/>
      <c r="E7" s="217"/>
      <c r="F7" s="76"/>
      <c r="G7" s="77"/>
      <c r="H7" s="78"/>
      <c r="I7" s="28"/>
      <c r="J7" s="34">
        <f t="shared" si="63"/>
        <v>1</v>
      </c>
      <c r="K7" s="219" t="str">
        <f t="shared" si="23"/>
        <v>Equipe 04</v>
      </c>
      <c r="L7" s="185">
        <f t="shared" si="0"/>
        <v>0</v>
      </c>
      <c r="M7" s="140">
        <f t="shared" si="1"/>
        <v>0</v>
      </c>
      <c r="N7" s="42" t="str">
        <f t="shared" si="2"/>
        <v>u</v>
      </c>
      <c r="O7" s="144">
        <f t="shared" si="3"/>
        <v>0</v>
      </c>
      <c r="P7" s="145">
        <f t="shared" si="4"/>
        <v>0</v>
      </c>
      <c r="Q7" s="145">
        <f t="shared" si="5"/>
        <v>0</v>
      </c>
      <c r="R7" s="145">
        <f t="shared" si="6"/>
        <v>0</v>
      </c>
      <c r="S7" s="145">
        <f t="shared" si="7"/>
        <v>0</v>
      </c>
      <c r="T7" s="145">
        <f t="shared" si="8"/>
        <v>0</v>
      </c>
      <c r="U7" s="176">
        <f t="shared" si="9"/>
        <v>0</v>
      </c>
      <c r="V7" s="51">
        <f t="shared" si="64"/>
        <v>1</v>
      </c>
      <c r="W7" s="222" t="str">
        <f t="shared" si="24"/>
        <v>Equipe 04</v>
      </c>
      <c r="X7" s="188">
        <f t="shared" si="10"/>
        <v>0</v>
      </c>
      <c r="Y7" s="149">
        <f t="shared" si="11"/>
        <v>0</v>
      </c>
      <c r="Z7" s="52" t="str">
        <f t="shared" si="12"/>
        <v>u</v>
      </c>
      <c r="AA7" s="153">
        <f t="shared" si="13"/>
        <v>0</v>
      </c>
      <c r="AB7" s="154">
        <f t="shared" si="14"/>
        <v>0</v>
      </c>
      <c r="AC7" s="154">
        <f t="shared" si="15"/>
        <v>0</v>
      </c>
      <c r="AD7" s="154">
        <f t="shared" si="16"/>
        <v>0</v>
      </c>
      <c r="AE7" s="154">
        <f t="shared" si="17"/>
        <v>0</v>
      </c>
      <c r="AF7" s="154">
        <f t="shared" si="18"/>
        <v>0</v>
      </c>
      <c r="AG7" s="179">
        <f t="shared" si="19"/>
        <v>0</v>
      </c>
      <c r="AH7" s="61">
        <f t="shared" si="65"/>
        <v>1</v>
      </c>
      <c r="AI7" s="225" t="str">
        <f t="shared" si="25"/>
        <v>Equipe 04</v>
      </c>
      <c r="AJ7" s="191">
        <f t="shared" si="20"/>
        <v>0</v>
      </c>
      <c r="AK7" s="158">
        <f t="shared" si="26"/>
        <v>0</v>
      </c>
      <c r="AL7" s="62" t="str">
        <f t="shared" si="27"/>
        <v>u</v>
      </c>
      <c r="AM7" s="162">
        <f t="shared" si="28"/>
        <v>0</v>
      </c>
      <c r="AN7" s="163">
        <f t="shared" si="29"/>
        <v>0</v>
      </c>
      <c r="AO7" s="163">
        <f t="shared" si="30"/>
        <v>0</v>
      </c>
      <c r="AP7" s="163">
        <f t="shared" si="31"/>
        <v>0</v>
      </c>
      <c r="AQ7" s="163">
        <f t="shared" si="32"/>
        <v>0</v>
      </c>
      <c r="AR7" s="163">
        <f t="shared" si="33"/>
        <v>0</v>
      </c>
      <c r="AS7" s="182">
        <f t="shared" si="34"/>
        <v>0</v>
      </c>
      <c r="AT7" s="27">
        <v>4</v>
      </c>
      <c r="AU7" s="26">
        <f t="shared" si="35"/>
        <v>4</v>
      </c>
      <c r="AV7" s="26">
        <v>4</v>
      </c>
      <c r="AW7" s="26">
        <f t="shared" si="36"/>
        <v>4</v>
      </c>
      <c r="AX7" s="26">
        <v>4</v>
      </c>
      <c r="AY7" s="30">
        <f t="shared" si="37"/>
        <v>4</v>
      </c>
      <c r="AZ7" s="31" t="str">
        <f>Equipes!A5</f>
        <v>Equipe 04</v>
      </c>
      <c r="BA7" s="26">
        <f t="shared" si="38"/>
        <v>1</v>
      </c>
      <c r="BB7" s="26">
        <f>'J10'!BA7-BA7</f>
        <v>0</v>
      </c>
      <c r="BC7" s="32" t="str">
        <f>IF(BA7&gt;'J10'!BA7,'J10'!$BC$28,IF(BA7='J10'!BA7,'J10'!$BB$28,IF(BA7&lt;'J10'!BA7,'J10'!$BA$28)))</f>
        <v>u</v>
      </c>
      <c r="BD7" s="26">
        <f t="shared" si="39"/>
        <v>4</v>
      </c>
      <c r="BE7" s="26">
        <f>SUMPRODUCT(($B$4:$B$15=AZ7)*($CW$4:$CW$15))+SUMPRODUCT(($E$4:$E$15=AZ7)*($CX$4:$CX$15))+'J10'!BE7</f>
        <v>0</v>
      </c>
      <c r="BF7" s="26">
        <f>SUMPRODUCT(($B$4:$B$15=AZ7)*($CY$4:$CY$15))+SUMPRODUCT(($E$4:$E$15=AZ7)*($CZ$4:$CZ$15))+'J10'!BF7</f>
        <v>0</v>
      </c>
      <c r="BG7" s="26">
        <f>SUMPRODUCT(($B$4:$B$15=AZ7)*($DA$4:$DA$15))+SUMPRODUCT(($E$4:$E$15=AZ7)*($DB$4:$DB$15))+'J10'!BG7</f>
        <v>0</v>
      </c>
      <c r="BH7" s="26">
        <f>SUMPRODUCT(($B$4:$B$15=AZ7)*($DC$4:$DC$15))+SUMPRODUCT(($E$4:$E$15=AZ7)*($DD$4:$DD$15))+'J10'!BH7</f>
        <v>0</v>
      </c>
      <c r="BI7" s="26">
        <f>SUMPRODUCT(($B$4:$B$15=AZ7)*($DE$4:$DE$15))+SUMPRODUCT(($E$4:$E$15=AZ7)*($DF$4:$DF$15))+'J10'!BI7</f>
        <v>0</v>
      </c>
      <c r="BJ7" s="26">
        <f>SUMPRODUCT(($B$4:$B$15=AZ7)*($DG$4:$DG$15))+SUMPRODUCT(($E$4:$E$15=AZ7)*($DH$4:$DH$15))+'J10'!BJ7</f>
        <v>0</v>
      </c>
      <c r="BK7" s="26">
        <f>SUMPRODUCT(($B$4:$B$15=AZ7)*($DI$4:$DI$15))+SUMPRODUCT(($E$4:$E$15=AZ7)*($DJ$4:$DJ$15))+'J10'!BK7</f>
        <v>0</v>
      </c>
      <c r="BL7" s="26">
        <f t="shared" si="40"/>
        <v>0</v>
      </c>
      <c r="BM7" s="31" t="str">
        <f>Equipes!A5</f>
        <v>Equipe 04</v>
      </c>
      <c r="BN7" s="26">
        <f t="shared" si="41"/>
        <v>1</v>
      </c>
      <c r="BO7" s="26">
        <f>'J10'!BN7-BN7</f>
        <v>0</v>
      </c>
      <c r="BP7" s="32" t="str">
        <f>IF(BN7&gt;'J10'!BN7,'J10'!$BP$28,IF(BN7='J10'!BN7,'J10'!$BO$28,IF(BN7&lt;'J10'!BN7,'J10'!$BN$28)))</f>
        <v>u</v>
      </c>
      <c r="BQ7" s="26">
        <f t="shared" si="42"/>
        <v>4</v>
      </c>
      <c r="BR7" s="26">
        <f>SUMPRODUCT(($B$4:$B$15=BM7)*($CU$4:$CU$15))+'J10'!BR7</f>
        <v>0</v>
      </c>
      <c r="BS7" s="26">
        <f>SUMPRODUCT(($B$4:$B$15=BM7)*($CY$4:$CY$15))+'J10'!BS7</f>
        <v>0</v>
      </c>
      <c r="BT7" s="26">
        <f>SUMPRODUCT(($B$4:$B$15=BM7)*($DA$4:$DA$15))+'J10'!BT7</f>
        <v>0</v>
      </c>
      <c r="BU7" s="26">
        <f>SUMPRODUCT(($B$4:$B$15=BM7)*($DC$4:$DC$15))+'J10'!BU7</f>
        <v>0</v>
      </c>
      <c r="BV7" s="26">
        <f>SUMPRODUCT(($B$4:$B$15=BM7)*($DE$4:$DE$15))+'J10'!BV7</f>
        <v>0</v>
      </c>
      <c r="BW7" s="26">
        <f>SUMPRODUCT(($B$4:$B$15=BM7)*($DG$4:$DG$15))+'J10'!BW7</f>
        <v>0</v>
      </c>
      <c r="BX7" s="26">
        <f>SUMPRODUCT(($B$4:$B$15=BM7)*($DI$4:$DI$15))+'J10'!BX7</f>
        <v>0</v>
      </c>
      <c r="BY7" s="26">
        <f t="shared" si="43"/>
        <v>0</v>
      </c>
      <c r="BZ7" s="31" t="str">
        <f>Equipes!A5</f>
        <v>Equipe 04</v>
      </c>
      <c r="CA7" s="26">
        <f t="shared" si="44"/>
        <v>1</v>
      </c>
      <c r="CB7" s="26">
        <f>'J10'!CA7-CA7</f>
        <v>0</v>
      </c>
      <c r="CC7" s="32" t="str">
        <f>IF(CA7&gt;'J10'!CA7,'J10'!$CC$28,IF(CA7='J10'!CA7,'J10'!$CB$28,IF(CA7&lt;'J10'!CA7,'J10'!$CA$28)))</f>
        <v>u</v>
      </c>
      <c r="CD7" s="26">
        <f t="shared" si="45"/>
        <v>4</v>
      </c>
      <c r="CE7" s="26">
        <f>SUMPRODUCT(($E$4:$E$15=BZ7)*($CV$4:$CV$15))+'J10'!CE7</f>
        <v>0</v>
      </c>
      <c r="CF7" s="26">
        <f>SUMPRODUCT(($E$4:$E$15=BZ7)*($CZ$4:$CZ$15))+'J10'!CF7</f>
        <v>0</v>
      </c>
      <c r="CG7" s="26">
        <f>SUMPRODUCT(($E$4:$E$15=BZ7)*($DB$4:$DB$15))+'J10'!CG7</f>
        <v>0</v>
      </c>
      <c r="CH7" s="26">
        <f>SUMPRODUCT(($E$4:$E$15=BZ7)*($DD$4:$DD$15))+'J10'!CH7</f>
        <v>0</v>
      </c>
      <c r="CI7" s="26">
        <f>SUMPRODUCT(($E$4:$E$15=BZ7)*($DF$4:$DF$15))+'J10'!CI7</f>
        <v>0</v>
      </c>
      <c r="CJ7" s="26">
        <f>SUMPRODUCT(($E$4:$E$15=BZ7)*($DH$4:$DH$15))+'J10'!CJ7</f>
        <v>0</v>
      </c>
      <c r="CK7" s="26">
        <f>SUMPRODUCT(($E$4:$E$15=BZ7)*($DJ$4:$DJ$15))+'J10'!CK7</f>
        <v>0</v>
      </c>
      <c r="CL7" s="26">
        <f t="shared" si="46"/>
        <v>0</v>
      </c>
      <c r="CM7" s="33">
        <f t="shared" si="47"/>
        <v>0</v>
      </c>
      <c r="CN7" s="33">
        <f>CM7+0.0000005</f>
        <v>4.9999999999999998E-7</v>
      </c>
      <c r="CO7" s="33">
        <f t="shared" si="48"/>
        <v>0</v>
      </c>
      <c r="CP7" s="33">
        <f>CO7+0.0000005</f>
        <v>4.9999999999999998E-7</v>
      </c>
      <c r="CQ7" s="33">
        <f t="shared" si="49"/>
        <v>0</v>
      </c>
      <c r="CR7" s="33">
        <f>CQ7+0.0000005</f>
        <v>4.9999999999999998E-7</v>
      </c>
      <c r="CS7" s="26">
        <f>A7</f>
        <v>0</v>
      </c>
      <c r="CT7" s="26">
        <f>F7</f>
        <v>0</v>
      </c>
      <c r="CU7" s="26">
        <f>IF(C7="",0,IF(C7&gt;D7,3,IF(C7=D7,1,IF(C7&lt;D7,0))))</f>
        <v>0</v>
      </c>
      <c r="CV7" s="26">
        <f>IF(D7="",0,IF(D7&gt;C7,3,IF(D7=C7,1,IF(D7&lt;C7,0))))</f>
        <v>0</v>
      </c>
      <c r="CW7" s="26">
        <f t="shared" si="50"/>
        <v>0</v>
      </c>
      <c r="CX7" s="26">
        <f t="shared" si="50"/>
        <v>0</v>
      </c>
      <c r="CY7" s="26">
        <f t="shared" si="21"/>
        <v>0</v>
      </c>
      <c r="CZ7" s="26">
        <f t="shared" si="21"/>
        <v>0</v>
      </c>
      <c r="DA7" s="26" t="b">
        <f>IF(C7&lt;&gt;"",IF(C7&gt;D7,1))</f>
        <v>0</v>
      </c>
      <c r="DB7" s="26" t="b">
        <f>IF(D7&lt;&gt;"",IF(D7&gt;C7,1))</f>
        <v>0</v>
      </c>
      <c r="DC7" s="26" t="b">
        <f>IF(C7&lt;&gt;"",IF(C7=D7,1))</f>
        <v>0</v>
      </c>
      <c r="DD7" s="26" t="b">
        <f>IF(D7&lt;&gt;"",IF(D7=C7,1))</f>
        <v>0</v>
      </c>
      <c r="DE7" s="26" t="b">
        <f>IF(C7&lt;&gt;"",IF(C7&lt;D7,1))</f>
        <v>0</v>
      </c>
      <c r="DF7" s="26" t="b">
        <f>IF(D7&lt;&gt;"",IF(D7&lt;C7,1))</f>
        <v>0</v>
      </c>
      <c r="DG7" s="26">
        <f t="shared" si="22"/>
        <v>0</v>
      </c>
      <c r="DH7" s="26">
        <f t="shared" si="22"/>
        <v>0</v>
      </c>
      <c r="DI7" s="26">
        <f>D7</f>
        <v>0</v>
      </c>
      <c r="DJ7" s="30">
        <f>C7</f>
        <v>0</v>
      </c>
      <c r="DK7" s="31" t="str">
        <f t="shared" si="51"/>
        <v>Equipe 04</v>
      </c>
      <c r="DL7" s="33">
        <f t="shared" si="52"/>
        <v>0</v>
      </c>
      <c r="DM7" s="26">
        <f t="shared" si="53"/>
        <v>1</v>
      </c>
      <c r="DN7" s="31" t="str">
        <f t="shared" si="54"/>
        <v>Equipe 04</v>
      </c>
      <c r="DO7" s="31" t="str">
        <f t="shared" si="55"/>
        <v>Equipe 04</v>
      </c>
      <c r="DP7" s="33">
        <f t="shared" si="56"/>
        <v>0</v>
      </c>
      <c r="DQ7" s="26">
        <f t="shared" si="57"/>
        <v>1</v>
      </c>
      <c r="DR7" s="31" t="str">
        <f t="shared" si="58"/>
        <v>Equipe 04</v>
      </c>
      <c r="DS7" s="31" t="str">
        <f t="shared" si="59"/>
        <v>Equipe 04</v>
      </c>
      <c r="DT7" s="33">
        <f t="shared" si="60"/>
        <v>0</v>
      </c>
      <c r="DU7" s="26">
        <f t="shared" si="61"/>
        <v>1</v>
      </c>
      <c r="DV7" s="31" t="str">
        <f t="shared" si="62"/>
        <v>Equipe 04</v>
      </c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</row>
    <row r="8" spans="1:197" ht="15" customHeight="1" thickTop="1" x14ac:dyDescent="0.25">
      <c r="A8" s="79"/>
      <c r="B8" s="196"/>
      <c r="C8" s="80"/>
      <c r="D8" s="80"/>
      <c r="E8" s="197"/>
      <c r="F8" s="79"/>
      <c r="G8" s="81"/>
      <c r="H8" s="82"/>
      <c r="I8" s="28"/>
      <c r="J8" s="34">
        <f t="shared" si="63"/>
        <v>1</v>
      </c>
      <c r="K8" s="219" t="str">
        <f t="shared" si="23"/>
        <v>Equipe 05</v>
      </c>
      <c r="L8" s="185">
        <f t="shared" si="0"/>
        <v>0</v>
      </c>
      <c r="M8" s="140">
        <f t="shared" si="1"/>
        <v>0</v>
      </c>
      <c r="N8" s="42" t="str">
        <f t="shared" si="2"/>
        <v>u</v>
      </c>
      <c r="O8" s="144">
        <f t="shared" si="3"/>
        <v>0</v>
      </c>
      <c r="P8" s="145">
        <f t="shared" si="4"/>
        <v>0</v>
      </c>
      <c r="Q8" s="145">
        <f t="shared" si="5"/>
        <v>0</v>
      </c>
      <c r="R8" s="145">
        <f t="shared" si="6"/>
        <v>0</v>
      </c>
      <c r="S8" s="145">
        <f t="shared" si="7"/>
        <v>0</v>
      </c>
      <c r="T8" s="145">
        <f t="shared" si="8"/>
        <v>0</v>
      </c>
      <c r="U8" s="176">
        <f t="shared" si="9"/>
        <v>0</v>
      </c>
      <c r="V8" s="51">
        <f t="shared" si="64"/>
        <v>1</v>
      </c>
      <c r="W8" s="222" t="str">
        <f t="shared" si="24"/>
        <v>Equipe 05</v>
      </c>
      <c r="X8" s="188">
        <f t="shared" si="10"/>
        <v>0</v>
      </c>
      <c r="Y8" s="149">
        <f t="shared" si="11"/>
        <v>0</v>
      </c>
      <c r="Z8" s="52" t="str">
        <f t="shared" si="12"/>
        <v>u</v>
      </c>
      <c r="AA8" s="153">
        <f t="shared" si="13"/>
        <v>0</v>
      </c>
      <c r="AB8" s="154">
        <f t="shared" si="14"/>
        <v>0</v>
      </c>
      <c r="AC8" s="154">
        <f t="shared" si="15"/>
        <v>0</v>
      </c>
      <c r="AD8" s="154">
        <f t="shared" si="16"/>
        <v>0</v>
      </c>
      <c r="AE8" s="154">
        <f t="shared" si="17"/>
        <v>0</v>
      </c>
      <c r="AF8" s="154">
        <f t="shared" si="18"/>
        <v>0</v>
      </c>
      <c r="AG8" s="179">
        <f t="shared" si="19"/>
        <v>0</v>
      </c>
      <c r="AH8" s="61">
        <f t="shared" si="65"/>
        <v>1</v>
      </c>
      <c r="AI8" s="225" t="str">
        <f t="shared" si="25"/>
        <v>Equipe 05</v>
      </c>
      <c r="AJ8" s="191">
        <f t="shared" si="20"/>
        <v>0</v>
      </c>
      <c r="AK8" s="158">
        <f t="shared" si="26"/>
        <v>0</v>
      </c>
      <c r="AL8" s="62" t="str">
        <f t="shared" si="27"/>
        <v>u</v>
      </c>
      <c r="AM8" s="162">
        <f t="shared" si="28"/>
        <v>0</v>
      </c>
      <c r="AN8" s="163">
        <f t="shared" si="29"/>
        <v>0</v>
      </c>
      <c r="AO8" s="163">
        <f t="shared" si="30"/>
        <v>0</v>
      </c>
      <c r="AP8" s="163">
        <f t="shared" si="31"/>
        <v>0</v>
      </c>
      <c r="AQ8" s="163">
        <f t="shared" si="32"/>
        <v>0</v>
      </c>
      <c r="AR8" s="163">
        <f t="shared" si="33"/>
        <v>0</v>
      </c>
      <c r="AS8" s="182">
        <f t="shared" si="34"/>
        <v>0</v>
      </c>
      <c r="AT8" s="27">
        <v>5</v>
      </c>
      <c r="AU8" s="26">
        <f t="shared" si="35"/>
        <v>5</v>
      </c>
      <c r="AV8" s="26">
        <v>5</v>
      </c>
      <c r="AW8" s="26">
        <f t="shared" si="36"/>
        <v>5</v>
      </c>
      <c r="AX8" s="26">
        <v>5</v>
      </c>
      <c r="AY8" s="30">
        <f t="shared" si="37"/>
        <v>5</v>
      </c>
      <c r="AZ8" s="31" t="str">
        <f>Equipes!A6</f>
        <v>Equipe 05</v>
      </c>
      <c r="BA8" s="26">
        <f t="shared" si="38"/>
        <v>1</v>
      </c>
      <c r="BB8" s="26">
        <f>'J10'!BA8-BA8</f>
        <v>0</v>
      </c>
      <c r="BC8" s="32" t="str">
        <f>IF(BA8&gt;'J10'!BA8,'J10'!$BC$28,IF(BA8='J10'!BA8,'J10'!$BB$28,IF(BA8&lt;'J10'!BA8,'J10'!$BA$28)))</f>
        <v>u</v>
      </c>
      <c r="BD8" s="26">
        <f t="shared" si="39"/>
        <v>5</v>
      </c>
      <c r="BE8" s="26">
        <f>SUMPRODUCT(($B$4:$B$15=AZ8)*($CW$4:$CW$15))+SUMPRODUCT(($E$4:$E$15=AZ8)*($CX$4:$CX$15))+'J10'!BE8</f>
        <v>0</v>
      </c>
      <c r="BF8" s="26">
        <f>SUMPRODUCT(($B$4:$B$15=AZ8)*($CY$4:$CY$15))+SUMPRODUCT(($E$4:$E$15=AZ8)*($CZ$4:$CZ$15))+'J10'!BF8</f>
        <v>0</v>
      </c>
      <c r="BG8" s="26">
        <f>SUMPRODUCT(($B$4:$B$15=AZ8)*($DA$4:$DA$15))+SUMPRODUCT(($E$4:$E$15=AZ8)*($DB$4:$DB$15))+'J10'!BG8</f>
        <v>0</v>
      </c>
      <c r="BH8" s="26">
        <f>SUMPRODUCT(($B$4:$B$15=AZ8)*($DC$4:$DC$15))+SUMPRODUCT(($E$4:$E$15=AZ8)*($DD$4:$DD$15))+'J10'!BH8</f>
        <v>0</v>
      </c>
      <c r="BI8" s="26">
        <f>SUMPRODUCT(($B$4:$B$15=AZ8)*($DE$4:$DE$15))+SUMPRODUCT(($E$4:$E$15=AZ8)*($DF$4:$DF$15))+'J10'!BI8</f>
        <v>0</v>
      </c>
      <c r="BJ8" s="26">
        <f>SUMPRODUCT(($B$4:$B$15=AZ8)*($DG$4:$DG$15))+SUMPRODUCT(($E$4:$E$15=AZ8)*($DH$4:$DH$15))+'J10'!BJ8</f>
        <v>0</v>
      </c>
      <c r="BK8" s="26">
        <f>SUMPRODUCT(($B$4:$B$15=AZ8)*($DI$4:$DI$15))+SUMPRODUCT(($E$4:$E$15=AZ8)*($DJ$4:$DJ$15))+'J10'!BK8</f>
        <v>0</v>
      </c>
      <c r="BL8" s="26">
        <f t="shared" si="40"/>
        <v>0</v>
      </c>
      <c r="BM8" s="31" t="str">
        <f>Equipes!A6</f>
        <v>Equipe 05</v>
      </c>
      <c r="BN8" s="26">
        <f t="shared" si="41"/>
        <v>1</v>
      </c>
      <c r="BO8" s="26">
        <f>'J10'!BN8-BN8</f>
        <v>0</v>
      </c>
      <c r="BP8" s="32" t="str">
        <f>IF(BN8&gt;'J10'!BN8,'J10'!$BP$28,IF(BN8='J10'!BN8,'J10'!$BO$28,IF(BN8&lt;'J10'!BN8,'J10'!$BN$28)))</f>
        <v>u</v>
      </c>
      <c r="BQ8" s="26">
        <f t="shared" si="42"/>
        <v>5</v>
      </c>
      <c r="BR8" s="26">
        <f>SUMPRODUCT(($B$4:$B$15=BM8)*($CU$4:$CU$15))+'J10'!BR8</f>
        <v>0</v>
      </c>
      <c r="BS8" s="26">
        <f>SUMPRODUCT(($B$4:$B$15=BM8)*($CY$4:$CY$15))+'J10'!BS8</f>
        <v>0</v>
      </c>
      <c r="BT8" s="26">
        <f>SUMPRODUCT(($B$4:$B$15=BM8)*($DA$4:$DA$15))+'J10'!BT8</f>
        <v>0</v>
      </c>
      <c r="BU8" s="26">
        <f>SUMPRODUCT(($B$4:$B$15=BM8)*($DC$4:$DC$15))+'J10'!BU8</f>
        <v>0</v>
      </c>
      <c r="BV8" s="26">
        <f>SUMPRODUCT(($B$4:$B$15=BM8)*($DE$4:$DE$15))+'J10'!BV8</f>
        <v>0</v>
      </c>
      <c r="BW8" s="26">
        <f>SUMPRODUCT(($B$4:$B$15=BM8)*($DG$4:$DG$15))+'J10'!BW8</f>
        <v>0</v>
      </c>
      <c r="BX8" s="26">
        <f>SUMPRODUCT(($B$4:$B$15=BM8)*($DI$4:$DI$15))+'J10'!BX8</f>
        <v>0</v>
      </c>
      <c r="BY8" s="26">
        <f t="shared" si="43"/>
        <v>0</v>
      </c>
      <c r="BZ8" s="31" t="str">
        <f>Equipes!A6</f>
        <v>Equipe 05</v>
      </c>
      <c r="CA8" s="26">
        <f t="shared" si="44"/>
        <v>1</v>
      </c>
      <c r="CB8" s="26">
        <f>'J10'!CA8-CA8</f>
        <v>0</v>
      </c>
      <c r="CC8" s="32" t="str">
        <f>IF(CA8&gt;'J10'!CA8,'J10'!$CC$28,IF(CA8='J10'!CA8,'J10'!$CB$28,IF(CA8&lt;'J10'!CA8,'J10'!$CA$28)))</f>
        <v>u</v>
      </c>
      <c r="CD8" s="26">
        <f t="shared" si="45"/>
        <v>5</v>
      </c>
      <c r="CE8" s="26">
        <f>SUMPRODUCT(($E$4:$E$15=BZ8)*($CV$4:$CV$15))+'J10'!CE8</f>
        <v>0</v>
      </c>
      <c r="CF8" s="26">
        <f>SUMPRODUCT(($E$4:$E$15=BZ8)*($CZ$4:$CZ$15))+'J10'!CF8</f>
        <v>0</v>
      </c>
      <c r="CG8" s="26">
        <f>SUMPRODUCT(($E$4:$E$15=BZ8)*($DB$4:$DB$15))+'J10'!CG8</f>
        <v>0</v>
      </c>
      <c r="CH8" s="26">
        <f>SUMPRODUCT(($E$4:$E$15=BZ8)*($DD$4:$DD$15))+'J10'!CH8</f>
        <v>0</v>
      </c>
      <c r="CI8" s="26">
        <f>SUMPRODUCT(($E$4:$E$15=BZ8)*($DF$4:$DF$15))+'J10'!CI8</f>
        <v>0</v>
      </c>
      <c r="CJ8" s="26">
        <f>SUMPRODUCT(($E$4:$E$15=BZ8)*($DH$4:$DH$15))+'J10'!CJ8</f>
        <v>0</v>
      </c>
      <c r="CK8" s="26">
        <f>SUMPRODUCT(($E$4:$E$15=BZ8)*($DJ$4:$DJ$15))+'J10'!CK8</f>
        <v>0</v>
      </c>
      <c r="CL8" s="26">
        <f t="shared" si="46"/>
        <v>0</v>
      </c>
      <c r="CM8" s="33">
        <f t="shared" si="47"/>
        <v>0</v>
      </c>
      <c r="CN8" s="33">
        <f>CM8+0.0000004</f>
        <v>3.9999999999999998E-7</v>
      </c>
      <c r="CO8" s="33">
        <f t="shared" si="48"/>
        <v>0</v>
      </c>
      <c r="CP8" s="33">
        <f>CO8+0.0000004</f>
        <v>3.9999999999999998E-7</v>
      </c>
      <c r="CQ8" s="33">
        <f t="shared" si="49"/>
        <v>0</v>
      </c>
      <c r="CR8" s="33">
        <f>CQ8+0.0000004</f>
        <v>3.9999999999999998E-7</v>
      </c>
      <c r="CS8" s="103"/>
      <c r="CT8" s="97"/>
      <c r="CU8" s="97"/>
      <c r="CV8" s="97"/>
      <c r="CW8" s="97"/>
      <c r="CX8" s="97"/>
      <c r="CY8" s="97"/>
      <c r="CZ8" s="97"/>
      <c r="DA8" s="97"/>
      <c r="DB8" s="97"/>
      <c r="DC8" s="97"/>
      <c r="DD8" s="97"/>
      <c r="DE8" s="97"/>
      <c r="DF8" s="97"/>
      <c r="DG8" s="97"/>
      <c r="DH8" s="97"/>
      <c r="DI8" s="97"/>
      <c r="DJ8" s="104"/>
      <c r="DK8" s="31" t="str">
        <f t="shared" si="51"/>
        <v>Equipe 05</v>
      </c>
      <c r="DL8" s="33">
        <f t="shared" si="52"/>
        <v>0</v>
      </c>
      <c r="DM8" s="26">
        <f t="shared" si="53"/>
        <v>1</v>
      </c>
      <c r="DN8" s="31" t="str">
        <f t="shared" si="54"/>
        <v>Equipe 05</v>
      </c>
      <c r="DO8" s="31" t="str">
        <f t="shared" si="55"/>
        <v>Equipe 05</v>
      </c>
      <c r="DP8" s="33">
        <f t="shared" si="56"/>
        <v>0</v>
      </c>
      <c r="DQ8" s="26">
        <f t="shared" si="57"/>
        <v>1</v>
      </c>
      <c r="DR8" s="31" t="str">
        <f t="shared" si="58"/>
        <v>Equipe 05</v>
      </c>
      <c r="DS8" s="31" t="str">
        <f t="shared" si="59"/>
        <v>Equipe 05</v>
      </c>
      <c r="DT8" s="33">
        <f t="shared" si="60"/>
        <v>0</v>
      </c>
      <c r="DU8" s="26">
        <f t="shared" si="61"/>
        <v>1</v>
      </c>
      <c r="DV8" s="31" t="str">
        <f t="shared" si="62"/>
        <v>Equipe 05</v>
      </c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</row>
    <row r="9" spans="1:197" ht="15" customHeight="1" x14ac:dyDescent="0.25">
      <c r="A9" s="105"/>
      <c r="B9" s="106"/>
      <c r="C9" s="94"/>
      <c r="D9" s="94"/>
      <c r="E9" s="93"/>
      <c r="F9" s="105"/>
      <c r="G9" s="107"/>
      <c r="H9" s="108"/>
      <c r="I9" s="28"/>
      <c r="J9" s="34">
        <f t="shared" si="63"/>
        <v>1</v>
      </c>
      <c r="K9" s="219" t="str">
        <f t="shared" si="23"/>
        <v>Equipe 06</v>
      </c>
      <c r="L9" s="185">
        <f t="shared" si="0"/>
        <v>0</v>
      </c>
      <c r="M9" s="140">
        <f t="shared" si="1"/>
        <v>0</v>
      </c>
      <c r="N9" s="42" t="str">
        <f t="shared" si="2"/>
        <v>u</v>
      </c>
      <c r="O9" s="144">
        <f t="shared" si="3"/>
        <v>0</v>
      </c>
      <c r="P9" s="145">
        <f t="shared" si="4"/>
        <v>0</v>
      </c>
      <c r="Q9" s="145">
        <f t="shared" si="5"/>
        <v>0</v>
      </c>
      <c r="R9" s="145">
        <f t="shared" si="6"/>
        <v>0</v>
      </c>
      <c r="S9" s="145">
        <f t="shared" si="7"/>
        <v>0</v>
      </c>
      <c r="T9" s="145">
        <f t="shared" si="8"/>
        <v>0</v>
      </c>
      <c r="U9" s="176">
        <f t="shared" si="9"/>
        <v>0</v>
      </c>
      <c r="V9" s="51">
        <f t="shared" si="64"/>
        <v>1</v>
      </c>
      <c r="W9" s="222" t="str">
        <f t="shared" si="24"/>
        <v>Equipe 06</v>
      </c>
      <c r="X9" s="188">
        <f t="shared" si="10"/>
        <v>0</v>
      </c>
      <c r="Y9" s="149">
        <f t="shared" si="11"/>
        <v>0</v>
      </c>
      <c r="Z9" s="52" t="str">
        <f t="shared" si="12"/>
        <v>u</v>
      </c>
      <c r="AA9" s="153">
        <f t="shared" si="13"/>
        <v>0</v>
      </c>
      <c r="AB9" s="154">
        <f t="shared" si="14"/>
        <v>0</v>
      </c>
      <c r="AC9" s="154">
        <f t="shared" si="15"/>
        <v>0</v>
      </c>
      <c r="AD9" s="154">
        <f t="shared" si="16"/>
        <v>0</v>
      </c>
      <c r="AE9" s="154">
        <f t="shared" si="17"/>
        <v>0</v>
      </c>
      <c r="AF9" s="154">
        <f t="shared" si="18"/>
        <v>0</v>
      </c>
      <c r="AG9" s="179">
        <f t="shared" si="19"/>
        <v>0</v>
      </c>
      <c r="AH9" s="61">
        <f t="shared" si="65"/>
        <v>1</v>
      </c>
      <c r="AI9" s="225" t="str">
        <f t="shared" si="25"/>
        <v>Equipe 06</v>
      </c>
      <c r="AJ9" s="191">
        <f t="shared" si="20"/>
        <v>0</v>
      </c>
      <c r="AK9" s="158">
        <f t="shared" si="26"/>
        <v>0</v>
      </c>
      <c r="AL9" s="62" t="str">
        <f t="shared" si="27"/>
        <v>u</v>
      </c>
      <c r="AM9" s="162">
        <f t="shared" si="28"/>
        <v>0</v>
      </c>
      <c r="AN9" s="163">
        <f t="shared" si="29"/>
        <v>0</v>
      </c>
      <c r="AO9" s="163">
        <f t="shared" si="30"/>
        <v>0</v>
      </c>
      <c r="AP9" s="163">
        <f t="shared" si="31"/>
        <v>0</v>
      </c>
      <c r="AQ9" s="163">
        <f t="shared" si="32"/>
        <v>0</v>
      </c>
      <c r="AR9" s="163">
        <f t="shared" si="33"/>
        <v>0</v>
      </c>
      <c r="AS9" s="182">
        <f t="shared" si="34"/>
        <v>0</v>
      </c>
      <c r="AT9" s="27">
        <v>6</v>
      </c>
      <c r="AU9" s="26">
        <f t="shared" si="35"/>
        <v>6</v>
      </c>
      <c r="AV9" s="26">
        <v>6</v>
      </c>
      <c r="AW9" s="26">
        <f t="shared" si="36"/>
        <v>6</v>
      </c>
      <c r="AX9" s="26">
        <v>6</v>
      </c>
      <c r="AY9" s="30">
        <f t="shared" si="37"/>
        <v>6</v>
      </c>
      <c r="AZ9" s="31" t="str">
        <f>Equipes!A7</f>
        <v>Equipe 06</v>
      </c>
      <c r="BA9" s="26">
        <f t="shared" si="38"/>
        <v>1</v>
      </c>
      <c r="BB9" s="26">
        <f>'J10'!BA9-BA9</f>
        <v>0</v>
      </c>
      <c r="BC9" s="32" t="str">
        <f>IF(BA9&gt;'J10'!BA9,'J10'!$BC$28,IF(BA9='J10'!BA9,'J10'!$BB$28,IF(BA9&lt;'J10'!BA9,'J10'!$BA$28)))</f>
        <v>u</v>
      </c>
      <c r="BD9" s="26">
        <f t="shared" si="39"/>
        <v>6</v>
      </c>
      <c r="BE9" s="26">
        <f>SUMPRODUCT(($B$4:$B$15=AZ9)*($CW$4:$CW$15))+SUMPRODUCT(($E$4:$E$15=AZ9)*($CX$4:$CX$15))+'J10'!BE9</f>
        <v>0</v>
      </c>
      <c r="BF9" s="26">
        <f>SUMPRODUCT(($B$4:$B$15=AZ9)*($CY$4:$CY$15))+SUMPRODUCT(($E$4:$E$15=AZ9)*($CZ$4:$CZ$15))+'J10'!BF9</f>
        <v>0</v>
      </c>
      <c r="BG9" s="26">
        <f>SUMPRODUCT(($B$4:$B$15=AZ9)*($DA$4:$DA$15))+SUMPRODUCT(($E$4:$E$15=AZ9)*($DB$4:$DB$15))+'J10'!BG9</f>
        <v>0</v>
      </c>
      <c r="BH9" s="26">
        <f>SUMPRODUCT(($B$4:$B$15=AZ9)*($DC$4:$DC$15))+SUMPRODUCT(($E$4:$E$15=AZ9)*($DD$4:$DD$15))+'J10'!BH9</f>
        <v>0</v>
      </c>
      <c r="BI9" s="26">
        <f>SUMPRODUCT(($B$4:$B$15=AZ9)*($DE$4:$DE$15))+SUMPRODUCT(($E$4:$E$15=AZ9)*($DF$4:$DF$15))+'J10'!BI9</f>
        <v>0</v>
      </c>
      <c r="BJ9" s="26">
        <f>SUMPRODUCT(($B$4:$B$15=AZ9)*($DG$4:$DG$15))+SUMPRODUCT(($E$4:$E$15=AZ9)*($DH$4:$DH$15))+'J10'!BJ9</f>
        <v>0</v>
      </c>
      <c r="BK9" s="26">
        <f>SUMPRODUCT(($B$4:$B$15=AZ9)*($DI$4:$DI$15))+SUMPRODUCT(($E$4:$E$15=AZ9)*($DJ$4:$DJ$15))+'J10'!BK9</f>
        <v>0</v>
      </c>
      <c r="BL9" s="26">
        <f t="shared" si="40"/>
        <v>0</v>
      </c>
      <c r="BM9" s="31" t="str">
        <f>Equipes!A7</f>
        <v>Equipe 06</v>
      </c>
      <c r="BN9" s="26">
        <f t="shared" si="41"/>
        <v>1</v>
      </c>
      <c r="BO9" s="26">
        <f>'J10'!BN9-BN9</f>
        <v>0</v>
      </c>
      <c r="BP9" s="32" t="str">
        <f>IF(BN9&gt;'J10'!BN9,'J10'!$BP$28,IF(BN9='J10'!BN9,'J10'!$BO$28,IF(BN9&lt;'J10'!BN9,'J10'!$BN$28)))</f>
        <v>u</v>
      </c>
      <c r="BQ9" s="26">
        <f t="shared" si="42"/>
        <v>6</v>
      </c>
      <c r="BR9" s="26">
        <f>SUMPRODUCT(($B$4:$B$15=BM9)*($CU$4:$CU$15))+'J10'!BR9</f>
        <v>0</v>
      </c>
      <c r="BS9" s="26">
        <f>SUMPRODUCT(($B$4:$B$15=BM9)*($CY$4:$CY$15))+'J10'!BS9</f>
        <v>0</v>
      </c>
      <c r="BT9" s="26">
        <f>SUMPRODUCT(($B$4:$B$15=BM9)*($DA$4:$DA$15))+'J10'!BT9</f>
        <v>0</v>
      </c>
      <c r="BU9" s="26">
        <f>SUMPRODUCT(($B$4:$B$15=BM9)*($DC$4:$DC$15))+'J10'!BU9</f>
        <v>0</v>
      </c>
      <c r="BV9" s="26">
        <f>SUMPRODUCT(($B$4:$B$15=BM9)*($DE$4:$DE$15))+'J10'!BV9</f>
        <v>0</v>
      </c>
      <c r="BW9" s="26">
        <f>SUMPRODUCT(($B$4:$B$15=BM9)*($DG$4:$DG$15))+'J10'!BW9</f>
        <v>0</v>
      </c>
      <c r="BX9" s="26">
        <f>SUMPRODUCT(($B$4:$B$15=BM9)*($DI$4:$DI$15))+'J10'!BX9</f>
        <v>0</v>
      </c>
      <c r="BY9" s="26">
        <f t="shared" si="43"/>
        <v>0</v>
      </c>
      <c r="BZ9" s="31" t="str">
        <f>Equipes!A7</f>
        <v>Equipe 06</v>
      </c>
      <c r="CA9" s="26">
        <f t="shared" si="44"/>
        <v>1</v>
      </c>
      <c r="CB9" s="26">
        <f>'J10'!CA9-CA9</f>
        <v>0</v>
      </c>
      <c r="CC9" s="32" t="str">
        <f>IF(CA9&gt;'J10'!CA9,'J10'!$CC$28,IF(CA9='J10'!CA9,'J10'!$CB$28,IF(CA9&lt;'J10'!CA9,'J10'!$CA$28)))</f>
        <v>u</v>
      </c>
      <c r="CD9" s="26">
        <f t="shared" si="45"/>
        <v>6</v>
      </c>
      <c r="CE9" s="26">
        <f>SUMPRODUCT(($E$4:$E$15=BZ9)*($CV$4:$CV$15))+'J10'!CE9</f>
        <v>0</v>
      </c>
      <c r="CF9" s="26">
        <f>SUMPRODUCT(($E$4:$E$15=BZ9)*($CZ$4:$CZ$15))+'J10'!CF9</f>
        <v>0</v>
      </c>
      <c r="CG9" s="26">
        <f>SUMPRODUCT(($E$4:$E$15=BZ9)*($DB$4:$DB$15))+'J10'!CG9</f>
        <v>0</v>
      </c>
      <c r="CH9" s="26">
        <f>SUMPRODUCT(($E$4:$E$15=BZ9)*($DD$4:$DD$15))+'J10'!CH9</f>
        <v>0</v>
      </c>
      <c r="CI9" s="26">
        <f>SUMPRODUCT(($E$4:$E$15=BZ9)*($DF$4:$DF$15))+'J10'!CI9</f>
        <v>0</v>
      </c>
      <c r="CJ9" s="26">
        <f>SUMPRODUCT(($E$4:$E$15=BZ9)*($DH$4:$DH$15))+'J10'!CJ9</f>
        <v>0</v>
      </c>
      <c r="CK9" s="26">
        <f>SUMPRODUCT(($E$4:$E$15=BZ9)*($DJ$4:$DJ$15))+'J10'!CK9</f>
        <v>0</v>
      </c>
      <c r="CL9" s="26">
        <f t="shared" si="46"/>
        <v>0</v>
      </c>
      <c r="CM9" s="33">
        <f t="shared" si="47"/>
        <v>0</v>
      </c>
      <c r="CN9" s="33">
        <f>CM9+0.0000003</f>
        <v>2.9999999999999999E-7</v>
      </c>
      <c r="CO9" s="33">
        <f t="shared" si="48"/>
        <v>0</v>
      </c>
      <c r="CP9" s="33">
        <f>CO9+0.0000003</f>
        <v>2.9999999999999999E-7</v>
      </c>
      <c r="CQ9" s="33">
        <f t="shared" si="49"/>
        <v>0</v>
      </c>
      <c r="CR9" s="33">
        <f>CQ9+0.0000003</f>
        <v>2.9999999999999999E-7</v>
      </c>
      <c r="CS9" s="109"/>
      <c r="CT9" s="101"/>
      <c r="CU9" s="101"/>
      <c r="CV9" s="101"/>
      <c r="CW9" s="101"/>
      <c r="CX9" s="101"/>
      <c r="CY9" s="101"/>
      <c r="CZ9" s="101"/>
      <c r="DA9" s="101"/>
      <c r="DB9" s="101"/>
      <c r="DC9" s="101"/>
      <c r="DD9" s="101"/>
      <c r="DE9" s="101"/>
      <c r="DF9" s="101"/>
      <c r="DG9" s="101"/>
      <c r="DH9" s="101"/>
      <c r="DI9" s="101"/>
      <c r="DJ9" s="110"/>
      <c r="DK9" s="31" t="str">
        <f t="shared" si="51"/>
        <v>Equipe 06</v>
      </c>
      <c r="DL9" s="33">
        <f t="shared" si="52"/>
        <v>0</v>
      </c>
      <c r="DM9" s="26">
        <f t="shared" si="53"/>
        <v>1</v>
      </c>
      <c r="DN9" s="31" t="str">
        <f t="shared" si="54"/>
        <v>Equipe 06</v>
      </c>
      <c r="DO9" s="31" t="str">
        <f t="shared" si="55"/>
        <v>Equipe 06</v>
      </c>
      <c r="DP9" s="33">
        <f t="shared" si="56"/>
        <v>0</v>
      </c>
      <c r="DQ9" s="26">
        <f t="shared" si="57"/>
        <v>1</v>
      </c>
      <c r="DR9" s="31" t="str">
        <f t="shared" si="58"/>
        <v>Equipe 06</v>
      </c>
      <c r="DS9" s="31" t="str">
        <f t="shared" si="59"/>
        <v>Equipe 06</v>
      </c>
      <c r="DT9" s="33">
        <f t="shared" si="60"/>
        <v>0</v>
      </c>
      <c r="DU9" s="26">
        <f t="shared" si="61"/>
        <v>1</v>
      </c>
      <c r="DV9" s="31" t="str">
        <f t="shared" si="62"/>
        <v>Equipe 06</v>
      </c>
      <c r="DW9" s="28"/>
      <c r="DX9" s="28"/>
      <c r="DY9" s="28"/>
      <c r="DZ9" s="28"/>
      <c r="EA9" s="28"/>
      <c r="EB9" s="28"/>
      <c r="EC9" s="28"/>
      <c r="ED9" s="28"/>
      <c r="EE9" s="28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  <c r="GJ9" s="28"/>
      <c r="GK9" s="28"/>
      <c r="GL9" s="28"/>
      <c r="GM9" s="28"/>
      <c r="GN9" s="28"/>
      <c r="GO9" s="28"/>
    </row>
    <row r="10" spans="1:197" ht="15" customHeight="1" x14ac:dyDescent="0.25">
      <c r="A10" s="105"/>
      <c r="B10" s="106"/>
      <c r="C10" s="94"/>
      <c r="D10" s="94"/>
      <c r="E10" s="93"/>
      <c r="F10" s="105"/>
      <c r="G10" s="107"/>
      <c r="H10" s="108"/>
      <c r="I10" s="28"/>
      <c r="J10" s="34">
        <f t="shared" si="63"/>
        <v>1</v>
      </c>
      <c r="K10" s="219" t="str">
        <f t="shared" si="23"/>
        <v>Equipe 07</v>
      </c>
      <c r="L10" s="185">
        <f t="shared" si="0"/>
        <v>0</v>
      </c>
      <c r="M10" s="140">
        <f t="shared" si="1"/>
        <v>0</v>
      </c>
      <c r="N10" s="42" t="str">
        <f t="shared" si="2"/>
        <v>u</v>
      </c>
      <c r="O10" s="144">
        <f t="shared" si="3"/>
        <v>0</v>
      </c>
      <c r="P10" s="145">
        <f t="shared" si="4"/>
        <v>0</v>
      </c>
      <c r="Q10" s="145">
        <f t="shared" si="5"/>
        <v>0</v>
      </c>
      <c r="R10" s="145">
        <f t="shared" si="6"/>
        <v>0</v>
      </c>
      <c r="S10" s="145">
        <f t="shared" si="7"/>
        <v>0</v>
      </c>
      <c r="T10" s="145">
        <f t="shared" si="8"/>
        <v>0</v>
      </c>
      <c r="U10" s="176">
        <f t="shared" si="9"/>
        <v>0</v>
      </c>
      <c r="V10" s="51">
        <f t="shared" si="64"/>
        <v>1</v>
      </c>
      <c r="W10" s="222" t="str">
        <f t="shared" si="24"/>
        <v>Equipe 07</v>
      </c>
      <c r="X10" s="188">
        <f t="shared" si="10"/>
        <v>0</v>
      </c>
      <c r="Y10" s="149">
        <f t="shared" si="11"/>
        <v>0</v>
      </c>
      <c r="Z10" s="52" t="str">
        <f t="shared" si="12"/>
        <v>u</v>
      </c>
      <c r="AA10" s="153">
        <f t="shared" si="13"/>
        <v>0</v>
      </c>
      <c r="AB10" s="154">
        <f t="shared" si="14"/>
        <v>0</v>
      </c>
      <c r="AC10" s="154">
        <f t="shared" si="15"/>
        <v>0</v>
      </c>
      <c r="AD10" s="154">
        <f t="shared" si="16"/>
        <v>0</v>
      </c>
      <c r="AE10" s="154">
        <f t="shared" si="17"/>
        <v>0</v>
      </c>
      <c r="AF10" s="154">
        <f t="shared" si="18"/>
        <v>0</v>
      </c>
      <c r="AG10" s="179">
        <f t="shared" si="19"/>
        <v>0</v>
      </c>
      <c r="AH10" s="61">
        <f t="shared" si="65"/>
        <v>1</v>
      </c>
      <c r="AI10" s="225" t="str">
        <f t="shared" si="25"/>
        <v>Equipe 07</v>
      </c>
      <c r="AJ10" s="191">
        <f t="shared" si="20"/>
        <v>0</v>
      </c>
      <c r="AK10" s="158">
        <f t="shared" si="26"/>
        <v>0</v>
      </c>
      <c r="AL10" s="62" t="str">
        <f t="shared" si="27"/>
        <v>u</v>
      </c>
      <c r="AM10" s="162">
        <f t="shared" si="28"/>
        <v>0</v>
      </c>
      <c r="AN10" s="163">
        <f t="shared" si="29"/>
        <v>0</v>
      </c>
      <c r="AO10" s="163">
        <f t="shared" si="30"/>
        <v>0</v>
      </c>
      <c r="AP10" s="163">
        <f t="shared" si="31"/>
        <v>0</v>
      </c>
      <c r="AQ10" s="163">
        <f t="shared" si="32"/>
        <v>0</v>
      </c>
      <c r="AR10" s="163">
        <f t="shared" si="33"/>
        <v>0</v>
      </c>
      <c r="AS10" s="182">
        <f t="shared" si="34"/>
        <v>0</v>
      </c>
      <c r="AT10" s="27">
        <v>7</v>
      </c>
      <c r="AU10" s="26">
        <f t="shared" si="35"/>
        <v>7</v>
      </c>
      <c r="AV10" s="26">
        <v>7</v>
      </c>
      <c r="AW10" s="26">
        <f t="shared" si="36"/>
        <v>7</v>
      </c>
      <c r="AX10" s="26">
        <v>7</v>
      </c>
      <c r="AY10" s="30">
        <f t="shared" si="37"/>
        <v>7</v>
      </c>
      <c r="AZ10" s="31" t="str">
        <f>Equipes!A8</f>
        <v>Equipe 07</v>
      </c>
      <c r="BA10" s="26">
        <f t="shared" si="38"/>
        <v>1</v>
      </c>
      <c r="BB10" s="26">
        <f>'J10'!BA10-BA10</f>
        <v>0</v>
      </c>
      <c r="BC10" s="32" t="str">
        <f>IF(BA10&gt;'J10'!BA10,'J10'!$BC$28,IF(BA10='J10'!BA10,'J10'!$BB$28,IF(BA10&lt;'J10'!BA10,'J10'!$BA$28)))</f>
        <v>u</v>
      </c>
      <c r="BD10" s="26">
        <f t="shared" si="39"/>
        <v>7</v>
      </c>
      <c r="BE10" s="26">
        <f>SUMPRODUCT(($B$4:$B$15=AZ10)*($CW$4:$CW$15))+SUMPRODUCT(($E$4:$E$15=AZ10)*($CX$4:$CX$15))+'J10'!BE10</f>
        <v>0</v>
      </c>
      <c r="BF10" s="26">
        <f>SUMPRODUCT(($B$4:$B$15=AZ10)*($CY$4:$CY$15))+SUMPRODUCT(($E$4:$E$15=AZ10)*($CZ$4:$CZ$15))+'J10'!BF10</f>
        <v>0</v>
      </c>
      <c r="BG10" s="26">
        <f>SUMPRODUCT(($B$4:$B$15=AZ10)*($DA$4:$DA$15))+SUMPRODUCT(($E$4:$E$15=AZ10)*($DB$4:$DB$15))+'J10'!BG10</f>
        <v>0</v>
      </c>
      <c r="BH10" s="26">
        <f>SUMPRODUCT(($B$4:$B$15=AZ10)*($DC$4:$DC$15))+SUMPRODUCT(($E$4:$E$15=AZ10)*($DD$4:$DD$15))+'J10'!BH10</f>
        <v>0</v>
      </c>
      <c r="BI10" s="26">
        <f>SUMPRODUCT(($B$4:$B$15=AZ10)*($DE$4:$DE$15))+SUMPRODUCT(($E$4:$E$15=AZ10)*($DF$4:$DF$15))+'J10'!BI10</f>
        <v>0</v>
      </c>
      <c r="BJ10" s="26">
        <f>SUMPRODUCT(($B$4:$B$15=AZ10)*($DG$4:$DG$15))+SUMPRODUCT(($E$4:$E$15=AZ10)*($DH$4:$DH$15))+'J10'!BJ10</f>
        <v>0</v>
      </c>
      <c r="BK10" s="26">
        <f>SUMPRODUCT(($B$4:$B$15=AZ10)*($DI$4:$DI$15))+SUMPRODUCT(($E$4:$E$15=AZ10)*($DJ$4:$DJ$15))+'J10'!BK10</f>
        <v>0</v>
      </c>
      <c r="BL10" s="26">
        <f t="shared" si="40"/>
        <v>0</v>
      </c>
      <c r="BM10" s="31" t="str">
        <f>Equipes!A8</f>
        <v>Equipe 07</v>
      </c>
      <c r="BN10" s="26">
        <f t="shared" si="41"/>
        <v>1</v>
      </c>
      <c r="BO10" s="26">
        <f>'J10'!BN10-BN10</f>
        <v>0</v>
      </c>
      <c r="BP10" s="32" t="str">
        <f>IF(BN10&gt;'J10'!BN10,'J10'!$BP$28,IF(BN10='J10'!BN10,'J10'!$BO$28,IF(BN10&lt;'J10'!BN10,'J10'!$BN$28)))</f>
        <v>u</v>
      </c>
      <c r="BQ10" s="26">
        <f t="shared" si="42"/>
        <v>7</v>
      </c>
      <c r="BR10" s="26">
        <f>SUMPRODUCT(($B$4:$B$15=BM10)*($CU$4:$CU$15))+'J10'!BR10</f>
        <v>0</v>
      </c>
      <c r="BS10" s="26">
        <f>SUMPRODUCT(($B$4:$B$15=BM10)*($CY$4:$CY$15))+'J10'!BS10</f>
        <v>0</v>
      </c>
      <c r="BT10" s="26">
        <f>SUMPRODUCT(($B$4:$B$15=BM10)*($DA$4:$DA$15))+'J10'!BT10</f>
        <v>0</v>
      </c>
      <c r="BU10" s="26">
        <f>SUMPRODUCT(($B$4:$B$15=BM10)*($DC$4:$DC$15))+'J10'!BU10</f>
        <v>0</v>
      </c>
      <c r="BV10" s="26">
        <f>SUMPRODUCT(($B$4:$B$15=BM10)*($DE$4:$DE$15))+'J10'!BV10</f>
        <v>0</v>
      </c>
      <c r="BW10" s="26">
        <f>SUMPRODUCT(($B$4:$B$15=BM10)*($DG$4:$DG$15))+'J10'!BW10</f>
        <v>0</v>
      </c>
      <c r="BX10" s="26">
        <f>SUMPRODUCT(($B$4:$B$15=BM10)*($DI$4:$DI$15))+'J10'!BX10</f>
        <v>0</v>
      </c>
      <c r="BY10" s="26">
        <f t="shared" si="43"/>
        <v>0</v>
      </c>
      <c r="BZ10" s="31" t="str">
        <f>Equipes!A8</f>
        <v>Equipe 07</v>
      </c>
      <c r="CA10" s="26">
        <f t="shared" si="44"/>
        <v>1</v>
      </c>
      <c r="CB10" s="26">
        <f>'J10'!CA10-CA10</f>
        <v>0</v>
      </c>
      <c r="CC10" s="32" t="str">
        <f>IF(CA10&gt;'J10'!CA10,'J10'!$CC$28,IF(CA10='J10'!CA10,'J10'!$CB$28,IF(CA10&lt;'J10'!CA10,'J10'!$CA$28)))</f>
        <v>u</v>
      </c>
      <c r="CD10" s="26">
        <f t="shared" si="45"/>
        <v>7</v>
      </c>
      <c r="CE10" s="26">
        <f>SUMPRODUCT(($E$4:$E$15=BZ10)*($CV$4:$CV$15))+'J10'!CE10</f>
        <v>0</v>
      </c>
      <c r="CF10" s="26">
        <f>SUMPRODUCT(($E$4:$E$15=BZ10)*($CZ$4:$CZ$15))+'J10'!CF10</f>
        <v>0</v>
      </c>
      <c r="CG10" s="26">
        <f>SUMPRODUCT(($E$4:$E$15=BZ10)*($DB$4:$DB$15))+'J10'!CG10</f>
        <v>0</v>
      </c>
      <c r="CH10" s="26">
        <f>SUMPRODUCT(($E$4:$E$15=BZ10)*($DD$4:$DD$15))+'J10'!CH10</f>
        <v>0</v>
      </c>
      <c r="CI10" s="26">
        <f>SUMPRODUCT(($E$4:$E$15=BZ10)*($DF$4:$DF$15))+'J10'!CI10</f>
        <v>0</v>
      </c>
      <c r="CJ10" s="26">
        <f>SUMPRODUCT(($E$4:$E$15=BZ10)*($DH$4:$DH$15))+'J10'!CJ10</f>
        <v>0</v>
      </c>
      <c r="CK10" s="26">
        <f>SUMPRODUCT(($E$4:$E$15=BZ10)*($DJ$4:$DJ$15))+'J10'!CK10</f>
        <v>0</v>
      </c>
      <c r="CL10" s="26">
        <f t="shared" si="46"/>
        <v>0</v>
      </c>
      <c r="CM10" s="33">
        <f t="shared" si="47"/>
        <v>0</v>
      </c>
      <c r="CN10" s="33">
        <f>CM10+0.0000002</f>
        <v>1.9999999999999999E-7</v>
      </c>
      <c r="CO10" s="33">
        <f t="shared" si="48"/>
        <v>0</v>
      </c>
      <c r="CP10" s="33">
        <f>CO10+0.0000002</f>
        <v>1.9999999999999999E-7</v>
      </c>
      <c r="CQ10" s="33">
        <f t="shared" si="49"/>
        <v>0</v>
      </c>
      <c r="CR10" s="33">
        <f>CQ10+0.0000002</f>
        <v>1.9999999999999999E-7</v>
      </c>
      <c r="CS10" s="109"/>
      <c r="CT10" s="101"/>
      <c r="CU10" s="101"/>
      <c r="CV10" s="101"/>
      <c r="CW10" s="101"/>
      <c r="CX10" s="101"/>
      <c r="CY10" s="101"/>
      <c r="CZ10" s="101"/>
      <c r="DA10" s="101"/>
      <c r="DB10" s="101"/>
      <c r="DC10" s="101"/>
      <c r="DD10" s="101"/>
      <c r="DE10" s="101"/>
      <c r="DF10" s="101"/>
      <c r="DG10" s="101"/>
      <c r="DH10" s="101"/>
      <c r="DI10" s="101"/>
      <c r="DJ10" s="110"/>
      <c r="DK10" s="31" t="str">
        <f t="shared" si="51"/>
        <v>Equipe 07</v>
      </c>
      <c r="DL10" s="33">
        <f t="shared" si="52"/>
        <v>0</v>
      </c>
      <c r="DM10" s="26">
        <f t="shared" si="53"/>
        <v>1</v>
      </c>
      <c r="DN10" s="31" t="str">
        <f t="shared" si="54"/>
        <v>Equipe 07</v>
      </c>
      <c r="DO10" s="31" t="str">
        <f t="shared" si="55"/>
        <v>Equipe 07</v>
      </c>
      <c r="DP10" s="33">
        <f t="shared" si="56"/>
        <v>0</v>
      </c>
      <c r="DQ10" s="26">
        <f t="shared" si="57"/>
        <v>1</v>
      </c>
      <c r="DR10" s="31" t="str">
        <f t="shared" si="58"/>
        <v>Equipe 07</v>
      </c>
      <c r="DS10" s="31" t="str">
        <f t="shared" si="59"/>
        <v>Equipe 07</v>
      </c>
      <c r="DT10" s="33">
        <f t="shared" si="60"/>
        <v>0</v>
      </c>
      <c r="DU10" s="26">
        <f t="shared" si="61"/>
        <v>1</v>
      </c>
      <c r="DV10" s="31" t="str">
        <f t="shared" si="62"/>
        <v>Equipe 07</v>
      </c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28"/>
      <c r="EV10" s="28"/>
      <c r="EW10" s="28"/>
      <c r="EX10" s="28"/>
      <c r="EY10" s="28"/>
      <c r="EZ10" s="28"/>
      <c r="FA10" s="28"/>
      <c r="FB10" s="28"/>
      <c r="FC10" s="28"/>
      <c r="FD10" s="28"/>
      <c r="FE10" s="28"/>
      <c r="FF10" s="28"/>
      <c r="FG10" s="28"/>
      <c r="FH10" s="28"/>
      <c r="FI10" s="28"/>
      <c r="FJ10" s="28"/>
      <c r="FK10" s="28"/>
      <c r="FL10" s="28"/>
      <c r="FM10" s="28"/>
      <c r="FN10" s="28"/>
      <c r="FO10" s="28"/>
      <c r="FP10" s="28"/>
      <c r="FQ10" s="28"/>
      <c r="FR10" s="28"/>
      <c r="FS10" s="28"/>
      <c r="FT10" s="28"/>
      <c r="FU10" s="28"/>
      <c r="FV10" s="28"/>
      <c r="FW10" s="28"/>
      <c r="FX10" s="28"/>
      <c r="FY10" s="28"/>
      <c r="FZ10" s="28"/>
      <c r="GA10" s="28"/>
      <c r="GB10" s="28"/>
      <c r="GC10" s="28"/>
      <c r="GD10" s="28"/>
      <c r="GE10" s="28"/>
      <c r="GF10" s="28"/>
      <c r="GG10" s="28"/>
      <c r="GH10" s="28"/>
      <c r="GI10" s="28"/>
      <c r="GJ10" s="28"/>
      <c r="GK10" s="28"/>
      <c r="GL10" s="28"/>
      <c r="GM10" s="28"/>
      <c r="GN10" s="28"/>
      <c r="GO10" s="28"/>
    </row>
    <row r="11" spans="1:197" ht="15" customHeight="1" thickBot="1" x14ac:dyDescent="0.3">
      <c r="A11" s="105"/>
      <c r="B11" s="106"/>
      <c r="C11" s="94"/>
      <c r="D11" s="94"/>
      <c r="E11" s="93"/>
      <c r="F11" s="105"/>
      <c r="G11" s="107"/>
      <c r="H11" s="108"/>
      <c r="I11" s="28"/>
      <c r="J11" s="83">
        <f t="shared" si="63"/>
        <v>1</v>
      </c>
      <c r="K11" s="220" t="str">
        <f t="shared" si="23"/>
        <v>Equipe 08</v>
      </c>
      <c r="L11" s="186">
        <f t="shared" si="0"/>
        <v>0</v>
      </c>
      <c r="M11" s="141">
        <f t="shared" si="1"/>
        <v>0</v>
      </c>
      <c r="N11" s="84" t="str">
        <f t="shared" si="2"/>
        <v>u</v>
      </c>
      <c r="O11" s="146">
        <f t="shared" si="3"/>
        <v>0</v>
      </c>
      <c r="P11" s="147">
        <f t="shared" si="4"/>
        <v>0</v>
      </c>
      <c r="Q11" s="147">
        <f t="shared" si="5"/>
        <v>0</v>
      </c>
      <c r="R11" s="147">
        <f t="shared" si="6"/>
        <v>0</v>
      </c>
      <c r="S11" s="147">
        <f t="shared" si="7"/>
        <v>0</v>
      </c>
      <c r="T11" s="147">
        <f t="shared" si="8"/>
        <v>0</v>
      </c>
      <c r="U11" s="177">
        <f t="shared" si="9"/>
        <v>0</v>
      </c>
      <c r="V11" s="85">
        <f t="shared" si="64"/>
        <v>1</v>
      </c>
      <c r="W11" s="223" t="str">
        <f t="shared" si="24"/>
        <v>Equipe 08</v>
      </c>
      <c r="X11" s="189">
        <f t="shared" si="10"/>
        <v>0</v>
      </c>
      <c r="Y11" s="150">
        <f t="shared" si="11"/>
        <v>0</v>
      </c>
      <c r="Z11" s="86" t="str">
        <f t="shared" si="12"/>
        <v>u</v>
      </c>
      <c r="AA11" s="155">
        <f t="shared" si="13"/>
        <v>0</v>
      </c>
      <c r="AB11" s="156">
        <f t="shared" si="14"/>
        <v>0</v>
      </c>
      <c r="AC11" s="156">
        <f t="shared" si="15"/>
        <v>0</v>
      </c>
      <c r="AD11" s="156">
        <f t="shared" si="16"/>
        <v>0</v>
      </c>
      <c r="AE11" s="156">
        <f t="shared" si="17"/>
        <v>0</v>
      </c>
      <c r="AF11" s="156">
        <f t="shared" si="18"/>
        <v>0</v>
      </c>
      <c r="AG11" s="180">
        <f t="shared" si="19"/>
        <v>0</v>
      </c>
      <c r="AH11" s="87">
        <f t="shared" si="65"/>
        <v>1</v>
      </c>
      <c r="AI11" s="226" t="str">
        <f t="shared" si="25"/>
        <v>Equipe 08</v>
      </c>
      <c r="AJ11" s="192">
        <f t="shared" si="20"/>
        <v>0</v>
      </c>
      <c r="AK11" s="159">
        <f t="shared" si="26"/>
        <v>0</v>
      </c>
      <c r="AL11" s="88" t="str">
        <f t="shared" si="27"/>
        <v>u</v>
      </c>
      <c r="AM11" s="164">
        <f t="shared" si="28"/>
        <v>0</v>
      </c>
      <c r="AN11" s="165">
        <f t="shared" si="29"/>
        <v>0</v>
      </c>
      <c r="AO11" s="165">
        <f t="shared" si="30"/>
        <v>0</v>
      </c>
      <c r="AP11" s="165">
        <f t="shared" si="31"/>
        <v>0</v>
      </c>
      <c r="AQ11" s="165">
        <f t="shared" si="32"/>
        <v>0</v>
      </c>
      <c r="AR11" s="165">
        <f t="shared" si="33"/>
        <v>0</v>
      </c>
      <c r="AS11" s="183">
        <f t="shared" si="34"/>
        <v>0</v>
      </c>
      <c r="AT11" s="27">
        <v>8</v>
      </c>
      <c r="AU11" s="26">
        <f t="shared" si="35"/>
        <v>8</v>
      </c>
      <c r="AV11" s="26">
        <v>8</v>
      </c>
      <c r="AW11" s="26">
        <f t="shared" si="36"/>
        <v>8</v>
      </c>
      <c r="AX11" s="26">
        <v>8</v>
      </c>
      <c r="AY11" s="30">
        <f t="shared" si="37"/>
        <v>8</v>
      </c>
      <c r="AZ11" s="31" t="str">
        <f>Equipes!A9</f>
        <v>Equipe 08</v>
      </c>
      <c r="BA11" s="26">
        <f t="shared" si="38"/>
        <v>1</v>
      </c>
      <c r="BB11" s="26">
        <f>'J10'!BA11-BA11</f>
        <v>0</v>
      </c>
      <c r="BC11" s="32" t="str">
        <f>IF(BA11&gt;'J10'!BA11,'J10'!$BC$28,IF(BA11='J10'!BA11,'J10'!$BB$28,IF(BA11&lt;'J10'!BA11,'J10'!$BA$28)))</f>
        <v>u</v>
      </c>
      <c r="BD11" s="26">
        <f t="shared" si="39"/>
        <v>8</v>
      </c>
      <c r="BE11" s="26">
        <f>SUMPRODUCT(($B$4:$B$15=AZ11)*($CW$4:$CW$15))+SUMPRODUCT(($E$4:$E$15=AZ11)*($CX$4:$CX$15))+'J10'!BE11</f>
        <v>0</v>
      </c>
      <c r="BF11" s="26">
        <f>SUMPRODUCT(($B$4:$B$15=AZ11)*($CY$4:$CY$15))+SUMPRODUCT(($E$4:$E$15=AZ11)*($CZ$4:$CZ$15))+'J10'!BF11</f>
        <v>0</v>
      </c>
      <c r="BG11" s="26">
        <f>SUMPRODUCT(($B$4:$B$15=AZ11)*($DA$4:$DA$15))+SUMPRODUCT(($E$4:$E$15=AZ11)*($DB$4:$DB$15))+'J10'!BG11</f>
        <v>0</v>
      </c>
      <c r="BH11" s="26">
        <f>SUMPRODUCT(($B$4:$B$15=AZ11)*($DC$4:$DC$15))+SUMPRODUCT(($E$4:$E$15=AZ11)*($DD$4:$DD$15))+'J10'!BH11</f>
        <v>0</v>
      </c>
      <c r="BI11" s="26">
        <f>SUMPRODUCT(($B$4:$B$15=AZ11)*($DE$4:$DE$15))+SUMPRODUCT(($E$4:$E$15=AZ11)*($DF$4:$DF$15))+'J10'!BI11</f>
        <v>0</v>
      </c>
      <c r="BJ11" s="26">
        <f>SUMPRODUCT(($B$4:$B$15=AZ11)*($DG$4:$DG$15))+SUMPRODUCT(($E$4:$E$15=AZ11)*($DH$4:$DH$15))+'J10'!BJ11</f>
        <v>0</v>
      </c>
      <c r="BK11" s="26">
        <f>SUMPRODUCT(($B$4:$B$15=AZ11)*($DI$4:$DI$15))+SUMPRODUCT(($E$4:$E$15=AZ11)*($DJ$4:$DJ$15))+'J10'!BK11</f>
        <v>0</v>
      </c>
      <c r="BL11" s="26">
        <f t="shared" si="40"/>
        <v>0</v>
      </c>
      <c r="BM11" s="31" t="str">
        <f>Equipes!A9</f>
        <v>Equipe 08</v>
      </c>
      <c r="BN11" s="26">
        <f t="shared" si="41"/>
        <v>1</v>
      </c>
      <c r="BO11" s="26">
        <f>'J10'!BN11-BN11</f>
        <v>0</v>
      </c>
      <c r="BP11" s="32" t="str">
        <f>IF(BN11&gt;'J10'!BN11,'J10'!$BP$28,IF(BN11='J10'!BN11,'J10'!$BO$28,IF(BN11&lt;'J10'!BN11,'J10'!$BN$28)))</f>
        <v>u</v>
      </c>
      <c r="BQ11" s="26">
        <f t="shared" si="42"/>
        <v>8</v>
      </c>
      <c r="BR11" s="26">
        <f>SUMPRODUCT(($B$4:$B$15=BM11)*($CU$4:$CU$15))+'J10'!BR11</f>
        <v>0</v>
      </c>
      <c r="BS11" s="26">
        <f>SUMPRODUCT(($B$4:$B$15=BM11)*($CY$4:$CY$15))+'J10'!BS11</f>
        <v>0</v>
      </c>
      <c r="BT11" s="26">
        <f>SUMPRODUCT(($B$4:$B$15=BM11)*($DA$4:$DA$15))+'J10'!BT11</f>
        <v>0</v>
      </c>
      <c r="BU11" s="26">
        <f>SUMPRODUCT(($B$4:$B$15=BM11)*($DC$4:$DC$15))+'J10'!BU11</f>
        <v>0</v>
      </c>
      <c r="BV11" s="26">
        <f>SUMPRODUCT(($B$4:$B$15=BM11)*($DE$4:$DE$15))+'J10'!BV11</f>
        <v>0</v>
      </c>
      <c r="BW11" s="26">
        <f>SUMPRODUCT(($B$4:$B$15=BM11)*($DG$4:$DG$15))+'J10'!BW11</f>
        <v>0</v>
      </c>
      <c r="BX11" s="26">
        <f>SUMPRODUCT(($B$4:$B$15=BM11)*($DI$4:$DI$15))+'J10'!BX11</f>
        <v>0</v>
      </c>
      <c r="BY11" s="26">
        <f t="shared" si="43"/>
        <v>0</v>
      </c>
      <c r="BZ11" s="31" t="str">
        <f>Equipes!A9</f>
        <v>Equipe 08</v>
      </c>
      <c r="CA11" s="26">
        <f t="shared" si="44"/>
        <v>1</v>
      </c>
      <c r="CB11" s="26">
        <f>'J10'!CA11-CA11</f>
        <v>0</v>
      </c>
      <c r="CC11" s="32" t="str">
        <f>IF(CA11&gt;'J10'!CA11,'J10'!$CC$28,IF(CA11='J10'!CA11,'J10'!$CB$28,IF(CA11&lt;'J10'!CA11,'J10'!$CA$28)))</f>
        <v>u</v>
      </c>
      <c r="CD11" s="26">
        <f t="shared" si="45"/>
        <v>8</v>
      </c>
      <c r="CE11" s="26">
        <f>SUMPRODUCT(($E$4:$E$15=BZ11)*($CV$4:$CV$15))+'J10'!CE11</f>
        <v>0</v>
      </c>
      <c r="CF11" s="26">
        <f>SUMPRODUCT(($E$4:$E$15=BZ11)*($CZ$4:$CZ$15))+'J10'!CF11</f>
        <v>0</v>
      </c>
      <c r="CG11" s="26">
        <f>SUMPRODUCT(($E$4:$E$15=BZ11)*($DB$4:$DB$15))+'J10'!CG11</f>
        <v>0</v>
      </c>
      <c r="CH11" s="26">
        <f>SUMPRODUCT(($E$4:$E$15=BZ11)*($DD$4:$DD$15))+'J10'!CH11</f>
        <v>0</v>
      </c>
      <c r="CI11" s="26">
        <f>SUMPRODUCT(($E$4:$E$15=BZ11)*($DF$4:$DF$15))+'J10'!CI11</f>
        <v>0</v>
      </c>
      <c r="CJ11" s="26">
        <f>SUMPRODUCT(($E$4:$E$15=BZ11)*($DH$4:$DH$15))+'J10'!CJ11</f>
        <v>0</v>
      </c>
      <c r="CK11" s="26">
        <f>SUMPRODUCT(($E$4:$E$15=BZ11)*($DJ$4:$DJ$15))+'J10'!CK11</f>
        <v>0</v>
      </c>
      <c r="CL11" s="26">
        <f t="shared" si="46"/>
        <v>0</v>
      </c>
      <c r="CM11" s="33">
        <f t="shared" si="47"/>
        <v>0</v>
      </c>
      <c r="CN11" s="33">
        <f>CM11+0.0000001</f>
        <v>9.9999999999999995E-8</v>
      </c>
      <c r="CO11" s="33">
        <f t="shared" si="48"/>
        <v>0</v>
      </c>
      <c r="CP11" s="33">
        <f>CO11+0.0000001</f>
        <v>9.9999999999999995E-8</v>
      </c>
      <c r="CQ11" s="33">
        <f t="shared" si="49"/>
        <v>0</v>
      </c>
      <c r="CR11" s="33">
        <f>CQ11+0.0000001</f>
        <v>9.9999999999999995E-8</v>
      </c>
      <c r="CS11" s="109"/>
      <c r="CT11" s="101"/>
      <c r="CU11" s="101"/>
      <c r="CV11" s="101"/>
      <c r="CW11" s="101"/>
      <c r="CX11" s="101"/>
      <c r="CY11" s="101"/>
      <c r="CZ11" s="101"/>
      <c r="DA11" s="101"/>
      <c r="DB11" s="101"/>
      <c r="DC11" s="101"/>
      <c r="DD11" s="101"/>
      <c r="DE11" s="101"/>
      <c r="DF11" s="101"/>
      <c r="DG11" s="101"/>
      <c r="DH11" s="101"/>
      <c r="DI11" s="101"/>
      <c r="DJ11" s="110"/>
      <c r="DK11" s="31" t="str">
        <f t="shared" si="51"/>
        <v>Equipe 08</v>
      </c>
      <c r="DL11" s="33">
        <f t="shared" si="52"/>
        <v>0</v>
      </c>
      <c r="DM11" s="26">
        <f t="shared" si="53"/>
        <v>1</v>
      </c>
      <c r="DN11" s="31" t="str">
        <f t="shared" si="54"/>
        <v>Equipe 08</v>
      </c>
      <c r="DO11" s="31" t="str">
        <f t="shared" si="55"/>
        <v>Equipe 08</v>
      </c>
      <c r="DP11" s="33">
        <f t="shared" si="56"/>
        <v>0</v>
      </c>
      <c r="DQ11" s="26">
        <f t="shared" si="57"/>
        <v>1</v>
      </c>
      <c r="DR11" s="31" t="str">
        <f t="shared" si="58"/>
        <v>Equipe 08</v>
      </c>
      <c r="DS11" s="31" t="str">
        <f t="shared" si="59"/>
        <v>Equipe 08</v>
      </c>
      <c r="DT11" s="33">
        <f t="shared" si="60"/>
        <v>0</v>
      </c>
      <c r="DU11" s="26">
        <f t="shared" si="61"/>
        <v>1</v>
      </c>
      <c r="DV11" s="31" t="str">
        <f t="shared" si="62"/>
        <v>Equipe 08</v>
      </c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</row>
    <row r="12" spans="1:197" ht="15" customHeight="1" thickTop="1" x14ac:dyDescent="0.25">
      <c r="A12" s="105"/>
      <c r="B12" s="106"/>
      <c r="C12" s="94"/>
      <c r="D12" s="94"/>
      <c r="E12" s="93"/>
      <c r="F12" s="105"/>
      <c r="G12" s="107"/>
      <c r="H12" s="108"/>
      <c r="I12" s="28"/>
      <c r="J12" s="89"/>
      <c r="K12" s="197"/>
      <c r="L12" s="198"/>
      <c r="M12" s="205"/>
      <c r="N12" s="90"/>
      <c r="O12" s="253" t="s">
        <v>29</v>
      </c>
      <c r="P12" s="254"/>
      <c r="Q12" s="254"/>
      <c r="R12" s="254"/>
      <c r="S12" s="261">
        <f>SUM(C4:D7)</f>
        <v>0</v>
      </c>
      <c r="T12" s="261"/>
      <c r="U12" s="262"/>
      <c r="V12" s="89"/>
      <c r="W12" s="197"/>
      <c r="X12" s="198"/>
      <c r="Y12" s="205"/>
      <c r="Z12" s="91"/>
      <c r="AA12" s="205"/>
      <c r="AB12" s="205"/>
      <c r="AC12" s="205"/>
      <c r="AD12" s="205"/>
      <c r="AE12" s="205"/>
      <c r="AF12" s="205"/>
      <c r="AG12" s="206"/>
      <c r="AH12" s="89"/>
      <c r="AI12" s="197"/>
      <c r="AJ12" s="198"/>
      <c r="AK12" s="205"/>
      <c r="AL12" s="91"/>
      <c r="AM12" s="205"/>
      <c r="AN12" s="205"/>
      <c r="AO12" s="205"/>
      <c r="AP12" s="205"/>
      <c r="AQ12" s="205"/>
      <c r="AR12" s="205"/>
      <c r="AS12" s="206"/>
      <c r="AT12" s="97"/>
      <c r="AU12" s="97"/>
      <c r="AV12" s="97"/>
      <c r="AW12" s="97"/>
      <c r="AX12" s="97"/>
      <c r="AY12" s="97"/>
      <c r="AZ12" s="98"/>
      <c r="BA12" s="97"/>
      <c r="BB12" s="97"/>
      <c r="BC12" s="99"/>
      <c r="BD12" s="97"/>
      <c r="BE12" s="97"/>
      <c r="BF12" s="97"/>
      <c r="BG12" s="97"/>
      <c r="BH12" s="97"/>
      <c r="BI12" s="97"/>
      <c r="BJ12" s="97"/>
      <c r="BK12" s="97"/>
      <c r="BL12" s="97"/>
      <c r="BM12" s="98"/>
      <c r="BN12" s="97"/>
      <c r="BO12" s="97"/>
      <c r="BP12" s="99"/>
      <c r="BQ12" s="97"/>
      <c r="BR12" s="97"/>
      <c r="BS12" s="97"/>
      <c r="BT12" s="97"/>
      <c r="BU12" s="97"/>
      <c r="BV12" s="97"/>
      <c r="BW12" s="97"/>
      <c r="BX12" s="97"/>
      <c r="BY12" s="97"/>
      <c r="BZ12" s="98"/>
      <c r="CA12" s="97"/>
      <c r="CB12" s="97"/>
      <c r="CC12" s="99"/>
      <c r="CD12" s="97"/>
      <c r="CE12" s="97"/>
      <c r="CF12" s="97"/>
      <c r="CG12" s="97"/>
      <c r="CH12" s="97"/>
      <c r="CI12" s="97"/>
      <c r="CJ12" s="97"/>
      <c r="CK12" s="97"/>
      <c r="CL12" s="97"/>
      <c r="CM12" s="100"/>
      <c r="CN12" s="100"/>
      <c r="CO12" s="100"/>
      <c r="CP12" s="100"/>
      <c r="CQ12" s="100"/>
      <c r="CR12" s="100"/>
      <c r="CS12" s="101"/>
      <c r="CT12" s="101"/>
      <c r="CU12" s="101"/>
      <c r="CV12" s="101"/>
      <c r="CW12" s="101"/>
      <c r="CX12" s="101"/>
      <c r="CY12" s="101"/>
      <c r="CZ12" s="101"/>
      <c r="DA12" s="101"/>
      <c r="DB12" s="101"/>
      <c r="DC12" s="101"/>
      <c r="DD12" s="101"/>
      <c r="DE12" s="101"/>
      <c r="DF12" s="101"/>
      <c r="DG12" s="101"/>
      <c r="DH12" s="101"/>
      <c r="DI12" s="101"/>
      <c r="DJ12" s="101"/>
      <c r="DK12" s="98"/>
      <c r="DL12" s="100"/>
      <c r="DM12" s="97"/>
      <c r="DN12" s="98"/>
      <c r="DO12" s="98"/>
      <c r="DP12" s="100"/>
      <c r="DQ12" s="97"/>
      <c r="DR12" s="98"/>
      <c r="DS12" s="98"/>
      <c r="DT12" s="100"/>
      <c r="DU12" s="97"/>
      <c r="DV12" s="9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</row>
    <row r="13" spans="1:197" ht="15" customHeight="1" x14ac:dyDescent="0.25">
      <c r="A13" s="105"/>
      <c r="B13" s="106"/>
      <c r="C13" s="94"/>
      <c r="D13" s="94"/>
      <c r="E13" s="93"/>
      <c r="F13" s="105"/>
      <c r="G13" s="107"/>
      <c r="H13" s="108"/>
      <c r="I13" s="28"/>
      <c r="J13" s="92"/>
      <c r="K13" s="201"/>
      <c r="L13" s="202"/>
      <c r="M13" s="207"/>
      <c r="N13" s="95"/>
      <c r="O13" s="249"/>
      <c r="P13" s="250"/>
      <c r="Q13" s="250"/>
      <c r="R13" s="250"/>
      <c r="S13" s="259"/>
      <c r="T13" s="259"/>
      <c r="U13" s="260"/>
      <c r="V13" s="92"/>
      <c r="W13" s="201"/>
      <c r="X13" s="202"/>
      <c r="Y13" s="207"/>
      <c r="Z13" s="96"/>
      <c r="AA13" s="207"/>
      <c r="AB13" s="207"/>
      <c r="AC13" s="207"/>
      <c r="AD13" s="207"/>
      <c r="AE13" s="207"/>
      <c r="AF13" s="207"/>
      <c r="AG13" s="208"/>
      <c r="AH13" s="92"/>
      <c r="AI13" s="201"/>
      <c r="AJ13" s="202"/>
      <c r="AK13" s="207"/>
      <c r="AL13" s="96"/>
      <c r="AM13" s="207"/>
      <c r="AN13" s="207"/>
      <c r="AO13" s="207"/>
      <c r="AP13" s="207"/>
      <c r="AQ13" s="207"/>
      <c r="AR13" s="207"/>
      <c r="AS13" s="208"/>
      <c r="AT13" s="101"/>
      <c r="AU13" s="101"/>
      <c r="AV13" s="101"/>
      <c r="AW13" s="101"/>
      <c r="AX13" s="101"/>
      <c r="AY13" s="101"/>
      <c r="AZ13" s="72"/>
      <c r="BA13" s="101"/>
      <c r="BB13" s="101"/>
      <c r="BC13" s="95"/>
      <c r="BD13" s="101"/>
      <c r="BE13" s="101"/>
      <c r="BF13" s="101"/>
      <c r="BG13" s="101"/>
      <c r="BH13" s="101"/>
      <c r="BI13" s="101"/>
      <c r="BJ13" s="101"/>
      <c r="BK13" s="101"/>
      <c r="BL13" s="101"/>
      <c r="BM13" s="72"/>
      <c r="BN13" s="101"/>
      <c r="BO13" s="101"/>
      <c r="BP13" s="95"/>
      <c r="BQ13" s="101"/>
      <c r="BR13" s="101"/>
      <c r="BS13" s="101"/>
      <c r="BT13" s="101"/>
      <c r="BU13" s="101"/>
      <c r="BV13" s="101"/>
      <c r="BW13" s="101"/>
      <c r="BX13" s="101"/>
      <c r="BY13" s="101"/>
      <c r="BZ13" s="72"/>
      <c r="CA13" s="101"/>
      <c r="CB13" s="101"/>
      <c r="CC13" s="95"/>
      <c r="CD13" s="101"/>
      <c r="CE13" s="101"/>
      <c r="CF13" s="101"/>
      <c r="CG13" s="101"/>
      <c r="CH13" s="101"/>
      <c r="CI13" s="101"/>
      <c r="CJ13" s="101"/>
      <c r="CK13" s="101"/>
      <c r="CL13" s="101"/>
      <c r="CM13" s="102"/>
      <c r="CN13" s="102"/>
      <c r="CO13" s="102"/>
      <c r="CP13" s="102"/>
      <c r="CQ13" s="102"/>
      <c r="CR13" s="102"/>
      <c r="CS13" s="101"/>
      <c r="CT13" s="101"/>
      <c r="CU13" s="101"/>
      <c r="CV13" s="101"/>
      <c r="CW13" s="101"/>
      <c r="CX13" s="101"/>
      <c r="CY13" s="101"/>
      <c r="CZ13" s="101"/>
      <c r="DA13" s="101"/>
      <c r="DB13" s="101"/>
      <c r="DC13" s="101"/>
      <c r="DD13" s="101"/>
      <c r="DE13" s="101"/>
      <c r="DF13" s="101"/>
      <c r="DG13" s="101"/>
      <c r="DH13" s="101"/>
      <c r="DI13" s="101"/>
      <c r="DJ13" s="101"/>
      <c r="DK13" s="72"/>
      <c r="DL13" s="102"/>
      <c r="DM13" s="101"/>
      <c r="DN13" s="72"/>
      <c r="DO13" s="72"/>
      <c r="DP13" s="102"/>
      <c r="DQ13" s="101"/>
      <c r="DR13" s="72"/>
      <c r="DS13" s="72"/>
      <c r="DT13" s="102"/>
      <c r="DU13" s="101"/>
      <c r="DV13" s="72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</row>
    <row r="14" spans="1:197" ht="15" customHeight="1" x14ac:dyDescent="0.25">
      <c r="A14" s="105"/>
      <c r="B14" s="106"/>
      <c r="C14" s="94"/>
      <c r="D14" s="94"/>
      <c r="E14" s="93"/>
      <c r="F14" s="105"/>
      <c r="G14" s="107"/>
      <c r="H14" s="108"/>
      <c r="I14" s="28"/>
      <c r="J14" s="92"/>
      <c r="K14" s="93"/>
      <c r="L14" s="93"/>
      <c r="M14" s="94"/>
      <c r="N14" s="95"/>
      <c r="O14" s="249" t="s">
        <v>30</v>
      </c>
      <c r="P14" s="250"/>
      <c r="Q14" s="250"/>
      <c r="R14" s="250"/>
      <c r="S14" s="259">
        <f>S12+'J10'!S14:U15</f>
        <v>0</v>
      </c>
      <c r="T14" s="259"/>
      <c r="U14" s="260"/>
      <c r="V14" s="92"/>
      <c r="W14" s="93"/>
      <c r="X14" s="93"/>
      <c r="Y14" s="94"/>
      <c r="Z14" s="96"/>
      <c r="AA14" s="94"/>
      <c r="AB14" s="94"/>
      <c r="AC14" s="94"/>
      <c r="AD14" s="94"/>
      <c r="AE14" s="94"/>
      <c r="AF14" s="94"/>
      <c r="AG14" s="94"/>
      <c r="AH14" s="92"/>
      <c r="AI14" s="93"/>
      <c r="AJ14" s="93"/>
      <c r="AK14" s="94"/>
      <c r="AL14" s="96"/>
      <c r="AM14" s="94"/>
      <c r="AN14" s="94"/>
      <c r="AO14" s="94"/>
      <c r="AP14" s="94"/>
      <c r="AQ14" s="94"/>
      <c r="AR14" s="94"/>
      <c r="AS14" s="94"/>
      <c r="AT14" s="101"/>
      <c r="AU14" s="101"/>
      <c r="AV14" s="101"/>
      <c r="AW14" s="101"/>
      <c r="AX14" s="101"/>
      <c r="AY14" s="101"/>
      <c r="AZ14" s="72"/>
      <c r="BA14" s="101"/>
      <c r="BB14" s="101"/>
      <c r="BC14" s="95"/>
      <c r="BD14" s="101"/>
      <c r="BE14" s="101"/>
      <c r="BF14" s="101"/>
      <c r="BG14" s="101"/>
      <c r="BH14" s="101"/>
      <c r="BI14" s="101"/>
      <c r="BJ14" s="101"/>
      <c r="BK14" s="101"/>
      <c r="BL14" s="101"/>
      <c r="BM14" s="72"/>
      <c r="BN14" s="101"/>
      <c r="BO14" s="101"/>
      <c r="BP14" s="95"/>
      <c r="BQ14" s="101"/>
      <c r="BR14" s="101"/>
      <c r="BS14" s="101"/>
      <c r="BT14" s="101"/>
      <c r="BU14" s="101"/>
      <c r="BV14" s="101"/>
      <c r="BW14" s="101"/>
      <c r="BX14" s="101"/>
      <c r="BY14" s="101"/>
      <c r="BZ14" s="72"/>
      <c r="CA14" s="101"/>
      <c r="CB14" s="101"/>
      <c r="CC14" s="95"/>
      <c r="CD14" s="101"/>
      <c r="CE14" s="101"/>
      <c r="CF14" s="101"/>
      <c r="CG14" s="101"/>
      <c r="CH14" s="101"/>
      <c r="CI14" s="101"/>
      <c r="CJ14" s="101"/>
      <c r="CK14" s="101"/>
      <c r="CL14" s="101"/>
      <c r="CM14" s="102"/>
      <c r="CN14" s="102"/>
      <c r="CO14" s="102"/>
      <c r="CP14" s="102"/>
      <c r="CQ14" s="102"/>
      <c r="CR14" s="102"/>
      <c r="CS14" s="101"/>
      <c r="CT14" s="101"/>
      <c r="CU14" s="101"/>
      <c r="CV14" s="101"/>
      <c r="CW14" s="101"/>
      <c r="CX14" s="101"/>
      <c r="CY14" s="101"/>
      <c r="CZ14" s="101"/>
      <c r="DA14" s="101"/>
      <c r="DB14" s="101"/>
      <c r="DC14" s="101"/>
      <c r="DD14" s="101"/>
      <c r="DE14" s="101"/>
      <c r="DF14" s="101"/>
      <c r="DG14" s="101"/>
      <c r="DH14" s="101"/>
      <c r="DI14" s="101"/>
      <c r="DJ14" s="101"/>
      <c r="DK14" s="72"/>
      <c r="DL14" s="102"/>
      <c r="DM14" s="101"/>
      <c r="DN14" s="72"/>
      <c r="DO14" s="72"/>
      <c r="DP14" s="102"/>
      <c r="DQ14" s="101"/>
      <c r="DR14" s="72"/>
      <c r="DS14" s="72"/>
      <c r="DT14" s="102"/>
      <c r="DU14" s="101"/>
      <c r="DV14" s="72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</row>
    <row r="15" spans="1:197" ht="15" customHeight="1" x14ac:dyDescent="0.25">
      <c r="A15" s="105"/>
      <c r="B15" s="106"/>
      <c r="C15" s="94"/>
      <c r="D15" s="94"/>
      <c r="E15" s="93"/>
      <c r="F15" s="105"/>
      <c r="G15" s="107"/>
      <c r="H15" s="108"/>
      <c r="I15" s="28"/>
      <c r="J15" s="92"/>
      <c r="K15" s="93"/>
      <c r="L15" s="93"/>
      <c r="M15" s="94"/>
      <c r="N15" s="95"/>
      <c r="O15" s="249"/>
      <c r="P15" s="250"/>
      <c r="Q15" s="250"/>
      <c r="R15" s="250"/>
      <c r="S15" s="259"/>
      <c r="T15" s="259"/>
      <c r="U15" s="260"/>
      <c r="V15" s="92"/>
      <c r="W15" s="93"/>
      <c r="X15" s="93"/>
      <c r="Y15" s="94"/>
      <c r="Z15" s="96"/>
      <c r="AA15" s="94"/>
      <c r="AB15" s="94"/>
      <c r="AC15" s="94"/>
      <c r="AD15" s="94"/>
      <c r="AE15" s="94"/>
      <c r="AF15" s="94"/>
      <c r="AG15" s="94"/>
      <c r="AH15" s="92"/>
      <c r="AI15" s="93"/>
      <c r="AJ15" s="93"/>
      <c r="AK15" s="94"/>
      <c r="AL15" s="96"/>
      <c r="AM15" s="94"/>
      <c r="AN15" s="94"/>
      <c r="AO15" s="94"/>
      <c r="AP15" s="94"/>
      <c r="AQ15" s="94"/>
      <c r="AR15" s="94"/>
      <c r="AS15" s="94"/>
      <c r="AT15" s="101"/>
      <c r="AU15" s="101"/>
      <c r="AV15" s="101"/>
      <c r="AW15" s="101"/>
      <c r="AX15" s="101"/>
      <c r="AY15" s="101"/>
      <c r="AZ15" s="72"/>
      <c r="BA15" s="101"/>
      <c r="BB15" s="101"/>
      <c r="BC15" s="95"/>
      <c r="BD15" s="101"/>
      <c r="BE15" s="101"/>
      <c r="BF15" s="101"/>
      <c r="BG15" s="101"/>
      <c r="BH15" s="101"/>
      <c r="BI15" s="101"/>
      <c r="BJ15" s="101"/>
      <c r="BK15" s="101"/>
      <c r="BL15" s="101"/>
      <c r="BM15" s="72"/>
      <c r="BN15" s="101"/>
      <c r="BO15" s="101"/>
      <c r="BP15" s="95"/>
      <c r="BQ15" s="101"/>
      <c r="BR15" s="101"/>
      <c r="BS15" s="101"/>
      <c r="BT15" s="101"/>
      <c r="BU15" s="101"/>
      <c r="BV15" s="101"/>
      <c r="BW15" s="101"/>
      <c r="BX15" s="101"/>
      <c r="BY15" s="101"/>
      <c r="BZ15" s="72"/>
      <c r="CA15" s="101"/>
      <c r="CB15" s="101"/>
      <c r="CC15" s="95"/>
      <c r="CD15" s="101"/>
      <c r="CE15" s="101"/>
      <c r="CF15" s="101"/>
      <c r="CG15" s="101"/>
      <c r="CH15" s="101"/>
      <c r="CI15" s="101"/>
      <c r="CJ15" s="101"/>
      <c r="CK15" s="101"/>
      <c r="CL15" s="101"/>
      <c r="CM15" s="102"/>
      <c r="CN15" s="102"/>
      <c r="CO15" s="102"/>
      <c r="CP15" s="102"/>
      <c r="CQ15" s="102"/>
      <c r="CR15" s="102"/>
      <c r="CS15" s="101"/>
      <c r="CT15" s="101"/>
      <c r="CU15" s="101"/>
      <c r="CV15" s="101"/>
      <c r="CW15" s="101"/>
      <c r="CX15" s="101"/>
      <c r="CY15" s="101"/>
      <c r="CZ15" s="101"/>
      <c r="DA15" s="101"/>
      <c r="DB15" s="101"/>
      <c r="DC15" s="101"/>
      <c r="DD15" s="101"/>
      <c r="DE15" s="101"/>
      <c r="DF15" s="101"/>
      <c r="DG15" s="101"/>
      <c r="DH15" s="101"/>
      <c r="DI15" s="101"/>
      <c r="DJ15" s="101"/>
      <c r="DK15" s="72"/>
      <c r="DL15" s="102"/>
      <c r="DM15" s="101"/>
      <c r="DN15" s="72"/>
      <c r="DO15" s="72"/>
      <c r="DP15" s="102"/>
      <c r="DQ15" s="101"/>
      <c r="DR15" s="72"/>
      <c r="DS15" s="72"/>
      <c r="DT15" s="102"/>
      <c r="DU15" s="101"/>
      <c r="DV15" s="72"/>
      <c r="DW15" s="28"/>
      <c r="DX15" s="28"/>
      <c r="DY15" s="28"/>
      <c r="DZ15" s="28"/>
      <c r="EA15" s="28"/>
      <c r="EB15" s="28"/>
      <c r="EC15" s="28"/>
      <c r="ED15" s="28"/>
      <c r="EE15" s="28"/>
      <c r="EF15" s="28"/>
      <c r="EG15" s="28"/>
      <c r="EH15" s="28"/>
      <c r="EI15" s="28"/>
      <c r="EJ15" s="28"/>
      <c r="EK15" s="28"/>
      <c r="EL15" s="28"/>
      <c r="EM15" s="28"/>
      <c r="EN15" s="28"/>
      <c r="EO15" s="28"/>
      <c r="EP15" s="28"/>
      <c r="EQ15" s="28"/>
      <c r="ER15" s="28"/>
      <c r="ES15" s="28"/>
      <c r="ET15" s="28"/>
      <c r="EU15" s="28"/>
      <c r="EV15" s="28"/>
      <c r="EW15" s="28"/>
      <c r="EX15" s="28"/>
      <c r="EY15" s="28"/>
      <c r="EZ15" s="28"/>
      <c r="FA15" s="28"/>
      <c r="FB15" s="28"/>
      <c r="FC15" s="28"/>
      <c r="FD15" s="28"/>
      <c r="FE15" s="28"/>
      <c r="FF15" s="28"/>
      <c r="FG15" s="28"/>
      <c r="FH15" s="28"/>
      <c r="FI15" s="28"/>
      <c r="FJ15" s="28"/>
      <c r="FK15" s="28"/>
      <c r="FL15" s="28"/>
      <c r="FM15" s="28"/>
      <c r="FN15" s="28"/>
      <c r="FO15" s="28"/>
      <c r="FP15" s="28"/>
      <c r="FQ15" s="28"/>
      <c r="FR15" s="28"/>
      <c r="FS15" s="28"/>
      <c r="FT15" s="28"/>
      <c r="FU15" s="28"/>
      <c r="FV15" s="28"/>
      <c r="FW15" s="28"/>
      <c r="FX15" s="28"/>
      <c r="FY15" s="28"/>
      <c r="FZ15" s="28"/>
      <c r="GA15" s="28"/>
      <c r="GB15" s="28"/>
      <c r="GC15" s="28"/>
      <c r="GD15" s="28"/>
      <c r="GE15" s="28"/>
      <c r="GF15" s="28"/>
      <c r="GG15" s="28"/>
      <c r="GH15" s="28"/>
      <c r="GI15" s="28"/>
      <c r="GJ15" s="28"/>
      <c r="GK15" s="28"/>
      <c r="GL15" s="28"/>
      <c r="GM15" s="28"/>
      <c r="GN15" s="28"/>
      <c r="GO15" s="28"/>
    </row>
    <row r="16" spans="1:197" ht="15" customHeight="1" x14ac:dyDescent="0.25">
      <c r="A16" s="71"/>
      <c r="B16" s="69"/>
      <c r="C16" s="71"/>
      <c r="D16" s="71"/>
      <c r="E16" s="64"/>
      <c r="F16" s="71"/>
      <c r="G16" s="71"/>
      <c r="H16" s="71"/>
      <c r="I16" s="28"/>
      <c r="J16" s="92"/>
      <c r="K16" s="93"/>
      <c r="L16" s="93"/>
      <c r="M16" s="94"/>
      <c r="N16" s="95"/>
      <c r="O16" s="249" t="s">
        <v>31</v>
      </c>
      <c r="P16" s="250"/>
      <c r="Q16" s="250"/>
      <c r="R16" s="250"/>
      <c r="S16" s="255" t="str">
        <f>IF(O4=0,"",SUM(S4:S11)/SUM(O4:O11)*2)</f>
        <v/>
      </c>
      <c r="T16" s="255"/>
      <c r="U16" s="256"/>
      <c r="V16" s="92"/>
      <c r="W16" s="93"/>
      <c r="X16" s="93"/>
      <c r="Y16" s="94"/>
      <c r="Z16" s="96"/>
      <c r="AA16" s="94"/>
      <c r="AB16" s="94"/>
      <c r="AC16" s="94"/>
      <c r="AD16" s="94"/>
      <c r="AE16" s="94"/>
      <c r="AF16" s="94"/>
      <c r="AG16" s="94"/>
      <c r="AH16" s="92"/>
      <c r="AI16" s="93"/>
      <c r="AJ16" s="93"/>
      <c r="AK16" s="94"/>
      <c r="AL16" s="96"/>
      <c r="AM16" s="94"/>
      <c r="AN16" s="94"/>
      <c r="AO16" s="94"/>
      <c r="AP16" s="94"/>
      <c r="AQ16" s="94"/>
      <c r="AR16" s="94"/>
      <c r="AS16" s="94"/>
      <c r="AT16" s="101"/>
      <c r="AU16" s="101"/>
      <c r="AV16" s="101"/>
      <c r="AW16" s="101"/>
      <c r="AX16" s="101"/>
      <c r="AY16" s="101"/>
      <c r="AZ16" s="72"/>
      <c r="BA16" s="101"/>
      <c r="BB16" s="101"/>
      <c r="BC16" s="95"/>
      <c r="BD16" s="101"/>
      <c r="BE16" s="101"/>
      <c r="BF16" s="101"/>
      <c r="BG16" s="101"/>
      <c r="BH16" s="101"/>
      <c r="BI16" s="101"/>
      <c r="BJ16" s="101"/>
      <c r="BK16" s="101"/>
      <c r="BL16" s="101"/>
      <c r="BM16" s="72"/>
      <c r="BN16" s="101"/>
      <c r="BO16" s="101"/>
      <c r="BP16" s="95"/>
      <c r="BQ16" s="101"/>
      <c r="BR16" s="101"/>
      <c r="BS16" s="101"/>
      <c r="BT16" s="101"/>
      <c r="BU16" s="101"/>
      <c r="BV16" s="101"/>
      <c r="BW16" s="101"/>
      <c r="BX16" s="101"/>
      <c r="BY16" s="101"/>
      <c r="BZ16" s="72"/>
      <c r="CA16" s="101"/>
      <c r="CB16" s="101"/>
      <c r="CC16" s="95"/>
      <c r="CD16" s="101"/>
      <c r="CE16" s="101"/>
      <c r="CF16" s="101"/>
      <c r="CG16" s="101"/>
      <c r="CH16" s="101"/>
      <c r="CI16" s="101"/>
      <c r="CJ16" s="101"/>
      <c r="CK16" s="101"/>
      <c r="CL16" s="101"/>
      <c r="CM16" s="102"/>
      <c r="CN16" s="102"/>
      <c r="CO16" s="102"/>
      <c r="CP16" s="102"/>
      <c r="CQ16" s="102"/>
      <c r="CR16" s="102"/>
      <c r="CS16" s="28"/>
      <c r="CT16" s="28"/>
      <c r="CU16" s="28"/>
      <c r="CV16" s="28"/>
      <c r="CW16" s="28"/>
      <c r="CX16" s="28"/>
      <c r="CY16" s="28"/>
      <c r="CZ16" s="28"/>
      <c r="DA16" s="28"/>
      <c r="DB16" s="28"/>
      <c r="DC16" s="28"/>
      <c r="DD16" s="28"/>
      <c r="DE16" s="28"/>
      <c r="DF16" s="28"/>
      <c r="DG16" s="28"/>
      <c r="DH16" s="28"/>
      <c r="DI16" s="28"/>
      <c r="DJ16" s="28"/>
      <c r="DK16" s="72"/>
      <c r="DL16" s="102"/>
      <c r="DM16" s="101"/>
      <c r="DN16" s="72"/>
      <c r="DO16" s="72"/>
      <c r="DP16" s="102"/>
      <c r="DQ16" s="101"/>
      <c r="DR16" s="72"/>
      <c r="DS16" s="72"/>
      <c r="DT16" s="102"/>
      <c r="DU16" s="101"/>
      <c r="DV16" s="72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28"/>
      <c r="EV16" s="28"/>
      <c r="EW16" s="28"/>
      <c r="EX16" s="28"/>
      <c r="EY16" s="28"/>
      <c r="EZ16" s="28"/>
      <c r="FA16" s="28"/>
      <c r="FB16" s="28"/>
      <c r="FC16" s="28"/>
      <c r="FD16" s="28"/>
      <c r="FE16" s="28"/>
      <c r="FF16" s="28"/>
      <c r="FG16" s="28"/>
      <c r="FH16" s="28"/>
      <c r="FI16" s="28"/>
      <c r="FJ16" s="28"/>
      <c r="FK16" s="28"/>
      <c r="FL16" s="28"/>
      <c r="FM16" s="28"/>
      <c r="FN16" s="28"/>
      <c r="FO16" s="28"/>
      <c r="FP16" s="28"/>
      <c r="FQ16" s="28"/>
      <c r="FR16" s="28"/>
      <c r="FS16" s="28"/>
      <c r="FT16" s="28"/>
      <c r="FU16" s="28"/>
      <c r="FV16" s="28"/>
      <c r="FW16" s="28"/>
      <c r="FX16" s="28"/>
      <c r="FY16" s="28"/>
      <c r="FZ16" s="28"/>
      <c r="GA16" s="28"/>
      <c r="GB16" s="28"/>
      <c r="GC16" s="28"/>
      <c r="GD16" s="28"/>
      <c r="GE16" s="28"/>
      <c r="GF16" s="28"/>
      <c r="GG16" s="28"/>
      <c r="GH16" s="28"/>
      <c r="GI16" s="28"/>
      <c r="GJ16" s="28"/>
      <c r="GK16" s="28"/>
      <c r="GL16" s="28"/>
      <c r="GM16" s="28"/>
      <c r="GN16" s="28"/>
      <c r="GO16" s="28"/>
    </row>
    <row r="17" spans="1:197" ht="15" customHeight="1" thickBot="1" x14ac:dyDescent="0.3">
      <c r="A17" s="28"/>
      <c r="B17" s="228"/>
      <c r="C17" s="228"/>
      <c r="D17" s="228"/>
      <c r="E17" s="228"/>
      <c r="F17" s="228"/>
      <c r="G17" s="228"/>
      <c r="H17" s="28"/>
      <c r="I17" s="28"/>
      <c r="J17" s="92"/>
      <c r="K17" s="93"/>
      <c r="L17" s="93"/>
      <c r="M17" s="94"/>
      <c r="N17" s="95"/>
      <c r="O17" s="251"/>
      <c r="P17" s="252"/>
      <c r="Q17" s="252"/>
      <c r="R17" s="252"/>
      <c r="S17" s="257"/>
      <c r="T17" s="257"/>
      <c r="U17" s="258"/>
      <c r="V17" s="92"/>
      <c r="W17" s="93"/>
      <c r="X17" s="93"/>
      <c r="Y17" s="94"/>
      <c r="Z17" s="96"/>
      <c r="AA17" s="94"/>
      <c r="AB17" s="94"/>
      <c r="AC17" s="94"/>
      <c r="AD17" s="94"/>
      <c r="AE17" s="94"/>
      <c r="AF17" s="94"/>
      <c r="AG17" s="94"/>
      <c r="AH17" s="92"/>
      <c r="AI17" s="93"/>
      <c r="AJ17" s="93"/>
      <c r="AK17" s="94"/>
      <c r="AL17" s="96"/>
      <c r="AM17" s="94"/>
      <c r="AN17" s="94"/>
      <c r="AO17" s="94"/>
      <c r="AP17" s="94"/>
      <c r="AQ17" s="94"/>
      <c r="AR17" s="94"/>
      <c r="AS17" s="94"/>
      <c r="AT17" s="101"/>
      <c r="AU17" s="101"/>
      <c r="AV17" s="101"/>
      <c r="AW17" s="101"/>
      <c r="AX17" s="101"/>
      <c r="AY17" s="101"/>
      <c r="AZ17" s="72"/>
      <c r="BA17" s="101"/>
      <c r="BB17" s="101"/>
      <c r="BC17" s="95"/>
      <c r="BD17" s="101"/>
      <c r="BE17" s="101"/>
      <c r="BF17" s="101"/>
      <c r="BG17" s="101"/>
      <c r="BH17" s="101"/>
      <c r="BI17" s="101"/>
      <c r="BJ17" s="101"/>
      <c r="BK17" s="101"/>
      <c r="BL17" s="101"/>
      <c r="BM17" s="72"/>
      <c r="BN17" s="101"/>
      <c r="BO17" s="101"/>
      <c r="BP17" s="95"/>
      <c r="BQ17" s="101"/>
      <c r="BR17" s="101"/>
      <c r="BS17" s="101"/>
      <c r="BT17" s="101"/>
      <c r="BU17" s="101"/>
      <c r="BV17" s="101"/>
      <c r="BW17" s="101"/>
      <c r="BX17" s="101"/>
      <c r="BY17" s="101"/>
      <c r="BZ17" s="72"/>
      <c r="CA17" s="101"/>
      <c r="CB17" s="101"/>
      <c r="CC17" s="95"/>
      <c r="CD17" s="101"/>
      <c r="CE17" s="101"/>
      <c r="CF17" s="101"/>
      <c r="CG17" s="101"/>
      <c r="CH17" s="101"/>
      <c r="CI17" s="101"/>
      <c r="CJ17" s="101"/>
      <c r="CK17" s="101"/>
      <c r="CL17" s="101"/>
      <c r="CM17" s="102"/>
      <c r="CN17" s="102"/>
      <c r="CO17" s="102"/>
      <c r="CP17" s="102"/>
      <c r="CQ17" s="102"/>
      <c r="CR17" s="102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72"/>
      <c r="DL17" s="102"/>
      <c r="DM17" s="101"/>
      <c r="DN17" s="72"/>
      <c r="DO17" s="72"/>
      <c r="DP17" s="102"/>
      <c r="DQ17" s="101"/>
      <c r="DR17" s="72"/>
      <c r="DS17" s="72"/>
      <c r="DT17" s="102"/>
      <c r="DU17" s="101"/>
      <c r="DV17" s="72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</row>
    <row r="18" spans="1:197" ht="15" customHeight="1" thickTop="1" x14ac:dyDescent="0.25">
      <c r="A18" s="28"/>
      <c r="B18" s="228"/>
      <c r="C18" s="228"/>
      <c r="D18" s="228"/>
      <c r="E18" s="228"/>
      <c r="F18" s="228"/>
      <c r="G18" s="228"/>
      <c r="H18" s="28"/>
      <c r="I18" s="28"/>
      <c r="J18" s="92"/>
      <c r="K18" s="93"/>
      <c r="L18" s="93"/>
      <c r="M18" s="94"/>
      <c r="N18" s="95"/>
      <c r="O18" s="193"/>
      <c r="P18" s="193"/>
      <c r="Q18" s="193"/>
      <c r="R18" s="193"/>
      <c r="S18" s="193"/>
      <c r="T18" s="193"/>
      <c r="U18" s="193"/>
      <c r="V18" s="92"/>
      <c r="W18" s="93"/>
      <c r="X18" s="93"/>
      <c r="Y18" s="94"/>
      <c r="Z18" s="96"/>
      <c r="AA18" s="94"/>
      <c r="AB18" s="94"/>
      <c r="AC18" s="94"/>
      <c r="AD18" s="94"/>
      <c r="AE18" s="94"/>
      <c r="AF18" s="94"/>
      <c r="AG18" s="94"/>
      <c r="AH18" s="92"/>
      <c r="AI18" s="93"/>
      <c r="AJ18" s="93"/>
      <c r="AK18" s="94"/>
      <c r="AL18" s="96"/>
      <c r="AM18" s="94"/>
      <c r="AN18" s="94"/>
      <c r="AO18" s="94"/>
      <c r="AP18" s="94"/>
      <c r="AQ18" s="94"/>
      <c r="AR18" s="94"/>
      <c r="AS18" s="94"/>
      <c r="AT18" s="101"/>
      <c r="AU18" s="101"/>
      <c r="AV18" s="101"/>
      <c r="AW18" s="101"/>
      <c r="AX18" s="101"/>
      <c r="AY18" s="101"/>
      <c r="AZ18" s="72"/>
      <c r="BA18" s="101"/>
      <c r="BB18" s="101"/>
      <c r="BC18" s="95"/>
      <c r="BD18" s="101"/>
      <c r="BE18" s="101"/>
      <c r="BF18" s="101"/>
      <c r="BG18" s="101"/>
      <c r="BH18" s="101"/>
      <c r="BI18" s="101"/>
      <c r="BJ18" s="101"/>
      <c r="BK18" s="101"/>
      <c r="BL18" s="101"/>
      <c r="BM18" s="72"/>
      <c r="BN18" s="101"/>
      <c r="BO18" s="101"/>
      <c r="BP18" s="95"/>
      <c r="BQ18" s="101"/>
      <c r="BR18" s="101"/>
      <c r="BS18" s="101"/>
      <c r="BT18" s="101"/>
      <c r="BU18" s="101"/>
      <c r="BV18" s="101"/>
      <c r="BW18" s="101"/>
      <c r="BX18" s="101"/>
      <c r="BY18" s="101"/>
      <c r="BZ18" s="72"/>
      <c r="CA18" s="101"/>
      <c r="CB18" s="101"/>
      <c r="CC18" s="95"/>
      <c r="CD18" s="101"/>
      <c r="CE18" s="101"/>
      <c r="CF18" s="101"/>
      <c r="CG18" s="101"/>
      <c r="CH18" s="101"/>
      <c r="CI18" s="101"/>
      <c r="CJ18" s="101"/>
      <c r="CK18" s="101"/>
      <c r="CL18" s="101"/>
      <c r="CM18" s="102"/>
      <c r="CN18" s="102"/>
      <c r="CO18" s="102"/>
      <c r="CP18" s="102"/>
      <c r="CQ18" s="102"/>
      <c r="CR18" s="102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72"/>
      <c r="DL18" s="102"/>
      <c r="DM18" s="101"/>
      <c r="DN18" s="72"/>
      <c r="DO18" s="72"/>
      <c r="DP18" s="102"/>
      <c r="DQ18" s="101"/>
      <c r="DR18" s="72"/>
      <c r="DS18" s="72"/>
      <c r="DT18" s="102"/>
      <c r="DU18" s="101"/>
      <c r="DV18" s="72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</row>
    <row r="19" spans="1:197" ht="15" customHeight="1" x14ac:dyDescent="0.25">
      <c r="A19" s="28"/>
      <c r="B19" s="228"/>
      <c r="C19" s="228"/>
      <c r="D19" s="228"/>
      <c r="E19" s="228"/>
      <c r="F19" s="228"/>
      <c r="G19" s="228"/>
      <c r="H19" s="28"/>
      <c r="I19" s="28"/>
      <c r="J19" s="92"/>
      <c r="K19" s="93"/>
      <c r="L19" s="93"/>
      <c r="M19" s="94"/>
      <c r="N19" s="95"/>
      <c r="O19" s="193"/>
      <c r="P19" s="193"/>
      <c r="Q19" s="193"/>
      <c r="R19" s="193"/>
      <c r="S19" s="193"/>
      <c r="T19" s="193"/>
      <c r="U19" s="193"/>
      <c r="V19" s="92"/>
      <c r="W19" s="93"/>
      <c r="X19" s="93"/>
      <c r="Y19" s="94"/>
      <c r="Z19" s="96"/>
      <c r="AA19" s="94"/>
      <c r="AB19" s="94"/>
      <c r="AC19" s="94"/>
      <c r="AD19" s="94"/>
      <c r="AE19" s="94"/>
      <c r="AF19" s="94"/>
      <c r="AG19" s="94"/>
      <c r="AH19" s="92"/>
      <c r="AI19" s="93"/>
      <c r="AJ19" s="93"/>
      <c r="AK19" s="94"/>
      <c r="AL19" s="96"/>
      <c r="AM19" s="94"/>
      <c r="AN19" s="94"/>
      <c r="AO19" s="94"/>
      <c r="AP19" s="94"/>
      <c r="AQ19" s="94"/>
      <c r="AR19" s="94"/>
      <c r="AS19" s="94"/>
      <c r="AT19" s="101"/>
      <c r="AU19" s="101"/>
      <c r="AV19" s="101"/>
      <c r="AW19" s="101"/>
      <c r="AX19" s="101"/>
      <c r="AY19" s="101"/>
      <c r="AZ19" s="72"/>
      <c r="BA19" s="101"/>
      <c r="BB19" s="101"/>
      <c r="BC19" s="95"/>
      <c r="BD19" s="101"/>
      <c r="BE19" s="101"/>
      <c r="BF19" s="101"/>
      <c r="BG19" s="101"/>
      <c r="BH19" s="101"/>
      <c r="BI19" s="101"/>
      <c r="BJ19" s="101"/>
      <c r="BK19" s="101"/>
      <c r="BL19" s="101"/>
      <c r="BM19" s="72"/>
      <c r="BN19" s="101"/>
      <c r="BO19" s="101"/>
      <c r="BP19" s="95"/>
      <c r="BQ19" s="101"/>
      <c r="BR19" s="101"/>
      <c r="BS19" s="101"/>
      <c r="BT19" s="101"/>
      <c r="BU19" s="101"/>
      <c r="BV19" s="101"/>
      <c r="BW19" s="101"/>
      <c r="BX19" s="101"/>
      <c r="BY19" s="101"/>
      <c r="BZ19" s="72"/>
      <c r="CA19" s="101"/>
      <c r="CB19" s="101"/>
      <c r="CC19" s="95"/>
      <c r="CD19" s="101"/>
      <c r="CE19" s="101"/>
      <c r="CF19" s="101"/>
      <c r="CG19" s="101"/>
      <c r="CH19" s="101"/>
      <c r="CI19" s="101"/>
      <c r="CJ19" s="101"/>
      <c r="CK19" s="101"/>
      <c r="CL19" s="101"/>
      <c r="CM19" s="102"/>
      <c r="CN19" s="102"/>
      <c r="CO19" s="102"/>
      <c r="CP19" s="102"/>
      <c r="CQ19" s="102"/>
      <c r="CR19" s="102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72"/>
      <c r="DL19" s="102"/>
      <c r="DM19" s="101"/>
      <c r="DN19" s="72"/>
      <c r="DO19" s="72"/>
      <c r="DP19" s="102"/>
      <c r="DQ19" s="101"/>
      <c r="DR19" s="72"/>
      <c r="DS19" s="72"/>
      <c r="DT19" s="102"/>
      <c r="DU19" s="101"/>
      <c r="DV19" s="72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</row>
    <row r="20" spans="1:197" ht="15" customHeight="1" x14ac:dyDescent="0.25">
      <c r="A20" s="28"/>
      <c r="B20" s="228"/>
      <c r="C20" s="228"/>
      <c r="D20" s="228"/>
      <c r="E20" s="228"/>
      <c r="F20" s="228"/>
      <c r="G20" s="228"/>
      <c r="H20" s="28"/>
      <c r="I20" s="28"/>
      <c r="J20" s="92"/>
      <c r="K20" s="93"/>
      <c r="L20" s="93"/>
      <c r="M20" s="94"/>
      <c r="N20" s="95"/>
      <c r="O20" s="94"/>
      <c r="P20" s="94"/>
      <c r="Q20" s="94"/>
      <c r="R20" s="94"/>
      <c r="S20" s="94"/>
      <c r="T20" s="94"/>
      <c r="U20" s="94"/>
      <c r="V20" s="92"/>
      <c r="W20" s="93"/>
      <c r="X20" s="93"/>
      <c r="Y20" s="94"/>
      <c r="Z20" s="96"/>
      <c r="AA20" s="94"/>
      <c r="AB20" s="94"/>
      <c r="AC20" s="94"/>
      <c r="AD20" s="94"/>
      <c r="AE20" s="94"/>
      <c r="AF20" s="94"/>
      <c r="AG20" s="94"/>
      <c r="AH20" s="92"/>
      <c r="AI20" s="93"/>
      <c r="AJ20" s="93"/>
      <c r="AK20" s="94"/>
      <c r="AL20" s="96"/>
      <c r="AM20" s="94"/>
      <c r="AN20" s="94"/>
      <c r="AO20" s="94"/>
      <c r="AP20" s="94"/>
      <c r="AQ20" s="94"/>
      <c r="AR20" s="94"/>
      <c r="AS20" s="94"/>
      <c r="AT20" s="101"/>
      <c r="AU20" s="101"/>
      <c r="AV20" s="101"/>
      <c r="AW20" s="101"/>
      <c r="AX20" s="101"/>
      <c r="AY20" s="101"/>
      <c r="AZ20" s="72"/>
      <c r="BA20" s="101"/>
      <c r="BB20" s="101"/>
      <c r="BC20" s="95"/>
      <c r="BD20" s="101"/>
      <c r="BE20" s="101"/>
      <c r="BF20" s="101"/>
      <c r="BG20" s="101"/>
      <c r="BH20" s="101"/>
      <c r="BI20" s="101"/>
      <c r="BJ20" s="101"/>
      <c r="BK20" s="101"/>
      <c r="BL20" s="101"/>
      <c r="BM20" s="72"/>
      <c r="BN20" s="101"/>
      <c r="BO20" s="101"/>
      <c r="BP20" s="95"/>
      <c r="BQ20" s="101"/>
      <c r="BR20" s="101"/>
      <c r="BS20" s="101"/>
      <c r="BT20" s="101"/>
      <c r="BU20" s="101"/>
      <c r="BV20" s="101"/>
      <c r="BW20" s="101"/>
      <c r="BX20" s="101"/>
      <c r="BY20" s="101"/>
      <c r="BZ20" s="72"/>
      <c r="CA20" s="101"/>
      <c r="CB20" s="101"/>
      <c r="CC20" s="95"/>
      <c r="CD20" s="101"/>
      <c r="CE20" s="101"/>
      <c r="CF20" s="101"/>
      <c r="CG20" s="101"/>
      <c r="CH20" s="101"/>
      <c r="CI20" s="101"/>
      <c r="CJ20" s="101"/>
      <c r="CK20" s="101"/>
      <c r="CL20" s="101"/>
      <c r="CM20" s="102"/>
      <c r="CN20" s="102"/>
      <c r="CO20" s="102"/>
      <c r="CP20" s="102"/>
      <c r="CQ20" s="102"/>
      <c r="CR20" s="102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72"/>
      <c r="DL20" s="102"/>
      <c r="DM20" s="101"/>
      <c r="DN20" s="72"/>
      <c r="DO20" s="72"/>
      <c r="DP20" s="102"/>
      <c r="DQ20" s="101"/>
      <c r="DR20" s="72"/>
      <c r="DS20" s="72"/>
      <c r="DT20" s="102"/>
      <c r="DU20" s="101"/>
      <c r="DV20" s="72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</row>
    <row r="21" spans="1:197" ht="15" customHeight="1" x14ac:dyDescent="0.25">
      <c r="A21" s="28"/>
      <c r="B21" s="228"/>
      <c r="C21" s="228"/>
      <c r="D21" s="228"/>
      <c r="E21" s="228"/>
      <c r="F21" s="228"/>
      <c r="G21" s="228"/>
      <c r="H21" s="28"/>
      <c r="I21" s="28"/>
      <c r="J21" s="92"/>
      <c r="K21" s="93"/>
      <c r="L21" s="93"/>
      <c r="M21" s="94"/>
      <c r="N21" s="95"/>
      <c r="O21" s="94"/>
      <c r="P21" s="94"/>
      <c r="Q21" s="94"/>
      <c r="R21" s="94"/>
      <c r="S21" s="94"/>
      <c r="T21" s="94"/>
      <c r="U21" s="94"/>
      <c r="V21" s="92"/>
      <c r="W21" s="93"/>
      <c r="X21" s="93"/>
      <c r="Y21" s="94"/>
      <c r="Z21" s="96"/>
      <c r="AA21" s="94"/>
      <c r="AB21" s="94"/>
      <c r="AC21" s="94"/>
      <c r="AD21" s="94"/>
      <c r="AE21" s="94"/>
      <c r="AF21" s="94"/>
      <c r="AG21" s="94"/>
      <c r="AH21" s="92"/>
      <c r="AI21" s="93"/>
      <c r="AJ21" s="93"/>
      <c r="AK21" s="94"/>
      <c r="AL21" s="96"/>
      <c r="AM21" s="94"/>
      <c r="AN21" s="94"/>
      <c r="AO21" s="94"/>
      <c r="AP21" s="94"/>
      <c r="AQ21" s="94"/>
      <c r="AR21" s="94"/>
      <c r="AS21" s="94"/>
      <c r="AT21" s="101"/>
      <c r="AU21" s="101"/>
      <c r="AV21" s="101"/>
      <c r="AW21" s="101"/>
      <c r="AX21" s="101"/>
      <c r="AY21" s="101"/>
      <c r="AZ21" s="72"/>
      <c r="BA21" s="101"/>
      <c r="BB21" s="101"/>
      <c r="BC21" s="95"/>
      <c r="BD21" s="101"/>
      <c r="BE21" s="101"/>
      <c r="BF21" s="101"/>
      <c r="BG21" s="101"/>
      <c r="BH21" s="101"/>
      <c r="BI21" s="101"/>
      <c r="BJ21" s="101"/>
      <c r="BK21" s="101"/>
      <c r="BL21" s="101"/>
      <c r="BM21" s="72"/>
      <c r="BN21" s="101"/>
      <c r="BO21" s="101"/>
      <c r="BP21" s="95"/>
      <c r="BQ21" s="101"/>
      <c r="BR21" s="101"/>
      <c r="BS21" s="101"/>
      <c r="BT21" s="101"/>
      <c r="BU21" s="101"/>
      <c r="BV21" s="101"/>
      <c r="BW21" s="101"/>
      <c r="BX21" s="101"/>
      <c r="BY21" s="101"/>
      <c r="BZ21" s="72"/>
      <c r="CA21" s="101"/>
      <c r="CB21" s="101"/>
      <c r="CC21" s="95"/>
      <c r="CD21" s="101"/>
      <c r="CE21" s="101"/>
      <c r="CF21" s="101"/>
      <c r="CG21" s="101"/>
      <c r="CH21" s="101"/>
      <c r="CI21" s="101"/>
      <c r="CJ21" s="101"/>
      <c r="CK21" s="101"/>
      <c r="CL21" s="101"/>
      <c r="CM21" s="102"/>
      <c r="CN21" s="102"/>
      <c r="CO21" s="102"/>
      <c r="CP21" s="102"/>
      <c r="CQ21" s="102"/>
      <c r="CR21" s="102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72"/>
      <c r="DL21" s="102"/>
      <c r="DM21" s="101"/>
      <c r="DN21" s="72"/>
      <c r="DO21" s="72"/>
      <c r="DP21" s="102"/>
      <c r="DQ21" s="101"/>
      <c r="DR21" s="72"/>
      <c r="DS21" s="72"/>
      <c r="DT21" s="102"/>
      <c r="DU21" s="101"/>
      <c r="DV21" s="72"/>
      <c r="DW21" s="28"/>
      <c r="DX21" s="28"/>
      <c r="DY21" s="28"/>
      <c r="DZ21" s="28"/>
      <c r="EA21" s="28"/>
      <c r="EB21" s="28"/>
      <c r="EC21" s="28"/>
      <c r="ED21" s="28"/>
      <c r="EE21" s="28"/>
      <c r="EF21" s="28"/>
      <c r="EG21" s="28"/>
      <c r="EH21" s="28"/>
      <c r="EI21" s="28"/>
      <c r="EJ21" s="28"/>
      <c r="EK21" s="28"/>
      <c r="EL21" s="28"/>
      <c r="EM21" s="28"/>
      <c r="EN21" s="28"/>
      <c r="EO21" s="28"/>
      <c r="EP21" s="28"/>
      <c r="EQ21" s="28"/>
      <c r="ER21" s="28"/>
      <c r="ES21" s="28"/>
      <c r="ET21" s="28"/>
      <c r="EU21" s="28"/>
      <c r="EV21" s="28"/>
      <c r="EW21" s="28"/>
      <c r="EX21" s="28"/>
      <c r="EY21" s="28"/>
      <c r="EZ21" s="28"/>
      <c r="FA21" s="28"/>
      <c r="FB21" s="28"/>
      <c r="FC21" s="28"/>
      <c r="FD21" s="28"/>
      <c r="FE21" s="28"/>
      <c r="FF21" s="28"/>
      <c r="FG21" s="28"/>
      <c r="FH21" s="28"/>
      <c r="FI21" s="28"/>
      <c r="FJ21" s="28"/>
      <c r="FK21" s="28"/>
      <c r="FL21" s="28"/>
      <c r="FM21" s="28"/>
      <c r="FN21" s="28"/>
      <c r="FO21" s="28"/>
      <c r="FP21" s="28"/>
      <c r="FQ21" s="28"/>
      <c r="FR21" s="28"/>
      <c r="FS21" s="28"/>
      <c r="FT21" s="28"/>
      <c r="FU21" s="28"/>
      <c r="FV21" s="28"/>
      <c r="FW21" s="28"/>
      <c r="FX21" s="28"/>
      <c r="FY21" s="28"/>
      <c r="FZ21" s="28"/>
      <c r="GA21" s="28"/>
      <c r="GB21" s="28"/>
      <c r="GC21" s="28"/>
      <c r="GD21" s="28"/>
      <c r="GE21" s="28"/>
      <c r="GF21" s="28"/>
      <c r="GG21" s="28"/>
      <c r="GH21" s="28"/>
      <c r="GI21" s="28"/>
      <c r="GJ21" s="28"/>
      <c r="GK21" s="28"/>
      <c r="GL21" s="28"/>
      <c r="GM21" s="28"/>
      <c r="GN21" s="28"/>
      <c r="GO21" s="28"/>
    </row>
    <row r="22" spans="1:197" ht="15" customHeight="1" x14ac:dyDescent="0.25">
      <c r="A22" s="28"/>
      <c r="B22" s="228"/>
      <c r="C22" s="228"/>
      <c r="D22" s="228"/>
      <c r="E22" s="228"/>
      <c r="F22" s="228"/>
      <c r="G22" s="228"/>
      <c r="H22" s="28"/>
      <c r="I22" s="28"/>
      <c r="J22" s="92"/>
      <c r="K22" s="93"/>
      <c r="L22" s="93"/>
      <c r="M22" s="94"/>
      <c r="N22" s="95"/>
      <c r="O22" s="94"/>
      <c r="P22" s="94"/>
      <c r="Q22" s="94"/>
      <c r="R22" s="94"/>
      <c r="S22" s="94"/>
      <c r="T22" s="94"/>
      <c r="U22" s="94"/>
      <c r="V22" s="92"/>
      <c r="W22" s="93"/>
      <c r="X22" s="93"/>
      <c r="Y22" s="94"/>
      <c r="Z22" s="96"/>
      <c r="AA22" s="94"/>
      <c r="AB22" s="94"/>
      <c r="AC22" s="94"/>
      <c r="AD22" s="94"/>
      <c r="AE22" s="94"/>
      <c r="AF22" s="94"/>
      <c r="AG22" s="94"/>
      <c r="AH22" s="92"/>
      <c r="AI22" s="93"/>
      <c r="AJ22" s="93"/>
      <c r="AK22" s="94"/>
      <c r="AL22" s="96"/>
      <c r="AM22" s="94"/>
      <c r="AN22" s="94"/>
      <c r="AO22" s="94"/>
      <c r="AP22" s="94"/>
      <c r="AQ22" s="94"/>
      <c r="AR22" s="94"/>
      <c r="AS22" s="94"/>
      <c r="AT22" s="101"/>
      <c r="AU22" s="101"/>
      <c r="AV22" s="101"/>
      <c r="AW22" s="101"/>
      <c r="AX22" s="101"/>
      <c r="AY22" s="101"/>
      <c r="AZ22" s="72"/>
      <c r="BA22" s="101"/>
      <c r="BB22" s="101"/>
      <c r="BC22" s="95"/>
      <c r="BD22" s="101"/>
      <c r="BE22" s="101"/>
      <c r="BF22" s="101"/>
      <c r="BG22" s="101"/>
      <c r="BH22" s="101"/>
      <c r="BI22" s="101"/>
      <c r="BJ22" s="101"/>
      <c r="BK22" s="101"/>
      <c r="BL22" s="101"/>
      <c r="BM22" s="72"/>
      <c r="BN22" s="101"/>
      <c r="BO22" s="101"/>
      <c r="BP22" s="95"/>
      <c r="BQ22" s="101"/>
      <c r="BR22" s="101"/>
      <c r="BS22" s="101"/>
      <c r="BT22" s="101"/>
      <c r="BU22" s="101"/>
      <c r="BV22" s="101"/>
      <c r="BW22" s="101"/>
      <c r="BX22" s="101"/>
      <c r="BY22" s="101"/>
      <c r="BZ22" s="72"/>
      <c r="CA22" s="101"/>
      <c r="CB22" s="101"/>
      <c r="CC22" s="95"/>
      <c r="CD22" s="101"/>
      <c r="CE22" s="101"/>
      <c r="CF22" s="101"/>
      <c r="CG22" s="101"/>
      <c r="CH22" s="101"/>
      <c r="CI22" s="101"/>
      <c r="CJ22" s="101"/>
      <c r="CK22" s="101"/>
      <c r="CL22" s="101"/>
      <c r="CM22" s="102"/>
      <c r="CN22" s="102"/>
      <c r="CO22" s="102"/>
      <c r="CP22" s="102"/>
      <c r="CQ22" s="102"/>
      <c r="CR22" s="102"/>
      <c r="CS22" s="28"/>
      <c r="CT22" s="28"/>
      <c r="CU22" s="28"/>
      <c r="CV22" s="28"/>
      <c r="CW22" s="28"/>
      <c r="CX22" s="28"/>
      <c r="CY22" s="28"/>
      <c r="CZ22" s="28"/>
      <c r="DA22" s="28"/>
      <c r="DB22" s="28"/>
      <c r="DC22" s="28"/>
      <c r="DD22" s="28"/>
      <c r="DE22" s="28"/>
      <c r="DF22" s="28"/>
      <c r="DG22" s="28"/>
      <c r="DH22" s="28"/>
      <c r="DI22" s="28"/>
      <c r="DJ22" s="28"/>
      <c r="DK22" s="72"/>
      <c r="DL22" s="102"/>
      <c r="DM22" s="101"/>
      <c r="DN22" s="72"/>
      <c r="DO22" s="72"/>
      <c r="DP22" s="102"/>
      <c r="DQ22" s="101"/>
      <c r="DR22" s="72"/>
      <c r="DS22" s="72"/>
      <c r="DT22" s="102"/>
      <c r="DU22" s="101"/>
      <c r="DV22" s="72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28"/>
      <c r="EV22" s="28"/>
      <c r="EW22" s="28"/>
      <c r="EX22" s="28"/>
      <c r="EY22" s="28"/>
      <c r="EZ22" s="28"/>
      <c r="FA22" s="28"/>
      <c r="FB22" s="28"/>
      <c r="FC22" s="28"/>
      <c r="FD22" s="28"/>
      <c r="FE22" s="28"/>
      <c r="FF22" s="28"/>
      <c r="FG22" s="28"/>
      <c r="FH22" s="28"/>
      <c r="FI22" s="28"/>
      <c r="FJ22" s="28"/>
      <c r="FK22" s="28"/>
      <c r="FL22" s="28"/>
      <c r="FM22" s="28"/>
      <c r="FN22" s="28"/>
      <c r="FO22" s="28"/>
      <c r="FP22" s="28"/>
      <c r="FQ22" s="28"/>
      <c r="FR22" s="28"/>
      <c r="FS22" s="28"/>
      <c r="FT22" s="28"/>
      <c r="FU22" s="28"/>
      <c r="FV22" s="28"/>
      <c r="FW22" s="28"/>
      <c r="FX22" s="28"/>
      <c r="FY22" s="28"/>
      <c r="FZ22" s="28"/>
      <c r="GA22" s="28"/>
      <c r="GB22" s="28"/>
      <c r="GC22" s="28"/>
      <c r="GD22" s="28"/>
      <c r="GE22" s="28"/>
      <c r="GF22" s="28"/>
      <c r="GG22" s="28"/>
      <c r="GH22" s="28"/>
      <c r="GI22" s="28"/>
      <c r="GJ22" s="28"/>
      <c r="GK22" s="28"/>
      <c r="GL22" s="28"/>
      <c r="GM22" s="28"/>
      <c r="GN22" s="28"/>
      <c r="GO22" s="28"/>
    </row>
    <row r="23" spans="1:197" ht="15" customHeight="1" x14ac:dyDescent="0.25">
      <c r="A23" s="28"/>
      <c r="B23" s="228"/>
      <c r="C23" s="228"/>
      <c r="D23" s="228"/>
      <c r="E23" s="228"/>
      <c r="F23" s="228"/>
      <c r="G23" s="228"/>
      <c r="H23" s="28"/>
      <c r="I23" s="28"/>
      <c r="J23" s="92"/>
      <c r="K23" s="93"/>
      <c r="L23" s="93"/>
      <c r="M23" s="94"/>
      <c r="N23" s="95"/>
      <c r="O23" s="94"/>
      <c r="P23" s="94"/>
      <c r="Q23" s="94"/>
      <c r="R23" s="94"/>
      <c r="S23" s="94"/>
      <c r="T23" s="94"/>
      <c r="U23" s="94"/>
      <c r="V23" s="92"/>
      <c r="W23" s="93"/>
      <c r="X23" s="93"/>
      <c r="Y23" s="94"/>
      <c r="Z23" s="96"/>
      <c r="AA23" s="94"/>
      <c r="AB23" s="94"/>
      <c r="AC23" s="94"/>
      <c r="AD23" s="94"/>
      <c r="AE23" s="94"/>
      <c r="AF23" s="94"/>
      <c r="AG23" s="94"/>
      <c r="AH23" s="92"/>
      <c r="AI23" s="93"/>
      <c r="AJ23" s="93"/>
      <c r="AK23" s="94"/>
      <c r="AL23" s="96"/>
      <c r="AM23" s="94"/>
      <c r="AN23" s="94"/>
      <c r="AO23" s="94"/>
      <c r="AP23" s="94"/>
      <c r="AQ23" s="94"/>
      <c r="AR23" s="94"/>
      <c r="AS23" s="94"/>
      <c r="AT23" s="101"/>
      <c r="AU23" s="101"/>
      <c r="AV23" s="101"/>
      <c r="AW23" s="101"/>
      <c r="AX23" s="101"/>
      <c r="AY23" s="101"/>
      <c r="AZ23" s="72"/>
      <c r="BA23" s="101"/>
      <c r="BB23" s="101"/>
      <c r="BC23" s="95"/>
      <c r="BD23" s="101"/>
      <c r="BE23" s="101"/>
      <c r="BF23" s="101"/>
      <c r="BG23" s="101"/>
      <c r="BH23" s="101"/>
      <c r="BI23" s="101"/>
      <c r="BJ23" s="101"/>
      <c r="BK23" s="101"/>
      <c r="BL23" s="101"/>
      <c r="BM23" s="72"/>
      <c r="BN23" s="101"/>
      <c r="BO23" s="101"/>
      <c r="BP23" s="95"/>
      <c r="BQ23" s="101"/>
      <c r="BR23" s="101"/>
      <c r="BS23" s="101"/>
      <c r="BT23" s="101"/>
      <c r="BU23" s="101"/>
      <c r="BV23" s="101"/>
      <c r="BW23" s="101"/>
      <c r="BX23" s="101"/>
      <c r="BY23" s="101"/>
      <c r="BZ23" s="72"/>
      <c r="CA23" s="101"/>
      <c r="CB23" s="101"/>
      <c r="CC23" s="95"/>
      <c r="CD23" s="101"/>
      <c r="CE23" s="101"/>
      <c r="CF23" s="101"/>
      <c r="CG23" s="101"/>
      <c r="CH23" s="101"/>
      <c r="CI23" s="101"/>
      <c r="CJ23" s="101"/>
      <c r="CK23" s="101"/>
      <c r="CL23" s="101"/>
      <c r="CM23" s="102"/>
      <c r="CN23" s="102"/>
      <c r="CO23" s="102"/>
      <c r="CP23" s="102"/>
      <c r="CQ23" s="102"/>
      <c r="CR23" s="102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72"/>
      <c r="DL23" s="102"/>
      <c r="DM23" s="101"/>
      <c r="DN23" s="72"/>
      <c r="DO23" s="72"/>
      <c r="DP23" s="102"/>
      <c r="DQ23" s="101"/>
      <c r="DR23" s="72"/>
      <c r="DS23" s="72"/>
      <c r="DT23" s="102"/>
      <c r="DU23" s="101"/>
      <c r="DV23" s="72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</row>
    <row r="24" spans="1:197" ht="15" customHeight="1" x14ac:dyDescent="0.25">
      <c r="A24" s="28"/>
      <c r="B24" s="228"/>
      <c r="C24" s="228"/>
      <c r="D24" s="228"/>
      <c r="E24" s="228"/>
      <c r="F24" s="228"/>
      <c r="G24" s="228"/>
      <c r="H24" s="28"/>
      <c r="I24" s="28"/>
      <c r="J24" s="92"/>
      <c r="K24" s="93"/>
      <c r="L24" s="93"/>
      <c r="M24" s="94"/>
      <c r="N24" s="95"/>
      <c r="O24" s="111"/>
      <c r="P24" s="111"/>
      <c r="Q24" s="111"/>
      <c r="R24" s="111"/>
      <c r="S24" s="111"/>
      <c r="T24" s="111"/>
      <c r="U24" s="111"/>
      <c r="V24" s="92"/>
      <c r="W24" s="93"/>
      <c r="X24" s="93"/>
      <c r="Y24" s="94"/>
      <c r="Z24" s="96"/>
      <c r="AA24" s="94"/>
      <c r="AB24" s="94"/>
      <c r="AC24" s="94"/>
      <c r="AD24" s="94"/>
      <c r="AE24" s="94"/>
      <c r="AF24" s="94"/>
      <c r="AG24" s="94"/>
      <c r="AH24" s="92"/>
      <c r="AI24" s="93"/>
      <c r="AJ24" s="93"/>
      <c r="AK24" s="94"/>
      <c r="AL24" s="96"/>
      <c r="AM24" s="94"/>
      <c r="AN24" s="94"/>
      <c r="AO24" s="94"/>
      <c r="AP24" s="94"/>
      <c r="AQ24" s="94"/>
      <c r="AR24" s="94"/>
      <c r="AS24" s="94"/>
      <c r="AT24" s="101"/>
      <c r="AU24" s="101"/>
      <c r="AV24" s="101"/>
      <c r="AW24" s="101"/>
      <c r="AX24" s="101"/>
      <c r="AY24" s="101"/>
      <c r="AZ24" s="72"/>
      <c r="BA24" s="101"/>
      <c r="BB24" s="101"/>
      <c r="BC24" s="95"/>
      <c r="BD24" s="101"/>
      <c r="BE24" s="101"/>
      <c r="BF24" s="101"/>
      <c r="BG24" s="101"/>
      <c r="BH24" s="101"/>
      <c r="BI24" s="101"/>
      <c r="BJ24" s="101"/>
      <c r="BK24" s="101"/>
      <c r="BL24" s="101"/>
      <c r="BM24" s="72"/>
      <c r="BN24" s="101"/>
      <c r="BO24" s="101"/>
      <c r="BP24" s="95"/>
      <c r="BQ24" s="101"/>
      <c r="BR24" s="101"/>
      <c r="BS24" s="101"/>
      <c r="BT24" s="101"/>
      <c r="BU24" s="101"/>
      <c r="BV24" s="101"/>
      <c r="BW24" s="101"/>
      <c r="BX24" s="101"/>
      <c r="BY24" s="101"/>
      <c r="BZ24" s="72"/>
      <c r="CA24" s="101"/>
      <c r="CB24" s="101"/>
      <c r="CC24" s="95"/>
      <c r="CD24" s="101"/>
      <c r="CE24" s="101"/>
      <c r="CF24" s="101"/>
      <c r="CG24" s="101"/>
      <c r="CH24" s="101"/>
      <c r="CI24" s="101"/>
      <c r="CJ24" s="101"/>
      <c r="CK24" s="101"/>
      <c r="CL24" s="101"/>
      <c r="CM24" s="102"/>
      <c r="CN24" s="102"/>
      <c r="CO24" s="102"/>
      <c r="CP24" s="102"/>
      <c r="CQ24" s="102"/>
      <c r="CR24" s="102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72"/>
      <c r="DL24" s="102"/>
      <c r="DM24" s="101"/>
      <c r="DN24" s="72"/>
      <c r="DO24" s="72"/>
      <c r="DP24" s="102"/>
      <c r="DQ24" s="101"/>
      <c r="DR24" s="72"/>
      <c r="DS24" s="72"/>
      <c r="DT24" s="102"/>
      <c r="DU24" s="101"/>
      <c r="DV24" s="72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</row>
    <row r="25" spans="1:197" ht="15" customHeight="1" x14ac:dyDescent="0.25">
      <c r="A25" s="28"/>
      <c r="B25" s="228"/>
      <c r="C25" s="228"/>
      <c r="D25" s="228"/>
      <c r="E25" s="228"/>
      <c r="F25" s="228"/>
      <c r="G25" s="228"/>
      <c r="H25" s="28"/>
      <c r="I25" s="28"/>
      <c r="J25" s="92"/>
      <c r="K25" s="93"/>
      <c r="L25" s="93"/>
      <c r="M25" s="94"/>
      <c r="N25" s="95"/>
      <c r="O25" s="111"/>
      <c r="P25" s="111"/>
      <c r="Q25" s="111"/>
      <c r="R25" s="111"/>
      <c r="S25" s="111"/>
      <c r="T25" s="111"/>
      <c r="U25" s="111"/>
      <c r="V25" s="92"/>
      <c r="W25" s="93"/>
      <c r="X25" s="93"/>
      <c r="Y25" s="94"/>
      <c r="Z25" s="96"/>
      <c r="AA25" s="94"/>
      <c r="AB25" s="94"/>
      <c r="AC25" s="94"/>
      <c r="AD25" s="94"/>
      <c r="AE25" s="94"/>
      <c r="AF25" s="94"/>
      <c r="AG25" s="94"/>
      <c r="AH25" s="92"/>
      <c r="AI25" s="93"/>
      <c r="AJ25" s="93"/>
      <c r="AK25" s="94"/>
      <c r="AL25" s="96"/>
      <c r="AM25" s="94"/>
      <c r="AN25" s="94"/>
      <c r="AO25" s="94"/>
      <c r="AP25" s="94"/>
      <c r="AQ25" s="94"/>
      <c r="AR25" s="94"/>
      <c r="AS25" s="94"/>
      <c r="AT25" s="101"/>
      <c r="AU25" s="101"/>
      <c r="AV25" s="101"/>
      <c r="AW25" s="101"/>
      <c r="AX25" s="101"/>
      <c r="AY25" s="101"/>
      <c r="AZ25" s="72"/>
      <c r="BA25" s="101"/>
      <c r="BB25" s="101"/>
      <c r="BC25" s="95"/>
      <c r="BD25" s="101"/>
      <c r="BE25" s="101"/>
      <c r="BF25" s="101"/>
      <c r="BG25" s="101"/>
      <c r="BH25" s="101"/>
      <c r="BI25" s="101"/>
      <c r="BJ25" s="101"/>
      <c r="BK25" s="101"/>
      <c r="BL25" s="101"/>
      <c r="BM25" s="72"/>
      <c r="BN25" s="101"/>
      <c r="BO25" s="101"/>
      <c r="BP25" s="95"/>
      <c r="BQ25" s="101"/>
      <c r="BR25" s="101"/>
      <c r="BS25" s="101"/>
      <c r="BT25" s="101"/>
      <c r="BU25" s="101"/>
      <c r="BV25" s="101"/>
      <c r="BW25" s="101"/>
      <c r="BX25" s="101"/>
      <c r="BY25" s="101"/>
      <c r="BZ25" s="72"/>
      <c r="CA25" s="101"/>
      <c r="CB25" s="101"/>
      <c r="CC25" s="95"/>
      <c r="CD25" s="101"/>
      <c r="CE25" s="101"/>
      <c r="CF25" s="101"/>
      <c r="CG25" s="101"/>
      <c r="CH25" s="101"/>
      <c r="CI25" s="101"/>
      <c r="CJ25" s="101"/>
      <c r="CK25" s="101"/>
      <c r="CL25" s="101"/>
      <c r="CM25" s="102"/>
      <c r="CN25" s="102"/>
      <c r="CO25" s="102"/>
      <c r="CP25" s="102"/>
      <c r="CQ25" s="102"/>
      <c r="CR25" s="102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72"/>
      <c r="DL25" s="102"/>
      <c r="DM25" s="101"/>
      <c r="DN25" s="72"/>
      <c r="DO25" s="72"/>
      <c r="DP25" s="102"/>
      <c r="DQ25" s="101"/>
      <c r="DR25" s="72"/>
      <c r="DS25" s="72"/>
      <c r="DT25" s="102"/>
      <c r="DU25" s="101"/>
      <c r="DV25" s="72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</row>
    <row r="26" spans="1:197" ht="15" customHeight="1" x14ac:dyDescent="0.25">
      <c r="A26" s="28"/>
      <c r="B26" s="228"/>
      <c r="C26" s="228"/>
      <c r="D26" s="228"/>
      <c r="E26" s="228"/>
      <c r="F26" s="228"/>
      <c r="G26" s="228"/>
      <c r="H26" s="28"/>
      <c r="I26" s="28"/>
      <c r="J26" s="92"/>
      <c r="K26" s="93"/>
      <c r="L26" s="93"/>
      <c r="M26" s="94"/>
      <c r="N26" s="95"/>
      <c r="O26" s="111"/>
      <c r="P26" s="111"/>
      <c r="Q26" s="111"/>
      <c r="R26" s="111"/>
      <c r="S26" s="111"/>
      <c r="T26" s="111"/>
      <c r="U26" s="111"/>
      <c r="V26" s="92"/>
      <c r="W26" s="93"/>
      <c r="X26" s="93"/>
      <c r="Y26" s="94"/>
      <c r="Z26" s="96"/>
      <c r="AA26" s="94"/>
      <c r="AB26" s="94"/>
      <c r="AC26" s="94"/>
      <c r="AD26" s="94"/>
      <c r="AE26" s="94"/>
      <c r="AF26" s="94"/>
      <c r="AG26" s="94"/>
      <c r="AH26" s="92"/>
      <c r="AI26" s="93"/>
      <c r="AJ26" s="93"/>
      <c r="AK26" s="94"/>
      <c r="AL26" s="96"/>
      <c r="AM26" s="94"/>
      <c r="AN26" s="94"/>
      <c r="AO26" s="94"/>
      <c r="AP26" s="94"/>
      <c r="AQ26" s="94"/>
      <c r="AR26" s="94"/>
      <c r="AS26" s="94"/>
      <c r="AT26" s="101"/>
      <c r="AU26" s="101"/>
      <c r="AV26" s="101"/>
      <c r="AW26" s="101"/>
      <c r="AX26" s="101"/>
      <c r="AY26" s="101"/>
      <c r="AZ26" s="72"/>
      <c r="BA26" s="101"/>
      <c r="BB26" s="101"/>
      <c r="BC26" s="95"/>
      <c r="BD26" s="101"/>
      <c r="BE26" s="101"/>
      <c r="BF26" s="101"/>
      <c r="BG26" s="101"/>
      <c r="BH26" s="101"/>
      <c r="BI26" s="101"/>
      <c r="BJ26" s="101"/>
      <c r="BK26" s="101"/>
      <c r="BL26" s="101"/>
      <c r="BM26" s="72"/>
      <c r="BN26" s="101"/>
      <c r="BO26" s="101"/>
      <c r="BP26" s="95"/>
      <c r="BQ26" s="101"/>
      <c r="BR26" s="101"/>
      <c r="BS26" s="101"/>
      <c r="BT26" s="101"/>
      <c r="BU26" s="101"/>
      <c r="BV26" s="101"/>
      <c r="BW26" s="101"/>
      <c r="BX26" s="101"/>
      <c r="BY26" s="101"/>
      <c r="BZ26" s="72"/>
      <c r="CA26" s="101"/>
      <c r="CB26" s="101"/>
      <c r="CC26" s="95"/>
      <c r="CD26" s="101"/>
      <c r="CE26" s="101"/>
      <c r="CF26" s="101"/>
      <c r="CG26" s="101"/>
      <c r="CH26" s="101"/>
      <c r="CI26" s="101"/>
      <c r="CJ26" s="101"/>
      <c r="CK26" s="101"/>
      <c r="CL26" s="101"/>
      <c r="CM26" s="102"/>
      <c r="CN26" s="102"/>
      <c r="CO26" s="102"/>
      <c r="CP26" s="102"/>
      <c r="CQ26" s="102"/>
      <c r="CR26" s="102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72"/>
      <c r="DL26" s="102"/>
      <c r="DM26" s="101"/>
      <c r="DN26" s="72"/>
      <c r="DO26" s="72"/>
      <c r="DP26" s="102"/>
      <c r="DQ26" s="101"/>
      <c r="DR26" s="72"/>
      <c r="DS26" s="72"/>
      <c r="DT26" s="102"/>
      <c r="DU26" s="101"/>
      <c r="DV26" s="72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</row>
    <row r="27" spans="1:197" ht="15" customHeight="1" x14ac:dyDescent="0.25">
      <c r="A27" s="28"/>
      <c r="B27" s="228"/>
      <c r="C27" s="228"/>
      <c r="D27" s="228"/>
      <c r="E27" s="228"/>
      <c r="F27" s="228"/>
      <c r="G27" s="228"/>
      <c r="H27" s="28"/>
      <c r="I27" s="28"/>
      <c r="J27" s="92"/>
      <c r="K27" s="93"/>
      <c r="L27" s="93"/>
      <c r="M27" s="94"/>
      <c r="N27" s="95"/>
      <c r="O27" s="111"/>
      <c r="P27" s="111"/>
      <c r="Q27" s="111"/>
      <c r="R27" s="111"/>
      <c r="S27" s="111"/>
      <c r="T27" s="111"/>
      <c r="U27" s="111"/>
      <c r="V27" s="92"/>
      <c r="W27" s="93"/>
      <c r="X27" s="93"/>
      <c r="Y27" s="94"/>
      <c r="Z27" s="96"/>
      <c r="AA27" s="94"/>
      <c r="AB27" s="94"/>
      <c r="AC27" s="94"/>
      <c r="AD27" s="94"/>
      <c r="AE27" s="94"/>
      <c r="AF27" s="94"/>
      <c r="AG27" s="94"/>
      <c r="AH27" s="92"/>
      <c r="AI27" s="93"/>
      <c r="AJ27" s="93"/>
      <c r="AK27" s="94"/>
      <c r="AL27" s="96"/>
      <c r="AM27" s="94"/>
      <c r="AN27" s="94"/>
      <c r="AO27" s="94"/>
      <c r="AP27" s="94"/>
      <c r="AQ27" s="94"/>
      <c r="AR27" s="94"/>
      <c r="AS27" s="94"/>
      <c r="AT27" s="101"/>
      <c r="AU27" s="101"/>
      <c r="AV27" s="101"/>
      <c r="AW27" s="101"/>
      <c r="AX27" s="101"/>
      <c r="AY27" s="101"/>
      <c r="AZ27" s="72"/>
      <c r="BA27" s="101"/>
      <c r="BB27" s="101"/>
      <c r="BC27" s="95"/>
      <c r="BD27" s="101"/>
      <c r="BE27" s="101"/>
      <c r="BF27" s="101"/>
      <c r="BG27" s="101"/>
      <c r="BH27" s="101"/>
      <c r="BI27" s="101"/>
      <c r="BJ27" s="101"/>
      <c r="BK27" s="101"/>
      <c r="BL27" s="101"/>
      <c r="BM27" s="72"/>
      <c r="BN27" s="101"/>
      <c r="BO27" s="101"/>
      <c r="BP27" s="95"/>
      <c r="BQ27" s="101"/>
      <c r="BR27" s="101"/>
      <c r="BS27" s="101"/>
      <c r="BT27" s="101"/>
      <c r="BU27" s="101"/>
      <c r="BV27" s="101"/>
      <c r="BW27" s="101"/>
      <c r="BX27" s="101"/>
      <c r="BY27" s="101"/>
      <c r="BZ27" s="72"/>
      <c r="CA27" s="101"/>
      <c r="CB27" s="101"/>
      <c r="CC27" s="95"/>
      <c r="CD27" s="101"/>
      <c r="CE27" s="101"/>
      <c r="CF27" s="101"/>
      <c r="CG27" s="101"/>
      <c r="CH27" s="101"/>
      <c r="CI27" s="101"/>
      <c r="CJ27" s="101"/>
      <c r="CK27" s="101"/>
      <c r="CL27" s="101"/>
      <c r="CM27" s="102"/>
      <c r="CN27" s="102"/>
      <c r="CO27" s="102"/>
      <c r="CP27" s="102"/>
      <c r="CQ27" s="102"/>
      <c r="CR27" s="102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72"/>
      <c r="DL27" s="102"/>
      <c r="DM27" s="101"/>
      <c r="DN27" s="72"/>
      <c r="DO27" s="72"/>
      <c r="DP27" s="102"/>
      <c r="DQ27" s="101"/>
      <c r="DR27" s="72"/>
      <c r="DS27" s="72"/>
      <c r="DT27" s="102"/>
      <c r="DU27" s="101"/>
      <c r="DV27" s="72"/>
      <c r="DW27" s="28"/>
      <c r="DX27" s="28"/>
      <c r="DY27" s="28"/>
      <c r="DZ27" s="28"/>
      <c r="EA27" s="28"/>
      <c r="EB27" s="28"/>
      <c r="EC27" s="28"/>
      <c r="ED27" s="28"/>
      <c r="EE27" s="28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  <c r="FK27" s="28"/>
      <c r="FL27" s="28"/>
      <c r="FM27" s="28"/>
      <c r="FN27" s="28"/>
      <c r="FO27" s="28"/>
      <c r="FP27" s="28"/>
      <c r="FQ27" s="28"/>
      <c r="FR27" s="28"/>
      <c r="FS27" s="28"/>
      <c r="FT27" s="28"/>
      <c r="FU27" s="28"/>
      <c r="FV27" s="28"/>
      <c r="FW27" s="28"/>
      <c r="FX27" s="28"/>
      <c r="FY27" s="28"/>
      <c r="FZ27" s="28"/>
      <c r="GA27" s="28"/>
      <c r="GB27" s="28"/>
      <c r="GC27" s="28"/>
      <c r="GD27" s="28"/>
      <c r="GE27" s="28"/>
      <c r="GF27" s="28"/>
      <c r="GG27" s="28"/>
      <c r="GH27" s="28"/>
      <c r="GI27" s="28"/>
      <c r="GJ27" s="28"/>
      <c r="GK27" s="28"/>
      <c r="GL27" s="28"/>
      <c r="GM27" s="28"/>
      <c r="GN27" s="28"/>
      <c r="GO27" s="28"/>
    </row>
    <row r="28" spans="1:197" ht="15" customHeight="1" x14ac:dyDescent="0.25">
      <c r="A28" s="28"/>
      <c r="B28" s="228"/>
      <c r="C28" s="228"/>
      <c r="D28" s="228"/>
      <c r="E28" s="228"/>
      <c r="F28" s="228"/>
      <c r="G28" s="228"/>
      <c r="H28" s="28"/>
      <c r="I28" s="28"/>
      <c r="J28" s="28"/>
      <c r="K28" s="64"/>
      <c r="L28" s="64"/>
      <c r="M28" s="28"/>
      <c r="N28" s="28"/>
      <c r="O28" s="111"/>
      <c r="P28" s="111"/>
      <c r="Q28" s="111"/>
      <c r="R28" s="111"/>
      <c r="S28" s="111"/>
      <c r="T28" s="111"/>
      <c r="U28" s="111"/>
      <c r="V28" s="28"/>
      <c r="W28" s="64"/>
      <c r="X28" s="64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64"/>
      <c r="AJ28" s="64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65"/>
      <c r="AZ28" s="66"/>
      <c r="BA28" s="67" t="s">
        <v>38</v>
      </c>
      <c r="BB28" s="67" t="s">
        <v>37</v>
      </c>
      <c r="BC28" s="67" t="s">
        <v>39</v>
      </c>
      <c r="BD28" s="65"/>
      <c r="BE28" s="65"/>
      <c r="BF28" s="65"/>
      <c r="BG28" s="65"/>
      <c r="BH28" s="65"/>
      <c r="BI28" s="65"/>
      <c r="BJ28" s="65"/>
      <c r="BK28" s="65"/>
      <c r="BL28" s="65"/>
      <c r="BM28" s="66"/>
      <c r="BN28" s="67" t="s">
        <v>38</v>
      </c>
      <c r="BO28" s="67" t="s">
        <v>37</v>
      </c>
      <c r="BP28" s="67" t="s">
        <v>39</v>
      </c>
      <c r="BQ28" s="65"/>
      <c r="BR28" s="65"/>
      <c r="BS28" s="65"/>
      <c r="BT28" s="65"/>
      <c r="BU28" s="65"/>
      <c r="BV28" s="65"/>
      <c r="BW28" s="65"/>
      <c r="BX28" s="65"/>
      <c r="BY28" s="65"/>
      <c r="BZ28" s="66"/>
      <c r="CA28" s="67" t="s">
        <v>38</v>
      </c>
      <c r="CB28" s="67" t="s">
        <v>37</v>
      </c>
      <c r="CC28" s="67" t="s">
        <v>39</v>
      </c>
      <c r="CD28" s="65"/>
      <c r="CE28" s="65"/>
      <c r="CF28" s="65"/>
      <c r="CG28" s="65"/>
      <c r="CH28" s="65"/>
      <c r="CI28" s="65"/>
      <c r="CJ28" s="65"/>
      <c r="CK28" s="65"/>
      <c r="CL28" s="65"/>
      <c r="CM28" s="65"/>
      <c r="CN28" s="65"/>
      <c r="CO28" s="65"/>
      <c r="CP28" s="65"/>
      <c r="CQ28" s="65"/>
      <c r="CR28" s="65"/>
      <c r="CS28" s="28"/>
      <c r="CT28" s="28"/>
      <c r="CU28" s="28"/>
      <c r="CV28" s="28"/>
      <c r="CW28" s="28"/>
      <c r="CX28" s="28"/>
      <c r="CY28" s="28"/>
      <c r="CZ28" s="28"/>
      <c r="DA28" s="28"/>
      <c r="DB28" s="28"/>
      <c r="DC28" s="28"/>
      <c r="DD28" s="28"/>
      <c r="DE28" s="28"/>
      <c r="DF28" s="28"/>
      <c r="DG28" s="28"/>
      <c r="DH28" s="28"/>
      <c r="DI28" s="28"/>
      <c r="DJ28" s="28"/>
      <c r="DK28" s="64"/>
      <c r="DL28" s="28"/>
      <c r="DM28" s="28"/>
      <c r="DN28" s="64"/>
      <c r="DO28" s="64"/>
      <c r="DP28" s="28"/>
      <c r="DQ28" s="28"/>
      <c r="DR28" s="64"/>
      <c r="DS28" s="64"/>
      <c r="DT28" s="28"/>
      <c r="DU28" s="28"/>
      <c r="DV28" s="64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28"/>
      <c r="EV28" s="28"/>
      <c r="EW28" s="28"/>
      <c r="EX28" s="28"/>
      <c r="EY28" s="28"/>
      <c r="EZ28" s="28"/>
      <c r="FA28" s="28"/>
      <c r="FB28" s="28"/>
      <c r="FC28" s="28"/>
      <c r="FD28" s="28"/>
      <c r="FE28" s="28"/>
      <c r="FF28" s="28"/>
      <c r="FG28" s="28"/>
      <c r="FH28" s="28"/>
      <c r="FI28" s="28"/>
      <c r="FJ28" s="28"/>
      <c r="FK28" s="28"/>
      <c r="FL28" s="28"/>
      <c r="FM28" s="28"/>
      <c r="FN28" s="28"/>
      <c r="FO28" s="28"/>
      <c r="FP28" s="28"/>
      <c r="FQ28" s="28"/>
      <c r="FR28" s="28"/>
      <c r="FS28" s="28"/>
      <c r="FT28" s="28"/>
      <c r="FU28" s="28"/>
      <c r="FV28" s="28"/>
      <c r="FW28" s="28"/>
      <c r="FX28" s="28"/>
      <c r="FY28" s="28"/>
      <c r="FZ28" s="28"/>
      <c r="GA28" s="28"/>
      <c r="GB28" s="28"/>
      <c r="GC28" s="28"/>
      <c r="GD28" s="28"/>
      <c r="GE28" s="28"/>
      <c r="GF28" s="28"/>
      <c r="GG28" s="28"/>
      <c r="GH28" s="28"/>
      <c r="GI28" s="28"/>
      <c r="GJ28" s="28"/>
      <c r="GK28" s="28"/>
      <c r="GL28" s="28"/>
      <c r="GM28" s="28"/>
      <c r="GN28" s="28"/>
      <c r="GO28" s="28"/>
    </row>
    <row r="29" spans="1:197" ht="15" customHeight="1" x14ac:dyDescent="0.25">
      <c r="A29" s="28"/>
      <c r="B29" s="228"/>
      <c r="C29" s="228"/>
      <c r="D29" s="228"/>
      <c r="E29" s="228"/>
      <c r="F29" s="228"/>
      <c r="G29" s="228"/>
      <c r="H29" s="28"/>
      <c r="I29" s="28"/>
      <c r="J29" s="28"/>
      <c r="K29" s="64"/>
      <c r="L29" s="64"/>
      <c r="M29" s="28"/>
      <c r="N29" s="28"/>
      <c r="O29" s="111"/>
      <c r="P29" s="111"/>
      <c r="Q29" s="111"/>
      <c r="R29" s="111"/>
      <c r="S29" s="111"/>
      <c r="T29" s="111"/>
      <c r="U29" s="111"/>
      <c r="V29" s="28"/>
      <c r="W29" s="64"/>
      <c r="X29" s="64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64"/>
      <c r="AJ29" s="64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65"/>
      <c r="AZ29" s="66"/>
      <c r="BA29" s="65" t="s">
        <v>38</v>
      </c>
      <c r="BB29" s="65" t="s">
        <v>37</v>
      </c>
      <c r="BC29" s="65" t="s">
        <v>39</v>
      </c>
      <c r="BD29" s="65"/>
      <c r="BE29" s="65"/>
      <c r="BF29" s="65"/>
      <c r="BG29" s="65"/>
      <c r="BH29" s="65"/>
      <c r="BI29" s="65"/>
      <c r="BJ29" s="65"/>
      <c r="BK29" s="65"/>
      <c r="BL29" s="65"/>
      <c r="BM29" s="66"/>
      <c r="BN29" s="65" t="s">
        <v>38</v>
      </c>
      <c r="BO29" s="65" t="s">
        <v>37</v>
      </c>
      <c r="BP29" s="65" t="s">
        <v>39</v>
      </c>
      <c r="BQ29" s="65"/>
      <c r="BR29" s="65"/>
      <c r="BS29" s="65"/>
      <c r="BT29" s="65"/>
      <c r="BU29" s="65"/>
      <c r="BV29" s="65"/>
      <c r="BW29" s="65"/>
      <c r="BX29" s="65"/>
      <c r="BY29" s="65"/>
      <c r="BZ29" s="66"/>
      <c r="CA29" s="65" t="s">
        <v>38</v>
      </c>
      <c r="CB29" s="65" t="s">
        <v>37</v>
      </c>
      <c r="CC29" s="65" t="s">
        <v>39</v>
      </c>
      <c r="CD29" s="65"/>
      <c r="CE29" s="65"/>
      <c r="CF29" s="65"/>
      <c r="CG29" s="65"/>
      <c r="CH29" s="65"/>
      <c r="CI29" s="65"/>
      <c r="CJ29" s="65"/>
      <c r="CK29" s="65"/>
      <c r="CL29" s="65"/>
      <c r="CM29" s="65"/>
      <c r="CN29" s="65"/>
      <c r="CO29" s="65"/>
      <c r="CP29" s="65"/>
      <c r="CQ29" s="65"/>
      <c r="CR29" s="65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64"/>
      <c r="DL29" s="28"/>
      <c r="DM29" s="28"/>
      <c r="DN29" s="64"/>
      <c r="DO29" s="64"/>
      <c r="DP29" s="28"/>
      <c r="DQ29" s="28"/>
      <c r="DR29" s="64"/>
      <c r="DS29" s="64"/>
      <c r="DT29" s="28"/>
      <c r="DU29" s="28"/>
      <c r="DV29" s="64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</row>
    <row r="30" spans="1:197" ht="15" customHeight="1" x14ac:dyDescent="0.25">
      <c r="A30" s="28"/>
      <c r="B30" s="228"/>
      <c r="C30" s="228"/>
      <c r="D30" s="228"/>
      <c r="E30" s="228"/>
      <c r="F30" s="228"/>
      <c r="G30" s="228"/>
      <c r="H30" s="28"/>
      <c r="I30" s="28"/>
      <c r="J30" s="28"/>
      <c r="K30" s="64"/>
      <c r="L30" s="64"/>
      <c r="M30" s="28"/>
      <c r="N30" s="28"/>
      <c r="O30" s="71"/>
      <c r="P30" s="71"/>
      <c r="Q30" s="71"/>
      <c r="R30" s="71"/>
      <c r="S30" s="71"/>
      <c r="T30" s="71"/>
      <c r="U30" s="71"/>
      <c r="V30" s="28"/>
      <c r="W30" s="64"/>
      <c r="X30" s="64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64"/>
      <c r="AJ30" s="64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65"/>
      <c r="AZ30" s="66"/>
      <c r="BA30" s="65"/>
      <c r="BB30" s="65"/>
      <c r="BC30" s="65"/>
      <c r="BD30" s="65"/>
      <c r="BE30" s="65"/>
      <c r="BF30" s="65"/>
      <c r="BG30" s="65"/>
      <c r="BH30" s="65"/>
      <c r="BI30" s="65"/>
      <c r="BJ30" s="65"/>
      <c r="BK30" s="65"/>
      <c r="BL30" s="65"/>
      <c r="BM30" s="66"/>
      <c r="BN30" s="65"/>
      <c r="BO30" s="65"/>
      <c r="BP30" s="65"/>
      <c r="BQ30" s="65"/>
      <c r="BR30" s="65"/>
      <c r="BS30" s="65"/>
      <c r="BT30" s="65"/>
      <c r="BU30" s="65"/>
      <c r="BV30" s="65"/>
      <c r="BW30" s="65"/>
      <c r="BX30" s="65"/>
      <c r="BY30" s="65"/>
      <c r="BZ30" s="66"/>
      <c r="CA30" s="65"/>
      <c r="CB30" s="65"/>
      <c r="CC30" s="65"/>
      <c r="CD30" s="65"/>
      <c r="CE30" s="65"/>
      <c r="CF30" s="65"/>
      <c r="CG30" s="65"/>
      <c r="CH30" s="65"/>
      <c r="CI30" s="65"/>
      <c r="CJ30" s="65"/>
      <c r="CK30" s="65"/>
      <c r="CL30" s="65"/>
      <c r="CM30" s="65"/>
      <c r="CN30" s="65"/>
      <c r="CO30" s="65"/>
      <c r="CP30" s="65"/>
      <c r="CQ30" s="65"/>
      <c r="CR30" s="65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64"/>
      <c r="DL30" s="28"/>
      <c r="DM30" s="28"/>
      <c r="DN30" s="64"/>
      <c r="DO30" s="64"/>
      <c r="DP30" s="28"/>
      <c r="DQ30" s="28"/>
      <c r="DR30" s="64"/>
      <c r="DS30" s="64"/>
      <c r="DT30" s="28"/>
      <c r="DU30" s="28"/>
      <c r="DV30" s="64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</row>
    <row r="31" spans="1:197" ht="15" customHeight="1" x14ac:dyDescent="0.25">
      <c r="A31" s="28"/>
      <c r="B31" s="228"/>
      <c r="C31" s="228"/>
      <c r="D31" s="228"/>
      <c r="E31" s="228"/>
      <c r="F31" s="228"/>
      <c r="G31" s="228"/>
      <c r="H31" s="28"/>
      <c r="I31" s="28"/>
      <c r="J31" s="28"/>
      <c r="K31" s="64"/>
      <c r="L31" s="64"/>
      <c r="M31" s="28"/>
      <c r="N31" s="28"/>
      <c r="O31" s="71"/>
      <c r="P31" s="71"/>
      <c r="Q31" s="71"/>
      <c r="R31" s="71"/>
      <c r="S31" s="71"/>
      <c r="T31" s="71"/>
      <c r="U31" s="71"/>
      <c r="V31" s="28"/>
      <c r="W31" s="64"/>
      <c r="X31" s="64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64"/>
      <c r="AJ31" s="64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65"/>
      <c r="AZ31" s="66"/>
      <c r="BA31" s="65"/>
      <c r="BB31" s="65"/>
      <c r="BC31" s="65"/>
      <c r="BD31" s="65"/>
      <c r="BE31" s="65"/>
      <c r="BF31" s="65"/>
      <c r="BG31" s="65"/>
      <c r="BH31" s="65"/>
      <c r="BI31" s="65"/>
      <c r="BJ31" s="65"/>
      <c r="BK31" s="65"/>
      <c r="BL31" s="65"/>
      <c r="BM31" s="66"/>
      <c r="BN31" s="65"/>
      <c r="BO31" s="65"/>
      <c r="BP31" s="65"/>
      <c r="BQ31" s="65"/>
      <c r="BR31" s="65"/>
      <c r="BS31" s="65"/>
      <c r="BT31" s="65"/>
      <c r="BU31" s="65"/>
      <c r="BV31" s="65"/>
      <c r="BW31" s="65"/>
      <c r="BX31" s="65"/>
      <c r="BY31" s="65"/>
      <c r="BZ31" s="66"/>
      <c r="CA31" s="65"/>
      <c r="CB31" s="65"/>
      <c r="CC31" s="65"/>
      <c r="CD31" s="65"/>
      <c r="CE31" s="65"/>
      <c r="CF31" s="65"/>
      <c r="CG31" s="65"/>
      <c r="CH31" s="65"/>
      <c r="CI31" s="65"/>
      <c r="CJ31" s="65"/>
      <c r="CK31" s="65"/>
      <c r="CL31" s="65"/>
      <c r="CM31" s="65"/>
      <c r="CN31" s="65"/>
      <c r="CO31" s="65"/>
      <c r="CP31" s="65"/>
      <c r="CQ31" s="65"/>
      <c r="CR31" s="65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64"/>
      <c r="DL31" s="28"/>
      <c r="DM31" s="28"/>
      <c r="DN31" s="64"/>
      <c r="DO31" s="64"/>
      <c r="DP31" s="28"/>
      <c r="DQ31" s="28"/>
      <c r="DR31" s="64"/>
      <c r="DS31" s="64"/>
      <c r="DT31" s="28"/>
      <c r="DU31" s="28"/>
      <c r="DV31" s="64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</row>
    <row r="32" spans="1:197" ht="15" customHeight="1" x14ac:dyDescent="0.25">
      <c r="A32" s="28"/>
      <c r="B32" s="228"/>
      <c r="C32" s="228"/>
      <c r="D32" s="228"/>
      <c r="E32" s="228"/>
      <c r="F32" s="228"/>
      <c r="G32" s="228"/>
      <c r="H32" s="28"/>
      <c r="I32" s="28"/>
      <c r="J32" s="28"/>
      <c r="K32" s="64"/>
      <c r="L32" s="64"/>
      <c r="M32" s="28"/>
      <c r="N32" s="28"/>
      <c r="O32" s="68"/>
      <c r="P32" s="68"/>
      <c r="Q32" s="68"/>
      <c r="R32" s="68"/>
      <c r="S32" s="68"/>
      <c r="T32" s="68"/>
      <c r="U32" s="68"/>
      <c r="V32" s="28"/>
      <c r="W32" s="64"/>
      <c r="X32" s="64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64"/>
      <c r="AJ32" s="64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65"/>
      <c r="AZ32" s="66"/>
      <c r="BA32" s="65"/>
      <c r="BB32" s="65"/>
      <c r="BC32" s="65"/>
      <c r="BD32" s="65"/>
      <c r="BE32" s="65"/>
      <c r="BF32" s="65"/>
      <c r="BG32" s="65"/>
      <c r="BH32" s="65"/>
      <c r="BI32" s="65"/>
      <c r="BJ32" s="65"/>
      <c r="BK32" s="65"/>
      <c r="BL32" s="65"/>
      <c r="BM32" s="66"/>
      <c r="BN32" s="65"/>
      <c r="BO32" s="65"/>
      <c r="BP32" s="65"/>
      <c r="BQ32" s="65"/>
      <c r="BR32" s="65"/>
      <c r="BS32" s="65"/>
      <c r="BT32" s="65"/>
      <c r="BU32" s="65"/>
      <c r="BV32" s="65"/>
      <c r="BW32" s="65"/>
      <c r="BX32" s="65"/>
      <c r="BY32" s="65"/>
      <c r="BZ32" s="66"/>
      <c r="CA32" s="65"/>
      <c r="CB32" s="65"/>
      <c r="CC32" s="65"/>
      <c r="CD32" s="65"/>
      <c r="CE32" s="65"/>
      <c r="CF32" s="65"/>
      <c r="CG32" s="65"/>
      <c r="CH32" s="65"/>
      <c r="CI32" s="65"/>
      <c r="CJ32" s="65"/>
      <c r="CK32" s="65"/>
      <c r="CL32" s="65"/>
      <c r="CM32" s="65"/>
      <c r="CN32" s="65"/>
      <c r="CO32" s="65"/>
      <c r="CP32" s="65"/>
      <c r="CQ32" s="65"/>
      <c r="CR32" s="65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64"/>
      <c r="DL32" s="28"/>
      <c r="DM32" s="28"/>
      <c r="DN32" s="64"/>
      <c r="DO32" s="64"/>
      <c r="DP32" s="28"/>
      <c r="DQ32" s="28"/>
      <c r="DR32" s="64"/>
      <c r="DS32" s="64"/>
      <c r="DT32" s="28"/>
      <c r="DU32" s="28"/>
      <c r="DV32" s="64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</row>
    <row r="33" spans="1:197" ht="15" customHeight="1" x14ac:dyDescent="0.25">
      <c r="A33" s="28"/>
      <c r="B33" s="228"/>
      <c r="C33" s="228"/>
      <c r="D33" s="228"/>
      <c r="E33" s="228"/>
      <c r="F33" s="228"/>
      <c r="G33" s="228"/>
      <c r="H33" s="28"/>
      <c r="I33" s="28"/>
      <c r="J33" s="28"/>
      <c r="K33" s="64"/>
      <c r="L33" s="64"/>
      <c r="M33" s="28"/>
      <c r="N33" s="28"/>
      <c r="O33" s="68"/>
      <c r="P33" s="68"/>
      <c r="Q33" s="68"/>
      <c r="R33" s="68"/>
      <c r="S33" s="68"/>
      <c r="T33" s="68"/>
      <c r="U33" s="68"/>
      <c r="V33" s="28"/>
      <c r="W33" s="64"/>
      <c r="X33" s="64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64"/>
      <c r="AJ33" s="64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65"/>
      <c r="AZ33" s="66"/>
      <c r="BA33" s="65"/>
      <c r="BB33" s="65"/>
      <c r="BC33" s="65"/>
      <c r="BD33" s="65"/>
      <c r="BE33" s="65"/>
      <c r="BF33" s="65"/>
      <c r="BG33" s="65"/>
      <c r="BH33" s="65"/>
      <c r="BI33" s="65"/>
      <c r="BJ33" s="65"/>
      <c r="BK33" s="65"/>
      <c r="BL33" s="65"/>
      <c r="BM33" s="66"/>
      <c r="BN33" s="65"/>
      <c r="BO33" s="65"/>
      <c r="BP33" s="65"/>
      <c r="BQ33" s="65"/>
      <c r="BR33" s="65"/>
      <c r="BS33" s="65"/>
      <c r="BT33" s="65"/>
      <c r="BU33" s="65"/>
      <c r="BV33" s="65"/>
      <c r="BW33" s="65"/>
      <c r="BX33" s="65"/>
      <c r="BY33" s="65"/>
      <c r="BZ33" s="66"/>
      <c r="CA33" s="65"/>
      <c r="CB33" s="65"/>
      <c r="CC33" s="65"/>
      <c r="CD33" s="65"/>
      <c r="CE33" s="65"/>
      <c r="CF33" s="65"/>
      <c r="CG33" s="65"/>
      <c r="CH33" s="65"/>
      <c r="CI33" s="65"/>
      <c r="CJ33" s="65"/>
      <c r="CK33" s="65"/>
      <c r="CL33" s="65"/>
      <c r="CM33" s="65"/>
      <c r="CN33" s="65"/>
      <c r="CO33" s="65"/>
      <c r="CP33" s="65"/>
      <c r="CQ33" s="65"/>
      <c r="CR33" s="65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64"/>
      <c r="DL33" s="28"/>
      <c r="DM33" s="28"/>
      <c r="DN33" s="64"/>
      <c r="DO33" s="64"/>
      <c r="DP33" s="28"/>
      <c r="DQ33" s="28"/>
      <c r="DR33" s="64"/>
      <c r="DS33" s="64"/>
      <c r="DT33" s="28"/>
      <c r="DU33" s="28"/>
      <c r="DV33" s="64"/>
      <c r="DW33" s="28"/>
      <c r="DX33" s="28"/>
      <c r="DY33" s="28"/>
      <c r="DZ33" s="28"/>
      <c r="EA33" s="28"/>
      <c r="EB33" s="28"/>
      <c r="EC33" s="28"/>
      <c r="ED33" s="28"/>
      <c r="EE33" s="28"/>
      <c r="EF33" s="28"/>
      <c r="EG33" s="28"/>
      <c r="EH33" s="28"/>
      <c r="EI33" s="28"/>
      <c r="EJ33" s="28"/>
      <c r="EK33" s="28"/>
      <c r="EL33" s="28"/>
      <c r="EM33" s="28"/>
      <c r="EN33" s="28"/>
      <c r="EO33" s="28"/>
      <c r="EP33" s="28"/>
      <c r="EQ33" s="28"/>
      <c r="ER33" s="28"/>
      <c r="ES33" s="28"/>
      <c r="ET33" s="28"/>
      <c r="EU33" s="28"/>
      <c r="EV33" s="28"/>
      <c r="EW33" s="28"/>
      <c r="EX33" s="28"/>
      <c r="EY33" s="28"/>
      <c r="EZ33" s="28"/>
      <c r="FA33" s="28"/>
      <c r="FB33" s="28"/>
      <c r="FC33" s="28"/>
      <c r="FD33" s="28"/>
      <c r="FE33" s="28"/>
      <c r="FF33" s="28"/>
      <c r="FG33" s="28"/>
      <c r="FH33" s="28"/>
      <c r="FI33" s="28"/>
      <c r="FJ33" s="28"/>
      <c r="FK33" s="28"/>
      <c r="FL33" s="28"/>
      <c r="FM33" s="28"/>
      <c r="FN33" s="28"/>
      <c r="FO33" s="28"/>
      <c r="FP33" s="28"/>
      <c r="FQ33" s="28"/>
      <c r="FR33" s="28"/>
      <c r="FS33" s="28"/>
      <c r="FT33" s="28"/>
      <c r="FU33" s="28"/>
      <c r="FV33" s="28"/>
      <c r="FW33" s="28"/>
      <c r="FX33" s="28"/>
      <c r="FY33" s="28"/>
      <c r="FZ33" s="28"/>
      <c r="GA33" s="28"/>
      <c r="GB33" s="28"/>
      <c r="GC33" s="28"/>
      <c r="GD33" s="28"/>
      <c r="GE33" s="28"/>
      <c r="GF33" s="28"/>
      <c r="GG33" s="28"/>
      <c r="GH33" s="28"/>
      <c r="GI33" s="28"/>
      <c r="GJ33" s="28"/>
      <c r="GK33" s="28"/>
      <c r="GL33" s="28"/>
      <c r="GM33" s="28"/>
      <c r="GN33" s="28"/>
      <c r="GO33" s="28"/>
    </row>
    <row r="34" spans="1:197" x14ac:dyDescent="0.25">
      <c r="A34" s="28"/>
      <c r="B34" s="228"/>
      <c r="C34" s="228"/>
      <c r="D34" s="228"/>
      <c r="E34" s="228"/>
      <c r="F34" s="228"/>
      <c r="G34" s="228"/>
      <c r="H34" s="28"/>
      <c r="I34" s="28"/>
      <c r="J34" s="28"/>
      <c r="K34" s="64"/>
      <c r="L34" s="64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64"/>
      <c r="X34" s="64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64"/>
      <c r="AJ34" s="64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65"/>
      <c r="AZ34" s="66"/>
      <c r="BA34" s="65"/>
      <c r="BB34" s="65"/>
      <c r="BC34" s="65"/>
      <c r="BD34" s="65"/>
      <c r="BE34" s="65"/>
      <c r="BF34" s="65"/>
      <c r="BG34" s="65"/>
      <c r="BH34" s="65"/>
      <c r="BI34" s="65"/>
      <c r="BJ34" s="65"/>
      <c r="BK34" s="65"/>
      <c r="BL34" s="65"/>
      <c r="BM34" s="66"/>
      <c r="BN34" s="65"/>
      <c r="BO34" s="65"/>
      <c r="BP34" s="65"/>
      <c r="BQ34" s="65"/>
      <c r="BR34" s="65"/>
      <c r="BS34" s="65"/>
      <c r="BT34" s="65"/>
      <c r="BU34" s="65"/>
      <c r="BV34" s="65"/>
      <c r="BW34" s="65"/>
      <c r="BX34" s="65"/>
      <c r="BY34" s="65"/>
      <c r="BZ34" s="66"/>
      <c r="CA34" s="65"/>
      <c r="CB34" s="65"/>
      <c r="CC34" s="65"/>
      <c r="CD34" s="65"/>
      <c r="CE34" s="65"/>
      <c r="CF34" s="65"/>
      <c r="CG34" s="65"/>
      <c r="CH34" s="65"/>
      <c r="CI34" s="65"/>
      <c r="CJ34" s="65"/>
      <c r="CK34" s="65"/>
      <c r="CL34" s="65"/>
      <c r="CM34" s="65"/>
      <c r="CN34" s="65"/>
      <c r="CO34" s="65"/>
      <c r="CP34" s="65"/>
      <c r="CQ34" s="65"/>
      <c r="CR34" s="65"/>
      <c r="CS34" s="28"/>
      <c r="CT34" s="28"/>
      <c r="CU34" s="28"/>
      <c r="CV34" s="28"/>
      <c r="CW34" s="28"/>
      <c r="CX34" s="28"/>
      <c r="CY34" s="28"/>
      <c r="CZ34" s="28"/>
      <c r="DA34" s="28"/>
      <c r="DB34" s="28"/>
      <c r="DC34" s="28"/>
      <c r="DD34" s="28"/>
      <c r="DE34" s="28"/>
      <c r="DF34" s="28"/>
      <c r="DG34" s="28"/>
      <c r="DH34" s="28"/>
      <c r="DI34" s="28"/>
      <c r="DJ34" s="28"/>
      <c r="DK34" s="64"/>
      <c r="DL34" s="28"/>
      <c r="DM34" s="28"/>
      <c r="DN34" s="64"/>
      <c r="DO34" s="64"/>
      <c r="DP34" s="28"/>
      <c r="DQ34" s="28"/>
      <c r="DR34" s="64"/>
      <c r="DS34" s="64"/>
      <c r="DT34" s="28"/>
      <c r="DU34" s="28"/>
      <c r="DV34" s="64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28"/>
      <c r="EV34" s="28"/>
      <c r="EW34" s="28"/>
      <c r="EX34" s="28"/>
      <c r="EY34" s="28"/>
      <c r="EZ34" s="28"/>
      <c r="FA34" s="28"/>
      <c r="FB34" s="28"/>
      <c r="FC34" s="28"/>
      <c r="FD34" s="28"/>
      <c r="FE34" s="28"/>
      <c r="FF34" s="28"/>
      <c r="FG34" s="28"/>
      <c r="FH34" s="28"/>
      <c r="FI34" s="28"/>
      <c r="FJ34" s="28"/>
      <c r="FK34" s="28"/>
      <c r="FL34" s="28"/>
      <c r="FM34" s="28"/>
      <c r="FN34" s="28"/>
      <c r="FO34" s="28"/>
      <c r="FP34" s="28"/>
      <c r="FQ34" s="28"/>
      <c r="FR34" s="28"/>
      <c r="FS34" s="28"/>
      <c r="FT34" s="28"/>
      <c r="FU34" s="28"/>
      <c r="FV34" s="28"/>
      <c r="FW34" s="28"/>
      <c r="FX34" s="28"/>
      <c r="FY34" s="28"/>
      <c r="FZ34" s="28"/>
      <c r="GA34" s="28"/>
      <c r="GB34" s="28"/>
      <c r="GC34" s="28"/>
      <c r="GD34" s="28"/>
      <c r="GE34" s="28"/>
      <c r="GF34" s="28"/>
      <c r="GG34" s="28"/>
      <c r="GH34" s="28"/>
      <c r="GI34" s="28"/>
      <c r="GJ34" s="28"/>
      <c r="GK34" s="28"/>
      <c r="GL34" s="28"/>
      <c r="GM34" s="28"/>
      <c r="GN34" s="28"/>
      <c r="GO34" s="28"/>
    </row>
    <row r="35" spans="1:197" x14ac:dyDescent="0.25">
      <c r="A35" s="28"/>
      <c r="B35" s="69"/>
      <c r="C35" s="28"/>
      <c r="D35" s="28"/>
      <c r="E35" s="64"/>
      <c r="F35" s="28"/>
      <c r="G35" s="28"/>
      <c r="H35" s="28"/>
      <c r="I35" s="28"/>
      <c r="J35" s="28"/>
      <c r="K35" s="64"/>
      <c r="L35" s="64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64"/>
      <c r="X35" s="64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64"/>
      <c r="AJ35" s="64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65"/>
      <c r="AZ35" s="66"/>
      <c r="BA35" s="65"/>
      <c r="BB35" s="65"/>
      <c r="BC35" s="65"/>
      <c r="BD35" s="65"/>
      <c r="BE35" s="65"/>
      <c r="BF35" s="65"/>
      <c r="BG35" s="65"/>
      <c r="BH35" s="65"/>
      <c r="BI35" s="65"/>
      <c r="BJ35" s="65"/>
      <c r="BK35" s="65"/>
      <c r="BL35" s="65"/>
      <c r="BM35" s="66"/>
      <c r="BN35" s="65"/>
      <c r="BO35" s="65"/>
      <c r="BP35" s="65"/>
      <c r="BQ35" s="65"/>
      <c r="BR35" s="65"/>
      <c r="BS35" s="65"/>
      <c r="BT35" s="65"/>
      <c r="BU35" s="65"/>
      <c r="BV35" s="65"/>
      <c r="BW35" s="65"/>
      <c r="BX35" s="65"/>
      <c r="BY35" s="65"/>
      <c r="BZ35" s="66"/>
      <c r="CA35" s="65"/>
      <c r="CB35" s="65"/>
      <c r="CC35" s="65"/>
      <c r="CD35" s="65"/>
      <c r="CE35" s="65"/>
      <c r="CF35" s="65"/>
      <c r="CG35" s="65"/>
      <c r="CH35" s="65"/>
      <c r="CI35" s="65"/>
      <c r="CJ35" s="65"/>
      <c r="CK35" s="65"/>
      <c r="CL35" s="65"/>
      <c r="CM35" s="65"/>
      <c r="CN35" s="65"/>
      <c r="CO35" s="65"/>
      <c r="CP35" s="65"/>
      <c r="CQ35" s="65"/>
      <c r="CR35" s="65"/>
      <c r="CS35" s="28"/>
      <c r="CT35" s="28"/>
      <c r="CU35" s="28"/>
      <c r="CV35" s="28"/>
      <c r="CW35" s="28"/>
      <c r="CX35" s="28"/>
      <c r="CY35" s="28"/>
      <c r="CZ35" s="28"/>
      <c r="DA35" s="28"/>
      <c r="DB35" s="28"/>
      <c r="DC35" s="28"/>
      <c r="DD35" s="28"/>
      <c r="DE35" s="28"/>
      <c r="DF35" s="28"/>
      <c r="DG35" s="28"/>
      <c r="DH35" s="28"/>
      <c r="DI35" s="28"/>
      <c r="DJ35" s="28"/>
      <c r="DK35" s="64"/>
      <c r="DL35" s="28"/>
      <c r="DM35" s="28"/>
      <c r="DN35" s="64"/>
      <c r="DO35" s="64"/>
      <c r="DP35" s="28"/>
      <c r="DQ35" s="28"/>
      <c r="DR35" s="64"/>
      <c r="DS35" s="64"/>
      <c r="DT35" s="28"/>
      <c r="DU35" s="28"/>
      <c r="DV35" s="64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28"/>
      <c r="EV35" s="28"/>
      <c r="EW35" s="28"/>
      <c r="EX35" s="28"/>
      <c r="EY35" s="28"/>
      <c r="EZ35" s="28"/>
      <c r="FA35" s="28"/>
      <c r="FB35" s="28"/>
      <c r="FC35" s="28"/>
      <c r="FD35" s="28"/>
      <c r="FE35" s="28"/>
      <c r="FF35" s="28"/>
      <c r="FG35" s="28"/>
      <c r="FH35" s="28"/>
      <c r="FI35" s="28"/>
      <c r="FJ35" s="28"/>
      <c r="FK35" s="28"/>
      <c r="FL35" s="28"/>
      <c r="FM35" s="28"/>
      <c r="FN35" s="28"/>
      <c r="FO35" s="28"/>
      <c r="FP35" s="28"/>
      <c r="FQ35" s="28"/>
      <c r="FR35" s="28"/>
      <c r="FS35" s="28"/>
      <c r="FT35" s="28"/>
      <c r="FU35" s="28"/>
      <c r="FV35" s="28"/>
      <c r="FW35" s="28"/>
      <c r="FX35" s="28"/>
      <c r="FY35" s="28"/>
      <c r="FZ35" s="28"/>
      <c r="GA35" s="28"/>
      <c r="GB35" s="28"/>
      <c r="GC35" s="28"/>
      <c r="GD35" s="28"/>
      <c r="GE35" s="28"/>
      <c r="GF35" s="28"/>
      <c r="GG35" s="28"/>
      <c r="GH35" s="28"/>
      <c r="GI35" s="28"/>
      <c r="GJ35" s="28"/>
      <c r="GK35" s="28"/>
      <c r="GL35" s="28"/>
      <c r="GM35" s="28"/>
      <c r="GN35" s="28"/>
      <c r="GO35" s="28"/>
    </row>
    <row r="36" spans="1:197" x14ac:dyDescent="0.25">
      <c r="A36" s="28"/>
      <c r="B36" s="69"/>
      <c r="C36" s="28"/>
      <c r="D36" s="28"/>
      <c r="E36" s="64"/>
      <c r="F36" s="28"/>
      <c r="G36" s="28"/>
      <c r="H36" s="28"/>
      <c r="I36" s="28"/>
      <c r="J36" s="28"/>
      <c r="K36" s="64"/>
      <c r="L36" s="64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64"/>
      <c r="X36" s="64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64"/>
      <c r="AJ36" s="64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65"/>
      <c r="AZ36" s="66"/>
      <c r="BA36" s="65"/>
      <c r="BB36" s="65"/>
      <c r="BC36" s="65"/>
      <c r="BD36" s="65"/>
      <c r="BE36" s="65"/>
      <c r="BF36" s="65"/>
      <c r="BG36" s="65"/>
      <c r="BH36" s="65"/>
      <c r="BI36" s="65"/>
      <c r="BJ36" s="65"/>
      <c r="BK36" s="65"/>
      <c r="BL36" s="65"/>
      <c r="BM36" s="66"/>
      <c r="BN36" s="65"/>
      <c r="BO36" s="65"/>
      <c r="BP36" s="65"/>
      <c r="BQ36" s="65"/>
      <c r="BR36" s="65"/>
      <c r="BS36" s="65"/>
      <c r="BT36" s="65"/>
      <c r="BU36" s="65"/>
      <c r="BV36" s="65"/>
      <c r="BW36" s="65"/>
      <c r="BX36" s="65"/>
      <c r="BY36" s="65"/>
      <c r="BZ36" s="66"/>
      <c r="CA36" s="65"/>
      <c r="CB36" s="65"/>
      <c r="CC36" s="65"/>
      <c r="CD36" s="65"/>
      <c r="CE36" s="65"/>
      <c r="CF36" s="65"/>
      <c r="CG36" s="65"/>
      <c r="CH36" s="65"/>
      <c r="CI36" s="65"/>
      <c r="CJ36" s="65"/>
      <c r="CK36" s="65"/>
      <c r="CL36" s="65"/>
      <c r="CM36" s="65"/>
      <c r="CN36" s="65"/>
      <c r="CO36" s="65"/>
      <c r="CP36" s="65"/>
      <c r="CQ36" s="65"/>
      <c r="CR36" s="65"/>
      <c r="CS36" s="28"/>
      <c r="CT36" s="28"/>
      <c r="CU36" s="28"/>
      <c r="CV36" s="28"/>
      <c r="CW36" s="28"/>
      <c r="CX36" s="28"/>
      <c r="CY36" s="28"/>
      <c r="CZ36" s="28"/>
      <c r="DA36" s="28"/>
      <c r="DB36" s="28"/>
      <c r="DC36" s="28"/>
      <c r="DD36" s="28"/>
      <c r="DE36" s="28"/>
      <c r="DF36" s="28"/>
      <c r="DG36" s="28"/>
      <c r="DH36" s="28"/>
      <c r="DI36" s="28"/>
      <c r="DJ36" s="28"/>
      <c r="DK36" s="64"/>
      <c r="DL36" s="28"/>
      <c r="DM36" s="28"/>
      <c r="DN36" s="64"/>
      <c r="DO36" s="64"/>
      <c r="DP36" s="28"/>
      <c r="DQ36" s="28"/>
      <c r="DR36" s="64"/>
      <c r="DS36" s="64"/>
      <c r="DT36" s="28"/>
      <c r="DU36" s="28"/>
      <c r="DV36" s="64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28"/>
      <c r="EV36" s="28"/>
      <c r="EW36" s="28"/>
      <c r="EX36" s="28"/>
      <c r="EY36" s="28"/>
      <c r="EZ36" s="28"/>
      <c r="FA36" s="28"/>
      <c r="FB36" s="28"/>
      <c r="FC36" s="28"/>
      <c r="FD36" s="28"/>
      <c r="FE36" s="28"/>
      <c r="FF36" s="28"/>
      <c r="FG36" s="28"/>
      <c r="FH36" s="28"/>
      <c r="FI36" s="28"/>
      <c r="FJ36" s="28"/>
      <c r="FK36" s="28"/>
      <c r="FL36" s="28"/>
      <c r="FM36" s="28"/>
      <c r="FN36" s="28"/>
      <c r="FO36" s="28"/>
      <c r="FP36" s="28"/>
      <c r="FQ36" s="28"/>
      <c r="FR36" s="28"/>
      <c r="FS36" s="28"/>
      <c r="FT36" s="28"/>
      <c r="FU36" s="28"/>
      <c r="FV36" s="28"/>
      <c r="FW36" s="28"/>
      <c r="FX36" s="28"/>
      <c r="FY36" s="28"/>
      <c r="FZ36" s="28"/>
      <c r="GA36" s="28"/>
      <c r="GB36" s="28"/>
      <c r="GC36" s="28"/>
      <c r="GD36" s="28"/>
      <c r="GE36" s="28"/>
      <c r="GF36" s="28"/>
      <c r="GG36" s="28"/>
      <c r="GH36" s="28"/>
      <c r="GI36" s="28"/>
      <c r="GJ36" s="28"/>
      <c r="GK36" s="28"/>
      <c r="GL36" s="28"/>
      <c r="GM36" s="28"/>
      <c r="GN36" s="28"/>
      <c r="GO36" s="28"/>
    </row>
    <row r="37" spans="1:197" x14ac:dyDescent="0.25">
      <c r="A37" s="28"/>
      <c r="B37" s="69"/>
      <c r="C37" s="28"/>
      <c r="D37" s="28"/>
      <c r="E37" s="64"/>
      <c r="F37" s="28"/>
      <c r="G37" s="28"/>
      <c r="H37" s="28"/>
      <c r="I37" s="28"/>
      <c r="J37" s="28"/>
      <c r="K37" s="64"/>
      <c r="L37" s="64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64"/>
      <c r="X37" s="64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64"/>
      <c r="AJ37" s="64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65"/>
      <c r="AZ37" s="66"/>
      <c r="BA37" s="65"/>
      <c r="BB37" s="65"/>
      <c r="BC37" s="65"/>
      <c r="BD37" s="65"/>
      <c r="BE37" s="65"/>
      <c r="BF37" s="65"/>
      <c r="BG37" s="65"/>
      <c r="BH37" s="65"/>
      <c r="BI37" s="65"/>
      <c r="BJ37" s="65"/>
      <c r="BK37" s="65"/>
      <c r="BL37" s="65"/>
      <c r="BM37" s="66"/>
      <c r="BN37" s="65"/>
      <c r="BO37" s="65"/>
      <c r="BP37" s="65"/>
      <c r="BQ37" s="65"/>
      <c r="BR37" s="65"/>
      <c r="BS37" s="65"/>
      <c r="BT37" s="65"/>
      <c r="BU37" s="65"/>
      <c r="BV37" s="65"/>
      <c r="BW37" s="65"/>
      <c r="BX37" s="65"/>
      <c r="BY37" s="65"/>
      <c r="BZ37" s="66"/>
      <c r="CA37" s="65"/>
      <c r="CB37" s="65"/>
      <c r="CC37" s="65"/>
      <c r="CD37" s="65"/>
      <c r="CE37" s="65"/>
      <c r="CF37" s="65"/>
      <c r="CG37" s="65"/>
      <c r="CH37" s="65"/>
      <c r="CI37" s="65"/>
      <c r="CJ37" s="65"/>
      <c r="CK37" s="65"/>
      <c r="CL37" s="65"/>
      <c r="CM37" s="65"/>
      <c r="CN37" s="65"/>
      <c r="CO37" s="65"/>
      <c r="CP37" s="65"/>
      <c r="CQ37" s="65"/>
      <c r="CR37" s="65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64"/>
      <c r="DL37" s="28"/>
      <c r="DM37" s="28"/>
      <c r="DN37" s="64"/>
      <c r="DO37" s="64"/>
      <c r="DP37" s="28"/>
      <c r="DQ37" s="28"/>
      <c r="DR37" s="64"/>
      <c r="DS37" s="64"/>
      <c r="DT37" s="28"/>
      <c r="DU37" s="28"/>
      <c r="DV37" s="64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8"/>
      <c r="FD37" s="28"/>
      <c r="FE37" s="28"/>
      <c r="FF37" s="28"/>
      <c r="FG37" s="28"/>
      <c r="FH37" s="28"/>
      <c r="FI37" s="28"/>
      <c r="FJ37" s="28"/>
      <c r="FK37" s="28"/>
      <c r="FL37" s="28"/>
      <c r="FM37" s="28"/>
      <c r="FN37" s="28"/>
      <c r="FO37" s="28"/>
      <c r="FP37" s="28"/>
      <c r="FQ37" s="28"/>
      <c r="FR37" s="28"/>
      <c r="FS37" s="28"/>
      <c r="FT37" s="28"/>
      <c r="FU37" s="28"/>
      <c r="FV37" s="28"/>
      <c r="FW37" s="28"/>
      <c r="FX37" s="28"/>
      <c r="FY37" s="28"/>
      <c r="FZ37" s="28"/>
      <c r="GA37" s="28"/>
      <c r="GB37" s="28"/>
      <c r="GC37" s="28"/>
      <c r="GD37" s="28"/>
      <c r="GE37" s="28"/>
      <c r="GF37" s="28"/>
      <c r="GG37" s="28"/>
      <c r="GH37" s="28"/>
      <c r="GI37" s="28"/>
      <c r="GJ37" s="28"/>
      <c r="GK37" s="28"/>
      <c r="GL37" s="28"/>
      <c r="GM37" s="28"/>
      <c r="GN37" s="28"/>
      <c r="GO37" s="28"/>
    </row>
    <row r="38" spans="1:197" x14ac:dyDescent="0.25">
      <c r="A38" s="28"/>
      <c r="B38" s="69"/>
      <c r="C38" s="28"/>
      <c r="D38" s="28"/>
      <c r="E38" s="64"/>
      <c r="F38" s="28"/>
      <c r="G38" s="28"/>
      <c r="H38" s="28"/>
      <c r="I38" s="28"/>
      <c r="J38" s="28"/>
      <c r="K38" s="64"/>
      <c r="L38" s="64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64"/>
      <c r="X38" s="64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64"/>
      <c r="AJ38" s="64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65"/>
      <c r="AZ38" s="66"/>
      <c r="BA38" s="65"/>
      <c r="BB38" s="65"/>
      <c r="BC38" s="65"/>
      <c r="BD38" s="65"/>
      <c r="BE38" s="65"/>
      <c r="BF38" s="65"/>
      <c r="BG38" s="65"/>
      <c r="BH38" s="65"/>
      <c r="BI38" s="65"/>
      <c r="BJ38" s="65"/>
      <c r="BK38" s="65"/>
      <c r="BL38" s="65"/>
      <c r="BM38" s="66"/>
      <c r="BN38" s="65"/>
      <c r="BO38" s="65"/>
      <c r="BP38" s="65"/>
      <c r="BQ38" s="65"/>
      <c r="BR38" s="65"/>
      <c r="BS38" s="65"/>
      <c r="BT38" s="65"/>
      <c r="BU38" s="65"/>
      <c r="BV38" s="65"/>
      <c r="BW38" s="65"/>
      <c r="BX38" s="65"/>
      <c r="BY38" s="65"/>
      <c r="BZ38" s="66"/>
      <c r="CA38" s="65"/>
      <c r="CB38" s="65"/>
      <c r="CC38" s="65"/>
      <c r="CD38" s="65"/>
      <c r="CE38" s="65"/>
      <c r="CF38" s="65"/>
      <c r="CG38" s="65"/>
      <c r="CH38" s="65"/>
      <c r="CI38" s="65"/>
      <c r="CJ38" s="65"/>
      <c r="CK38" s="65"/>
      <c r="CL38" s="65"/>
      <c r="CM38" s="65"/>
      <c r="CN38" s="65"/>
      <c r="CO38" s="65"/>
      <c r="CP38" s="65"/>
      <c r="CQ38" s="65"/>
      <c r="CR38" s="65"/>
      <c r="CS38" s="28"/>
      <c r="CT38" s="28"/>
      <c r="CU38" s="28"/>
      <c r="CV38" s="28"/>
      <c r="CW38" s="28"/>
      <c r="CX38" s="28"/>
      <c r="CY38" s="28"/>
      <c r="CZ38" s="28"/>
      <c r="DA38" s="28"/>
      <c r="DB38" s="28"/>
      <c r="DC38" s="28"/>
      <c r="DD38" s="28"/>
      <c r="DE38" s="28"/>
      <c r="DF38" s="28"/>
      <c r="DG38" s="28"/>
      <c r="DH38" s="28"/>
      <c r="DI38" s="28"/>
      <c r="DJ38" s="28"/>
      <c r="DK38" s="64"/>
      <c r="DL38" s="28"/>
      <c r="DM38" s="28"/>
      <c r="DN38" s="64"/>
      <c r="DO38" s="64"/>
      <c r="DP38" s="28"/>
      <c r="DQ38" s="28"/>
      <c r="DR38" s="64"/>
      <c r="DS38" s="64"/>
      <c r="DT38" s="28"/>
      <c r="DU38" s="28"/>
      <c r="DV38" s="64"/>
      <c r="DW38" s="28"/>
      <c r="DX38" s="28"/>
      <c r="DY38" s="28"/>
      <c r="DZ38" s="28"/>
      <c r="EA38" s="28"/>
      <c r="EB38" s="28"/>
      <c r="EC38" s="28"/>
      <c r="ED38" s="28"/>
      <c r="EE38" s="28"/>
      <c r="EF38" s="28"/>
      <c r="EG38" s="28"/>
      <c r="EH38" s="28"/>
      <c r="EI38" s="28"/>
      <c r="EJ38" s="28"/>
      <c r="EK38" s="28"/>
      <c r="EL38" s="28"/>
      <c r="EM38" s="28"/>
      <c r="EN38" s="28"/>
      <c r="EO38" s="28"/>
      <c r="EP38" s="28"/>
      <c r="EQ38" s="28"/>
      <c r="ER38" s="28"/>
      <c r="ES38" s="28"/>
      <c r="ET38" s="28"/>
      <c r="EU38" s="28"/>
      <c r="EV38" s="28"/>
      <c r="EW38" s="28"/>
      <c r="EX38" s="28"/>
      <c r="EY38" s="28"/>
      <c r="EZ38" s="28"/>
      <c r="FA38" s="28"/>
      <c r="FB38" s="28"/>
      <c r="FC38" s="28"/>
      <c r="FD38" s="28"/>
      <c r="FE38" s="28"/>
      <c r="FF38" s="28"/>
      <c r="FG38" s="28"/>
      <c r="FH38" s="28"/>
      <c r="FI38" s="28"/>
      <c r="FJ38" s="28"/>
      <c r="FK38" s="28"/>
      <c r="FL38" s="28"/>
      <c r="FM38" s="28"/>
      <c r="FN38" s="28"/>
      <c r="FO38" s="28"/>
      <c r="FP38" s="28"/>
      <c r="FQ38" s="28"/>
      <c r="FR38" s="28"/>
      <c r="FS38" s="28"/>
      <c r="FT38" s="28"/>
      <c r="FU38" s="28"/>
      <c r="FV38" s="28"/>
      <c r="FW38" s="28"/>
      <c r="FX38" s="28"/>
      <c r="FY38" s="28"/>
      <c r="FZ38" s="28"/>
      <c r="GA38" s="28"/>
      <c r="GB38" s="28"/>
      <c r="GC38" s="28"/>
      <c r="GD38" s="28"/>
      <c r="GE38" s="28"/>
      <c r="GF38" s="28"/>
      <c r="GG38" s="28"/>
      <c r="GH38" s="28"/>
      <c r="GI38" s="28"/>
      <c r="GJ38" s="28"/>
      <c r="GK38" s="28"/>
      <c r="GL38" s="28"/>
      <c r="GM38" s="28"/>
      <c r="GN38" s="28"/>
      <c r="GO38" s="28"/>
    </row>
    <row r="39" spans="1:197" x14ac:dyDescent="0.25">
      <c r="A39" s="28"/>
      <c r="B39" s="69"/>
      <c r="C39" s="28"/>
      <c r="D39" s="28"/>
      <c r="E39" s="64"/>
      <c r="F39" s="28"/>
      <c r="G39" s="28"/>
      <c r="H39" s="28"/>
      <c r="I39" s="28"/>
      <c r="J39" s="28"/>
      <c r="K39" s="64"/>
      <c r="L39" s="64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64"/>
      <c r="X39" s="64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64"/>
      <c r="AJ39" s="64"/>
      <c r="AK39" s="28"/>
      <c r="AL39" s="28"/>
      <c r="AM39" s="28"/>
      <c r="AN39" s="28"/>
      <c r="AO39" s="28"/>
      <c r="AP39" s="28"/>
      <c r="AQ39" s="28"/>
      <c r="AR39" s="28"/>
      <c r="AS39" s="28"/>
      <c r="AT39" s="28"/>
      <c r="AU39" s="28"/>
      <c r="AV39" s="28"/>
      <c r="AW39" s="28"/>
      <c r="AX39" s="28"/>
      <c r="AY39" s="65"/>
      <c r="AZ39" s="66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6"/>
      <c r="BN39" s="65"/>
      <c r="BO39" s="65"/>
      <c r="BP39" s="65"/>
      <c r="BQ39" s="65"/>
      <c r="BR39" s="65"/>
      <c r="BS39" s="65"/>
      <c r="BT39" s="65"/>
      <c r="BU39" s="65"/>
      <c r="BV39" s="65"/>
      <c r="BW39" s="65"/>
      <c r="BX39" s="65"/>
      <c r="BY39" s="65"/>
      <c r="BZ39" s="66"/>
      <c r="CA39" s="65"/>
      <c r="CB39" s="65"/>
      <c r="CC39" s="65"/>
      <c r="CD39" s="65"/>
      <c r="CE39" s="65"/>
      <c r="CF39" s="65"/>
      <c r="CG39" s="65"/>
      <c r="CH39" s="65"/>
      <c r="CI39" s="65"/>
      <c r="CJ39" s="65"/>
      <c r="CK39" s="65"/>
      <c r="CL39" s="65"/>
      <c r="CM39" s="65"/>
      <c r="CN39" s="65"/>
      <c r="CO39" s="65"/>
      <c r="CP39" s="65"/>
      <c r="CQ39" s="65"/>
      <c r="CR39" s="65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64"/>
      <c r="DL39" s="28"/>
      <c r="DM39" s="28"/>
      <c r="DN39" s="64"/>
      <c r="DO39" s="64"/>
      <c r="DP39" s="28"/>
      <c r="DQ39" s="28"/>
      <c r="DR39" s="64"/>
      <c r="DS39" s="64"/>
      <c r="DT39" s="28"/>
      <c r="DU39" s="28"/>
      <c r="DV39" s="64"/>
      <c r="DW39" s="28"/>
      <c r="DX39" s="28"/>
      <c r="DY39" s="28"/>
      <c r="DZ39" s="28"/>
      <c r="EA39" s="28"/>
      <c r="EB39" s="28"/>
      <c r="EC39" s="28"/>
      <c r="ED39" s="28"/>
      <c r="EE39" s="28"/>
      <c r="EF39" s="28"/>
      <c r="EG39" s="28"/>
      <c r="EH39" s="28"/>
      <c r="EI39" s="28"/>
      <c r="EJ39" s="28"/>
      <c r="EK39" s="28"/>
      <c r="EL39" s="28"/>
      <c r="EM39" s="28"/>
      <c r="EN39" s="28"/>
      <c r="EO39" s="28"/>
      <c r="EP39" s="28"/>
      <c r="EQ39" s="28"/>
      <c r="ER39" s="28"/>
      <c r="ES39" s="28"/>
      <c r="ET39" s="28"/>
      <c r="EU39" s="28"/>
      <c r="EV39" s="28"/>
      <c r="EW39" s="28"/>
      <c r="EX39" s="28"/>
      <c r="EY39" s="28"/>
      <c r="EZ39" s="28"/>
      <c r="FA39" s="28"/>
      <c r="FB39" s="28"/>
      <c r="FC39" s="28"/>
      <c r="FD39" s="28"/>
      <c r="FE39" s="28"/>
      <c r="FF39" s="28"/>
      <c r="FG39" s="28"/>
      <c r="FH39" s="28"/>
      <c r="FI39" s="28"/>
      <c r="FJ39" s="28"/>
      <c r="FK39" s="28"/>
      <c r="FL39" s="28"/>
      <c r="FM39" s="28"/>
      <c r="FN39" s="28"/>
      <c r="FO39" s="28"/>
      <c r="FP39" s="28"/>
      <c r="FQ39" s="28"/>
      <c r="FR39" s="28"/>
      <c r="FS39" s="28"/>
      <c r="FT39" s="28"/>
      <c r="FU39" s="28"/>
      <c r="FV39" s="28"/>
      <c r="FW39" s="28"/>
      <c r="FX39" s="28"/>
      <c r="FY39" s="28"/>
      <c r="FZ39" s="28"/>
      <c r="GA39" s="28"/>
      <c r="GB39" s="28"/>
      <c r="GC39" s="28"/>
      <c r="GD39" s="28"/>
      <c r="GE39" s="28"/>
      <c r="GF39" s="28"/>
      <c r="GG39" s="28"/>
      <c r="GH39" s="28"/>
      <c r="GI39" s="28"/>
      <c r="GJ39" s="28"/>
      <c r="GK39" s="28"/>
      <c r="GL39" s="28"/>
      <c r="GM39" s="28"/>
      <c r="GN39" s="28"/>
      <c r="GO39" s="28"/>
    </row>
    <row r="40" spans="1:197" x14ac:dyDescent="0.25">
      <c r="A40" s="28"/>
      <c r="B40" s="69"/>
      <c r="C40" s="28"/>
      <c r="D40" s="28"/>
      <c r="E40" s="64"/>
      <c r="F40" s="28"/>
      <c r="G40" s="28"/>
      <c r="H40" s="28"/>
      <c r="I40" s="28"/>
      <c r="J40" s="28"/>
      <c r="K40" s="64"/>
      <c r="L40" s="64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64"/>
      <c r="X40" s="64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64"/>
      <c r="AJ40" s="64"/>
      <c r="AK40" s="28"/>
      <c r="AL40" s="28"/>
      <c r="AM40" s="28"/>
      <c r="AN40" s="28"/>
      <c r="AO40" s="28"/>
      <c r="AP40" s="28"/>
      <c r="AQ40" s="28"/>
      <c r="AR40" s="28"/>
      <c r="AS40" s="28"/>
      <c r="AT40" s="28"/>
      <c r="AU40" s="28"/>
      <c r="AV40" s="28"/>
      <c r="AW40" s="28"/>
      <c r="AX40" s="28"/>
      <c r="AY40" s="65"/>
      <c r="AZ40" s="66"/>
      <c r="BA40" s="65"/>
      <c r="BB40" s="65"/>
      <c r="BC40" s="65"/>
      <c r="BD40" s="65"/>
      <c r="BE40" s="65"/>
      <c r="BF40" s="65"/>
      <c r="BG40" s="65"/>
      <c r="BH40" s="65"/>
      <c r="BI40" s="65"/>
      <c r="BJ40" s="65"/>
      <c r="BK40" s="65"/>
      <c r="BL40" s="65"/>
      <c r="BM40" s="66"/>
      <c r="BN40" s="65"/>
      <c r="BO40" s="65"/>
      <c r="BP40" s="65"/>
      <c r="BQ40" s="65"/>
      <c r="BR40" s="65"/>
      <c r="BS40" s="65"/>
      <c r="BT40" s="65"/>
      <c r="BU40" s="65"/>
      <c r="BV40" s="65"/>
      <c r="BW40" s="65"/>
      <c r="BX40" s="65"/>
      <c r="BY40" s="65"/>
      <c r="BZ40" s="66"/>
      <c r="CA40" s="65"/>
      <c r="CB40" s="65"/>
      <c r="CC40" s="65"/>
      <c r="CD40" s="65"/>
      <c r="CE40" s="65"/>
      <c r="CF40" s="65"/>
      <c r="CG40" s="65"/>
      <c r="CH40" s="65"/>
      <c r="CI40" s="65"/>
      <c r="CJ40" s="65"/>
      <c r="CK40" s="65"/>
      <c r="CL40" s="65"/>
      <c r="CM40" s="65"/>
      <c r="CN40" s="65"/>
      <c r="CO40" s="65"/>
      <c r="CP40" s="65"/>
      <c r="CQ40" s="65"/>
      <c r="CR40" s="65"/>
      <c r="CS40" s="28"/>
      <c r="CT40" s="28"/>
      <c r="CU40" s="28"/>
      <c r="CV40" s="28"/>
      <c r="CW40" s="28"/>
      <c r="CX40" s="28"/>
      <c r="CY40" s="28"/>
      <c r="CZ40" s="28"/>
      <c r="DA40" s="28"/>
      <c r="DB40" s="28"/>
      <c r="DC40" s="28"/>
      <c r="DD40" s="28"/>
      <c r="DE40" s="28"/>
      <c r="DF40" s="28"/>
      <c r="DG40" s="28"/>
      <c r="DH40" s="28"/>
      <c r="DI40" s="28"/>
      <c r="DJ40" s="28"/>
      <c r="DK40" s="64"/>
      <c r="DL40" s="28"/>
      <c r="DM40" s="28"/>
      <c r="DN40" s="64"/>
      <c r="DO40" s="64"/>
      <c r="DP40" s="28"/>
      <c r="DQ40" s="28"/>
      <c r="DR40" s="64"/>
      <c r="DS40" s="64"/>
      <c r="DT40" s="28"/>
      <c r="DU40" s="28"/>
      <c r="DV40" s="64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28"/>
      <c r="EV40" s="28"/>
      <c r="EW40" s="28"/>
      <c r="EX40" s="28"/>
      <c r="EY40" s="28"/>
      <c r="EZ40" s="28"/>
      <c r="FA40" s="28"/>
      <c r="FB40" s="28"/>
      <c r="FC40" s="28"/>
      <c r="FD40" s="28"/>
      <c r="FE40" s="28"/>
      <c r="FF40" s="28"/>
      <c r="FG40" s="28"/>
      <c r="FH40" s="28"/>
      <c r="FI40" s="28"/>
      <c r="FJ40" s="28"/>
      <c r="FK40" s="28"/>
      <c r="FL40" s="28"/>
      <c r="FM40" s="28"/>
      <c r="FN40" s="28"/>
      <c r="FO40" s="28"/>
      <c r="FP40" s="28"/>
      <c r="FQ40" s="28"/>
      <c r="FR40" s="28"/>
      <c r="FS40" s="28"/>
      <c r="FT40" s="28"/>
      <c r="FU40" s="28"/>
      <c r="FV40" s="28"/>
      <c r="FW40" s="28"/>
      <c r="FX40" s="28"/>
      <c r="FY40" s="28"/>
      <c r="FZ40" s="28"/>
      <c r="GA40" s="28"/>
      <c r="GB40" s="28"/>
      <c r="GC40" s="28"/>
      <c r="GD40" s="28"/>
      <c r="GE40" s="28"/>
      <c r="GF40" s="28"/>
      <c r="GG40" s="28"/>
      <c r="GH40" s="28"/>
      <c r="GI40" s="28"/>
      <c r="GJ40" s="28"/>
      <c r="GK40" s="28"/>
      <c r="GL40" s="28"/>
      <c r="GM40" s="28"/>
      <c r="GN40" s="28"/>
      <c r="GO40" s="28"/>
    </row>
    <row r="41" spans="1:197" x14ac:dyDescent="0.25">
      <c r="A41" s="28"/>
      <c r="B41" s="69"/>
      <c r="C41" s="28"/>
      <c r="D41" s="28"/>
      <c r="E41" s="64"/>
      <c r="F41" s="28"/>
      <c r="G41" s="28"/>
      <c r="H41" s="28"/>
      <c r="I41" s="28"/>
      <c r="J41" s="28"/>
      <c r="K41" s="64"/>
      <c r="L41" s="64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64"/>
      <c r="X41" s="64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64"/>
      <c r="AJ41" s="64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65"/>
      <c r="AZ41" s="66"/>
      <c r="BA41" s="65"/>
      <c r="BB41" s="65"/>
      <c r="BC41" s="65"/>
      <c r="BD41" s="65"/>
      <c r="BE41" s="65"/>
      <c r="BF41" s="65"/>
      <c r="BG41" s="65"/>
      <c r="BH41" s="65"/>
      <c r="BI41" s="65"/>
      <c r="BJ41" s="65"/>
      <c r="BK41" s="65"/>
      <c r="BL41" s="65"/>
      <c r="BM41" s="66"/>
      <c r="BN41" s="65"/>
      <c r="BO41" s="65"/>
      <c r="BP41" s="65"/>
      <c r="BQ41" s="65"/>
      <c r="BR41" s="65"/>
      <c r="BS41" s="65"/>
      <c r="BT41" s="65"/>
      <c r="BU41" s="65"/>
      <c r="BV41" s="65"/>
      <c r="BW41" s="65"/>
      <c r="BX41" s="65"/>
      <c r="BY41" s="65"/>
      <c r="BZ41" s="66"/>
      <c r="CA41" s="65"/>
      <c r="CB41" s="65"/>
      <c r="CC41" s="65"/>
      <c r="CD41" s="65"/>
      <c r="CE41" s="65"/>
      <c r="CF41" s="65"/>
      <c r="CG41" s="65"/>
      <c r="CH41" s="65"/>
      <c r="CI41" s="65"/>
      <c r="CJ41" s="65"/>
      <c r="CK41" s="65"/>
      <c r="CL41" s="65"/>
      <c r="CM41" s="65"/>
      <c r="CN41" s="65"/>
      <c r="CO41" s="65"/>
      <c r="CP41" s="65"/>
      <c r="CQ41" s="65"/>
      <c r="CR41" s="65"/>
      <c r="CS41" s="28"/>
      <c r="CT41" s="28"/>
      <c r="CU41" s="28"/>
      <c r="CV41" s="28"/>
      <c r="CW41" s="28"/>
      <c r="CX41" s="28"/>
      <c r="CY41" s="28"/>
      <c r="CZ41" s="28"/>
      <c r="DA41" s="28"/>
      <c r="DB41" s="28"/>
      <c r="DC41" s="28"/>
      <c r="DD41" s="28"/>
      <c r="DE41" s="28"/>
      <c r="DF41" s="28"/>
      <c r="DG41" s="28"/>
      <c r="DH41" s="28"/>
      <c r="DI41" s="28"/>
      <c r="DJ41" s="28"/>
      <c r="DK41" s="64"/>
      <c r="DL41" s="28"/>
      <c r="DM41" s="28"/>
      <c r="DN41" s="64"/>
      <c r="DO41" s="64"/>
      <c r="DP41" s="28"/>
      <c r="DQ41" s="28"/>
      <c r="DR41" s="64"/>
      <c r="DS41" s="64"/>
      <c r="DT41" s="28"/>
      <c r="DU41" s="28"/>
      <c r="DV41" s="64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28"/>
      <c r="EV41" s="28"/>
      <c r="EW41" s="28"/>
      <c r="EX41" s="28"/>
      <c r="EY41" s="28"/>
      <c r="EZ41" s="28"/>
      <c r="FA41" s="28"/>
      <c r="FB41" s="28"/>
      <c r="FC41" s="28"/>
      <c r="FD41" s="28"/>
      <c r="FE41" s="28"/>
      <c r="FF41" s="28"/>
      <c r="FG41" s="28"/>
      <c r="FH41" s="28"/>
      <c r="FI41" s="28"/>
      <c r="FJ41" s="28"/>
      <c r="FK41" s="28"/>
      <c r="FL41" s="28"/>
      <c r="FM41" s="28"/>
      <c r="FN41" s="28"/>
      <c r="FO41" s="28"/>
      <c r="FP41" s="28"/>
      <c r="FQ41" s="28"/>
      <c r="FR41" s="28"/>
      <c r="FS41" s="28"/>
      <c r="FT41" s="28"/>
      <c r="FU41" s="28"/>
      <c r="FV41" s="28"/>
      <c r="FW41" s="28"/>
      <c r="FX41" s="28"/>
      <c r="FY41" s="28"/>
      <c r="FZ41" s="28"/>
      <c r="GA41" s="28"/>
      <c r="GB41" s="28"/>
      <c r="GC41" s="28"/>
      <c r="GD41" s="28"/>
      <c r="GE41" s="28"/>
      <c r="GF41" s="28"/>
      <c r="GG41" s="28"/>
      <c r="GH41" s="28"/>
      <c r="GI41" s="28"/>
      <c r="GJ41" s="28"/>
      <c r="GK41" s="28"/>
      <c r="GL41" s="28"/>
      <c r="GM41" s="28"/>
      <c r="GN41" s="28"/>
      <c r="GO41" s="28"/>
    </row>
    <row r="42" spans="1:197" x14ac:dyDescent="0.25">
      <c r="A42" s="28"/>
      <c r="B42" s="69"/>
      <c r="C42" s="28"/>
      <c r="D42" s="28"/>
      <c r="E42" s="64"/>
      <c r="F42" s="28"/>
      <c r="G42" s="28"/>
      <c r="H42" s="28"/>
      <c r="I42" s="28"/>
      <c r="J42" s="28"/>
      <c r="K42" s="64"/>
      <c r="L42" s="64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64"/>
      <c r="X42" s="64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64"/>
      <c r="AJ42" s="64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65"/>
      <c r="AZ42" s="66"/>
      <c r="BA42" s="65"/>
      <c r="BB42" s="65"/>
      <c r="BC42" s="65"/>
      <c r="BD42" s="65"/>
      <c r="BE42" s="65"/>
      <c r="BF42" s="65"/>
      <c r="BG42" s="65"/>
      <c r="BH42" s="65"/>
      <c r="BI42" s="65"/>
      <c r="BJ42" s="65"/>
      <c r="BK42" s="65"/>
      <c r="BL42" s="65"/>
      <c r="BM42" s="66"/>
      <c r="BN42" s="65"/>
      <c r="BO42" s="65"/>
      <c r="BP42" s="65"/>
      <c r="BQ42" s="65"/>
      <c r="BR42" s="65"/>
      <c r="BS42" s="65"/>
      <c r="BT42" s="65"/>
      <c r="BU42" s="65"/>
      <c r="BV42" s="65"/>
      <c r="BW42" s="65"/>
      <c r="BX42" s="65"/>
      <c r="BY42" s="65"/>
      <c r="BZ42" s="66"/>
      <c r="CA42" s="65"/>
      <c r="CB42" s="65"/>
      <c r="CC42" s="65"/>
      <c r="CD42" s="65"/>
      <c r="CE42" s="65"/>
      <c r="CF42" s="65"/>
      <c r="CG42" s="65"/>
      <c r="CH42" s="65"/>
      <c r="CI42" s="65"/>
      <c r="CJ42" s="65"/>
      <c r="CK42" s="65"/>
      <c r="CL42" s="65"/>
      <c r="CM42" s="65"/>
      <c r="CN42" s="65"/>
      <c r="CO42" s="65"/>
      <c r="CP42" s="65"/>
      <c r="CQ42" s="65"/>
      <c r="CR42" s="65"/>
      <c r="CS42" s="28"/>
      <c r="CT42" s="28"/>
      <c r="CU42" s="28"/>
      <c r="CV42" s="28"/>
      <c r="CW42" s="28"/>
      <c r="CX42" s="28"/>
      <c r="CY42" s="28"/>
      <c r="CZ42" s="28"/>
      <c r="DA42" s="28"/>
      <c r="DB42" s="28"/>
      <c r="DC42" s="28"/>
      <c r="DD42" s="28"/>
      <c r="DE42" s="28"/>
      <c r="DF42" s="28"/>
      <c r="DG42" s="28"/>
      <c r="DH42" s="28"/>
      <c r="DI42" s="28"/>
      <c r="DJ42" s="28"/>
      <c r="DK42" s="64"/>
      <c r="DL42" s="28"/>
      <c r="DM42" s="28"/>
      <c r="DN42" s="64"/>
      <c r="DO42" s="64"/>
      <c r="DP42" s="28"/>
      <c r="DQ42" s="28"/>
      <c r="DR42" s="64"/>
      <c r="DS42" s="64"/>
      <c r="DT42" s="28"/>
      <c r="DU42" s="28"/>
      <c r="DV42" s="64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28"/>
      <c r="EW42" s="28"/>
      <c r="EX42" s="28"/>
      <c r="EY42" s="28"/>
      <c r="EZ42" s="28"/>
      <c r="FA42" s="28"/>
      <c r="FB42" s="28"/>
      <c r="FC42" s="28"/>
      <c r="FD42" s="28"/>
      <c r="FE42" s="28"/>
      <c r="FF42" s="28"/>
      <c r="FG42" s="28"/>
      <c r="FH42" s="28"/>
      <c r="FI42" s="28"/>
      <c r="FJ42" s="28"/>
      <c r="FK42" s="28"/>
      <c r="FL42" s="28"/>
      <c r="FM42" s="28"/>
      <c r="FN42" s="28"/>
      <c r="FO42" s="28"/>
      <c r="FP42" s="28"/>
      <c r="FQ42" s="28"/>
      <c r="FR42" s="28"/>
      <c r="FS42" s="28"/>
      <c r="FT42" s="28"/>
      <c r="FU42" s="28"/>
      <c r="FV42" s="28"/>
      <c r="FW42" s="28"/>
      <c r="FX42" s="28"/>
      <c r="FY42" s="28"/>
      <c r="FZ42" s="28"/>
      <c r="GA42" s="28"/>
      <c r="GB42" s="28"/>
      <c r="GC42" s="28"/>
      <c r="GD42" s="28"/>
      <c r="GE42" s="28"/>
      <c r="GF42" s="28"/>
      <c r="GG42" s="28"/>
      <c r="GH42" s="28"/>
      <c r="GI42" s="28"/>
      <c r="GJ42" s="28"/>
      <c r="GK42" s="28"/>
      <c r="GL42" s="28"/>
      <c r="GM42" s="28"/>
      <c r="GN42" s="28"/>
      <c r="GO42" s="28"/>
    </row>
    <row r="43" spans="1:197" x14ac:dyDescent="0.25">
      <c r="A43" s="28"/>
      <c r="B43" s="69"/>
      <c r="C43" s="28"/>
      <c r="D43" s="28"/>
      <c r="E43" s="64"/>
      <c r="F43" s="28"/>
      <c r="G43" s="28"/>
      <c r="H43" s="28"/>
      <c r="I43" s="28"/>
      <c r="J43" s="28"/>
      <c r="K43" s="64"/>
      <c r="L43" s="64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64"/>
      <c r="X43" s="64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64"/>
      <c r="AJ43" s="64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65"/>
      <c r="AZ43" s="66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6"/>
      <c r="BN43" s="65"/>
      <c r="BO43" s="65"/>
      <c r="BP43" s="65"/>
      <c r="BQ43" s="65"/>
      <c r="BR43" s="65"/>
      <c r="BS43" s="65"/>
      <c r="BT43" s="65"/>
      <c r="BU43" s="65"/>
      <c r="BV43" s="65"/>
      <c r="BW43" s="65"/>
      <c r="BX43" s="65"/>
      <c r="BY43" s="65"/>
      <c r="BZ43" s="66"/>
      <c r="CA43" s="65"/>
      <c r="CB43" s="65"/>
      <c r="CC43" s="65"/>
      <c r="CD43" s="65"/>
      <c r="CE43" s="65"/>
      <c r="CF43" s="65"/>
      <c r="CG43" s="65"/>
      <c r="CH43" s="65"/>
      <c r="CI43" s="65"/>
      <c r="CJ43" s="65"/>
      <c r="CK43" s="65"/>
      <c r="CL43" s="65"/>
      <c r="CM43" s="65"/>
      <c r="CN43" s="65"/>
      <c r="CO43" s="65"/>
      <c r="CP43" s="65"/>
      <c r="CQ43" s="65"/>
      <c r="CR43" s="65"/>
      <c r="CS43" s="28"/>
      <c r="CT43" s="28"/>
      <c r="CU43" s="28"/>
      <c r="CV43" s="28"/>
      <c r="CW43" s="28"/>
      <c r="CX43" s="28"/>
      <c r="CY43" s="28"/>
      <c r="CZ43" s="28"/>
      <c r="DA43" s="28"/>
      <c r="DB43" s="28"/>
      <c r="DC43" s="28"/>
      <c r="DD43" s="28"/>
      <c r="DE43" s="28"/>
      <c r="DF43" s="28"/>
      <c r="DG43" s="28"/>
      <c r="DH43" s="28"/>
      <c r="DI43" s="28"/>
      <c r="DJ43" s="28"/>
      <c r="DK43" s="64"/>
      <c r="DL43" s="28"/>
      <c r="DM43" s="28"/>
      <c r="DN43" s="64"/>
      <c r="DO43" s="64"/>
      <c r="DP43" s="28"/>
      <c r="DQ43" s="28"/>
      <c r="DR43" s="64"/>
      <c r="DS43" s="64"/>
      <c r="DT43" s="28"/>
      <c r="DU43" s="28"/>
      <c r="DV43" s="64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28"/>
      <c r="EW43" s="28"/>
      <c r="EX43" s="28"/>
      <c r="EY43" s="28"/>
      <c r="EZ43" s="28"/>
      <c r="FA43" s="28"/>
      <c r="FB43" s="28"/>
      <c r="FC43" s="28"/>
      <c r="FD43" s="28"/>
      <c r="FE43" s="28"/>
      <c r="FF43" s="28"/>
      <c r="FG43" s="28"/>
      <c r="FH43" s="28"/>
      <c r="FI43" s="28"/>
      <c r="FJ43" s="28"/>
      <c r="FK43" s="28"/>
      <c r="FL43" s="28"/>
      <c r="FM43" s="28"/>
      <c r="FN43" s="28"/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  <c r="GD43" s="28"/>
      <c r="GE43" s="28"/>
      <c r="GF43" s="28"/>
      <c r="GG43" s="28"/>
      <c r="GH43" s="28"/>
      <c r="GI43" s="28"/>
      <c r="GJ43" s="28"/>
      <c r="GK43" s="28"/>
      <c r="GL43" s="28"/>
      <c r="GM43" s="28"/>
      <c r="GN43" s="28"/>
      <c r="GO43" s="28"/>
    </row>
    <row r="44" spans="1:197" x14ac:dyDescent="0.25">
      <c r="A44" s="28"/>
      <c r="B44" s="69"/>
      <c r="C44" s="28"/>
      <c r="D44" s="28"/>
      <c r="E44" s="64"/>
      <c r="F44" s="28"/>
      <c r="G44" s="28"/>
      <c r="H44" s="28"/>
      <c r="I44" s="28"/>
      <c r="J44" s="28"/>
      <c r="K44" s="64"/>
      <c r="L44" s="64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64"/>
      <c r="X44" s="64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64"/>
      <c r="AJ44" s="64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/>
      <c r="AY44" s="65"/>
      <c r="AZ44" s="66"/>
      <c r="BA44" s="65"/>
      <c r="BB44" s="65"/>
      <c r="BC44" s="65"/>
      <c r="BD44" s="65"/>
      <c r="BE44" s="65"/>
      <c r="BF44" s="65"/>
      <c r="BG44" s="65"/>
      <c r="BH44" s="65"/>
      <c r="BI44" s="65"/>
      <c r="BJ44" s="65"/>
      <c r="BK44" s="65"/>
      <c r="BL44" s="65"/>
      <c r="BM44" s="66"/>
      <c r="BN44" s="65"/>
      <c r="BO44" s="65"/>
      <c r="BP44" s="65"/>
      <c r="BQ44" s="65"/>
      <c r="BR44" s="65"/>
      <c r="BS44" s="65"/>
      <c r="BT44" s="65"/>
      <c r="BU44" s="65"/>
      <c r="BV44" s="65"/>
      <c r="BW44" s="65"/>
      <c r="BX44" s="65"/>
      <c r="BY44" s="65"/>
      <c r="BZ44" s="66"/>
      <c r="CA44" s="65"/>
      <c r="CB44" s="65"/>
      <c r="CC44" s="65"/>
      <c r="CD44" s="65"/>
      <c r="CE44" s="65"/>
      <c r="CF44" s="65"/>
      <c r="CG44" s="65"/>
      <c r="CH44" s="65"/>
      <c r="CI44" s="65"/>
      <c r="CJ44" s="65"/>
      <c r="CK44" s="65"/>
      <c r="CL44" s="65"/>
      <c r="CM44" s="65"/>
      <c r="CN44" s="65"/>
      <c r="CO44" s="65"/>
      <c r="CP44" s="65"/>
      <c r="CQ44" s="65"/>
      <c r="CR44" s="65"/>
      <c r="CS44" s="28"/>
      <c r="CT44" s="28"/>
      <c r="CU44" s="28"/>
      <c r="CV44" s="28"/>
      <c r="CW44" s="28"/>
      <c r="CX44" s="28"/>
      <c r="CY44" s="28"/>
      <c r="CZ44" s="28"/>
      <c r="DA44" s="28"/>
      <c r="DB44" s="28"/>
      <c r="DC44" s="28"/>
      <c r="DD44" s="28"/>
      <c r="DE44" s="28"/>
      <c r="DF44" s="28"/>
      <c r="DG44" s="28"/>
      <c r="DH44" s="28"/>
      <c r="DI44" s="28"/>
      <c r="DJ44" s="28"/>
      <c r="DK44" s="64"/>
      <c r="DL44" s="28"/>
      <c r="DM44" s="28"/>
      <c r="DN44" s="64"/>
      <c r="DO44" s="64"/>
      <c r="DP44" s="28"/>
      <c r="DQ44" s="28"/>
      <c r="DR44" s="64"/>
      <c r="DS44" s="64"/>
      <c r="DT44" s="28"/>
      <c r="DU44" s="28"/>
      <c r="DV44" s="64"/>
      <c r="DW44" s="28"/>
      <c r="DX44" s="28"/>
      <c r="DY44" s="28"/>
      <c r="DZ44" s="28"/>
      <c r="EA44" s="28"/>
      <c r="EB44" s="28"/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28"/>
      <c r="EW44" s="28"/>
      <c r="EX44" s="28"/>
      <c r="EY44" s="28"/>
      <c r="EZ44" s="28"/>
      <c r="FA44" s="28"/>
      <c r="FB44" s="28"/>
      <c r="FC44" s="28"/>
      <c r="FD44" s="28"/>
      <c r="FE44" s="28"/>
      <c r="FF44" s="28"/>
      <c r="FG44" s="28"/>
      <c r="FH44" s="28"/>
      <c r="FI44" s="28"/>
      <c r="FJ44" s="28"/>
      <c r="FK44" s="28"/>
      <c r="FL44" s="28"/>
      <c r="FM44" s="28"/>
      <c r="FN44" s="28"/>
      <c r="FO44" s="28"/>
      <c r="FP44" s="28"/>
      <c r="FQ44" s="28"/>
      <c r="FR44" s="28"/>
      <c r="FS44" s="28"/>
      <c r="FT44" s="28"/>
      <c r="FU44" s="28"/>
      <c r="FV44" s="28"/>
      <c r="FW44" s="28"/>
      <c r="FX44" s="28"/>
      <c r="FY44" s="28"/>
      <c r="FZ44" s="28"/>
      <c r="GA44" s="28"/>
      <c r="GB44" s="28"/>
      <c r="GC44" s="28"/>
      <c r="GD44" s="28"/>
      <c r="GE44" s="28"/>
      <c r="GF44" s="28"/>
      <c r="GG44" s="28"/>
      <c r="GH44" s="28"/>
      <c r="GI44" s="28"/>
      <c r="GJ44" s="28"/>
      <c r="GK44" s="28"/>
      <c r="GL44" s="28"/>
      <c r="GM44" s="28"/>
      <c r="GN44" s="28"/>
      <c r="GO44" s="28"/>
    </row>
    <row r="45" spans="1:197" x14ac:dyDescent="0.25">
      <c r="A45" s="28"/>
      <c r="B45" s="69"/>
      <c r="C45" s="28"/>
      <c r="D45" s="28"/>
      <c r="E45" s="64"/>
      <c r="F45" s="28"/>
      <c r="G45" s="28"/>
      <c r="H45" s="28"/>
      <c r="I45" s="28"/>
      <c r="J45" s="28"/>
      <c r="K45" s="64"/>
      <c r="L45" s="64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64"/>
      <c r="X45" s="64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64"/>
      <c r="AJ45" s="64"/>
      <c r="AK45" s="28"/>
      <c r="AL45" s="28"/>
      <c r="AM45" s="28"/>
      <c r="AN45" s="28"/>
      <c r="AO45" s="28"/>
      <c r="AP45" s="28"/>
      <c r="AQ45" s="28"/>
      <c r="AR45" s="28"/>
      <c r="AS45" s="28"/>
      <c r="AT45" s="28"/>
      <c r="AU45" s="28"/>
      <c r="AV45" s="28"/>
      <c r="AW45" s="28"/>
      <c r="AX45" s="28"/>
      <c r="AY45" s="65"/>
      <c r="AZ45" s="66"/>
      <c r="BA45" s="65"/>
      <c r="BB45" s="65"/>
      <c r="BC45" s="65"/>
      <c r="BD45" s="65"/>
      <c r="BE45" s="65"/>
      <c r="BF45" s="65"/>
      <c r="BG45" s="65"/>
      <c r="BH45" s="65"/>
      <c r="BI45" s="65"/>
      <c r="BJ45" s="65"/>
      <c r="BK45" s="65"/>
      <c r="BL45" s="65"/>
      <c r="BM45" s="66"/>
      <c r="BN45" s="65"/>
      <c r="BO45" s="65"/>
      <c r="BP45" s="65"/>
      <c r="BQ45" s="65"/>
      <c r="BR45" s="65"/>
      <c r="BS45" s="65"/>
      <c r="BT45" s="65"/>
      <c r="BU45" s="65"/>
      <c r="BV45" s="65"/>
      <c r="BW45" s="65"/>
      <c r="BX45" s="65"/>
      <c r="BY45" s="65"/>
      <c r="BZ45" s="66"/>
      <c r="CA45" s="65"/>
      <c r="CB45" s="65"/>
      <c r="CC45" s="65"/>
      <c r="CD45" s="65"/>
      <c r="CE45" s="65"/>
      <c r="CF45" s="65"/>
      <c r="CG45" s="65"/>
      <c r="CH45" s="65"/>
      <c r="CI45" s="65"/>
      <c r="CJ45" s="65"/>
      <c r="CK45" s="65"/>
      <c r="CL45" s="65"/>
      <c r="CM45" s="65"/>
      <c r="CN45" s="65"/>
      <c r="CO45" s="65"/>
      <c r="CP45" s="65"/>
      <c r="CQ45" s="65"/>
      <c r="CR45" s="65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64"/>
      <c r="DL45" s="28"/>
      <c r="DM45" s="28"/>
      <c r="DN45" s="64"/>
      <c r="DO45" s="64"/>
      <c r="DP45" s="28"/>
      <c r="DQ45" s="28"/>
      <c r="DR45" s="64"/>
      <c r="DS45" s="64"/>
      <c r="DT45" s="28"/>
      <c r="DU45" s="28"/>
      <c r="DV45" s="64"/>
      <c r="DW45" s="28"/>
      <c r="DX45" s="28"/>
      <c r="DY45" s="28"/>
      <c r="DZ45" s="28"/>
      <c r="EA45" s="28"/>
      <c r="EB45" s="28"/>
      <c r="EC45" s="28"/>
      <c r="ED45" s="28"/>
      <c r="EE45" s="28"/>
      <c r="EF45" s="28"/>
      <c r="EG45" s="28"/>
      <c r="EH45" s="28"/>
      <c r="EI45" s="28"/>
      <c r="EJ45" s="28"/>
      <c r="EK45" s="28"/>
      <c r="EL45" s="28"/>
      <c r="EM45" s="28"/>
      <c r="EN45" s="28"/>
      <c r="EO45" s="28"/>
      <c r="EP45" s="28"/>
      <c r="EQ45" s="28"/>
      <c r="ER45" s="28"/>
      <c r="ES45" s="28"/>
      <c r="ET45" s="28"/>
      <c r="EU45" s="28"/>
      <c r="EV45" s="28"/>
      <c r="EW45" s="28"/>
      <c r="EX45" s="28"/>
      <c r="EY45" s="28"/>
      <c r="EZ45" s="28"/>
      <c r="FA45" s="28"/>
      <c r="FB45" s="28"/>
      <c r="FC45" s="28"/>
      <c r="FD45" s="28"/>
      <c r="FE45" s="28"/>
      <c r="FF45" s="28"/>
      <c r="FG45" s="28"/>
      <c r="FH45" s="28"/>
      <c r="FI45" s="28"/>
      <c r="FJ45" s="28"/>
      <c r="FK45" s="28"/>
      <c r="FL45" s="28"/>
      <c r="FM45" s="28"/>
      <c r="FN45" s="28"/>
      <c r="FO45" s="28"/>
      <c r="FP45" s="28"/>
      <c r="FQ45" s="28"/>
      <c r="FR45" s="28"/>
      <c r="FS45" s="28"/>
      <c r="FT45" s="28"/>
      <c r="FU45" s="28"/>
      <c r="FV45" s="28"/>
      <c r="FW45" s="28"/>
      <c r="FX45" s="28"/>
      <c r="FY45" s="28"/>
      <c r="FZ45" s="28"/>
      <c r="GA45" s="28"/>
      <c r="GB45" s="28"/>
      <c r="GC45" s="28"/>
      <c r="GD45" s="28"/>
      <c r="GE45" s="28"/>
      <c r="GF45" s="28"/>
      <c r="GG45" s="28"/>
      <c r="GH45" s="28"/>
      <c r="GI45" s="28"/>
      <c r="GJ45" s="28"/>
      <c r="GK45" s="28"/>
      <c r="GL45" s="28"/>
      <c r="GM45" s="28"/>
      <c r="GN45" s="28"/>
      <c r="GO45" s="28"/>
    </row>
    <row r="46" spans="1:197" x14ac:dyDescent="0.25">
      <c r="A46" s="28"/>
      <c r="B46" s="69"/>
      <c r="C46" s="28"/>
      <c r="D46" s="28"/>
      <c r="E46" s="64"/>
      <c r="F46" s="28"/>
      <c r="G46" s="28"/>
      <c r="H46" s="28"/>
      <c r="I46" s="28"/>
      <c r="J46" s="28"/>
      <c r="K46" s="64"/>
      <c r="L46" s="64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64"/>
      <c r="X46" s="64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64"/>
      <c r="AJ46" s="64"/>
      <c r="AK46" s="28"/>
      <c r="AL46" s="28"/>
      <c r="AM46" s="28"/>
      <c r="AN46" s="28"/>
      <c r="AO46" s="28"/>
      <c r="AP46" s="28"/>
      <c r="AQ46" s="28"/>
      <c r="AR46" s="28"/>
      <c r="AS46" s="28"/>
      <c r="AT46" s="28"/>
      <c r="AU46" s="28"/>
      <c r="AV46" s="28"/>
      <c r="AW46" s="28"/>
      <c r="AX46" s="28"/>
      <c r="AY46" s="65"/>
      <c r="AZ46" s="66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6"/>
      <c r="BN46" s="65"/>
      <c r="BO46" s="65"/>
      <c r="BP46" s="65"/>
      <c r="BQ46" s="65"/>
      <c r="BR46" s="65"/>
      <c r="BS46" s="65"/>
      <c r="BT46" s="65"/>
      <c r="BU46" s="65"/>
      <c r="BV46" s="65"/>
      <c r="BW46" s="65"/>
      <c r="BX46" s="65"/>
      <c r="BY46" s="65"/>
      <c r="BZ46" s="66"/>
      <c r="CA46" s="65"/>
      <c r="CB46" s="65"/>
      <c r="CC46" s="65"/>
      <c r="CD46" s="65"/>
      <c r="CE46" s="65"/>
      <c r="CF46" s="65"/>
      <c r="CG46" s="65"/>
      <c r="CH46" s="65"/>
      <c r="CI46" s="65"/>
      <c r="CJ46" s="65"/>
      <c r="CK46" s="65"/>
      <c r="CL46" s="65"/>
      <c r="CM46" s="65"/>
      <c r="CN46" s="65"/>
      <c r="CO46" s="65"/>
      <c r="CP46" s="65"/>
      <c r="CQ46" s="65"/>
      <c r="CR46" s="65"/>
      <c r="CS46" s="28"/>
      <c r="CT46" s="28"/>
      <c r="CU46" s="28"/>
      <c r="CV46" s="28"/>
      <c r="CW46" s="28"/>
      <c r="CX46" s="28"/>
      <c r="CY46" s="28"/>
      <c r="CZ46" s="28"/>
      <c r="DA46" s="28"/>
      <c r="DB46" s="28"/>
      <c r="DC46" s="28"/>
      <c r="DD46" s="28"/>
      <c r="DE46" s="28"/>
      <c r="DF46" s="28"/>
      <c r="DG46" s="28"/>
      <c r="DH46" s="28"/>
      <c r="DI46" s="28"/>
      <c r="DJ46" s="28"/>
      <c r="DK46" s="64"/>
      <c r="DL46" s="28"/>
      <c r="DM46" s="28"/>
      <c r="DN46" s="64"/>
      <c r="DO46" s="64"/>
      <c r="DP46" s="28"/>
      <c r="DQ46" s="28"/>
      <c r="DR46" s="64"/>
      <c r="DS46" s="64"/>
      <c r="DT46" s="28"/>
      <c r="DU46" s="28"/>
      <c r="DV46" s="64"/>
      <c r="DW46" s="28"/>
      <c r="DX46" s="28"/>
      <c r="DY46" s="28"/>
      <c r="DZ46" s="28"/>
      <c r="EA46" s="28"/>
      <c r="EB46" s="28"/>
      <c r="EC46" s="28"/>
      <c r="ED46" s="28"/>
      <c r="EE46" s="28"/>
      <c r="EF46" s="28"/>
      <c r="EG46" s="28"/>
      <c r="EH46" s="28"/>
      <c r="EI46" s="28"/>
      <c r="EJ46" s="28"/>
      <c r="EK46" s="28"/>
      <c r="EL46" s="28"/>
      <c r="EM46" s="28"/>
      <c r="EN46" s="28"/>
      <c r="EO46" s="28"/>
      <c r="EP46" s="28"/>
      <c r="EQ46" s="28"/>
      <c r="ER46" s="28"/>
      <c r="ES46" s="28"/>
      <c r="ET46" s="28"/>
      <c r="EU46" s="28"/>
      <c r="EV46" s="28"/>
      <c r="EW46" s="28"/>
      <c r="EX46" s="28"/>
      <c r="EY46" s="28"/>
      <c r="EZ46" s="28"/>
      <c r="FA46" s="28"/>
      <c r="FB46" s="28"/>
      <c r="FC46" s="28"/>
      <c r="FD46" s="28"/>
      <c r="FE46" s="28"/>
      <c r="FF46" s="28"/>
      <c r="FG46" s="28"/>
      <c r="FH46" s="28"/>
      <c r="FI46" s="28"/>
      <c r="FJ46" s="28"/>
      <c r="FK46" s="28"/>
      <c r="FL46" s="28"/>
      <c r="FM46" s="28"/>
      <c r="FN46" s="28"/>
      <c r="FO46" s="28"/>
      <c r="FP46" s="28"/>
      <c r="FQ46" s="28"/>
      <c r="FR46" s="28"/>
      <c r="FS46" s="28"/>
      <c r="FT46" s="28"/>
      <c r="FU46" s="28"/>
      <c r="FV46" s="28"/>
      <c r="FW46" s="28"/>
      <c r="FX46" s="28"/>
      <c r="FY46" s="28"/>
      <c r="FZ46" s="28"/>
      <c r="GA46" s="28"/>
      <c r="GB46" s="28"/>
      <c r="GC46" s="28"/>
      <c r="GD46" s="28"/>
      <c r="GE46" s="28"/>
      <c r="GF46" s="28"/>
      <c r="GG46" s="28"/>
      <c r="GH46" s="28"/>
      <c r="GI46" s="28"/>
      <c r="GJ46" s="28"/>
      <c r="GK46" s="28"/>
      <c r="GL46" s="28"/>
      <c r="GM46" s="28"/>
      <c r="GN46" s="28"/>
      <c r="GO46" s="28"/>
    </row>
    <row r="47" spans="1:197" x14ac:dyDescent="0.25">
      <c r="A47" s="28"/>
      <c r="B47" s="69"/>
      <c r="C47" s="28"/>
      <c r="D47" s="28"/>
      <c r="E47" s="64"/>
      <c r="F47" s="28"/>
      <c r="G47" s="28"/>
      <c r="H47" s="28"/>
      <c r="I47" s="28"/>
      <c r="J47" s="28"/>
      <c r="K47" s="64"/>
      <c r="L47" s="64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64"/>
      <c r="X47" s="64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64"/>
      <c r="AJ47" s="64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8"/>
      <c r="AV47" s="28"/>
      <c r="AW47" s="28"/>
      <c r="AX47" s="28"/>
      <c r="AY47" s="65"/>
      <c r="AZ47" s="66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6"/>
      <c r="BN47" s="65"/>
      <c r="BO47" s="65"/>
      <c r="BP47" s="65"/>
      <c r="BQ47" s="65"/>
      <c r="BR47" s="65"/>
      <c r="BS47" s="65"/>
      <c r="BT47" s="65"/>
      <c r="BU47" s="65"/>
      <c r="BV47" s="65"/>
      <c r="BW47" s="65"/>
      <c r="BX47" s="65"/>
      <c r="BY47" s="65"/>
      <c r="BZ47" s="66"/>
      <c r="CA47" s="65"/>
      <c r="CB47" s="65"/>
      <c r="CC47" s="65"/>
      <c r="CD47" s="65"/>
      <c r="CE47" s="65"/>
      <c r="CF47" s="65"/>
      <c r="CG47" s="65"/>
      <c r="CH47" s="65"/>
      <c r="CI47" s="65"/>
      <c r="CJ47" s="65"/>
      <c r="CK47" s="65"/>
      <c r="CL47" s="65"/>
      <c r="CM47" s="65"/>
      <c r="CN47" s="65"/>
      <c r="CO47" s="65"/>
      <c r="CP47" s="65"/>
      <c r="CQ47" s="65"/>
      <c r="CR47" s="65"/>
      <c r="CS47" s="28"/>
      <c r="CT47" s="28"/>
      <c r="CU47" s="28"/>
      <c r="CV47" s="28"/>
      <c r="CW47" s="28"/>
      <c r="CX47" s="28"/>
      <c r="CY47" s="28"/>
      <c r="CZ47" s="28"/>
      <c r="DA47" s="28"/>
      <c r="DB47" s="28"/>
      <c r="DC47" s="28"/>
      <c r="DD47" s="28"/>
      <c r="DE47" s="28"/>
      <c r="DF47" s="28"/>
      <c r="DG47" s="28"/>
      <c r="DH47" s="28"/>
      <c r="DI47" s="28"/>
      <c r="DJ47" s="28"/>
      <c r="DK47" s="64"/>
      <c r="DL47" s="28"/>
      <c r="DM47" s="28"/>
      <c r="DN47" s="64"/>
      <c r="DO47" s="64"/>
      <c r="DP47" s="28"/>
      <c r="DQ47" s="28"/>
      <c r="DR47" s="64"/>
      <c r="DS47" s="64"/>
      <c r="DT47" s="28"/>
      <c r="DU47" s="28"/>
      <c r="DV47" s="64"/>
      <c r="DW47" s="28"/>
      <c r="DX47" s="28"/>
      <c r="DY47" s="28"/>
      <c r="DZ47" s="28"/>
      <c r="EA47" s="28"/>
      <c r="EB47" s="28"/>
      <c r="EC47" s="28"/>
      <c r="ED47" s="28"/>
      <c r="EE47" s="28"/>
      <c r="EF47" s="28"/>
      <c r="EG47" s="28"/>
      <c r="EH47" s="28"/>
      <c r="EI47" s="28"/>
      <c r="EJ47" s="28"/>
      <c r="EK47" s="28"/>
      <c r="EL47" s="28"/>
      <c r="EM47" s="28"/>
      <c r="EN47" s="28"/>
      <c r="EO47" s="28"/>
      <c r="EP47" s="28"/>
      <c r="EQ47" s="28"/>
      <c r="ER47" s="28"/>
      <c r="ES47" s="28"/>
      <c r="ET47" s="28"/>
      <c r="EU47" s="28"/>
      <c r="EV47" s="28"/>
      <c r="EW47" s="28"/>
      <c r="EX47" s="28"/>
      <c r="EY47" s="28"/>
      <c r="EZ47" s="28"/>
      <c r="FA47" s="28"/>
      <c r="FB47" s="28"/>
      <c r="FC47" s="28"/>
      <c r="FD47" s="28"/>
      <c r="FE47" s="28"/>
      <c r="FF47" s="28"/>
      <c r="FG47" s="28"/>
      <c r="FH47" s="28"/>
      <c r="FI47" s="28"/>
      <c r="FJ47" s="28"/>
      <c r="FK47" s="28"/>
      <c r="FL47" s="28"/>
      <c r="FM47" s="28"/>
      <c r="FN47" s="28"/>
      <c r="FO47" s="28"/>
      <c r="FP47" s="28"/>
      <c r="FQ47" s="28"/>
      <c r="FR47" s="28"/>
      <c r="FS47" s="28"/>
      <c r="FT47" s="28"/>
      <c r="FU47" s="28"/>
      <c r="FV47" s="28"/>
      <c r="FW47" s="28"/>
      <c r="FX47" s="28"/>
      <c r="FY47" s="28"/>
      <c r="FZ47" s="28"/>
      <c r="GA47" s="28"/>
      <c r="GB47" s="28"/>
      <c r="GC47" s="28"/>
      <c r="GD47" s="28"/>
      <c r="GE47" s="28"/>
      <c r="GF47" s="28"/>
      <c r="GG47" s="28"/>
      <c r="GH47" s="28"/>
      <c r="GI47" s="28"/>
      <c r="GJ47" s="28"/>
      <c r="GK47" s="28"/>
      <c r="GL47" s="28"/>
      <c r="GM47" s="28"/>
      <c r="GN47" s="28"/>
      <c r="GO47" s="28"/>
    </row>
    <row r="48" spans="1:197" x14ac:dyDescent="0.25">
      <c r="A48" s="28"/>
      <c r="B48" s="69"/>
      <c r="C48" s="28"/>
      <c r="D48" s="28"/>
      <c r="E48" s="64"/>
      <c r="F48" s="28"/>
      <c r="G48" s="28"/>
      <c r="H48" s="28"/>
      <c r="I48" s="28"/>
      <c r="J48" s="28"/>
      <c r="K48" s="64"/>
      <c r="L48" s="64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64"/>
      <c r="X48" s="64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64"/>
      <c r="AJ48" s="64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65"/>
      <c r="AZ48" s="66"/>
      <c r="BA48" s="65"/>
      <c r="BB48" s="65"/>
      <c r="BC48" s="65"/>
      <c r="BD48" s="65"/>
      <c r="BE48" s="65"/>
      <c r="BF48" s="65"/>
      <c r="BG48" s="65"/>
      <c r="BH48" s="65"/>
      <c r="BI48" s="65"/>
      <c r="BJ48" s="65"/>
      <c r="BK48" s="65"/>
      <c r="BL48" s="65"/>
      <c r="BM48" s="66"/>
      <c r="BN48" s="65"/>
      <c r="BO48" s="65"/>
      <c r="BP48" s="65"/>
      <c r="BQ48" s="65"/>
      <c r="BR48" s="65"/>
      <c r="BS48" s="65"/>
      <c r="BT48" s="65"/>
      <c r="BU48" s="65"/>
      <c r="BV48" s="65"/>
      <c r="BW48" s="65"/>
      <c r="BX48" s="65"/>
      <c r="BY48" s="65"/>
      <c r="BZ48" s="66"/>
      <c r="CA48" s="65"/>
      <c r="CB48" s="65"/>
      <c r="CC48" s="65"/>
      <c r="CD48" s="65"/>
      <c r="CE48" s="65"/>
      <c r="CF48" s="65"/>
      <c r="CG48" s="65"/>
      <c r="CH48" s="65"/>
      <c r="CI48" s="65"/>
      <c r="CJ48" s="65"/>
      <c r="CK48" s="65"/>
      <c r="CL48" s="65"/>
      <c r="CM48" s="65"/>
      <c r="CN48" s="65"/>
      <c r="CO48" s="65"/>
      <c r="CP48" s="65"/>
      <c r="CQ48" s="65"/>
      <c r="CR48" s="65"/>
      <c r="CS48" s="28"/>
      <c r="CT48" s="28"/>
      <c r="CU48" s="28"/>
      <c r="CV48" s="28"/>
      <c r="CW48" s="28"/>
      <c r="CX48" s="28"/>
      <c r="CY48" s="28"/>
      <c r="CZ48" s="28"/>
      <c r="DA48" s="28"/>
      <c r="DB48" s="28"/>
      <c r="DC48" s="28"/>
      <c r="DD48" s="28"/>
      <c r="DE48" s="28"/>
      <c r="DF48" s="28"/>
      <c r="DG48" s="28"/>
      <c r="DH48" s="28"/>
      <c r="DI48" s="28"/>
      <c r="DJ48" s="28"/>
      <c r="DK48" s="64"/>
      <c r="DL48" s="28"/>
      <c r="DM48" s="28"/>
      <c r="DN48" s="64"/>
      <c r="DO48" s="64"/>
      <c r="DP48" s="28"/>
      <c r="DQ48" s="28"/>
      <c r="DR48" s="64"/>
      <c r="DS48" s="64"/>
      <c r="DT48" s="28"/>
      <c r="DU48" s="28"/>
      <c r="DV48" s="64"/>
      <c r="DW48" s="28"/>
      <c r="DX48" s="28"/>
      <c r="DY48" s="28"/>
      <c r="DZ48" s="28"/>
      <c r="EA48" s="28"/>
      <c r="EB48" s="28"/>
      <c r="EC48" s="28"/>
      <c r="ED48" s="28"/>
      <c r="EE48" s="28"/>
      <c r="EF48" s="28"/>
      <c r="EG48" s="28"/>
      <c r="EH48" s="28"/>
      <c r="EI48" s="28"/>
      <c r="EJ48" s="28"/>
      <c r="EK48" s="28"/>
      <c r="EL48" s="28"/>
      <c r="EM48" s="28"/>
      <c r="EN48" s="28"/>
      <c r="EO48" s="28"/>
      <c r="EP48" s="28"/>
      <c r="EQ48" s="28"/>
      <c r="ER48" s="28"/>
      <c r="ES48" s="28"/>
      <c r="ET48" s="28"/>
      <c r="EU48" s="28"/>
      <c r="EV48" s="28"/>
      <c r="EW48" s="28"/>
      <c r="EX48" s="28"/>
      <c r="EY48" s="28"/>
      <c r="EZ48" s="28"/>
      <c r="FA48" s="28"/>
      <c r="FB48" s="28"/>
      <c r="FC48" s="28"/>
      <c r="FD48" s="28"/>
      <c r="FE48" s="28"/>
      <c r="FF48" s="28"/>
      <c r="FG48" s="28"/>
      <c r="FH48" s="28"/>
      <c r="FI48" s="28"/>
      <c r="FJ48" s="28"/>
      <c r="FK48" s="28"/>
      <c r="FL48" s="28"/>
      <c r="FM48" s="28"/>
      <c r="FN48" s="28"/>
      <c r="FO48" s="28"/>
      <c r="FP48" s="28"/>
      <c r="FQ48" s="28"/>
      <c r="FR48" s="28"/>
      <c r="FS48" s="28"/>
      <c r="FT48" s="28"/>
      <c r="FU48" s="28"/>
      <c r="FV48" s="28"/>
      <c r="FW48" s="28"/>
      <c r="FX48" s="28"/>
      <c r="FY48" s="28"/>
      <c r="FZ48" s="28"/>
      <c r="GA48" s="28"/>
      <c r="GB48" s="28"/>
      <c r="GC48" s="28"/>
      <c r="GD48" s="28"/>
      <c r="GE48" s="28"/>
      <c r="GF48" s="28"/>
      <c r="GG48" s="28"/>
      <c r="GH48" s="28"/>
      <c r="GI48" s="28"/>
      <c r="GJ48" s="28"/>
      <c r="GK48" s="28"/>
      <c r="GL48" s="28"/>
      <c r="GM48" s="28"/>
      <c r="GN48" s="28"/>
      <c r="GO48" s="28"/>
    </row>
    <row r="49" spans="1:197" x14ac:dyDescent="0.25">
      <c r="A49" s="28"/>
      <c r="B49" s="69"/>
      <c r="C49" s="28"/>
      <c r="D49" s="28"/>
      <c r="E49" s="64"/>
      <c r="F49" s="28"/>
      <c r="G49" s="28"/>
      <c r="H49" s="28"/>
      <c r="I49" s="28"/>
      <c r="J49" s="28"/>
      <c r="K49" s="64"/>
      <c r="L49" s="64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64"/>
      <c r="X49" s="64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64"/>
      <c r="AJ49" s="64"/>
      <c r="AK49" s="28"/>
      <c r="AL49" s="28"/>
      <c r="AM49" s="28"/>
      <c r="AN49" s="28"/>
      <c r="AO49" s="28"/>
      <c r="AP49" s="28"/>
      <c r="AQ49" s="28"/>
      <c r="AR49" s="28"/>
      <c r="AS49" s="28"/>
      <c r="AT49" s="28"/>
      <c r="AU49" s="28"/>
      <c r="AV49" s="28"/>
      <c r="AW49" s="28"/>
      <c r="AX49" s="28"/>
      <c r="AY49" s="65"/>
      <c r="AZ49" s="66"/>
      <c r="BA49" s="65"/>
      <c r="BB49" s="65"/>
      <c r="BC49" s="65"/>
      <c r="BD49" s="65"/>
      <c r="BE49" s="65"/>
      <c r="BF49" s="65"/>
      <c r="BG49" s="65"/>
      <c r="BH49" s="65"/>
      <c r="BI49" s="65"/>
      <c r="BJ49" s="65"/>
      <c r="BK49" s="65"/>
      <c r="BL49" s="65"/>
      <c r="BM49" s="66"/>
      <c r="BN49" s="65"/>
      <c r="BO49" s="65"/>
      <c r="BP49" s="65"/>
      <c r="BQ49" s="65"/>
      <c r="BR49" s="65"/>
      <c r="BS49" s="65"/>
      <c r="BT49" s="65"/>
      <c r="BU49" s="65"/>
      <c r="BV49" s="65"/>
      <c r="BW49" s="65"/>
      <c r="BX49" s="65"/>
      <c r="BY49" s="65"/>
      <c r="BZ49" s="66"/>
      <c r="CA49" s="65"/>
      <c r="CB49" s="65"/>
      <c r="CC49" s="65"/>
      <c r="CD49" s="65"/>
      <c r="CE49" s="65"/>
      <c r="CF49" s="65"/>
      <c r="CG49" s="65"/>
      <c r="CH49" s="65"/>
      <c r="CI49" s="65"/>
      <c r="CJ49" s="65"/>
      <c r="CK49" s="65"/>
      <c r="CL49" s="65"/>
      <c r="CM49" s="65"/>
      <c r="CN49" s="65"/>
      <c r="CO49" s="65"/>
      <c r="CP49" s="65"/>
      <c r="CQ49" s="65"/>
      <c r="CR49" s="65"/>
      <c r="CS49" s="28"/>
      <c r="CT49" s="28"/>
      <c r="CU49" s="28"/>
      <c r="CV49" s="28"/>
      <c r="CW49" s="28"/>
      <c r="CX49" s="28"/>
      <c r="CY49" s="28"/>
      <c r="CZ49" s="28"/>
      <c r="DA49" s="28"/>
      <c r="DB49" s="28"/>
      <c r="DC49" s="28"/>
      <c r="DD49" s="28"/>
      <c r="DE49" s="28"/>
      <c r="DF49" s="28"/>
      <c r="DG49" s="28"/>
      <c r="DH49" s="28"/>
      <c r="DI49" s="28"/>
      <c r="DJ49" s="28"/>
      <c r="DK49" s="64"/>
      <c r="DL49" s="28"/>
      <c r="DM49" s="28"/>
      <c r="DN49" s="64"/>
      <c r="DO49" s="64"/>
      <c r="DP49" s="28"/>
      <c r="DQ49" s="28"/>
      <c r="DR49" s="64"/>
      <c r="DS49" s="64"/>
      <c r="DT49" s="28"/>
      <c r="DU49" s="28"/>
      <c r="DV49" s="64"/>
      <c r="DW49" s="28"/>
      <c r="DX49" s="28"/>
      <c r="DY49" s="28"/>
      <c r="DZ49" s="28"/>
      <c r="EA49" s="28"/>
      <c r="EB49" s="28"/>
      <c r="EC49" s="28"/>
      <c r="ED49" s="28"/>
      <c r="EE49" s="28"/>
      <c r="EF49" s="28"/>
      <c r="EG49" s="28"/>
      <c r="EH49" s="28"/>
      <c r="EI49" s="28"/>
      <c r="EJ49" s="28"/>
      <c r="EK49" s="28"/>
      <c r="EL49" s="28"/>
      <c r="EM49" s="28"/>
      <c r="EN49" s="28"/>
      <c r="EO49" s="28"/>
      <c r="EP49" s="28"/>
      <c r="EQ49" s="28"/>
      <c r="ER49" s="28"/>
      <c r="ES49" s="28"/>
      <c r="ET49" s="28"/>
      <c r="EU49" s="28"/>
      <c r="EV49" s="28"/>
      <c r="EW49" s="28"/>
      <c r="EX49" s="28"/>
      <c r="EY49" s="28"/>
      <c r="EZ49" s="28"/>
      <c r="FA49" s="28"/>
      <c r="FB49" s="28"/>
      <c r="FC49" s="28"/>
      <c r="FD49" s="28"/>
      <c r="FE49" s="28"/>
      <c r="FF49" s="28"/>
      <c r="FG49" s="28"/>
      <c r="FH49" s="28"/>
      <c r="FI49" s="28"/>
      <c r="FJ49" s="28"/>
      <c r="FK49" s="28"/>
      <c r="FL49" s="28"/>
      <c r="FM49" s="28"/>
      <c r="FN49" s="28"/>
      <c r="FO49" s="28"/>
      <c r="FP49" s="28"/>
      <c r="FQ49" s="28"/>
      <c r="FR49" s="28"/>
      <c r="FS49" s="28"/>
      <c r="FT49" s="28"/>
      <c r="FU49" s="28"/>
      <c r="FV49" s="28"/>
      <c r="FW49" s="28"/>
      <c r="FX49" s="28"/>
      <c r="FY49" s="28"/>
      <c r="FZ49" s="28"/>
      <c r="GA49" s="28"/>
      <c r="GB49" s="28"/>
      <c r="GC49" s="28"/>
      <c r="GD49" s="28"/>
      <c r="GE49" s="28"/>
      <c r="GF49" s="28"/>
      <c r="GG49" s="28"/>
      <c r="GH49" s="28"/>
      <c r="GI49" s="28"/>
      <c r="GJ49" s="28"/>
      <c r="GK49" s="28"/>
      <c r="GL49" s="28"/>
      <c r="GM49" s="28"/>
      <c r="GN49" s="28"/>
      <c r="GO49" s="28"/>
    </row>
    <row r="50" spans="1:197" x14ac:dyDescent="0.25">
      <c r="A50" s="28"/>
      <c r="B50" s="69"/>
      <c r="C50" s="28"/>
      <c r="D50" s="28"/>
      <c r="E50" s="64"/>
      <c r="F50" s="28"/>
      <c r="G50" s="28"/>
      <c r="H50" s="28"/>
      <c r="I50" s="28"/>
      <c r="J50" s="28"/>
      <c r="K50" s="64"/>
      <c r="L50" s="64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64"/>
      <c r="X50" s="64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64"/>
      <c r="AJ50" s="64"/>
      <c r="AK50" s="28"/>
      <c r="AL50" s="28"/>
      <c r="AM50" s="28"/>
      <c r="AN50" s="28"/>
      <c r="AO50" s="28"/>
      <c r="AP50" s="28"/>
      <c r="AQ50" s="28"/>
      <c r="AR50" s="28"/>
      <c r="AS50" s="28"/>
      <c r="AT50" s="28"/>
      <c r="AU50" s="28"/>
      <c r="AV50" s="28"/>
      <c r="AW50" s="28"/>
      <c r="AX50" s="28"/>
      <c r="AY50" s="65"/>
      <c r="AZ50" s="66"/>
      <c r="BA50" s="65"/>
      <c r="BB50" s="65"/>
      <c r="BC50" s="65"/>
      <c r="BD50" s="65"/>
      <c r="BE50" s="65"/>
      <c r="BF50" s="65"/>
      <c r="BG50" s="65"/>
      <c r="BH50" s="65"/>
      <c r="BI50" s="65"/>
      <c r="BJ50" s="65"/>
      <c r="BK50" s="65"/>
      <c r="BL50" s="65"/>
      <c r="BM50" s="66"/>
      <c r="BN50" s="65"/>
      <c r="BO50" s="65"/>
      <c r="BP50" s="65"/>
      <c r="BQ50" s="65"/>
      <c r="BR50" s="65"/>
      <c r="BS50" s="65"/>
      <c r="BT50" s="65"/>
      <c r="BU50" s="65"/>
      <c r="BV50" s="65"/>
      <c r="BW50" s="65"/>
      <c r="BX50" s="65"/>
      <c r="BY50" s="65"/>
      <c r="BZ50" s="66"/>
      <c r="CA50" s="65"/>
      <c r="CB50" s="65"/>
      <c r="CC50" s="65"/>
      <c r="CD50" s="65"/>
      <c r="CE50" s="65"/>
      <c r="CF50" s="65"/>
      <c r="CG50" s="65"/>
      <c r="CH50" s="65"/>
      <c r="CI50" s="65"/>
      <c r="CJ50" s="65"/>
      <c r="CK50" s="65"/>
      <c r="CL50" s="65"/>
      <c r="CM50" s="65"/>
      <c r="CN50" s="65"/>
      <c r="CO50" s="65"/>
      <c r="CP50" s="65"/>
      <c r="CQ50" s="65"/>
      <c r="CR50" s="65"/>
      <c r="CS50" s="28"/>
      <c r="CT50" s="28"/>
      <c r="CU50" s="28"/>
      <c r="CV50" s="28"/>
      <c r="CW50" s="28"/>
      <c r="CX50" s="28"/>
      <c r="CY50" s="28"/>
      <c r="CZ50" s="28"/>
      <c r="DA50" s="28"/>
      <c r="DB50" s="28"/>
      <c r="DC50" s="28"/>
      <c r="DD50" s="28"/>
      <c r="DE50" s="28"/>
      <c r="DF50" s="28"/>
      <c r="DG50" s="28"/>
      <c r="DH50" s="28"/>
      <c r="DI50" s="28"/>
      <c r="DJ50" s="28"/>
      <c r="DK50" s="64"/>
      <c r="DL50" s="28"/>
      <c r="DM50" s="28"/>
      <c r="DN50" s="64"/>
      <c r="DO50" s="64"/>
      <c r="DP50" s="28"/>
      <c r="DQ50" s="28"/>
      <c r="DR50" s="64"/>
      <c r="DS50" s="64"/>
      <c r="DT50" s="28"/>
      <c r="DU50" s="28"/>
      <c r="DV50" s="64"/>
      <c r="DW50" s="28"/>
      <c r="DX50" s="28"/>
      <c r="DY50" s="28"/>
      <c r="DZ50" s="28"/>
      <c r="EA50" s="28"/>
      <c r="EB50" s="28"/>
      <c r="EC50" s="28"/>
      <c r="ED50" s="28"/>
      <c r="EE50" s="28"/>
      <c r="EF50" s="28"/>
      <c r="EG50" s="28"/>
      <c r="EH50" s="28"/>
      <c r="EI50" s="28"/>
      <c r="EJ50" s="28"/>
      <c r="EK50" s="28"/>
      <c r="EL50" s="28"/>
      <c r="EM50" s="28"/>
      <c r="EN50" s="28"/>
      <c r="EO50" s="28"/>
      <c r="EP50" s="28"/>
      <c r="EQ50" s="28"/>
      <c r="ER50" s="28"/>
      <c r="ES50" s="28"/>
      <c r="ET50" s="28"/>
      <c r="EU50" s="28"/>
      <c r="EV50" s="28"/>
      <c r="EW50" s="28"/>
      <c r="EX50" s="28"/>
      <c r="EY50" s="28"/>
      <c r="EZ50" s="28"/>
      <c r="FA50" s="28"/>
      <c r="FB50" s="28"/>
      <c r="FC50" s="28"/>
      <c r="FD50" s="28"/>
      <c r="FE50" s="28"/>
      <c r="FF50" s="28"/>
      <c r="FG50" s="28"/>
      <c r="FH50" s="28"/>
      <c r="FI50" s="28"/>
      <c r="FJ50" s="28"/>
      <c r="FK50" s="28"/>
      <c r="FL50" s="28"/>
      <c r="FM50" s="28"/>
      <c r="FN50" s="28"/>
      <c r="FO50" s="28"/>
      <c r="FP50" s="28"/>
      <c r="FQ50" s="28"/>
      <c r="FR50" s="28"/>
      <c r="FS50" s="28"/>
      <c r="FT50" s="28"/>
      <c r="FU50" s="28"/>
      <c r="FV50" s="28"/>
      <c r="FW50" s="28"/>
      <c r="FX50" s="28"/>
      <c r="FY50" s="28"/>
      <c r="FZ50" s="28"/>
      <c r="GA50" s="28"/>
      <c r="GB50" s="28"/>
      <c r="GC50" s="28"/>
      <c r="GD50" s="28"/>
      <c r="GE50" s="28"/>
      <c r="GF50" s="28"/>
      <c r="GG50" s="28"/>
      <c r="GH50" s="28"/>
      <c r="GI50" s="28"/>
      <c r="GJ50" s="28"/>
      <c r="GK50" s="28"/>
      <c r="GL50" s="28"/>
      <c r="GM50" s="28"/>
      <c r="GN50" s="28"/>
      <c r="GO50" s="28"/>
    </row>
    <row r="51" spans="1:197" x14ac:dyDescent="0.25">
      <c r="A51" s="28"/>
      <c r="B51" s="69"/>
      <c r="C51" s="28"/>
      <c r="D51" s="28"/>
      <c r="E51" s="64"/>
      <c r="F51" s="28"/>
      <c r="G51" s="28"/>
      <c r="H51" s="28"/>
      <c r="I51" s="28"/>
      <c r="J51" s="28"/>
      <c r="K51" s="64"/>
      <c r="L51" s="64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64"/>
      <c r="X51" s="64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64"/>
      <c r="AJ51" s="64"/>
      <c r="AK51" s="28"/>
      <c r="AL51" s="28"/>
      <c r="AM51" s="28"/>
      <c r="AN51" s="28"/>
      <c r="AO51" s="28"/>
      <c r="AP51" s="28"/>
      <c r="AQ51" s="28"/>
      <c r="AR51" s="28"/>
      <c r="AS51" s="28"/>
      <c r="AT51" s="28"/>
      <c r="AU51" s="28"/>
      <c r="AV51" s="28"/>
      <c r="AW51" s="28"/>
      <c r="AX51" s="28"/>
      <c r="AY51" s="65"/>
      <c r="AZ51" s="66"/>
      <c r="BA51" s="65"/>
      <c r="BB51" s="65"/>
      <c r="BC51" s="65"/>
      <c r="BD51" s="65"/>
      <c r="BE51" s="65"/>
      <c r="BF51" s="65"/>
      <c r="BG51" s="65"/>
      <c r="BH51" s="65"/>
      <c r="BI51" s="65"/>
      <c r="BJ51" s="65"/>
      <c r="BK51" s="65"/>
      <c r="BL51" s="65"/>
      <c r="BM51" s="66"/>
      <c r="BN51" s="65"/>
      <c r="BO51" s="65"/>
      <c r="BP51" s="65"/>
      <c r="BQ51" s="65"/>
      <c r="BR51" s="65"/>
      <c r="BS51" s="65"/>
      <c r="BT51" s="65"/>
      <c r="BU51" s="65"/>
      <c r="BV51" s="65"/>
      <c r="BW51" s="65"/>
      <c r="BX51" s="65"/>
      <c r="BY51" s="65"/>
      <c r="BZ51" s="66"/>
      <c r="CA51" s="65"/>
      <c r="CB51" s="65"/>
      <c r="CC51" s="65"/>
      <c r="CD51" s="65"/>
      <c r="CE51" s="65"/>
      <c r="CF51" s="65"/>
      <c r="CG51" s="65"/>
      <c r="CH51" s="65"/>
      <c r="CI51" s="65"/>
      <c r="CJ51" s="65"/>
      <c r="CK51" s="65"/>
      <c r="CL51" s="65"/>
      <c r="CM51" s="65"/>
      <c r="CN51" s="65"/>
      <c r="CO51" s="65"/>
      <c r="CP51" s="65"/>
      <c r="CQ51" s="65"/>
      <c r="CR51" s="65"/>
      <c r="CS51" s="28"/>
      <c r="CT51" s="28"/>
      <c r="CU51" s="28"/>
      <c r="CV51" s="28"/>
      <c r="CW51" s="28"/>
      <c r="CX51" s="28"/>
      <c r="CY51" s="28"/>
      <c r="CZ51" s="28"/>
      <c r="DA51" s="28"/>
      <c r="DB51" s="28"/>
      <c r="DC51" s="28"/>
      <c r="DD51" s="28"/>
      <c r="DE51" s="28"/>
      <c r="DF51" s="28"/>
      <c r="DG51" s="28"/>
      <c r="DH51" s="28"/>
      <c r="DI51" s="28"/>
      <c r="DJ51" s="28"/>
      <c r="DK51" s="64"/>
      <c r="DL51" s="28"/>
      <c r="DM51" s="28"/>
      <c r="DN51" s="64"/>
      <c r="DO51" s="64"/>
      <c r="DP51" s="28"/>
      <c r="DQ51" s="28"/>
      <c r="DR51" s="64"/>
      <c r="DS51" s="64"/>
      <c r="DT51" s="28"/>
      <c r="DU51" s="28"/>
      <c r="DV51" s="64"/>
      <c r="DW51" s="28"/>
      <c r="DX51" s="28"/>
      <c r="DY51" s="28"/>
      <c r="DZ51" s="28"/>
      <c r="EA51" s="28"/>
      <c r="EB51" s="28"/>
      <c r="EC51" s="28"/>
      <c r="ED51" s="28"/>
      <c r="EE51" s="28"/>
      <c r="EF51" s="28"/>
      <c r="EG51" s="28"/>
      <c r="EH51" s="28"/>
      <c r="EI51" s="28"/>
      <c r="EJ51" s="28"/>
      <c r="EK51" s="28"/>
      <c r="EL51" s="28"/>
      <c r="EM51" s="28"/>
      <c r="EN51" s="28"/>
      <c r="EO51" s="28"/>
      <c r="EP51" s="28"/>
      <c r="EQ51" s="28"/>
      <c r="ER51" s="28"/>
      <c r="ES51" s="28"/>
      <c r="ET51" s="28"/>
      <c r="EU51" s="28"/>
      <c r="EV51" s="28"/>
      <c r="EW51" s="28"/>
      <c r="EX51" s="28"/>
      <c r="EY51" s="28"/>
      <c r="EZ51" s="28"/>
      <c r="FA51" s="28"/>
      <c r="FB51" s="28"/>
      <c r="FC51" s="28"/>
      <c r="FD51" s="28"/>
      <c r="FE51" s="28"/>
      <c r="FF51" s="28"/>
      <c r="FG51" s="28"/>
      <c r="FH51" s="28"/>
      <c r="FI51" s="28"/>
      <c r="FJ51" s="28"/>
      <c r="FK51" s="28"/>
      <c r="FL51" s="28"/>
      <c r="FM51" s="28"/>
      <c r="FN51" s="28"/>
      <c r="FO51" s="28"/>
      <c r="FP51" s="28"/>
      <c r="FQ51" s="28"/>
      <c r="FR51" s="28"/>
      <c r="FS51" s="28"/>
      <c r="FT51" s="28"/>
      <c r="FU51" s="28"/>
      <c r="FV51" s="28"/>
      <c r="FW51" s="28"/>
      <c r="FX51" s="28"/>
      <c r="FY51" s="28"/>
      <c r="FZ51" s="28"/>
      <c r="GA51" s="28"/>
      <c r="GB51" s="28"/>
      <c r="GC51" s="28"/>
      <c r="GD51" s="28"/>
      <c r="GE51" s="28"/>
      <c r="GF51" s="28"/>
      <c r="GG51" s="28"/>
      <c r="GH51" s="28"/>
      <c r="GI51" s="28"/>
      <c r="GJ51" s="28"/>
      <c r="GK51" s="28"/>
      <c r="GL51" s="28"/>
      <c r="GM51" s="28"/>
      <c r="GN51" s="28"/>
      <c r="GO51" s="28"/>
    </row>
    <row r="52" spans="1:197" x14ac:dyDescent="0.25">
      <c r="A52" s="28"/>
      <c r="B52" s="69"/>
      <c r="C52" s="28"/>
      <c r="D52" s="28"/>
      <c r="E52" s="64"/>
      <c r="F52" s="28"/>
      <c r="G52" s="28"/>
      <c r="H52" s="28"/>
      <c r="I52" s="28"/>
      <c r="J52" s="28"/>
      <c r="K52" s="64"/>
      <c r="L52" s="64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64"/>
      <c r="X52" s="64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64"/>
      <c r="AJ52" s="64"/>
      <c r="AK52" s="28"/>
      <c r="AL52" s="28"/>
      <c r="AM52" s="28"/>
      <c r="AN52" s="28"/>
      <c r="AO52" s="28"/>
      <c r="AP52" s="28"/>
      <c r="AQ52" s="28"/>
      <c r="AR52" s="28"/>
      <c r="AS52" s="28"/>
      <c r="AT52" s="28"/>
      <c r="AU52" s="28"/>
      <c r="AV52" s="28"/>
      <c r="AW52" s="28"/>
      <c r="AX52" s="28"/>
      <c r="AY52" s="65"/>
      <c r="AZ52" s="66"/>
      <c r="BA52" s="65"/>
      <c r="BB52" s="65"/>
      <c r="BC52" s="65"/>
      <c r="BD52" s="65"/>
      <c r="BE52" s="65"/>
      <c r="BF52" s="65"/>
      <c r="BG52" s="65"/>
      <c r="BH52" s="65"/>
      <c r="BI52" s="65"/>
      <c r="BJ52" s="65"/>
      <c r="BK52" s="65"/>
      <c r="BL52" s="65"/>
      <c r="BM52" s="66"/>
      <c r="BN52" s="65"/>
      <c r="BO52" s="65"/>
      <c r="BP52" s="65"/>
      <c r="BQ52" s="65"/>
      <c r="BR52" s="65"/>
      <c r="BS52" s="65"/>
      <c r="BT52" s="65"/>
      <c r="BU52" s="65"/>
      <c r="BV52" s="65"/>
      <c r="BW52" s="65"/>
      <c r="BX52" s="65"/>
      <c r="BY52" s="65"/>
      <c r="BZ52" s="66"/>
      <c r="CA52" s="65"/>
      <c r="CB52" s="65"/>
      <c r="CC52" s="65"/>
      <c r="CD52" s="65"/>
      <c r="CE52" s="65"/>
      <c r="CF52" s="65"/>
      <c r="CG52" s="65"/>
      <c r="CH52" s="65"/>
      <c r="CI52" s="65"/>
      <c r="CJ52" s="65"/>
      <c r="CK52" s="65"/>
      <c r="CL52" s="65"/>
      <c r="CM52" s="65"/>
      <c r="CN52" s="65"/>
      <c r="CO52" s="65"/>
      <c r="CP52" s="65"/>
      <c r="CQ52" s="65"/>
      <c r="CR52" s="65"/>
      <c r="CS52" s="28"/>
      <c r="CT52" s="28"/>
      <c r="CU52" s="28"/>
      <c r="CV52" s="28"/>
      <c r="CW52" s="28"/>
      <c r="CX52" s="28"/>
      <c r="CY52" s="28"/>
      <c r="CZ52" s="28"/>
      <c r="DA52" s="28"/>
      <c r="DB52" s="28"/>
      <c r="DC52" s="28"/>
      <c r="DD52" s="28"/>
      <c r="DE52" s="28"/>
      <c r="DF52" s="28"/>
      <c r="DG52" s="28"/>
      <c r="DH52" s="28"/>
      <c r="DI52" s="28"/>
      <c r="DJ52" s="28"/>
      <c r="DK52" s="64"/>
      <c r="DL52" s="28"/>
      <c r="DM52" s="28"/>
      <c r="DN52" s="64"/>
      <c r="DO52" s="64"/>
      <c r="DP52" s="28"/>
      <c r="DQ52" s="28"/>
      <c r="DR52" s="64"/>
      <c r="DS52" s="64"/>
      <c r="DT52" s="28"/>
      <c r="DU52" s="28"/>
      <c r="DV52" s="64"/>
      <c r="DW52" s="28"/>
      <c r="DX52" s="28"/>
      <c r="DY52" s="28"/>
      <c r="DZ52" s="28"/>
      <c r="EA52" s="28"/>
      <c r="EB52" s="28"/>
      <c r="EC52" s="28"/>
      <c r="ED52" s="28"/>
      <c r="EE52" s="28"/>
      <c r="EF52" s="28"/>
      <c r="EG52" s="28"/>
      <c r="EH52" s="28"/>
      <c r="EI52" s="28"/>
      <c r="EJ52" s="28"/>
      <c r="EK52" s="28"/>
      <c r="EL52" s="28"/>
      <c r="EM52" s="28"/>
      <c r="EN52" s="28"/>
      <c r="EO52" s="28"/>
      <c r="EP52" s="28"/>
      <c r="EQ52" s="28"/>
      <c r="ER52" s="28"/>
      <c r="ES52" s="28"/>
      <c r="ET52" s="28"/>
      <c r="EU52" s="28"/>
      <c r="EV52" s="28"/>
      <c r="EW52" s="28"/>
      <c r="EX52" s="28"/>
      <c r="EY52" s="28"/>
      <c r="EZ52" s="28"/>
      <c r="FA52" s="28"/>
      <c r="FB52" s="28"/>
      <c r="FC52" s="28"/>
      <c r="FD52" s="28"/>
      <c r="FE52" s="28"/>
      <c r="FF52" s="28"/>
      <c r="FG52" s="28"/>
      <c r="FH52" s="28"/>
      <c r="FI52" s="28"/>
      <c r="FJ52" s="28"/>
      <c r="FK52" s="28"/>
      <c r="FL52" s="28"/>
      <c r="FM52" s="28"/>
      <c r="FN52" s="28"/>
      <c r="FO52" s="28"/>
      <c r="FP52" s="28"/>
      <c r="FQ52" s="28"/>
      <c r="FR52" s="28"/>
      <c r="FS52" s="28"/>
      <c r="FT52" s="28"/>
      <c r="FU52" s="28"/>
      <c r="FV52" s="28"/>
      <c r="FW52" s="28"/>
      <c r="FX52" s="28"/>
      <c r="FY52" s="28"/>
      <c r="FZ52" s="28"/>
      <c r="GA52" s="28"/>
      <c r="GB52" s="28"/>
      <c r="GC52" s="28"/>
      <c r="GD52" s="28"/>
      <c r="GE52" s="28"/>
      <c r="GF52" s="28"/>
      <c r="GG52" s="28"/>
      <c r="GH52" s="28"/>
      <c r="GI52" s="28"/>
      <c r="GJ52" s="28"/>
      <c r="GK52" s="28"/>
      <c r="GL52" s="28"/>
      <c r="GM52" s="28"/>
      <c r="GN52" s="28"/>
      <c r="GO52" s="28"/>
    </row>
    <row r="53" spans="1:197" x14ac:dyDescent="0.25">
      <c r="A53" s="28"/>
      <c r="B53" s="69"/>
      <c r="C53" s="28"/>
      <c r="D53" s="28"/>
      <c r="E53" s="64"/>
      <c r="F53" s="28"/>
      <c r="G53" s="28"/>
      <c r="H53" s="28"/>
      <c r="I53" s="28"/>
      <c r="J53" s="28"/>
      <c r="K53" s="64"/>
      <c r="L53" s="64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64"/>
      <c r="X53" s="64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64"/>
      <c r="AJ53" s="64"/>
      <c r="AK53" s="28"/>
      <c r="AL53" s="28"/>
      <c r="AM53" s="28"/>
      <c r="AN53" s="28"/>
      <c r="AO53" s="28"/>
      <c r="AP53" s="28"/>
      <c r="AQ53" s="28"/>
      <c r="AR53" s="28"/>
      <c r="AS53" s="28"/>
      <c r="AT53" s="28"/>
      <c r="AU53" s="28"/>
      <c r="AV53" s="28"/>
      <c r="AW53" s="28"/>
      <c r="AX53" s="28"/>
      <c r="AY53" s="65"/>
      <c r="AZ53" s="66"/>
      <c r="BA53" s="65"/>
      <c r="BB53" s="65"/>
      <c r="BC53" s="65"/>
      <c r="BD53" s="65"/>
      <c r="BE53" s="65"/>
      <c r="BF53" s="65"/>
      <c r="BG53" s="65"/>
      <c r="BH53" s="65"/>
      <c r="BI53" s="65"/>
      <c r="BJ53" s="65"/>
      <c r="BK53" s="65"/>
      <c r="BL53" s="65"/>
      <c r="BM53" s="66"/>
      <c r="BN53" s="65"/>
      <c r="BO53" s="65"/>
      <c r="BP53" s="65"/>
      <c r="BQ53" s="65"/>
      <c r="BR53" s="65"/>
      <c r="BS53" s="65"/>
      <c r="BT53" s="65"/>
      <c r="BU53" s="65"/>
      <c r="BV53" s="65"/>
      <c r="BW53" s="65"/>
      <c r="BX53" s="65"/>
      <c r="BY53" s="65"/>
      <c r="BZ53" s="66"/>
      <c r="CA53" s="65"/>
      <c r="CB53" s="65"/>
      <c r="CC53" s="65"/>
      <c r="CD53" s="65"/>
      <c r="CE53" s="65"/>
      <c r="CF53" s="65"/>
      <c r="CG53" s="65"/>
      <c r="CH53" s="65"/>
      <c r="CI53" s="65"/>
      <c r="CJ53" s="65"/>
      <c r="CK53" s="65"/>
      <c r="CL53" s="65"/>
      <c r="CM53" s="65"/>
      <c r="CN53" s="65"/>
      <c r="CO53" s="65"/>
      <c r="CP53" s="65"/>
      <c r="CQ53" s="65"/>
      <c r="CR53" s="65"/>
      <c r="CS53" s="28"/>
      <c r="CT53" s="28"/>
      <c r="CU53" s="28"/>
      <c r="CV53" s="28"/>
      <c r="CW53" s="28"/>
      <c r="CX53" s="28"/>
      <c r="CY53" s="28"/>
      <c r="CZ53" s="28"/>
      <c r="DA53" s="28"/>
      <c r="DB53" s="28"/>
      <c r="DC53" s="28"/>
      <c r="DD53" s="28"/>
      <c r="DE53" s="28"/>
      <c r="DF53" s="28"/>
      <c r="DG53" s="28"/>
      <c r="DH53" s="28"/>
      <c r="DI53" s="28"/>
      <c r="DJ53" s="28"/>
      <c r="DK53" s="64"/>
      <c r="DL53" s="28"/>
      <c r="DM53" s="28"/>
      <c r="DN53" s="64"/>
      <c r="DO53" s="64"/>
      <c r="DP53" s="28"/>
      <c r="DQ53" s="28"/>
      <c r="DR53" s="64"/>
      <c r="DS53" s="64"/>
      <c r="DT53" s="28"/>
      <c r="DU53" s="28"/>
      <c r="DV53" s="64"/>
      <c r="DW53" s="28"/>
      <c r="DX53" s="28"/>
      <c r="DY53" s="28"/>
      <c r="DZ53" s="28"/>
      <c r="EA53" s="28"/>
      <c r="EB53" s="28"/>
      <c r="EC53" s="28"/>
      <c r="ED53" s="28"/>
      <c r="EE53" s="28"/>
      <c r="EF53" s="28"/>
      <c r="EG53" s="28"/>
      <c r="EH53" s="28"/>
      <c r="EI53" s="28"/>
      <c r="EJ53" s="28"/>
      <c r="EK53" s="28"/>
      <c r="EL53" s="28"/>
      <c r="EM53" s="28"/>
      <c r="EN53" s="28"/>
      <c r="EO53" s="28"/>
      <c r="EP53" s="28"/>
      <c r="EQ53" s="28"/>
      <c r="ER53" s="28"/>
      <c r="ES53" s="28"/>
      <c r="ET53" s="28"/>
      <c r="EU53" s="28"/>
      <c r="EV53" s="28"/>
      <c r="EW53" s="28"/>
      <c r="EX53" s="28"/>
      <c r="EY53" s="28"/>
      <c r="EZ53" s="28"/>
      <c r="FA53" s="28"/>
      <c r="FB53" s="28"/>
      <c r="FC53" s="28"/>
      <c r="FD53" s="28"/>
      <c r="FE53" s="28"/>
      <c r="FF53" s="28"/>
      <c r="FG53" s="28"/>
      <c r="FH53" s="28"/>
      <c r="FI53" s="28"/>
      <c r="FJ53" s="28"/>
      <c r="FK53" s="28"/>
      <c r="FL53" s="28"/>
      <c r="FM53" s="28"/>
      <c r="FN53" s="28"/>
      <c r="FO53" s="28"/>
      <c r="FP53" s="28"/>
      <c r="FQ53" s="28"/>
      <c r="FR53" s="28"/>
      <c r="FS53" s="28"/>
      <c r="FT53" s="28"/>
      <c r="FU53" s="28"/>
      <c r="FV53" s="28"/>
      <c r="FW53" s="28"/>
      <c r="FX53" s="28"/>
      <c r="FY53" s="28"/>
      <c r="FZ53" s="28"/>
      <c r="GA53" s="28"/>
      <c r="GB53" s="28"/>
      <c r="GC53" s="28"/>
      <c r="GD53" s="28"/>
      <c r="GE53" s="28"/>
      <c r="GF53" s="28"/>
      <c r="GG53" s="28"/>
      <c r="GH53" s="28"/>
      <c r="GI53" s="28"/>
      <c r="GJ53" s="28"/>
      <c r="GK53" s="28"/>
      <c r="GL53" s="28"/>
      <c r="GM53" s="28"/>
      <c r="GN53" s="28"/>
      <c r="GO53" s="28"/>
    </row>
    <row r="54" spans="1:197" x14ac:dyDescent="0.25">
      <c r="A54" s="28"/>
      <c r="B54" s="69"/>
      <c r="C54" s="28"/>
      <c r="D54" s="28"/>
      <c r="E54" s="64"/>
      <c r="F54" s="28"/>
      <c r="G54" s="28"/>
      <c r="H54" s="28"/>
      <c r="I54" s="28"/>
      <c r="J54" s="28"/>
      <c r="K54" s="64"/>
      <c r="L54" s="64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64"/>
      <c r="X54" s="64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64"/>
      <c r="AJ54" s="64"/>
      <c r="AK54" s="28"/>
      <c r="AL54" s="28"/>
      <c r="AM54" s="28"/>
      <c r="AN54" s="28"/>
      <c r="AO54" s="28"/>
      <c r="AP54" s="28"/>
      <c r="AQ54" s="28"/>
      <c r="AR54" s="28"/>
      <c r="AS54" s="28"/>
      <c r="AT54" s="28"/>
      <c r="AU54" s="28"/>
      <c r="AV54" s="28"/>
      <c r="AW54" s="28"/>
      <c r="AX54" s="28"/>
      <c r="AY54" s="65"/>
      <c r="AZ54" s="66"/>
      <c r="BA54" s="65"/>
      <c r="BB54" s="65"/>
      <c r="BC54" s="65"/>
      <c r="BD54" s="65"/>
      <c r="BE54" s="65"/>
      <c r="BF54" s="65"/>
      <c r="BG54" s="65"/>
      <c r="BH54" s="65"/>
      <c r="BI54" s="65"/>
      <c r="BJ54" s="65"/>
      <c r="BK54" s="65"/>
      <c r="BL54" s="65"/>
      <c r="BM54" s="66"/>
      <c r="BN54" s="65"/>
      <c r="BO54" s="65"/>
      <c r="BP54" s="65"/>
      <c r="BQ54" s="65"/>
      <c r="BR54" s="65"/>
      <c r="BS54" s="65"/>
      <c r="BT54" s="65"/>
      <c r="BU54" s="65"/>
      <c r="BV54" s="65"/>
      <c r="BW54" s="65"/>
      <c r="BX54" s="65"/>
      <c r="BY54" s="65"/>
      <c r="BZ54" s="66"/>
      <c r="CA54" s="65"/>
      <c r="CB54" s="65"/>
      <c r="CC54" s="65"/>
      <c r="CD54" s="65"/>
      <c r="CE54" s="65"/>
      <c r="CF54" s="65"/>
      <c r="CG54" s="65"/>
      <c r="CH54" s="65"/>
      <c r="CI54" s="65"/>
      <c r="CJ54" s="65"/>
      <c r="CK54" s="65"/>
      <c r="CL54" s="65"/>
      <c r="CM54" s="65"/>
      <c r="CN54" s="65"/>
      <c r="CO54" s="65"/>
      <c r="CP54" s="65"/>
      <c r="CQ54" s="65"/>
      <c r="CR54" s="65"/>
      <c r="CS54" s="28"/>
      <c r="CT54" s="28"/>
      <c r="CU54" s="28"/>
      <c r="CV54" s="28"/>
      <c r="CW54" s="28"/>
      <c r="CX54" s="28"/>
      <c r="CY54" s="28"/>
      <c r="CZ54" s="28"/>
      <c r="DA54" s="28"/>
      <c r="DB54" s="28"/>
      <c r="DC54" s="28"/>
      <c r="DD54" s="28"/>
      <c r="DE54" s="28"/>
      <c r="DF54" s="28"/>
      <c r="DG54" s="28"/>
      <c r="DH54" s="28"/>
      <c r="DI54" s="28"/>
      <c r="DJ54" s="28"/>
      <c r="DK54" s="64"/>
      <c r="DL54" s="28"/>
      <c r="DM54" s="28"/>
      <c r="DN54" s="64"/>
      <c r="DO54" s="64"/>
      <c r="DP54" s="28"/>
      <c r="DQ54" s="28"/>
      <c r="DR54" s="64"/>
      <c r="DS54" s="64"/>
      <c r="DT54" s="28"/>
      <c r="DU54" s="28"/>
      <c r="DV54" s="64"/>
      <c r="DW54" s="28"/>
      <c r="DX54" s="28"/>
      <c r="DY54" s="28"/>
      <c r="DZ54" s="28"/>
      <c r="EA54" s="28"/>
      <c r="EB54" s="28"/>
      <c r="EC54" s="28"/>
      <c r="ED54" s="28"/>
      <c r="EE54" s="28"/>
      <c r="EF54" s="28"/>
      <c r="EG54" s="28"/>
      <c r="EH54" s="28"/>
      <c r="EI54" s="28"/>
      <c r="EJ54" s="28"/>
      <c r="EK54" s="28"/>
      <c r="EL54" s="28"/>
      <c r="EM54" s="28"/>
      <c r="EN54" s="28"/>
      <c r="EO54" s="28"/>
      <c r="EP54" s="28"/>
      <c r="EQ54" s="28"/>
      <c r="ER54" s="28"/>
      <c r="ES54" s="28"/>
      <c r="ET54" s="28"/>
      <c r="EU54" s="28"/>
      <c r="EV54" s="28"/>
      <c r="EW54" s="28"/>
      <c r="EX54" s="28"/>
      <c r="EY54" s="28"/>
      <c r="EZ54" s="28"/>
      <c r="FA54" s="28"/>
      <c r="FB54" s="28"/>
      <c r="FC54" s="28"/>
      <c r="FD54" s="28"/>
      <c r="FE54" s="28"/>
      <c r="FF54" s="28"/>
      <c r="FG54" s="28"/>
      <c r="FH54" s="28"/>
      <c r="FI54" s="28"/>
      <c r="FJ54" s="28"/>
      <c r="FK54" s="28"/>
      <c r="FL54" s="28"/>
      <c r="FM54" s="28"/>
      <c r="FN54" s="28"/>
      <c r="FO54" s="28"/>
      <c r="FP54" s="28"/>
      <c r="FQ54" s="28"/>
      <c r="FR54" s="28"/>
      <c r="FS54" s="28"/>
      <c r="FT54" s="28"/>
      <c r="FU54" s="28"/>
      <c r="FV54" s="28"/>
      <c r="FW54" s="28"/>
      <c r="FX54" s="28"/>
      <c r="FY54" s="28"/>
      <c r="FZ54" s="28"/>
      <c r="GA54" s="28"/>
      <c r="GB54" s="28"/>
      <c r="GC54" s="28"/>
      <c r="GD54" s="28"/>
      <c r="GE54" s="28"/>
      <c r="GF54" s="28"/>
      <c r="GG54" s="28"/>
      <c r="GH54" s="28"/>
      <c r="GI54" s="28"/>
      <c r="GJ54" s="28"/>
      <c r="GK54" s="28"/>
      <c r="GL54" s="28"/>
      <c r="GM54" s="28"/>
      <c r="GN54" s="28"/>
      <c r="GO54" s="28"/>
    </row>
    <row r="55" spans="1:197" x14ac:dyDescent="0.25">
      <c r="A55" s="28"/>
      <c r="B55" s="69"/>
      <c r="C55" s="28"/>
      <c r="D55" s="28"/>
      <c r="E55" s="64"/>
      <c r="F55" s="28"/>
      <c r="G55" s="28"/>
      <c r="H55" s="28"/>
      <c r="I55" s="28"/>
      <c r="J55" s="28"/>
      <c r="K55" s="64"/>
      <c r="L55" s="64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64"/>
      <c r="X55" s="64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64"/>
      <c r="AJ55" s="64"/>
      <c r="AK55" s="28"/>
      <c r="AL55" s="28"/>
      <c r="AM55" s="28"/>
      <c r="AN55" s="28"/>
      <c r="AO55" s="28"/>
      <c r="AP55" s="28"/>
      <c r="AQ55" s="28"/>
      <c r="AR55" s="28"/>
      <c r="AS55" s="28"/>
      <c r="AT55" s="28"/>
      <c r="AU55" s="28"/>
      <c r="AV55" s="28"/>
      <c r="AW55" s="28"/>
      <c r="AX55" s="28"/>
      <c r="AY55" s="65"/>
      <c r="AZ55" s="66"/>
      <c r="BA55" s="65"/>
      <c r="BB55" s="65"/>
      <c r="BC55" s="65"/>
      <c r="BD55" s="65"/>
      <c r="BE55" s="65"/>
      <c r="BF55" s="65"/>
      <c r="BG55" s="65"/>
      <c r="BH55" s="65"/>
      <c r="BI55" s="65"/>
      <c r="BJ55" s="65"/>
      <c r="BK55" s="65"/>
      <c r="BL55" s="65"/>
      <c r="BM55" s="66"/>
      <c r="BN55" s="65"/>
      <c r="BO55" s="65"/>
      <c r="BP55" s="65"/>
      <c r="BQ55" s="65"/>
      <c r="BR55" s="65"/>
      <c r="BS55" s="65"/>
      <c r="BT55" s="65"/>
      <c r="BU55" s="65"/>
      <c r="BV55" s="65"/>
      <c r="BW55" s="65"/>
      <c r="BX55" s="65"/>
      <c r="BY55" s="65"/>
      <c r="BZ55" s="66"/>
      <c r="CA55" s="65"/>
      <c r="CB55" s="65"/>
      <c r="CC55" s="65"/>
      <c r="CD55" s="65"/>
      <c r="CE55" s="65"/>
      <c r="CF55" s="65"/>
      <c r="CG55" s="65"/>
      <c r="CH55" s="65"/>
      <c r="CI55" s="65"/>
      <c r="CJ55" s="65"/>
      <c r="CK55" s="65"/>
      <c r="CL55" s="65"/>
      <c r="CM55" s="65"/>
      <c r="CN55" s="65"/>
      <c r="CO55" s="65"/>
      <c r="CP55" s="65"/>
      <c r="CQ55" s="65"/>
      <c r="CR55" s="65"/>
      <c r="CS55" s="28"/>
      <c r="CT55" s="28"/>
      <c r="CU55" s="28"/>
      <c r="CV55" s="28"/>
      <c r="CW55" s="28"/>
      <c r="CX55" s="28"/>
      <c r="CY55" s="28"/>
      <c r="CZ55" s="28"/>
      <c r="DA55" s="28"/>
      <c r="DB55" s="28"/>
      <c r="DC55" s="28"/>
      <c r="DD55" s="28"/>
      <c r="DE55" s="28"/>
      <c r="DF55" s="28"/>
      <c r="DG55" s="28"/>
      <c r="DH55" s="28"/>
      <c r="DI55" s="28"/>
      <c r="DJ55" s="28"/>
      <c r="DK55" s="64"/>
      <c r="DL55" s="28"/>
      <c r="DM55" s="28"/>
      <c r="DN55" s="64"/>
      <c r="DO55" s="64"/>
      <c r="DP55" s="28"/>
      <c r="DQ55" s="28"/>
      <c r="DR55" s="64"/>
      <c r="DS55" s="64"/>
      <c r="DT55" s="28"/>
      <c r="DU55" s="28"/>
      <c r="DV55" s="64"/>
      <c r="DW55" s="28"/>
      <c r="DX55" s="28"/>
      <c r="DY55" s="28"/>
      <c r="DZ55" s="28"/>
      <c r="EA55" s="28"/>
      <c r="EB55" s="28"/>
      <c r="EC55" s="28"/>
      <c r="ED55" s="28"/>
      <c r="EE55" s="28"/>
      <c r="EF55" s="28"/>
      <c r="EG55" s="28"/>
      <c r="EH55" s="28"/>
      <c r="EI55" s="28"/>
      <c r="EJ55" s="28"/>
      <c r="EK55" s="28"/>
      <c r="EL55" s="28"/>
      <c r="EM55" s="28"/>
      <c r="EN55" s="28"/>
      <c r="EO55" s="28"/>
      <c r="EP55" s="28"/>
      <c r="EQ55" s="28"/>
      <c r="ER55" s="28"/>
      <c r="ES55" s="28"/>
      <c r="ET55" s="28"/>
      <c r="EU55" s="28"/>
      <c r="EV55" s="28"/>
      <c r="EW55" s="28"/>
      <c r="EX55" s="28"/>
      <c r="EY55" s="28"/>
      <c r="EZ55" s="28"/>
      <c r="FA55" s="28"/>
      <c r="FB55" s="28"/>
      <c r="FC55" s="28"/>
      <c r="FD55" s="28"/>
      <c r="FE55" s="28"/>
      <c r="FF55" s="28"/>
      <c r="FG55" s="28"/>
      <c r="FH55" s="28"/>
      <c r="FI55" s="28"/>
      <c r="FJ55" s="28"/>
      <c r="FK55" s="28"/>
      <c r="FL55" s="28"/>
      <c r="FM55" s="28"/>
      <c r="FN55" s="28"/>
      <c r="FO55" s="28"/>
      <c r="FP55" s="28"/>
      <c r="FQ55" s="28"/>
      <c r="FR55" s="28"/>
      <c r="FS55" s="28"/>
      <c r="FT55" s="28"/>
      <c r="FU55" s="28"/>
      <c r="FV55" s="28"/>
      <c r="FW55" s="28"/>
      <c r="FX55" s="28"/>
      <c r="FY55" s="28"/>
      <c r="FZ55" s="28"/>
      <c r="GA55" s="28"/>
      <c r="GB55" s="28"/>
      <c r="GC55" s="28"/>
      <c r="GD55" s="28"/>
      <c r="GE55" s="28"/>
      <c r="GF55" s="28"/>
      <c r="GG55" s="28"/>
      <c r="GH55" s="28"/>
      <c r="GI55" s="28"/>
      <c r="GJ55" s="28"/>
      <c r="GK55" s="28"/>
      <c r="GL55" s="28"/>
      <c r="GM55" s="28"/>
      <c r="GN55" s="28"/>
      <c r="GO55" s="28"/>
    </row>
    <row r="56" spans="1:197" x14ac:dyDescent="0.25">
      <c r="A56" s="28"/>
      <c r="B56" s="69"/>
      <c r="C56" s="28"/>
      <c r="D56" s="28"/>
      <c r="E56" s="64"/>
      <c r="F56" s="28"/>
      <c r="G56" s="28"/>
      <c r="H56" s="28"/>
      <c r="I56" s="28"/>
      <c r="J56" s="28"/>
      <c r="K56" s="64"/>
      <c r="L56" s="64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64"/>
      <c r="X56" s="64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64"/>
      <c r="AJ56" s="64"/>
      <c r="AK56" s="28"/>
      <c r="AL56" s="28"/>
      <c r="AM56" s="28"/>
      <c r="AN56" s="28"/>
      <c r="AO56" s="28"/>
      <c r="AP56" s="28"/>
      <c r="AQ56" s="28"/>
      <c r="AR56" s="28"/>
      <c r="AS56" s="28"/>
      <c r="AT56" s="28"/>
      <c r="AU56" s="28"/>
      <c r="AV56" s="28"/>
      <c r="AW56" s="28"/>
      <c r="AX56" s="28"/>
      <c r="AY56" s="65"/>
      <c r="AZ56" s="66"/>
      <c r="BA56" s="65"/>
      <c r="BB56" s="65"/>
      <c r="BC56" s="65"/>
      <c r="BD56" s="65"/>
      <c r="BE56" s="65"/>
      <c r="BF56" s="65"/>
      <c r="BG56" s="65"/>
      <c r="BH56" s="65"/>
      <c r="BI56" s="65"/>
      <c r="BJ56" s="65"/>
      <c r="BK56" s="65"/>
      <c r="BL56" s="65"/>
      <c r="BM56" s="66"/>
      <c r="BN56" s="65"/>
      <c r="BO56" s="65"/>
      <c r="BP56" s="65"/>
      <c r="BQ56" s="65"/>
      <c r="BR56" s="65"/>
      <c r="BS56" s="65"/>
      <c r="BT56" s="65"/>
      <c r="BU56" s="65"/>
      <c r="BV56" s="65"/>
      <c r="BW56" s="65"/>
      <c r="BX56" s="65"/>
      <c r="BY56" s="65"/>
      <c r="BZ56" s="66"/>
      <c r="CA56" s="65"/>
      <c r="CB56" s="65"/>
      <c r="CC56" s="65"/>
      <c r="CD56" s="65"/>
      <c r="CE56" s="65"/>
      <c r="CF56" s="65"/>
      <c r="CG56" s="65"/>
      <c r="CH56" s="65"/>
      <c r="CI56" s="65"/>
      <c r="CJ56" s="65"/>
      <c r="CK56" s="65"/>
      <c r="CL56" s="65"/>
      <c r="CM56" s="65"/>
      <c r="CN56" s="65"/>
      <c r="CO56" s="65"/>
      <c r="CP56" s="65"/>
      <c r="CQ56" s="65"/>
      <c r="CR56" s="65"/>
      <c r="CS56" s="28"/>
      <c r="CT56" s="28"/>
      <c r="CU56" s="28"/>
      <c r="CV56" s="28"/>
      <c r="CW56" s="28"/>
      <c r="CX56" s="28"/>
      <c r="CY56" s="28"/>
      <c r="CZ56" s="28"/>
      <c r="DA56" s="28"/>
      <c r="DB56" s="28"/>
      <c r="DC56" s="28"/>
      <c r="DD56" s="28"/>
      <c r="DE56" s="28"/>
      <c r="DF56" s="28"/>
      <c r="DG56" s="28"/>
      <c r="DH56" s="28"/>
      <c r="DI56" s="28"/>
      <c r="DJ56" s="28"/>
      <c r="DK56" s="64"/>
      <c r="DL56" s="28"/>
      <c r="DM56" s="28"/>
      <c r="DN56" s="64"/>
      <c r="DO56" s="64"/>
      <c r="DP56" s="28"/>
      <c r="DQ56" s="28"/>
      <c r="DR56" s="64"/>
      <c r="DS56" s="64"/>
      <c r="DT56" s="28"/>
      <c r="DU56" s="28"/>
      <c r="DV56" s="64"/>
      <c r="DW56" s="28"/>
      <c r="DX56" s="28"/>
      <c r="DY56" s="28"/>
      <c r="DZ56" s="28"/>
      <c r="EA56" s="28"/>
      <c r="EB56" s="28"/>
      <c r="EC56" s="28"/>
      <c r="ED56" s="28"/>
      <c r="EE56" s="28"/>
      <c r="EF56" s="28"/>
      <c r="EG56" s="28"/>
      <c r="EH56" s="28"/>
      <c r="EI56" s="28"/>
      <c r="EJ56" s="28"/>
      <c r="EK56" s="28"/>
      <c r="EL56" s="28"/>
      <c r="EM56" s="28"/>
      <c r="EN56" s="28"/>
      <c r="EO56" s="28"/>
      <c r="EP56" s="28"/>
      <c r="EQ56" s="28"/>
      <c r="ER56" s="28"/>
      <c r="ES56" s="28"/>
      <c r="ET56" s="28"/>
      <c r="EU56" s="28"/>
      <c r="EV56" s="28"/>
      <c r="EW56" s="28"/>
      <c r="EX56" s="28"/>
      <c r="EY56" s="28"/>
      <c r="EZ56" s="28"/>
      <c r="FA56" s="28"/>
      <c r="FB56" s="28"/>
      <c r="FC56" s="28"/>
      <c r="FD56" s="28"/>
      <c r="FE56" s="28"/>
      <c r="FF56" s="28"/>
      <c r="FG56" s="28"/>
      <c r="FH56" s="28"/>
      <c r="FI56" s="28"/>
      <c r="FJ56" s="28"/>
      <c r="FK56" s="28"/>
      <c r="FL56" s="28"/>
      <c r="FM56" s="28"/>
      <c r="FN56" s="28"/>
      <c r="FO56" s="28"/>
      <c r="FP56" s="28"/>
      <c r="FQ56" s="28"/>
      <c r="FR56" s="28"/>
      <c r="FS56" s="28"/>
      <c r="FT56" s="28"/>
      <c r="FU56" s="28"/>
      <c r="FV56" s="28"/>
      <c r="FW56" s="28"/>
      <c r="FX56" s="28"/>
      <c r="FY56" s="28"/>
      <c r="FZ56" s="28"/>
      <c r="GA56" s="28"/>
      <c r="GB56" s="28"/>
      <c r="GC56" s="28"/>
      <c r="GD56" s="28"/>
      <c r="GE56" s="28"/>
      <c r="GF56" s="28"/>
      <c r="GG56" s="28"/>
      <c r="GH56" s="28"/>
      <c r="GI56" s="28"/>
      <c r="GJ56" s="28"/>
      <c r="GK56" s="28"/>
      <c r="GL56" s="28"/>
      <c r="GM56" s="28"/>
      <c r="GN56" s="28"/>
      <c r="GO56" s="28"/>
    </row>
    <row r="57" spans="1:197" x14ac:dyDescent="0.25">
      <c r="A57" s="28"/>
      <c r="B57" s="69"/>
      <c r="C57" s="28"/>
      <c r="D57" s="28"/>
      <c r="E57" s="64"/>
      <c r="F57" s="28"/>
      <c r="G57" s="28"/>
      <c r="H57" s="28"/>
      <c r="I57" s="28"/>
      <c r="J57" s="28"/>
      <c r="K57" s="64"/>
      <c r="L57" s="64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64"/>
      <c r="X57" s="64"/>
      <c r="Y57" s="28"/>
      <c r="Z57" s="28"/>
      <c r="AA57" s="28"/>
      <c r="AB57" s="28"/>
      <c r="AC57" s="28"/>
      <c r="AD57" s="28"/>
      <c r="AE57" s="28"/>
      <c r="AF57" s="28"/>
      <c r="AG57" s="28"/>
      <c r="AH57" s="28"/>
      <c r="AI57" s="64"/>
      <c r="AJ57" s="64"/>
      <c r="AK57" s="28"/>
      <c r="AL57" s="28"/>
      <c r="AM57" s="28"/>
      <c r="AN57" s="28"/>
      <c r="AO57" s="28"/>
      <c r="AP57" s="28"/>
      <c r="AQ57" s="28"/>
      <c r="AR57" s="28"/>
      <c r="AS57" s="28"/>
      <c r="AT57" s="28"/>
      <c r="AU57" s="28"/>
      <c r="AV57" s="28"/>
      <c r="AW57" s="28"/>
      <c r="AX57" s="28"/>
      <c r="AY57" s="65"/>
      <c r="AZ57" s="66"/>
      <c r="BA57" s="65"/>
      <c r="BB57" s="65"/>
      <c r="BC57" s="65"/>
      <c r="BD57" s="65"/>
      <c r="BE57" s="65"/>
      <c r="BF57" s="65"/>
      <c r="BG57" s="65"/>
      <c r="BH57" s="65"/>
      <c r="BI57" s="65"/>
      <c r="BJ57" s="65"/>
      <c r="BK57" s="65"/>
      <c r="BL57" s="65"/>
      <c r="BM57" s="66"/>
      <c r="BN57" s="65"/>
      <c r="BO57" s="65"/>
      <c r="BP57" s="65"/>
      <c r="BQ57" s="65"/>
      <c r="BR57" s="65"/>
      <c r="BS57" s="65"/>
      <c r="BT57" s="65"/>
      <c r="BU57" s="65"/>
      <c r="BV57" s="65"/>
      <c r="BW57" s="65"/>
      <c r="BX57" s="65"/>
      <c r="BY57" s="65"/>
      <c r="BZ57" s="66"/>
      <c r="CA57" s="65"/>
      <c r="CB57" s="65"/>
      <c r="CC57" s="65"/>
      <c r="CD57" s="65"/>
      <c r="CE57" s="65"/>
      <c r="CF57" s="65"/>
      <c r="CG57" s="65"/>
      <c r="CH57" s="65"/>
      <c r="CI57" s="65"/>
      <c r="CJ57" s="65"/>
      <c r="CK57" s="65"/>
      <c r="CL57" s="65"/>
      <c r="CM57" s="65"/>
      <c r="CN57" s="65"/>
      <c r="CO57" s="65"/>
      <c r="CP57" s="65"/>
      <c r="CQ57" s="65"/>
      <c r="CR57" s="65"/>
      <c r="CS57" s="28"/>
      <c r="CT57" s="28"/>
      <c r="CU57" s="28"/>
      <c r="CV57" s="28"/>
      <c r="CW57" s="28"/>
      <c r="CX57" s="28"/>
      <c r="CY57" s="28"/>
      <c r="CZ57" s="28"/>
      <c r="DA57" s="28"/>
      <c r="DB57" s="28"/>
      <c r="DC57" s="28"/>
      <c r="DD57" s="28"/>
      <c r="DE57" s="28"/>
      <c r="DF57" s="28"/>
      <c r="DG57" s="28"/>
      <c r="DH57" s="28"/>
      <c r="DI57" s="28"/>
      <c r="DJ57" s="28"/>
      <c r="DK57" s="64"/>
      <c r="DL57" s="28"/>
      <c r="DM57" s="28"/>
      <c r="DN57" s="64"/>
      <c r="DO57" s="64"/>
      <c r="DP57" s="28"/>
      <c r="DQ57" s="28"/>
      <c r="DR57" s="64"/>
      <c r="DS57" s="64"/>
      <c r="DT57" s="28"/>
      <c r="DU57" s="28"/>
      <c r="DV57" s="64"/>
      <c r="DW57" s="28"/>
      <c r="DX57" s="28"/>
      <c r="DY57" s="28"/>
      <c r="DZ57" s="28"/>
      <c r="EA57" s="28"/>
      <c r="EB57" s="28"/>
      <c r="EC57" s="28"/>
      <c r="ED57" s="28"/>
      <c r="EE57" s="28"/>
      <c r="EF57" s="28"/>
      <c r="EG57" s="28"/>
      <c r="EH57" s="28"/>
      <c r="EI57" s="28"/>
      <c r="EJ57" s="28"/>
      <c r="EK57" s="28"/>
      <c r="EL57" s="28"/>
      <c r="EM57" s="28"/>
      <c r="EN57" s="28"/>
      <c r="EO57" s="28"/>
      <c r="EP57" s="28"/>
      <c r="EQ57" s="28"/>
      <c r="ER57" s="28"/>
      <c r="ES57" s="28"/>
      <c r="ET57" s="28"/>
      <c r="EU57" s="28"/>
      <c r="EV57" s="28"/>
      <c r="EW57" s="28"/>
      <c r="EX57" s="28"/>
      <c r="EY57" s="28"/>
      <c r="EZ57" s="28"/>
      <c r="FA57" s="28"/>
      <c r="FB57" s="28"/>
      <c r="FC57" s="28"/>
      <c r="FD57" s="28"/>
      <c r="FE57" s="28"/>
      <c r="FF57" s="28"/>
      <c r="FG57" s="28"/>
      <c r="FH57" s="28"/>
      <c r="FI57" s="28"/>
      <c r="FJ57" s="28"/>
      <c r="FK57" s="28"/>
      <c r="FL57" s="28"/>
      <c r="FM57" s="28"/>
      <c r="FN57" s="28"/>
      <c r="FO57" s="28"/>
      <c r="FP57" s="28"/>
      <c r="FQ57" s="28"/>
      <c r="FR57" s="28"/>
      <c r="FS57" s="28"/>
      <c r="FT57" s="28"/>
      <c r="FU57" s="28"/>
      <c r="FV57" s="28"/>
      <c r="FW57" s="28"/>
      <c r="FX57" s="28"/>
      <c r="FY57" s="28"/>
      <c r="FZ57" s="28"/>
      <c r="GA57" s="28"/>
      <c r="GB57" s="28"/>
      <c r="GC57" s="28"/>
      <c r="GD57" s="28"/>
      <c r="GE57" s="28"/>
      <c r="GF57" s="28"/>
      <c r="GG57" s="28"/>
      <c r="GH57" s="28"/>
      <c r="GI57" s="28"/>
      <c r="GJ57" s="28"/>
      <c r="GK57" s="28"/>
      <c r="GL57" s="28"/>
      <c r="GM57" s="28"/>
      <c r="GN57" s="28"/>
      <c r="GO57" s="28"/>
    </row>
    <row r="58" spans="1:197" x14ac:dyDescent="0.25">
      <c r="A58" s="28"/>
      <c r="B58" s="69"/>
      <c r="C58" s="28"/>
      <c r="D58" s="28"/>
      <c r="E58" s="64"/>
      <c r="F58" s="28"/>
      <c r="G58" s="28"/>
      <c r="H58" s="28"/>
      <c r="I58" s="28"/>
      <c r="J58" s="28"/>
      <c r="K58" s="64"/>
      <c r="L58" s="64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64"/>
      <c r="X58" s="64"/>
      <c r="Y58" s="28"/>
      <c r="Z58" s="28"/>
      <c r="AA58" s="28"/>
      <c r="AB58" s="28"/>
      <c r="AC58" s="28"/>
      <c r="AD58" s="28"/>
      <c r="AE58" s="28"/>
      <c r="AF58" s="28"/>
      <c r="AG58" s="28"/>
      <c r="AH58" s="28"/>
      <c r="AI58" s="64"/>
      <c r="AJ58" s="64"/>
      <c r="AK58" s="28"/>
      <c r="AL58" s="28"/>
      <c r="AM58" s="28"/>
      <c r="AN58" s="28"/>
      <c r="AO58" s="28"/>
      <c r="AP58" s="28"/>
      <c r="AQ58" s="28"/>
      <c r="AR58" s="28"/>
      <c r="AS58" s="28"/>
      <c r="AT58" s="28"/>
      <c r="AU58" s="28"/>
      <c r="AV58" s="28"/>
      <c r="AW58" s="28"/>
      <c r="AX58" s="28"/>
      <c r="AY58" s="65"/>
      <c r="AZ58" s="66"/>
      <c r="BA58" s="65"/>
      <c r="BB58" s="65"/>
      <c r="BC58" s="65"/>
      <c r="BD58" s="65"/>
      <c r="BE58" s="65"/>
      <c r="BF58" s="65"/>
      <c r="BG58" s="65"/>
      <c r="BH58" s="65"/>
      <c r="BI58" s="65"/>
      <c r="BJ58" s="65"/>
      <c r="BK58" s="65"/>
      <c r="BL58" s="65"/>
      <c r="BM58" s="66"/>
      <c r="BN58" s="65"/>
      <c r="BO58" s="65"/>
      <c r="BP58" s="65"/>
      <c r="BQ58" s="65"/>
      <c r="BR58" s="65"/>
      <c r="BS58" s="65"/>
      <c r="BT58" s="65"/>
      <c r="BU58" s="65"/>
      <c r="BV58" s="65"/>
      <c r="BW58" s="65"/>
      <c r="BX58" s="65"/>
      <c r="BY58" s="65"/>
      <c r="BZ58" s="66"/>
      <c r="CA58" s="65"/>
      <c r="CB58" s="65"/>
      <c r="CC58" s="65"/>
      <c r="CD58" s="65"/>
      <c r="CE58" s="65"/>
      <c r="CF58" s="65"/>
      <c r="CG58" s="65"/>
      <c r="CH58" s="65"/>
      <c r="CI58" s="65"/>
      <c r="CJ58" s="65"/>
      <c r="CK58" s="65"/>
      <c r="CL58" s="65"/>
      <c r="CM58" s="65"/>
      <c r="CN58" s="65"/>
      <c r="CO58" s="65"/>
      <c r="CP58" s="65"/>
      <c r="CQ58" s="65"/>
      <c r="CR58" s="65"/>
      <c r="CS58" s="28"/>
      <c r="CT58" s="28"/>
      <c r="CU58" s="28"/>
      <c r="CV58" s="28"/>
      <c r="CW58" s="28"/>
      <c r="CX58" s="28"/>
      <c r="CY58" s="28"/>
      <c r="CZ58" s="28"/>
      <c r="DA58" s="28"/>
      <c r="DB58" s="28"/>
      <c r="DC58" s="28"/>
      <c r="DD58" s="28"/>
      <c r="DE58" s="28"/>
      <c r="DF58" s="28"/>
      <c r="DG58" s="28"/>
      <c r="DH58" s="28"/>
      <c r="DI58" s="28"/>
      <c r="DJ58" s="28"/>
      <c r="DK58" s="64"/>
      <c r="DL58" s="28"/>
      <c r="DM58" s="28"/>
      <c r="DN58" s="64"/>
      <c r="DO58" s="64"/>
      <c r="DP58" s="28"/>
      <c r="DQ58" s="28"/>
      <c r="DR58" s="64"/>
      <c r="DS58" s="64"/>
      <c r="DT58" s="28"/>
      <c r="DU58" s="28"/>
      <c r="DV58" s="64"/>
      <c r="DW58" s="28"/>
      <c r="DX58" s="28"/>
      <c r="DY58" s="28"/>
      <c r="DZ58" s="28"/>
      <c r="EA58" s="28"/>
      <c r="EB58" s="28"/>
      <c r="EC58" s="28"/>
      <c r="ED58" s="28"/>
      <c r="EE58" s="28"/>
      <c r="EF58" s="28"/>
      <c r="EG58" s="28"/>
      <c r="EH58" s="28"/>
      <c r="EI58" s="28"/>
      <c r="EJ58" s="28"/>
      <c r="EK58" s="28"/>
      <c r="EL58" s="28"/>
      <c r="EM58" s="28"/>
      <c r="EN58" s="28"/>
      <c r="EO58" s="28"/>
      <c r="EP58" s="28"/>
      <c r="EQ58" s="28"/>
      <c r="ER58" s="28"/>
      <c r="ES58" s="28"/>
      <c r="ET58" s="28"/>
      <c r="EU58" s="28"/>
      <c r="EV58" s="28"/>
      <c r="EW58" s="28"/>
      <c r="EX58" s="28"/>
      <c r="EY58" s="28"/>
      <c r="EZ58" s="28"/>
      <c r="FA58" s="28"/>
      <c r="FB58" s="28"/>
      <c r="FC58" s="28"/>
      <c r="FD58" s="28"/>
      <c r="FE58" s="28"/>
      <c r="FF58" s="28"/>
      <c r="FG58" s="28"/>
      <c r="FH58" s="28"/>
      <c r="FI58" s="28"/>
      <c r="FJ58" s="28"/>
      <c r="FK58" s="28"/>
      <c r="FL58" s="28"/>
      <c r="FM58" s="28"/>
      <c r="FN58" s="28"/>
      <c r="FO58" s="28"/>
      <c r="FP58" s="28"/>
      <c r="FQ58" s="28"/>
      <c r="FR58" s="28"/>
      <c r="FS58" s="28"/>
      <c r="FT58" s="28"/>
      <c r="FU58" s="28"/>
      <c r="FV58" s="28"/>
      <c r="FW58" s="28"/>
      <c r="FX58" s="28"/>
      <c r="FY58" s="28"/>
      <c r="FZ58" s="28"/>
      <c r="GA58" s="28"/>
      <c r="GB58" s="28"/>
      <c r="GC58" s="28"/>
      <c r="GD58" s="28"/>
      <c r="GE58" s="28"/>
      <c r="GF58" s="28"/>
      <c r="GG58" s="28"/>
      <c r="GH58" s="28"/>
      <c r="GI58" s="28"/>
      <c r="GJ58" s="28"/>
      <c r="GK58" s="28"/>
      <c r="GL58" s="28"/>
      <c r="GM58" s="28"/>
      <c r="GN58" s="28"/>
      <c r="GO58" s="28"/>
    </row>
    <row r="59" spans="1:197" x14ac:dyDescent="0.25">
      <c r="A59" s="28"/>
      <c r="B59" s="69"/>
      <c r="C59" s="28"/>
      <c r="D59" s="28"/>
      <c r="E59" s="64"/>
      <c r="F59" s="28"/>
      <c r="G59" s="28"/>
      <c r="H59" s="28"/>
      <c r="I59" s="28"/>
      <c r="J59" s="28"/>
      <c r="K59" s="64"/>
      <c r="L59" s="64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64"/>
      <c r="X59" s="64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64"/>
      <c r="AJ59" s="64"/>
      <c r="AK59" s="28"/>
      <c r="AL59" s="28"/>
      <c r="AM59" s="28"/>
      <c r="AN59" s="28"/>
      <c r="AO59" s="28"/>
      <c r="AP59" s="28"/>
      <c r="AQ59" s="28"/>
      <c r="AR59" s="28"/>
      <c r="AS59" s="28"/>
      <c r="AT59" s="28"/>
      <c r="AU59" s="28"/>
      <c r="AV59" s="28"/>
      <c r="AW59" s="28"/>
      <c r="AX59" s="28"/>
      <c r="AY59" s="65"/>
      <c r="AZ59" s="66"/>
      <c r="BA59" s="65"/>
      <c r="BB59" s="65"/>
      <c r="BC59" s="65"/>
      <c r="BD59" s="65"/>
      <c r="BE59" s="65"/>
      <c r="BF59" s="65"/>
      <c r="BG59" s="65"/>
      <c r="BH59" s="65"/>
      <c r="BI59" s="65"/>
      <c r="BJ59" s="65"/>
      <c r="BK59" s="65"/>
      <c r="BL59" s="65"/>
      <c r="BM59" s="66"/>
      <c r="BN59" s="65"/>
      <c r="BO59" s="65"/>
      <c r="BP59" s="65"/>
      <c r="BQ59" s="65"/>
      <c r="BR59" s="65"/>
      <c r="BS59" s="65"/>
      <c r="BT59" s="65"/>
      <c r="BU59" s="65"/>
      <c r="BV59" s="65"/>
      <c r="BW59" s="65"/>
      <c r="BX59" s="65"/>
      <c r="BY59" s="65"/>
      <c r="BZ59" s="66"/>
      <c r="CA59" s="65"/>
      <c r="CB59" s="65"/>
      <c r="CC59" s="65"/>
      <c r="CD59" s="65"/>
      <c r="CE59" s="65"/>
      <c r="CF59" s="65"/>
      <c r="CG59" s="65"/>
      <c r="CH59" s="65"/>
      <c r="CI59" s="65"/>
      <c r="CJ59" s="65"/>
      <c r="CK59" s="65"/>
      <c r="CL59" s="65"/>
      <c r="CM59" s="65"/>
      <c r="CN59" s="65"/>
      <c r="CO59" s="65"/>
      <c r="CP59" s="65"/>
      <c r="CQ59" s="65"/>
      <c r="CR59" s="65"/>
      <c r="CS59" s="28"/>
      <c r="CT59" s="28"/>
      <c r="CU59" s="28"/>
      <c r="CV59" s="28"/>
      <c r="CW59" s="28"/>
      <c r="CX59" s="28"/>
      <c r="CY59" s="28"/>
      <c r="CZ59" s="28"/>
      <c r="DA59" s="28"/>
      <c r="DB59" s="28"/>
      <c r="DC59" s="28"/>
      <c r="DD59" s="28"/>
      <c r="DE59" s="28"/>
      <c r="DF59" s="28"/>
      <c r="DG59" s="28"/>
      <c r="DH59" s="28"/>
      <c r="DI59" s="28"/>
      <c r="DJ59" s="28"/>
      <c r="DK59" s="64"/>
      <c r="DL59" s="28"/>
      <c r="DM59" s="28"/>
      <c r="DN59" s="64"/>
      <c r="DO59" s="64"/>
      <c r="DP59" s="28"/>
      <c r="DQ59" s="28"/>
      <c r="DR59" s="64"/>
      <c r="DS59" s="64"/>
      <c r="DT59" s="28"/>
      <c r="DU59" s="28"/>
      <c r="DV59" s="64"/>
      <c r="DW59" s="28"/>
      <c r="DX59" s="28"/>
      <c r="DY59" s="28"/>
      <c r="DZ59" s="28"/>
      <c r="EA59" s="28"/>
      <c r="EB59" s="28"/>
      <c r="EC59" s="28"/>
      <c r="ED59" s="28"/>
      <c r="EE59" s="28"/>
      <c r="EF59" s="28"/>
      <c r="EG59" s="28"/>
      <c r="EH59" s="28"/>
      <c r="EI59" s="28"/>
      <c r="EJ59" s="28"/>
      <c r="EK59" s="28"/>
      <c r="EL59" s="28"/>
      <c r="EM59" s="28"/>
      <c r="EN59" s="28"/>
      <c r="EO59" s="28"/>
      <c r="EP59" s="28"/>
      <c r="EQ59" s="28"/>
      <c r="ER59" s="28"/>
      <c r="ES59" s="28"/>
      <c r="ET59" s="28"/>
      <c r="EU59" s="28"/>
      <c r="EV59" s="28"/>
      <c r="EW59" s="28"/>
      <c r="EX59" s="28"/>
      <c r="EY59" s="28"/>
      <c r="EZ59" s="28"/>
      <c r="FA59" s="28"/>
      <c r="FB59" s="28"/>
      <c r="FC59" s="28"/>
      <c r="FD59" s="28"/>
      <c r="FE59" s="28"/>
      <c r="FF59" s="28"/>
      <c r="FG59" s="28"/>
      <c r="FH59" s="28"/>
      <c r="FI59" s="28"/>
      <c r="FJ59" s="28"/>
      <c r="FK59" s="28"/>
      <c r="FL59" s="28"/>
      <c r="FM59" s="28"/>
      <c r="FN59" s="28"/>
      <c r="FO59" s="28"/>
      <c r="FP59" s="28"/>
      <c r="FQ59" s="28"/>
      <c r="FR59" s="28"/>
      <c r="FS59" s="28"/>
      <c r="FT59" s="28"/>
      <c r="FU59" s="28"/>
      <c r="FV59" s="28"/>
      <c r="FW59" s="28"/>
      <c r="FX59" s="28"/>
      <c r="FY59" s="28"/>
      <c r="FZ59" s="28"/>
      <c r="GA59" s="28"/>
      <c r="GB59" s="28"/>
      <c r="GC59" s="28"/>
      <c r="GD59" s="28"/>
      <c r="GE59" s="28"/>
      <c r="GF59" s="28"/>
      <c r="GG59" s="28"/>
      <c r="GH59" s="28"/>
      <c r="GI59" s="28"/>
      <c r="GJ59" s="28"/>
      <c r="GK59" s="28"/>
      <c r="GL59" s="28"/>
      <c r="GM59" s="28"/>
      <c r="GN59" s="28"/>
      <c r="GO59" s="28"/>
    </row>
    <row r="60" spans="1:197" x14ac:dyDescent="0.25">
      <c r="A60" s="28"/>
      <c r="B60" s="69"/>
      <c r="C60" s="28"/>
      <c r="D60" s="28"/>
      <c r="E60" s="64"/>
      <c r="F60" s="28"/>
      <c r="G60" s="28"/>
      <c r="H60" s="28"/>
      <c r="I60" s="28"/>
      <c r="J60" s="28"/>
      <c r="K60" s="64"/>
      <c r="L60" s="64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64"/>
      <c r="X60" s="64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64"/>
      <c r="AJ60" s="64"/>
      <c r="AK60" s="28"/>
      <c r="AL60" s="28"/>
      <c r="AM60" s="28"/>
      <c r="AN60" s="28"/>
      <c r="AO60" s="28"/>
      <c r="AP60" s="28"/>
      <c r="AQ60" s="28"/>
      <c r="AR60" s="28"/>
      <c r="AS60" s="28"/>
      <c r="AT60" s="28"/>
      <c r="AU60" s="28"/>
      <c r="AV60" s="28"/>
      <c r="AW60" s="28"/>
      <c r="AX60" s="28"/>
      <c r="AY60" s="65"/>
      <c r="AZ60" s="66"/>
      <c r="BA60" s="65"/>
      <c r="BB60" s="65"/>
      <c r="BC60" s="65"/>
      <c r="BD60" s="65"/>
      <c r="BE60" s="65"/>
      <c r="BF60" s="65"/>
      <c r="BG60" s="65"/>
      <c r="BH60" s="65"/>
      <c r="BI60" s="65"/>
      <c r="BJ60" s="65"/>
      <c r="BK60" s="65"/>
      <c r="BL60" s="65"/>
      <c r="BM60" s="66"/>
      <c r="BN60" s="65"/>
      <c r="BO60" s="65"/>
      <c r="BP60" s="65"/>
      <c r="BQ60" s="65"/>
      <c r="BR60" s="65"/>
      <c r="BS60" s="65"/>
      <c r="BT60" s="65"/>
      <c r="BU60" s="65"/>
      <c r="BV60" s="65"/>
      <c r="BW60" s="65"/>
      <c r="BX60" s="65"/>
      <c r="BY60" s="65"/>
      <c r="BZ60" s="66"/>
      <c r="CA60" s="65"/>
      <c r="CB60" s="65"/>
      <c r="CC60" s="65"/>
      <c r="CD60" s="65"/>
      <c r="CE60" s="65"/>
      <c r="CF60" s="65"/>
      <c r="CG60" s="65"/>
      <c r="CH60" s="65"/>
      <c r="CI60" s="65"/>
      <c r="CJ60" s="65"/>
      <c r="CK60" s="65"/>
      <c r="CL60" s="65"/>
      <c r="CM60" s="65"/>
      <c r="CN60" s="65"/>
      <c r="CO60" s="65"/>
      <c r="CP60" s="65"/>
      <c r="CQ60" s="65"/>
      <c r="CR60" s="65"/>
      <c r="CS60" s="28"/>
      <c r="CT60" s="28"/>
      <c r="CU60" s="28"/>
      <c r="CV60" s="28"/>
      <c r="CW60" s="28"/>
      <c r="CX60" s="28"/>
      <c r="CY60" s="28"/>
      <c r="CZ60" s="28"/>
      <c r="DA60" s="28"/>
      <c r="DB60" s="28"/>
      <c r="DC60" s="28"/>
      <c r="DD60" s="28"/>
      <c r="DE60" s="28"/>
      <c r="DF60" s="28"/>
      <c r="DG60" s="28"/>
      <c r="DH60" s="28"/>
      <c r="DI60" s="28"/>
      <c r="DJ60" s="28"/>
      <c r="DK60" s="64"/>
      <c r="DL60" s="28"/>
      <c r="DM60" s="28"/>
      <c r="DN60" s="64"/>
      <c r="DO60" s="64"/>
      <c r="DP60" s="28"/>
      <c r="DQ60" s="28"/>
      <c r="DR60" s="64"/>
      <c r="DS60" s="64"/>
      <c r="DT60" s="28"/>
      <c r="DU60" s="28"/>
      <c r="DV60" s="64"/>
      <c r="DW60" s="28"/>
      <c r="DX60" s="28"/>
      <c r="DY60" s="28"/>
      <c r="DZ60" s="28"/>
      <c r="EA60" s="28"/>
      <c r="EB60" s="28"/>
      <c r="EC60" s="28"/>
      <c r="ED60" s="28"/>
      <c r="EE60" s="28"/>
      <c r="EF60" s="28"/>
      <c r="EG60" s="28"/>
      <c r="EH60" s="28"/>
      <c r="EI60" s="28"/>
      <c r="EJ60" s="28"/>
      <c r="EK60" s="28"/>
      <c r="EL60" s="28"/>
      <c r="EM60" s="28"/>
      <c r="EN60" s="28"/>
      <c r="EO60" s="28"/>
      <c r="EP60" s="28"/>
      <c r="EQ60" s="28"/>
      <c r="ER60" s="28"/>
      <c r="ES60" s="28"/>
      <c r="ET60" s="28"/>
      <c r="EU60" s="28"/>
      <c r="EV60" s="28"/>
      <c r="EW60" s="28"/>
      <c r="EX60" s="28"/>
      <c r="EY60" s="28"/>
      <c r="EZ60" s="28"/>
      <c r="FA60" s="28"/>
      <c r="FB60" s="28"/>
      <c r="FC60" s="28"/>
      <c r="FD60" s="28"/>
      <c r="FE60" s="28"/>
      <c r="FF60" s="28"/>
      <c r="FG60" s="28"/>
      <c r="FH60" s="28"/>
      <c r="FI60" s="28"/>
      <c r="FJ60" s="28"/>
      <c r="FK60" s="28"/>
      <c r="FL60" s="28"/>
      <c r="FM60" s="28"/>
      <c r="FN60" s="28"/>
      <c r="FO60" s="28"/>
      <c r="FP60" s="28"/>
      <c r="FQ60" s="28"/>
      <c r="FR60" s="28"/>
      <c r="FS60" s="28"/>
      <c r="FT60" s="28"/>
      <c r="FU60" s="28"/>
      <c r="FV60" s="28"/>
      <c r="FW60" s="28"/>
      <c r="FX60" s="28"/>
      <c r="FY60" s="28"/>
      <c r="FZ60" s="28"/>
      <c r="GA60" s="28"/>
      <c r="GB60" s="28"/>
      <c r="GC60" s="28"/>
      <c r="GD60" s="28"/>
      <c r="GE60" s="28"/>
      <c r="GF60" s="28"/>
      <c r="GG60" s="28"/>
      <c r="GH60" s="28"/>
      <c r="GI60" s="28"/>
      <c r="GJ60" s="28"/>
      <c r="GK60" s="28"/>
      <c r="GL60" s="28"/>
      <c r="GM60" s="28"/>
      <c r="GN60" s="28"/>
      <c r="GO60" s="28"/>
    </row>
    <row r="61" spans="1:197" x14ac:dyDescent="0.25">
      <c r="A61" s="28"/>
      <c r="B61" s="69"/>
      <c r="C61" s="28"/>
      <c r="D61" s="28"/>
      <c r="E61" s="64"/>
      <c r="F61" s="28"/>
      <c r="G61" s="28"/>
      <c r="H61" s="28"/>
      <c r="I61" s="28"/>
      <c r="J61" s="28"/>
      <c r="K61" s="64"/>
      <c r="L61" s="64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64"/>
      <c r="X61" s="64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64"/>
      <c r="AJ61" s="64"/>
      <c r="AK61" s="28"/>
      <c r="AL61" s="28"/>
      <c r="AM61" s="28"/>
      <c r="AN61" s="28"/>
      <c r="AO61" s="28"/>
      <c r="AP61" s="28"/>
      <c r="AQ61" s="28"/>
      <c r="AR61" s="28"/>
      <c r="AS61" s="28"/>
      <c r="AT61" s="28"/>
      <c r="AU61" s="28"/>
      <c r="AV61" s="28"/>
      <c r="AW61" s="28"/>
      <c r="AX61" s="28"/>
      <c r="AY61" s="65"/>
      <c r="AZ61" s="66"/>
      <c r="BA61" s="65"/>
      <c r="BB61" s="65"/>
      <c r="BC61" s="65"/>
      <c r="BD61" s="65"/>
      <c r="BE61" s="65"/>
      <c r="BF61" s="65"/>
      <c r="BG61" s="65"/>
      <c r="BH61" s="65"/>
      <c r="BI61" s="65"/>
      <c r="BJ61" s="65"/>
      <c r="BK61" s="65"/>
      <c r="BL61" s="65"/>
      <c r="BM61" s="66"/>
      <c r="BN61" s="65"/>
      <c r="BO61" s="65"/>
      <c r="BP61" s="65"/>
      <c r="BQ61" s="65"/>
      <c r="BR61" s="65"/>
      <c r="BS61" s="65"/>
      <c r="BT61" s="65"/>
      <c r="BU61" s="65"/>
      <c r="BV61" s="65"/>
      <c r="BW61" s="65"/>
      <c r="BX61" s="65"/>
      <c r="BY61" s="65"/>
      <c r="BZ61" s="66"/>
      <c r="CA61" s="65"/>
      <c r="CB61" s="65"/>
      <c r="CC61" s="65"/>
      <c r="CD61" s="65"/>
      <c r="CE61" s="65"/>
      <c r="CF61" s="65"/>
      <c r="CG61" s="65"/>
      <c r="CH61" s="65"/>
      <c r="CI61" s="65"/>
      <c r="CJ61" s="65"/>
      <c r="CK61" s="65"/>
      <c r="CL61" s="65"/>
      <c r="CM61" s="65"/>
      <c r="CN61" s="65"/>
      <c r="CO61" s="65"/>
      <c r="CP61" s="65"/>
      <c r="CQ61" s="65"/>
      <c r="CR61" s="65"/>
      <c r="CS61" s="28"/>
      <c r="CT61" s="28"/>
      <c r="CU61" s="28"/>
      <c r="CV61" s="28"/>
      <c r="CW61" s="28"/>
      <c r="CX61" s="28"/>
      <c r="CY61" s="28"/>
      <c r="CZ61" s="28"/>
      <c r="DA61" s="28"/>
      <c r="DB61" s="28"/>
      <c r="DC61" s="28"/>
      <c r="DD61" s="28"/>
      <c r="DE61" s="28"/>
      <c r="DF61" s="28"/>
      <c r="DG61" s="28"/>
      <c r="DH61" s="28"/>
      <c r="DI61" s="28"/>
      <c r="DJ61" s="28"/>
      <c r="DK61" s="64"/>
      <c r="DL61" s="28"/>
      <c r="DM61" s="28"/>
      <c r="DN61" s="64"/>
      <c r="DO61" s="64"/>
      <c r="DP61" s="28"/>
      <c r="DQ61" s="28"/>
      <c r="DR61" s="64"/>
      <c r="DS61" s="64"/>
      <c r="DT61" s="28"/>
      <c r="DU61" s="28"/>
      <c r="DV61" s="64"/>
      <c r="DW61" s="28"/>
      <c r="DX61" s="28"/>
      <c r="DY61" s="28"/>
      <c r="DZ61" s="28"/>
      <c r="EA61" s="28"/>
      <c r="EB61" s="28"/>
      <c r="EC61" s="28"/>
      <c r="ED61" s="28"/>
      <c r="EE61" s="28"/>
      <c r="EF61" s="28"/>
      <c r="EG61" s="28"/>
      <c r="EH61" s="28"/>
      <c r="EI61" s="28"/>
      <c r="EJ61" s="28"/>
      <c r="EK61" s="28"/>
      <c r="EL61" s="28"/>
      <c r="EM61" s="28"/>
      <c r="EN61" s="28"/>
      <c r="EO61" s="28"/>
      <c r="EP61" s="28"/>
      <c r="EQ61" s="28"/>
      <c r="ER61" s="28"/>
      <c r="ES61" s="28"/>
      <c r="ET61" s="28"/>
      <c r="EU61" s="28"/>
      <c r="EV61" s="28"/>
      <c r="EW61" s="28"/>
      <c r="EX61" s="28"/>
      <c r="EY61" s="28"/>
      <c r="EZ61" s="28"/>
      <c r="FA61" s="28"/>
      <c r="FB61" s="28"/>
      <c r="FC61" s="28"/>
      <c r="FD61" s="28"/>
      <c r="FE61" s="28"/>
      <c r="FF61" s="28"/>
      <c r="FG61" s="28"/>
      <c r="FH61" s="28"/>
      <c r="FI61" s="28"/>
      <c r="FJ61" s="28"/>
      <c r="FK61" s="28"/>
      <c r="FL61" s="28"/>
      <c r="FM61" s="28"/>
      <c r="FN61" s="28"/>
      <c r="FO61" s="28"/>
      <c r="FP61" s="28"/>
      <c r="FQ61" s="28"/>
      <c r="FR61" s="28"/>
      <c r="FS61" s="28"/>
      <c r="FT61" s="28"/>
      <c r="FU61" s="28"/>
      <c r="FV61" s="28"/>
      <c r="FW61" s="28"/>
      <c r="FX61" s="28"/>
      <c r="FY61" s="28"/>
      <c r="FZ61" s="28"/>
      <c r="GA61" s="28"/>
      <c r="GB61" s="28"/>
      <c r="GC61" s="28"/>
      <c r="GD61" s="28"/>
      <c r="GE61" s="28"/>
      <c r="GF61" s="28"/>
      <c r="GG61" s="28"/>
      <c r="GH61" s="28"/>
      <c r="GI61" s="28"/>
      <c r="GJ61" s="28"/>
      <c r="GK61" s="28"/>
      <c r="GL61" s="28"/>
      <c r="GM61" s="28"/>
      <c r="GN61" s="28"/>
      <c r="GO61" s="28"/>
    </row>
    <row r="62" spans="1:197" x14ac:dyDescent="0.25">
      <c r="A62" s="28"/>
      <c r="B62" s="69"/>
      <c r="C62" s="28"/>
      <c r="D62" s="28"/>
      <c r="E62" s="64"/>
      <c r="F62" s="28"/>
      <c r="G62" s="28"/>
      <c r="H62" s="28"/>
      <c r="I62" s="28"/>
      <c r="J62" s="28"/>
      <c r="K62" s="64"/>
      <c r="L62" s="64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64"/>
      <c r="X62" s="64"/>
      <c r="Y62" s="28"/>
      <c r="Z62" s="28"/>
      <c r="AA62" s="28"/>
      <c r="AB62" s="28"/>
      <c r="AC62" s="28"/>
      <c r="AD62" s="28"/>
      <c r="AE62" s="28"/>
      <c r="AF62" s="28"/>
      <c r="AG62" s="28"/>
      <c r="AH62" s="28"/>
      <c r="AI62" s="64"/>
      <c r="AJ62" s="64"/>
      <c r="AK62" s="28"/>
      <c r="AL62" s="28"/>
      <c r="AM62" s="28"/>
      <c r="AN62" s="28"/>
      <c r="AO62" s="28"/>
      <c r="AP62" s="28"/>
      <c r="AQ62" s="28"/>
      <c r="AR62" s="28"/>
      <c r="AS62" s="28"/>
      <c r="AT62" s="28"/>
      <c r="AU62" s="28"/>
      <c r="AV62" s="28"/>
      <c r="AW62" s="28"/>
      <c r="AX62" s="28"/>
      <c r="AY62" s="65"/>
      <c r="AZ62" s="66"/>
      <c r="BA62" s="65"/>
      <c r="BB62" s="65"/>
      <c r="BC62" s="65"/>
      <c r="BD62" s="65"/>
      <c r="BE62" s="65"/>
      <c r="BF62" s="65"/>
      <c r="BG62" s="65"/>
      <c r="BH62" s="65"/>
      <c r="BI62" s="65"/>
      <c r="BJ62" s="65"/>
      <c r="BK62" s="65"/>
      <c r="BL62" s="65"/>
      <c r="BM62" s="66"/>
      <c r="BN62" s="65"/>
      <c r="BO62" s="65"/>
      <c r="BP62" s="65"/>
      <c r="BQ62" s="65"/>
      <c r="BR62" s="65"/>
      <c r="BS62" s="65"/>
      <c r="BT62" s="65"/>
      <c r="BU62" s="65"/>
      <c r="BV62" s="65"/>
      <c r="BW62" s="65"/>
      <c r="BX62" s="65"/>
      <c r="BY62" s="65"/>
      <c r="BZ62" s="66"/>
      <c r="CA62" s="65"/>
      <c r="CB62" s="65"/>
      <c r="CC62" s="65"/>
      <c r="CD62" s="65"/>
      <c r="CE62" s="65"/>
      <c r="CF62" s="65"/>
      <c r="CG62" s="65"/>
      <c r="CH62" s="65"/>
      <c r="CI62" s="65"/>
      <c r="CJ62" s="65"/>
      <c r="CK62" s="65"/>
      <c r="CL62" s="65"/>
      <c r="CM62" s="65"/>
      <c r="CN62" s="65"/>
      <c r="CO62" s="65"/>
      <c r="CP62" s="65"/>
      <c r="CQ62" s="65"/>
      <c r="CR62" s="65"/>
      <c r="CS62" s="28"/>
      <c r="CT62" s="28"/>
      <c r="CU62" s="28"/>
      <c r="CV62" s="28"/>
      <c r="CW62" s="28"/>
      <c r="CX62" s="28"/>
      <c r="CY62" s="28"/>
      <c r="CZ62" s="28"/>
      <c r="DA62" s="28"/>
      <c r="DB62" s="28"/>
      <c r="DC62" s="28"/>
      <c r="DD62" s="28"/>
      <c r="DE62" s="28"/>
      <c r="DF62" s="28"/>
      <c r="DG62" s="28"/>
      <c r="DH62" s="28"/>
      <c r="DI62" s="28"/>
      <c r="DJ62" s="28"/>
      <c r="DK62" s="64"/>
      <c r="DL62" s="28"/>
      <c r="DM62" s="28"/>
      <c r="DN62" s="64"/>
      <c r="DO62" s="64"/>
      <c r="DP62" s="28"/>
      <c r="DQ62" s="28"/>
      <c r="DR62" s="64"/>
      <c r="DS62" s="64"/>
      <c r="DT62" s="28"/>
      <c r="DU62" s="28"/>
      <c r="DV62" s="64"/>
      <c r="DW62" s="28"/>
      <c r="DX62" s="28"/>
      <c r="DY62" s="28"/>
      <c r="DZ62" s="28"/>
      <c r="EA62" s="28"/>
      <c r="EB62" s="28"/>
      <c r="EC62" s="28"/>
      <c r="ED62" s="28"/>
      <c r="EE62" s="28"/>
      <c r="EF62" s="28"/>
      <c r="EG62" s="28"/>
      <c r="EH62" s="28"/>
      <c r="EI62" s="28"/>
      <c r="EJ62" s="28"/>
      <c r="EK62" s="28"/>
      <c r="EL62" s="28"/>
      <c r="EM62" s="28"/>
      <c r="EN62" s="28"/>
      <c r="EO62" s="28"/>
      <c r="EP62" s="28"/>
      <c r="EQ62" s="28"/>
      <c r="ER62" s="28"/>
      <c r="ES62" s="28"/>
      <c r="ET62" s="28"/>
      <c r="EU62" s="28"/>
      <c r="EV62" s="28"/>
      <c r="EW62" s="28"/>
      <c r="EX62" s="28"/>
      <c r="EY62" s="28"/>
      <c r="EZ62" s="28"/>
      <c r="FA62" s="28"/>
      <c r="FB62" s="28"/>
      <c r="FC62" s="28"/>
      <c r="FD62" s="28"/>
      <c r="FE62" s="28"/>
      <c r="FF62" s="28"/>
      <c r="FG62" s="28"/>
      <c r="FH62" s="28"/>
      <c r="FI62" s="28"/>
      <c r="FJ62" s="28"/>
      <c r="FK62" s="28"/>
      <c r="FL62" s="28"/>
      <c r="FM62" s="28"/>
      <c r="FN62" s="28"/>
      <c r="FO62" s="28"/>
      <c r="FP62" s="28"/>
      <c r="FQ62" s="28"/>
      <c r="FR62" s="28"/>
      <c r="FS62" s="28"/>
      <c r="FT62" s="28"/>
      <c r="FU62" s="28"/>
      <c r="FV62" s="28"/>
      <c r="FW62" s="28"/>
      <c r="FX62" s="28"/>
      <c r="FY62" s="28"/>
      <c r="FZ62" s="28"/>
      <c r="GA62" s="28"/>
      <c r="GB62" s="28"/>
      <c r="GC62" s="28"/>
      <c r="GD62" s="28"/>
      <c r="GE62" s="28"/>
      <c r="GF62" s="28"/>
      <c r="GG62" s="28"/>
      <c r="GH62" s="28"/>
      <c r="GI62" s="28"/>
      <c r="GJ62" s="28"/>
      <c r="GK62" s="28"/>
      <c r="GL62" s="28"/>
      <c r="GM62" s="28"/>
      <c r="GN62" s="28"/>
      <c r="GO62" s="28"/>
    </row>
  </sheetData>
  <mergeCells count="50">
    <mergeCell ref="CO1:CP2"/>
    <mergeCell ref="A1:F2"/>
    <mergeCell ref="G1:G2"/>
    <mergeCell ref="H1:H2"/>
    <mergeCell ref="J1:U2"/>
    <mergeCell ref="V1:AG2"/>
    <mergeCell ref="AH1:AS2"/>
    <mergeCell ref="AT1:AY2"/>
    <mergeCell ref="AZ1:BL2"/>
    <mergeCell ref="BM1:BY2"/>
    <mergeCell ref="BZ1:CL2"/>
    <mergeCell ref="CM1:CN2"/>
    <mergeCell ref="DK1:DN2"/>
    <mergeCell ref="DO1:DR2"/>
    <mergeCell ref="DS1:DV2"/>
    <mergeCell ref="C3:D3"/>
    <mergeCell ref="M3:N3"/>
    <mergeCell ref="Y3:Z3"/>
    <mergeCell ref="AK3:AL3"/>
    <mergeCell ref="AT3:AU3"/>
    <mergeCell ref="AV3:AW3"/>
    <mergeCell ref="DD1:DD2"/>
    <mergeCell ref="DE1:DE2"/>
    <mergeCell ref="DF1:DF2"/>
    <mergeCell ref="DG1:DG2"/>
    <mergeCell ref="DH1:DH2"/>
    <mergeCell ref="DI1:DI2"/>
    <mergeCell ref="DC1:DC2"/>
    <mergeCell ref="O14:R15"/>
    <mergeCell ref="S14:U15"/>
    <mergeCell ref="O16:R17"/>
    <mergeCell ref="S16:U17"/>
    <mergeCell ref="DJ1:DJ2"/>
    <mergeCell ref="CQ1:CR2"/>
    <mergeCell ref="CS1:CS2"/>
    <mergeCell ref="CT1:CT2"/>
    <mergeCell ref="CU1:CU2"/>
    <mergeCell ref="CV1:CV2"/>
    <mergeCell ref="CW1:CW2"/>
    <mergeCell ref="CX1:CX2"/>
    <mergeCell ref="CY1:CY2"/>
    <mergeCell ref="CZ1:CZ2"/>
    <mergeCell ref="DA1:DA2"/>
    <mergeCell ref="DB1:DB2"/>
    <mergeCell ref="AX3:AY3"/>
    <mergeCell ref="BB3:BC3"/>
    <mergeCell ref="BO3:BP3"/>
    <mergeCell ref="CB3:CC3"/>
    <mergeCell ref="O12:R13"/>
    <mergeCell ref="S12:U13"/>
  </mergeCells>
  <conditionalFormatting sqref="K4:L27">
    <cfRule type="containsText" dxfId="124" priority="37" operator="containsText" text="Lille OSC">
      <formula>NOT(ISERROR(SEARCH("Lille OSC",K4)))</formula>
    </cfRule>
  </conditionalFormatting>
  <conditionalFormatting sqref="M4:M27">
    <cfRule type="cellIs" dxfId="123" priority="34" operator="lessThan">
      <formula>0</formula>
    </cfRule>
    <cfRule type="cellIs" dxfId="122" priority="35" operator="greaterThan">
      <formula>0</formula>
    </cfRule>
    <cfRule type="cellIs" dxfId="121" priority="36" operator="equal">
      <formula>0</formula>
    </cfRule>
  </conditionalFormatting>
  <conditionalFormatting sqref="W4:X27">
    <cfRule type="containsText" dxfId="120" priority="33" operator="containsText" text="Lille OSC">
      <formula>NOT(ISERROR(SEARCH("Lille OSC",W4)))</formula>
    </cfRule>
  </conditionalFormatting>
  <conditionalFormatting sqref="Y4:Y27">
    <cfRule type="cellIs" dxfId="119" priority="30" operator="lessThan">
      <formula>0</formula>
    </cfRule>
    <cfRule type="cellIs" dxfId="118" priority="31" operator="greaterThan">
      <formula>0</formula>
    </cfRule>
    <cfRule type="cellIs" dxfId="117" priority="32" operator="equal">
      <formula>0</formula>
    </cfRule>
  </conditionalFormatting>
  <conditionalFormatting sqref="Z4:Z27">
    <cfRule type="containsText" dxfId="116" priority="27" operator="containsText" text="p">
      <formula>NOT(ISERROR(SEARCH("p",Z4)))</formula>
    </cfRule>
    <cfRule type="containsText" dxfId="115" priority="28" operator="containsText" text="u">
      <formula>NOT(ISERROR(SEARCH("u",Z4)))</formula>
    </cfRule>
    <cfRule type="containsText" dxfId="114" priority="29" operator="containsText" text="q">
      <formula>NOT(ISERROR(SEARCH("q",Z4)))</formula>
    </cfRule>
  </conditionalFormatting>
  <conditionalFormatting sqref="AI4:AJ27">
    <cfRule type="containsText" dxfId="113" priority="26" operator="containsText" text="Lille OSC">
      <formula>NOT(ISERROR(SEARCH("Lille OSC",AI4)))</formula>
    </cfRule>
  </conditionalFormatting>
  <conditionalFormatting sqref="AK4:AK27">
    <cfRule type="cellIs" dxfId="112" priority="23" operator="lessThan">
      <formula>0</formula>
    </cfRule>
    <cfRule type="cellIs" dxfId="111" priority="24" operator="greaterThan">
      <formula>0</formula>
    </cfRule>
    <cfRule type="cellIs" dxfId="110" priority="25" operator="equal">
      <formula>0</formula>
    </cfRule>
  </conditionalFormatting>
  <conditionalFormatting sqref="AL4:AL27">
    <cfRule type="containsText" dxfId="109" priority="20" operator="containsText" text="p">
      <formula>NOT(ISERROR(SEARCH("p",AL4)))</formula>
    </cfRule>
    <cfRule type="containsText" dxfId="108" priority="21" operator="containsText" text="u">
      <formula>NOT(ISERROR(SEARCH("u",AL4)))</formula>
    </cfRule>
    <cfRule type="containsText" dxfId="107" priority="22" operator="containsText" text="q">
      <formula>NOT(ISERROR(SEARCH("q",AL4)))</formula>
    </cfRule>
  </conditionalFormatting>
  <conditionalFormatting sqref="N4:N27">
    <cfRule type="containsText" dxfId="106" priority="17" operator="containsText" text="p">
      <formula>NOT(ISERROR(SEARCH("p",N4)))</formula>
    </cfRule>
    <cfRule type="containsText" dxfId="105" priority="18" operator="containsText" text="u">
      <formula>NOT(ISERROR(SEARCH("u",N4)))</formula>
    </cfRule>
    <cfRule type="containsText" dxfId="104" priority="19" operator="containsText" text="q">
      <formula>NOT(ISERROR(SEARCH("q",N4)))</formula>
    </cfRule>
  </conditionalFormatting>
  <conditionalFormatting sqref="B14:B15 E14:E15">
    <cfRule type="containsText" dxfId="103" priority="5" operator="containsText" text="Lille OSC">
      <formula>NOT(ISERROR(SEARCH("Lille OSC",B14)))</formula>
    </cfRule>
  </conditionalFormatting>
  <conditionalFormatting sqref="G14:G15">
    <cfRule type="containsText" dxfId="102" priority="6" operator="containsText" text="Remis">
      <formula>NOT(ISERROR(SEARCH("Remis",G14)))</formula>
    </cfRule>
    <cfRule type="containsText" dxfId="101" priority="7" operator="containsText" text="Arrêté">
      <formula>NOT(ISERROR(SEARCH("Arrêté",G14)))</formula>
    </cfRule>
    <cfRule type="containsText" dxfId="100" priority="8" operator="containsText" text="Annulé">
      <formula>NOT(ISERROR(SEARCH("Annulé",G14)))</formula>
    </cfRule>
  </conditionalFormatting>
  <conditionalFormatting sqref="G4:G13">
    <cfRule type="containsText" dxfId="99" priority="2" operator="containsText" text="Remis">
      <formula>NOT(ISERROR(SEARCH("Remis",G4)))</formula>
    </cfRule>
    <cfRule type="containsText" dxfId="98" priority="3" operator="containsText" text="Arrêté">
      <formula>NOT(ISERROR(SEARCH("Arrêté",G4)))</formula>
    </cfRule>
    <cfRule type="containsText" dxfId="97" priority="4" operator="containsText" text="Annulé">
      <formula>NOT(ISERROR(SEARCH("Annulé",G4)))</formula>
    </cfRule>
  </conditionalFormatting>
  <conditionalFormatting sqref="B4:B13 E4:E13">
    <cfRule type="containsText" dxfId="96" priority="1" operator="containsText" text="Lille OSC">
      <formula>NOT(ISERROR(SEARCH("Lille OSC",B4)))</formula>
    </cfRule>
  </conditionalFormatting>
  <dataValidations count="2">
    <dataValidation type="list" allowBlank="1" showInputMessage="1" showErrorMessage="1" sqref="E4:E7 B4:B7" xr:uid="{7A6D69F7-B54C-440F-9B6B-0DA250EFE71B}">
      <formula1>Equipes</formula1>
    </dataValidation>
    <dataValidation type="list" allowBlank="1" showInputMessage="1" showErrorMessage="1" sqref="G4:G7" xr:uid="{60A08F84-0109-47CA-B9BA-DD997225E096}">
      <formula1>Etat</formula1>
    </dataValidation>
  </dataValidation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AA9DD3-AEE6-4678-9AAA-8AFABFB90C17}">
  <sheetPr>
    <tabColor rgb="FF0000FF"/>
  </sheetPr>
  <dimension ref="A1:MZ62"/>
  <sheetViews>
    <sheetView workbookViewId="0">
      <selection sqref="A1:F2"/>
    </sheetView>
  </sheetViews>
  <sheetFormatPr baseColWidth="10" defaultRowHeight="15" x14ac:dyDescent="0.25"/>
  <cols>
    <col min="1" max="1" width="5.7109375" style="2" customWidth="1"/>
    <col min="2" max="2" width="30.7109375" style="4" customWidth="1"/>
    <col min="3" max="4" width="5.7109375" style="2" customWidth="1"/>
    <col min="5" max="5" width="30.7109375" style="1" customWidth="1"/>
    <col min="6" max="6" width="5.7109375" style="2" customWidth="1"/>
    <col min="7" max="7" width="25.7109375" style="2" customWidth="1"/>
    <col min="8" max="9" width="10.7109375" style="2" customWidth="1"/>
    <col min="10" max="10" width="5.7109375" style="2" customWidth="1"/>
    <col min="11" max="11" width="30.7109375" style="1" customWidth="1"/>
    <col min="12" max="12" width="5.7109375" style="1" customWidth="1"/>
    <col min="13" max="22" width="5.7109375" style="2" customWidth="1"/>
    <col min="23" max="23" width="30.7109375" style="1" customWidth="1"/>
    <col min="24" max="24" width="5.7109375" style="1" customWidth="1"/>
    <col min="25" max="34" width="5.7109375" style="2" customWidth="1"/>
    <col min="35" max="35" width="30.7109375" style="1" customWidth="1"/>
    <col min="36" max="36" width="5.7109375" style="1" customWidth="1"/>
    <col min="37" max="45" width="5.7109375" style="2" customWidth="1"/>
    <col min="46" max="51" width="5.7109375" style="2" hidden="1" customWidth="1"/>
    <col min="52" max="52" width="30.7109375" style="1" hidden="1" customWidth="1"/>
    <col min="53" max="64" width="5.7109375" style="2" hidden="1" customWidth="1"/>
    <col min="65" max="65" width="30.7109375" style="1" hidden="1" customWidth="1"/>
    <col min="66" max="77" width="5.7109375" style="2" hidden="1" customWidth="1"/>
    <col min="78" max="78" width="30.7109375" style="1" hidden="1" customWidth="1"/>
    <col min="79" max="90" width="5.7109375" style="2" hidden="1" customWidth="1"/>
    <col min="91" max="96" width="15.7109375" style="2" hidden="1" customWidth="1"/>
    <col min="97" max="114" width="5.7109375" style="2" hidden="1" customWidth="1"/>
    <col min="115" max="115" width="30.7109375" style="1" hidden="1" customWidth="1"/>
    <col min="116" max="116" width="15.7109375" style="2" hidden="1" customWidth="1"/>
    <col min="117" max="117" width="5.7109375" style="2" hidden="1" customWidth="1"/>
    <col min="118" max="119" width="30.7109375" style="1" hidden="1" customWidth="1"/>
    <col min="120" max="120" width="15.7109375" style="2" hidden="1" customWidth="1"/>
    <col min="121" max="121" width="5.7109375" style="2" hidden="1" customWidth="1"/>
    <col min="122" max="123" width="30.7109375" style="1" hidden="1" customWidth="1"/>
    <col min="124" max="124" width="15.7109375" style="2" hidden="1" customWidth="1"/>
    <col min="125" max="125" width="5.7109375" style="2" hidden="1" customWidth="1"/>
    <col min="126" max="126" width="30.7109375" style="1" hidden="1" customWidth="1"/>
    <col min="127" max="364" width="5.7109375" style="2" customWidth="1"/>
  </cols>
  <sheetData>
    <row r="1" spans="1:197" ht="15.75" thickTop="1" x14ac:dyDescent="0.25">
      <c r="A1" s="268" t="str">
        <f>'J01'!$A$1:$F$2</f>
        <v>Nom du championnat</v>
      </c>
      <c r="B1" s="269"/>
      <c r="C1" s="269"/>
      <c r="D1" s="269"/>
      <c r="E1" s="269"/>
      <c r="F1" s="270"/>
      <c r="G1" s="266" t="str">
        <f>'J01'!$G$1:$G$2</f>
        <v>2018 - 2019</v>
      </c>
      <c r="H1" s="264" t="s">
        <v>60</v>
      </c>
      <c r="I1" s="28"/>
      <c r="J1" s="276" t="s">
        <v>26</v>
      </c>
      <c r="K1" s="277"/>
      <c r="L1" s="277"/>
      <c r="M1" s="277"/>
      <c r="N1" s="277"/>
      <c r="O1" s="277"/>
      <c r="P1" s="277"/>
      <c r="Q1" s="277"/>
      <c r="R1" s="277"/>
      <c r="S1" s="277"/>
      <c r="T1" s="277"/>
      <c r="U1" s="278"/>
      <c r="V1" s="233" t="s">
        <v>27</v>
      </c>
      <c r="W1" s="234"/>
      <c r="X1" s="234"/>
      <c r="Y1" s="234"/>
      <c r="Z1" s="234"/>
      <c r="AA1" s="234"/>
      <c r="AB1" s="234"/>
      <c r="AC1" s="234"/>
      <c r="AD1" s="234"/>
      <c r="AE1" s="234"/>
      <c r="AF1" s="234"/>
      <c r="AG1" s="235"/>
      <c r="AH1" s="241" t="s">
        <v>28</v>
      </c>
      <c r="AI1" s="242"/>
      <c r="AJ1" s="242"/>
      <c r="AK1" s="242"/>
      <c r="AL1" s="242"/>
      <c r="AM1" s="242"/>
      <c r="AN1" s="242"/>
      <c r="AO1" s="242"/>
      <c r="AP1" s="242"/>
      <c r="AQ1" s="242"/>
      <c r="AR1" s="242"/>
      <c r="AS1" s="243"/>
      <c r="AT1" s="232"/>
      <c r="AU1" s="232"/>
      <c r="AV1" s="232"/>
      <c r="AW1" s="232"/>
      <c r="AX1" s="232"/>
      <c r="AY1" s="232"/>
      <c r="AZ1" s="282" t="s">
        <v>26</v>
      </c>
      <c r="BA1" s="282"/>
      <c r="BB1" s="282"/>
      <c r="BC1" s="282"/>
      <c r="BD1" s="282"/>
      <c r="BE1" s="282"/>
      <c r="BF1" s="282"/>
      <c r="BG1" s="282"/>
      <c r="BH1" s="282"/>
      <c r="BI1" s="282"/>
      <c r="BJ1" s="282"/>
      <c r="BK1" s="282"/>
      <c r="BL1" s="282"/>
      <c r="BM1" s="282" t="s">
        <v>27</v>
      </c>
      <c r="BN1" s="282"/>
      <c r="BO1" s="282"/>
      <c r="BP1" s="282"/>
      <c r="BQ1" s="282"/>
      <c r="BR1" s="282"/>
      <c r="BS1" s="282"/>
      <c r="BT1" s="282"/>
      <c r="BU1" s="282"/>
      <c r="BV1" s="282"/>
      <c r="BW1" s="282"/>
      <c r="BX1" s="282"/>
      <c r="BY1" s="282"/>
      <c r="BZ1" s="282" t="s">
        <v>28</v>
      </c>
      <c r="CA1" s="282"/>
      <c r="CB1" s="282"/>
      <c r="CC1" s="282"/>
      <c r="CD1" s="282"/>
      <c r="CE1" s="282"/>
      <c r="CF1" s="282"/>
      <c r="CG1" s="282"/>
      <c r="CH1" s="282"/>
      <c r="CI1" s="282"/>
      <c r="CJ1" s="282"/>
      <c r="CK1" s="282"/>
      <c r="CL1" s="282"/>
      <c r="CM1" s="229" t="s">
        <v>40</v>
      </c>
      <c r="CN1" s="229"/>
      <c r="CO1" s="229" t="s">
        <v>46</v>
      </c>
      <c r="CP1" s="229"/>
      <c r="CQ1" s="229" t="s">
        <v>41</v>
      </c>
      <c r="CR1" s="229"/>
      <c r="CS1" s="283" t="s">
        <v>44</v>
      </c>
      <c r="CT1" s="283" t="s">
        <v>45</v>
      </c>
      <c r="CU1" s="283" t="s">
        <v>44</v>
      </c>
      <c r="CV1" s="283" t="s">
        <v>45</v>
      </c>
      <c r="CW1" s="283" t="s">
        <v>44</v>
      </c>
      <c r="CX1" s="283" t="s">
        <v>45</v>
      </c>
      <c r="CY1" s="283" t="s">
        <v>44</v>
      </c>
      <c r="CZ1" s="283" t="s">
        <v>45</v>
      </c>
      <c r="DA1" s="283" t="s">
        <v>44</v>
      </c>
      <c r="DB1" s="283" t="s">
        <v>45</v>
      </c>
      <c r="DC1" s="283" t="s">
        <v>44</v>
      </c>
      <c r="DD1" s="283" t="s">
        <v>45</v>
      </c>
      <c r="DE1" s="283" t="s">
        <v>44</v>
      </c>
      <c r="DF1" s="283" t="s">
        <v>45</v>
      </c>
      <c r="DG1" s="283" t="s">
        <v>44</v>
      </c>
      <c r="DH1" s="283" t="s">
        <v>45</v>
      </c>
      <c r="DI1" s="283" t="s">
        <v>44</v>
      </c>
      <c r="DJ1" s="284" t="s">
        <v>45</v>
      </c>
      <c r="DK1" s="282" t="s">
        <v>40</v>
      </c>
      <c r="DL1" s="282"/>
      <c r="DM1" s="282"/>
      <c r="DN1" s="282"/>
      <c r="DO1" s="282" t="s">
        <v>46</v>
      </c>
      <c r="DP1" s="282"/>
      <c r="DQ1" s="282"/>
      <c r="DR1" s="282"/>
      <c r="DS1" s="282" t="s">
        <v>41</v>
      </c>
      <c r="DT1" s="282"/>
      <c r="DU1" s="282"/>
      <c r="DV1" s="282"/>
      <c r="DW1" s="28"/>
      <c r="DX1" s="28"/>
      <c r="DY1" s="28"/>
      <c r="DZ1" s="28"/>
      <c r="EA1" s="28"/>
      <c r="EB1" s="28"/>
      <c r="EC1" s="28"/>
      <c r="ED1" s="28"/>
      <c r="EE1" s="28"/>
      <c r="EF1" s="28"/>
      <c r="EG1" s="28"/>
      <c r="EH1" s="28"/>
      <c r="EI1" s="28"/>
      <c r="EJ1" s="28"/>
      <c r="EK1" s="28"/>
      <c r="EL1" s="28"/>
      <c r="EM1" s="28"/>
      <c r="EN1" s="28"/>
      <c r="EO1" s="28"/>
      <c r="EP1" s="28"/>
      <c r="EQ1" s="28"/>
      <c r="ER1" s="28"/>
      <c r="ES1" s="28"/>
      <c r="ET1" s="28"/>
      <c r="EU1" s="28"/>
      <c r="EV1" s="28"/>
      <c r="EW1" s="28"/>
      <c r="EX1" s="28"/>
      <c r="EY1" s="28"/>
      <c r="EZ1" s="28"/>
      <c r="FA1" s="28"/>
      <c r="FB1" s="28"/>
      <c r="FC1" s="28"/>
      <c r="FD1" s="28"/>
      <c r="FE1" s="28"/>
      <c r="FF1" s="28"/>
      <c r="FG1" s="28"/>
      <c r="FH1" s="28"/>
      <c r="FI1" s="28"/>
      <c r="FJ1" s="28"/>
      <c r="FK1" s="28"/>
      <c r="FL1" s="28"/>
      <c r="FM1" s="28"/>
      <c r="FN1" s="28"/>
      <c r="FO1" s="28"/>
      <c r="FP1" s="28"/>
      <c r="FQ1" s="28"/>
      <c r="FR1" s="28"/>
      <c r="FS1" s="28"/>
      <c r="FT1" s="28"/>
      <c r="FU1" s="28"/>
      <c r="FV1" s="28"/>
      <c r="FW1" s="28"/>
      <c r="FX1" s="28"/>
      <c r="FY1" s="28"/>
      <c r="FZ1" s="28"/>
      <c r="GA1" s="28"/>
      <c r="GB1" s="28"/>
      <c r="GC1" s="28"/>
      <c r="GD1" s="28"/>
      <c r="GE1" s="28"/>
      <c r="GF1" s="28"/>
      <c r="GG1" s="28"/>
      <c r="GH1" s="28"/>
      <c r="GI1" s="28"/>
      <c r="GJ1" s="28"/>
      <c r="GK1" s="28"/>
      <c r="GL1" s="28"/>
      <c r="GM1" s="28"/>
      <c r="GN1" s="28"/>
      <c r="GO1" s="28"/>
    </row>
    <row r="2" spans="1:197" ht="15.75" thickBot="1" x14ac:dyDescent="0.3">
      <c r="A2" s="271"/>
      <c r="B2" s="272"/>
      <c r="C2" s="272"/>
      <c r="D2" s="272"/>
      <c r="E2" s="272"/>
      <c r="F2" s="273"/>
      <c r="G2" s="267"/>
      <c r="H2" s="265"/>
      <c r="I2" s="28"/>
      <c r="J2" s="279"/>
      <c r="K2" s="280"/>
      <c r="L2" s="280"/>
      <c r="M2" s="280"/>
      <c r="N2" s="280"/>
      <c r="O2" s="280"/>
      <c r="P2" s="280"/>
      <c r="Q2" s="280"/>
      <c r="R2" s="280"/>
      <c r="S2" s="280"/>
      <c r="T2" s="280"/>
      <c r="U2" s="281"/>
      <c r="V2" s="236"/>
      <c r="W2" s="237"/>
      <c r="X2" s="237"/>
      <c r="Y2" s="237"/>
      <c r="Z2" s="237"/>
      <c r="AA2" s="237"/>
      <c r="AB2" s="237"/>
      <c r="AC2" s="237"/>
      <c r="AD2" s="237"/>
      <c r="AE2" s="237"/>
      <c r="AF2" s="237"/>
      <c r="AG2" s="238"/>
      <c r="AH2" s="244"/>
      <c r="AI2" s="245"/>
      <c r="AJ2" s="245"/>
      <c r="AK2" s="245"/>
      <c r="AL2" s="245"/>
      <c r="AM2" s="245"/>
      <c r="AN2" s="245"/>
      <c r="AO2" s="245"/>
      <c r="AP2" s="245"/>
      <c r="AQ2" s="245"/>
      <c r="AR2" s="245"/>
      <c r="AS2" s="246"/>
      <c r="AT2" s="232"/>
      <c r="AU2" s="232"/>
      <c r="AV2" s="232"/>
      <c r="AW2" s="232"/>
      <c r="AX2" s="232"/>
      <c r="AY2" s="232"/>
      <c r="AZ2" s="282"/>
      <c r="BA2" s="282"/>
      <c r="BB2" s="282"/>
      <c r="BC2" s="282"/>
      <c r="BD2" s="282"/>
      <c r="BE2" s="282"/>
      <c r="BF2" s="282"/>
      <c r="BG2" s="282"/>
      <c r="BH2" s="282"/>
      <c r="BI2" s="282"/>
      <c r="BJ2" s="282"/>
      <c r="BK2" s="282"/>
      <c r="BL2" s="282"/>
      <c r="BM2" s="282"/>
      <c r="BN2" s="282"/>
      <c r="BO2" s="282"/>
      <c r="BP2" s="282"/>
      <c r="BQ2" s="282"/>
      <c r="BR2" s="282"/>
      <c r="BS2" s="282"/>
      <c r="BT2" s="282"/>
      <c r="BU2" s="282"/>
      <c r="BV2" s="282"/>
      <c r="BW2" s="282"/>
      <c r="BX2" s="282"/>
      <c r="BY2" s="282"/>
      <c r="BZ2" s="282"/>
      <c r="CA2" s="282"/>
      <c r="CB2" s="282"/>
      <c r="CC2" s="282"/>
      <c r="CD2" s="282"/>
      <c r="CE2" s="282"/>
      <c r="CF2" s="282"/>
      <c r="CG2" s="282"/>
      <c r="CH2" s="282"/>
      <c r="CI2" s="282"/>
      <c r="CJ2" s="282"/>
      <c r="CK2" s="282"/>
      <c r="CL2" s="282"/>
      <c r="CM2" s="229"/>
      <c r="CN2" s="229"/>
      <c r="CO2" s="229"/>
      <c r="CP2" s="229"/>
      <c r="CQ2" s="229"/>
      <c r="CR2" s="229"/>
      <c r="CS2" s="283"/>
      <c r="CT2" s="283"/>
      <c r="CU2" s="283"/>
      <c r="CV2" s="283"/>
      <c r="CW2" s="283"/>
      <c r="CX2" s="283"/>
      <c r="CY2" s="283"/>
      <c r="CZ2" s="283"/>
      <c r="DA2" s="283"/>
      <c r="DB2" s="283"/>
      <c r="DC2" s="283"/>
      <c r="DD2" s="283"/>
      <c r="DE2" s="283"/>
      <c r="DF2" s="283"/>
      <c r="DG2" s="283"/>
      <c r="DH2" s="283"/>
      <c r="DI2" s="283"/>
      <c r="DJ2" s="284"/>
      <c r="DK2" s="282"/>
      <c r="DL2" s="282"/>
      <c r="DM2" s="282"/>
      <c r="DN2" s="282"/>
      <c r="DO2" s="282"/>
      <c r="DP2" s="282"/>
      <c r="DQ2" s="282"/>
      <c r="DR2" s="282"/>
      <c r="DS2" s="282"/>
      <c r="DT2" s="282"/>
      <c r="DU2" s="282"/>
      <c r="DV2" s="282"/>
      <c r="DW2" s="28"/>
      <c r="DX2" s="28"/>
      <c r="DY2" s="28"/>
      <c r="DZ2" s="28"/>
      <c r="EA2" s="28"/>
      <c r="EB2" s="28"/>
      <c r="EC2" s="28"/>
      <c r="ED2" s="28"/>
      <c r="EE2" s="28"/>
      <c r="EF2" s="28"/>
      <c r="EG2" s="28"/>
      <c r="EH2" s="28"/>
      <c r="EI2" s="28"/>
      <c r="EJ2" s="28"/>
      <c r="EK2" s="28"/>
      <c r="EL2" s="28"/>
      <c r="EM2" s="28"/>
      <c r="EN2" s="28"/>
      <c r="EO2" s="28"/>
      <c r="EP2" s="28"/>
      <c r="EQ2" s="28"/>
      <c r="ER2" s="28"/>
      <c r="ES2" s="28"/>
      <c r="ET2" s="28"/>
      <c r="EU2" s="28"/>
      <c r="EV2" s="28"/>
      <c r="EW2" s="28"/>
      <c r="EX2" s="28"/>
      <c r="EY2" s="28"/>
      <c r="EZ2" s="28"/>
      <c r="FA2" s="28"/>
      <c r="FB2" s="28"/>
      <c r="FC2" s="28"/>
      <c r="FD2" s="28"/>
      <c r="FE2" s="28"/>
      <c r="FF2" s="28"/>
      <c r="FG2" s="28"/>
      <c r="FH2" s="28"/>
      <c r="FI2" s="28"/>
      <c r="FJ2" s="28"/>
      <c r="FK2" s="28"/>
      <c r="FL2" s="28"/>
      <c r="FM2" s="28"/>
      <c r="FN2" s="28"/>
      <c r="FO2" s="28"/>
      <c r="FP2" s="28"/>
      <c r="FQ2" s="28"/>
      <c r="FR2" s="28"/>
      <c r="FS2" s="28"/>
      <c r="FT2" s="28"/>
      <c r="FU2" s="28"/>
      <c r="FV2" s="28"/>
      <c r="FW2" s="28"/>
      <c r="FX2" s="28"/>
      <c r="FY2" s="28"/>
      <c r="FZ2" s="28"/>
      <c r="GA2" s="28"/>
      <c r="GB2" s="28"/>
      <c r="GC2" s="28"/>
      <c r="GD2" s="28"/>
      <c r="GE2" s="28"/>
      <c r="GF2" s="28"/>
      <c r="GG2" s="28"/>
      <c r="GH2" s="28"/>
      <c r="GI2" s="28"/>
      <c r="GJ2" s="28"/>
      <c r="GK2" s="28"/>
      <c r="GL2" s="28"/>
      <c r="GM2" s="28"/>
      <c r="GN2" s="28"/>
      <c r="GO2" s="28"/>
    </row>
    <row r="3" spans="1:197" ht="15" customHeight="1" thickTop="1" thickBot="1" x14ac:dyDescent="0.3">
      <c r="A3" s="16" t="s">
        <v>12</v>
      </c>
      <c r="B3" s="29" t="s">
        <v>0</v>
      </c>
      <c r="C3" s="263" t="s">
        <v>13</v>
      </c>
      <c r="D3" s="263"/>
      <c r="E3" s="29" t="s">
        <v>0</v>
      </c>
      <c r="F3" s="6" t="s">
        <v>12</v>
      </c>
      <c r="G3" s="13" t="s">
        <v>14</v>
      </c>
      <c r="H3" s="17" t="s">
        <v>15</v>
      </c>
      <c r="I3" s="28"/>
      <c r="J3" s="36" t="s">
        <v>17</v>
      </c>
      <c r="K3" s="40" t="s">
        <v>0</v>
      </c>
      <c r="L3" s="39" t="s">
        <v>18</v>
      </c>
      <c r="M3" s="274" t="s">
        <v>19</v>
      </c>
      <c r="N3" s="275"/>
      <c r="O3" s="41" t="s">
        <v>20</v>
      </c>
      <c r="P3" s="37" t="s">
        <v>21</v>
      </c>
      <c r="Q3" s="37" t="s">
        <v>22</v>
      </c>
      <c r="R3" s="37" t="s">
        <v>12</v>
      </c>
      <c r="S3" s="37" t="s">
        <v>23</v>
      </c>
      <c r="T3" s="37" t="s">
        <v>24</v>
      </c>
      <c r="U3" s="38" t="s">
        <v>25</v>
      </c>
      <c r="V3" s="43" t="s">
        <v>17</v>
      </c>
      <c r="W3" s="45" t="s">
        <v>0</v>
      </c>
      <c r="X3" s="44" t="s">
        <v>18</v>
      </c>
      <c r="Y3" s="239" t="s">
        <v>19</v>
      </c>
      <c r="Z3" s="240"/>
      <c r="AA3" s="46" t="s">
        <v>20</v>
      </c>
      <c r="AB3" s="47" t="s">
        <v>21</v>
      </c>
      <c r="AC3" s="47" t="s">
        <v>22</v>
      </c>
      <c r="AD3" s="47" t="s">
        <v>12</v>
      </c>
      <c r="AE3" s="47" t="s">
        <v>23</v>
      </c>
      <c r="AF3" s="47" t="s">
        <v>24</v>
      </c>
      <c r="AG3" s="48" t="s">
        <v>25</v>
      </c>
      <c r="AH3" s="53" t="s">
        <v>17</v>
      </c>
      <c r="AI3" s="55" t="s">
        <v>0</v>
      </c>
      <c r="AJ3" s="54" t="s">
        <v>18</v>
      </c>
      <c r="AK3" s="247" t="s">
        <v>19</v>
      </c>
      <c r="AL3" s="248"/>
      <c r="AM3" s="56" t="s">
        <v>20</v>
      </c>
      <c r="AN3" s="57" t="s">
        <v>21</v>
      </c>
      <c r="AO3" s="57" t="s">
        <v>22</v>
      </c>
      <c r="AP3" s="57" t="s">
        <v>12</v>
      </c>
      <c r="AQ3" s="57" t="s">
        <v>23</v>
      </c>
      <c r="AR3" s="57" t="s">
        <v>24</v>
      </c>
      <c r="AS3" s="58" t="s">
        <v>25</v>
      </c>
      <c r="AT3" s="231" t="s">
        <v>32</v>
      </c>
      <c r="AU3" s="229"/>
      <c r="AV3" s="229" t="s">
        <v>33</v>
      </c>
      <c r="AW3" s="229"/>
      <c r="AX3" s="229" t="s">
        <v>34</v>
      </c>
      <c r="AY3" s="230"/>
      <c r="AZ3" s="26" t="s">
        <v>0</v>
      </c>
      <c r="BA3" s="26" t="s">
        <v>35</v>
      </c>
      <c r="BB3" s="229" t="s">
        <v>19</v>
      </c>
      <c r="BC3" s="229"/>
      <c r="BD3" s="26" t="s">
        <v>17</v>
      </c>
      <c r="BE3" s="26" t="s">
        <v>36</v>
      </c>
      <c r="BF3" s="26" t="s">
        <v>20</v>
      </c>
      <c r="BG3" s="26" t="s">
        <v>21</v>
      </c>
      <c r="BH3" s="26" t="s">
        <v>22</v>
      </c>
      <c r="BI3" s="26" t="s">
        <v>12</v>
      </c>
      <c r="BJ3" s="26" t="s">
        <v>23</v>
      </c>
      <c r="BK3" s="26" t="s">
        <v>24</v>
      </c>
      <c r="BL3" s="26" t="s">
        <v>25</v>
      </c>
      <c r="BM3" s="26" t="s">
        <v>0</v>
      </c>
      <c r="BN3" s="26" t="s">
        <v>35</v>
      </c>
      <c r="BO3" s="229" t="s">
        <v>19</v>
      </c>
      <c r="BP3" s="229"/>
      <c r="BQ3" s="26" t="s">
        <v>17</v>
      </c>
      <c r="BR3" s="26" t="s">
        <v>36</v>
      </c>
      <c r="BS3" s="26" t="s">
        <v>20</v>
      </c>
      <c r="BT3" s="26" t="s">
        <v>21</v>
      </c>
      <c r="BU3" s="26" t="s">
        <v>22</v>
      </c>
      <c r="BV3" s="26" t="s">
        <v>12</v>
      </c>
      <c r="BW3" s="26" t="s">
        <v>23</v>
      </c>
      <c r="BX3" s="26" t="s">
        <v>24</v>
      </c>
      <c r="BY3" s="26" t="s">
        <v>25</v>
      </c>
      <c r="BZ3" s="26" t="s">
        <v>0</v>
      </c>
      <c r="CA3" s="26" t="s">
        <v>35</v>
      </c>
      <c r="CB3" s="229" t="s">
        <v>19</v>
      </c>
      <c r="CC3" s="229"/>
      <c r="CD3" s="26" t="s">
        <v>17</v>
      </c>
      <c r="CE3" s="26" t="s">
        <v>36</v>
      </c>
      <c r="CF3" s="26" t="s">
        <v>20</v>
      </c>
      <c r="CG3" s="26" t="s">
        <v>21</v>
      </c>
      <c r="CH3" s="26" t="s">
        <v>22</v>
      </c>
      <c r="CI3" s="26" t="s">
        <v>12</v>
      </c>
      <c r="CJ3" s="26" t="s">
        <v>23</v>
      </c>
      <c r="CK3" s="26" t="s">
        <v>24</v>
      </c>
      <c r="CL3" s="26" t="s">
        <v>25</v>
      </c>
      <c r="CM3" s="26" t="s">
        <v>42</v>
      </c>
      <c r="CN3" s="26" t="s">
        <v>42</v>
      </c>
      <c r="CO3" s="26" t="s">
        <v>42</v>
      </c>
      <c r="CP3" s="26" t="s">
        <v>42</v>
      </c>
      <c r="CQ3" s="26" t="s">
        <v>42</v>
      </c>
      <c r="CR3" s="26" t="s">
        <v>42</v>
      </c>
      <c r="CS3" s="26" t="s">
        <v>12</v>
      </c>
      <c r="CT3" s="26" t="s">
        <v>12</v>
      </c>
      <c r="CU3" s="26" t="s">
        <v>36</v>
      </c>
      <c r="CV3" s="26" t="s">
        <v>36</v>
      </c>
      <c r="CW3" s="26" t="s">
        <v>43</v>
      </c>
      <c r="CX3" s="26" t="s">
        <v>43</v>
      </c>
      <c r="CY3" s="26" t="s">
        <v>20</v>
      </c>
      <c r="CZ3" s="26" t="s">
        <v>20</v>
      </c>
      <c r="DA3" s="26" t="s">
        <v>21</v>
      </c>
      <c r="DB3" s="26" t="s">
        <v>21</v>
      </c>
      <c r="DC3" s="26" t="s">
        <v>22</v>
      </c>
      <c r="DD3" s="26" t="s">
        <v>22</v>
      </c>
      <c r="DE3" s="26" t="s">
        <v>12</v>
      </c>
      <c r="DF3" s="26" t="s">
        <v>12</v>
      </c>
      <c r="DG3" s="26" t="s">
        <v>23</v>
      </c>
      <c r="DH3" s="26" t="s">
        <v>23</v>
      </c>
      <c r="DI3" s="26" t="s">
        <v>24</v>
      </c>
      <c r="DJ3" s="30" t="s">
        <v>24</v>
      </c>
      <c r="DK3" s="26" t="s">
        <v>0</v>
      </c>
      <c r="DL3" s="26" t="s">
        <v>35</v>
      </c>
      <c r="DM3" s="26" t="s">
        <v>42</v>
      </c>
      <c r="DN3" s="26" t="s">
        <v>0</v>
      </c>
      <c r="DO3" s="26" t="s">
        <v>0</v>
      </c>
      <c r="DP3" s="26" t="s">
        <v>35</v>
      </c>
      <c r="DQ3" s="26" t="s">
        <v>42</v>
      </c>
      <c r="DR3" s="26" t="s">
        <v>0</v>
      </c>
      <c r="DS3" s="26" t="s">
        <v>0</v>
      </c>
      <c r="DT3" s="26" t="s">
        <v>35</v>
      </c>
      <c r="DU3" s="26" t="s">
        <v>42</v>
      </c>
      <c r="DV3" s="26" t="s">
        <v>0</v>
      </c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P3" s="28"/>
      <c r="EQ3" s="28"/>
      <c r="ER3" s="28"/>
      <c r="ES3" s="28"/>
      <c r="ET3" s="28"/>
      <c r="EU3" s="28"/>
      <c r="EV3" s="28"/>
      <c r="EW3" s="28"/>
      <c r="EX3" s="28"/>
      <c r="EY3" s="28"/>
      <c r="EZ3" s="28"/>
      <c r="FA3" s="28"/>
      <c r="FB3" s="28"/>
      <c r="FC3" s="28"/>
      <c r="FD3" s="28"/>
      <c r="FE3" s="28"/>
      <c r="FF3" s="28"/>
      <c r="FG3" s="28"/>
      <c r="FH3" s="28"/>
      <c r="FI3" s="28"/>
      <c r="FJ3" s="28"/>
      <c r="FK3" s="28"/>
      <c r="FL3" s="28"/>
      <c r="FM3" s="28"/>
      <c r="FN3" s="28"/>
      <c r="FO3" s="28"/>
      <c r="FP3" s="28"/>
      <c r="FQ3" s="28"/>
      <c r="FR3" s="28"/>
      <c r="FS3" s="28"/>
      <c r="FT3" s="28"/>
      <c r="FU3" s="28"/>
      <c r="FV3" s="28"/>
      <c r="FW3" s="28"/>
      <c r="FX3" s="28"/>
      <c r="FY3" s="28"/>
      <c r="FZ3" s="28"/>
      <c r="GA3" s="28"/>
      <c r="GB3" s="28"/>
      <c r="GC3" s="28"/>
      <c r="GD3" s="28"/>
      <c r="GE3" s="28"/>
      <c r="GF3" s="28"/>
      <c r="GG3" s="28"/>
      <c r="GH3" s="28"/>
      <c r="GI3" s="28"/>
      <c r="GJ3" s="28"/>
      <c r="GK3" s="28"/>
      <c r="GL3" s="28"/>
      <c r="GM3" s="28"/>
      <c r="GN3" s="28"/>
      <c r="GO3" s="28"/>
    </row>
    <row r="4" spans="1:197" ht="15" customHeight="1" thickTop="1" x14ac:dyDescent="0.25">
      <c r="A4" s="18"/>
      <c r="B4" s="212"/>
      <c r="C4" s="11"/>
      <c r="D4" s="9"/>
      <c r="E4" s="215"/>
      <c r="F4" s="7"/>
      <c r="G4" s="14"/>
      <c r="H4" s="19"/>
      <c r="I4" s="28"/>
      <c r="J4" s="35">
        <v>1</v>
      </c>
      <c r="K4" s="218" t="str">
        <f>VLOOKUP(AT4,$AU$4:$AZ$27,6,0)</f>
        <v>Equipe 01</v>
      </c>
      <c r="L4" s="184">
        <f t="shared" ref="L4:L11" si="0">VLOOKUP(K4,$AZ$4:$BL$27,6,0)</f>
        <v>0</v>
      </c>
      <c r="M4" s="139">
        <f t="shared" ref="M4:M11" si="1">VLOOKUP(K4,$AZ$4:$BL$27,3,0)</f>
        <v>0</v>
      </c>
      <c r="N4" s="63" t="str">
        <f t="shared" ref="N4:N11" si="2">VLOOKUP(K4,$AZ$4:$BL$27,4,0)</f>
        <v>u</v>
      </c>
      <c r="O4" s="142">
        <f t="shared" ref="O4:O11" si="3">VLOOKUP(K4,$AZ$4:$BL$27,7,0)</f>
        <v>0</v>
      </c>
      <c r="P4" s="143">
        <f t="shared" ref="P4:P11" si="4">VLOOKUP(K4,$AZ$4:$BL$27,8,0)</f>
        <v>0</v>
      </c>
      <c r="Q4" s="143">
        <f t="shared" ref="Q4:Q11" si="5">VLOOKUP(K4,$AZ$4:$BL$27,9,0)</f>
        <v>0</v>
      </c>
      <c r="R4" s="143">
        <f t="shared" ref="R4:R11" si="6">VLOOKUP(K4,$AZ$4:$BL$27,10,0)</f>
        <v>0</v>
      </c>
      <c r="S4" s="143">
        <f t="shared" ref="S4:S11" si="7">VLOOKUP(K4,$AZ$4:$BL$27,11,0)</f>
        <v>0</v>
      </c>
      <c r="T4" s="143">
        <f t="shared" ref="T4:T11" si="8">VLOOKUP(K4,$AZ$4:$BL$27,12,0)</f>
        <v>0</v>
      </c>
      <c r="U4" s="175">
        <f t="shared" ref="U4:U11" si="9">VLOOKUP(K4,$AZ$4:$BL$27,13,0)</f>
        <v>0</v>
      </c>
      <c r="V4" s="49">
        <v>1</v>
      </c>
      <c r="W4" s="221" t="str">
        <f>VLOOKUP(AV4,$AW$4:$BM$27,17,0)</f>
        <v>Equipe 01</v>
      </c>
      <c r="X4" s="187">
        <f t="shared" ref="X4:X11" si="10">VLOOKUP(W4,$BM$4:$BY$27,6,0)</f>
        <v>0</v>
      </c>
      <c r="Y4" s="148">
        <f t="shared" ref="Y4:Y11" si="11">VLOOKUP(W4,$BM$4:$BY$27,3,0)</f>
        <v>0</v>
      </c>
      <c r="Z4" s="50" t="str">
        <f t="shared" ref="Z4:Z11" si="12">VLOOKUP(W4,$BM$4:$BY$27,4,0)</f>
        <v>u</v>
      </c>
      <c r="AA4" s="151">
        <f t="shared" ref="AA4:AA11" si="13">VLOOKUP(W4,$BM$4:$BY$27,7,0)</f>
        <v>0</v>
      </c>
      <c r="AB4" s="152">
        <f t="shared" ref="AB4:AB11" si="14">VLOOKUP(W4,$BM$4:$BY$27,8,0)</f>
        <v>0</v>
      </c>
      <c r="AC4" s="152">
        <f t="shared" ref="AC4:AC11" si="15">VLOOKUP(W4,$BM$4:$BY$27,9,0)</f>
        <v>0</v>
      </c>
      <c r="AD4" s="152">
        <f t="shared" ref="AD4:AD11" si="16">VLOOKUP(W4,$BM$4:$BY$27,10,0)</f>
        <v>0</v>
      </c>
      <c r="AE4" s="152">
        <f t="shared" ref="AE4:AE11" si="17">VLOOKUP(W4,$BM$4:$BY$27,11,0)</f>
        <v>0</v>
      </c>
      <c r="AF4" s="152">
        <f t="shared" ref="AF4:AF11" si="18">VLOOKUP(W4,$BM$4:$BY$27,12,0)</f>
        <v>0</v>
      </c>
      <c r="AG4" s="178">
        <f t="shared" ref="AG4:AG11" si="19">VLOOKUP(W4,$BM$4:$BY$27,13,0)</f>
        <v>0</v>
      </c>
      <c r="AH4" s="59">
        <v>1</v>
      </c>
      <c r="AI4" s="224" t="str">
        <f>VLOOKUP(AX4,$AY$4:$BZ$27,28,0)</f>
        <v>Equipe 01</v>
      </c>
      <c r="AJ4" s="190">
        <f t="shared" ref="AJ4:AJ11" si="20">VLOOKUP(AI4,$BZ$4:$CL$27,6,0)</f>
        <v>0</v>
      </c>
      <c r="AK4" s="157">
        <f>VLOOKUP(AI4,$BZ$4:$CL$27,3,0)</f>
        <v>0</v>
      </c>
      <c r="AL4" s="60" t="str">
        <f>VLOOKUP(AI4,$BZ$4:$CL$27,4,0)</f>
        <v>u</v>
      </c>
      <c r="AM4" s="160">
        <f>VLOOKUP(AI4,$BZ$4:$CL$27,7,0)</f>
        <v>0</v>
      </c>
      <c r="AN4" s="161">
        <f>VLOOKUP(AI4,$BZ$4:$CL$27,8,0)</f>
        <v>0</v>
      </c>
      <c r="AO4" s="161">
        <f>VLOOKUP(AI4,$BZ$4:$CL$27,9,0)</f>
        <v>0</v>
      </c>
      <c r="AP4" s="161">
        <f>VLOOKUP(AI4,$BZ$4:$CL$27,10,0)</f>
        <v>0</v>
      </c>
      <c r="AQ4" s="161">
        <f>VLOOKUP(AI4,$BZ$4:$CL$27,11,0)</f>
        <v>0</v>
      </c>
      <c r="AR4" s="161">
        <f>VLOOKUP(AI4,$BZ$4:$CL$27,12,0)</f>
        <v>0</v>
      </c>
      <c r="AS4" s="181">
        <f>VLOOKUP(AI4,$BZ$4:$CL$27,13,0)</f>
        <v>0</v>
      </c>
      <c r="AT4" s="27">
        <v>1</v>
      </c>
      <c r="AU4" s="26">
        <f>BD4</f>
        <v>1</v>
      </c>
      <c r="AV4" s="26">
        <v>1</v>
      </c>
      <c r="AW4" s="26">
        <f>BQ4</f>
        <v>1</v>
      </c>
      <c r="AX4" s="26">
        <v>1</v>
      </c>
      <c r="AY4" s="30">
        <f>CD4</f>
        <v>1</v>
      </c>
      <c r="AZ4" s="31" t="str">
        <f>Equipes!A2</f>
        <v>Equipe 01</v>
      </c>
      <c r="BA4" s="26">
        <f>RANK(CM4,$CM$4:$CM$27)</f>
        <v>1</v>
      </c>
      <c r="BB4" s="26">
        <f>'J11'!BA4-BA4</f>
        <v>0</v>
      </c>
      <c r="BC4" s="32" t="str">
        <f>IF(BA4&gt;'J11'!BA4,'J11'!$BC$28,IF(BA4='J11'!BA4,'J11'!$BB$28,IF(BA4&lt;'J11'!BA4,'J11'!$BA$28)))</f>
        <v>u</v>
      </c>
      <c r="BD4" s="26">
        <f>RANK(CN4,$CN$4:$CN$27)</f>
        <v>1</v>
      </c>
      <c r="BE4" s="26">
        <f>SUMPRODUCT(($B$4:$B$15=AZ4)*($CW$4:$CW$15))+SUMPRODUCT(($E$4:$E$15=AZ4)*($CX$4:$CX$15))+'J11'!BE4</f>
        <v>0</v>
      </c>
      <c r="BF4" s="26">
        <f>SUMPRODUCT(($B$4:$B$15=AZ4)*($CY$4:$CY$15))+SUMPRODUCT(($E$4:$E$15=AZ4)*($CZ$4:$CZ$15))+'J11'!BF4</f>
        <v>0</v>
      </c>
      <c r="BG4" s="26">
        <f>SUMPRODUCT(($B$4:$B$15=AZ4)*($DA$4:$DA$15))+SUMPRODUCT(($E$4:$E$15=AZ4)*($DB$4:$DB$15))+'J11'!BG4</f>
        <v>0</v>
      </c>
      <c r="BH4" s="26">
        <f>SUMPRODUCT(($B$4:$B$15=AZ4)*($DC$4:$DC$15))+SUMPRODUCT(($E$4:$E$15=AZ4)*($DD$4:$DD$15))+'J11'!BH4</f>
        <v>0</v>
      </c>
      <c r="BI4" s="26">
        <f>SUMPRODUCT(($B$4:$B$15=AZ4)*($DE$4:$DE$15))+SUMPRODUCT(($E$4:$E$15=AZ4)*($DF$4:$DF$15))+'J11'!BI4</f>
        <v>0</v>
      </c>
      <c r="BJ4" s="26">
        <f>SUMPRODUCT(($B$4:$B$15=AZ4)*($DG$4:$DG$15))+SUMPRODUCT(($E$4:$E$15=AZ4)*($DH$4:$DH$15))+'J11'!BJ4</f>
        <v>0</v>
      </c>
      <c r="BK4" s="26">
        <f>SUMPRODUCT(($B$4:$B$15=AZ4)*($DI$4:$DI$15))+SUMPRODUCT(($E$4:$E$15=AZ4)*($DJ$4:$DJ$15))+'J11'!BK4</f>
        <v>0</v>
      </c>
      <c r="BL4" s="26">
        <f>BJ4-BK4</f>
        <v>0</v>
      </c>
      <c r="BM4" s="31" t="str">
        <f>Equipes!A2</f>
        <v>Equipe 01</v>
      </c>
      <c r="BN4" s="26">
        <f>RANK(CO4,$CO$4:$CO$27)</f>
        <v>1</v>
      </c>
      <c r="BO4" s="26">
        <f>'J11'!BN4-BN4</f>
        <v>0</v>
      </c>
      <c r="BP4" s="32" t="str">
        <f>IF(BN4&gt;'J11'!BN4,'J11'!$BP$28,IF(BN4='J11'!BN4,'J11'!$BO$28,IF(BN4&lt;'J11'!BN4,'J11'!$BN$28)))</f>
        <v>u</v>
      </c>
      <c r="BQ4" s="26">
        <f>RANK(CP4,$CP$4:$CP$27)</f>
        <v>1</v>
      </c>
      <c r="BR4" s="26">
        <f>SUMPRODUCT(($B$4:$B$15=BM4)*($CU$4:$CU$15))+'J11'!BR4</f>
        <v>0</v>
      </c>
      <c r="BS4" s="26">
        <f>SUMPRODUCT(($B$4:$B$15=BM4)*($CY$4:$CY$15))+'J11'!BS4</f>
        <v>0</v>
      </c>
      <c r="BT4" s="26">
        <f>SUMPRODUCT(($B$4:$B$15=BM4)*($DA$4:$DA$15))+'J11'!BT4</f>
        <v>0</v>
      </c>
      <c r="BU4" s="26">
        <f>SUMPRODUCT(($B$4:$B$15=BM4)*($DC$4:$DC$15))+'J11'!BU4</f>
        <v>0</v>
      </c>
      <c r="BV4" s="26">
        <f>SUMPRODUCT(($B$4:$B$15=BM4)*($DE$4:$DE$15))+'J11'!BV4</f>
        <v>0</v>
      </c>
      <c r="BW4" s="26">
        <f>SUMPRODUCT(($B$4:$B$15=BM4)*($DG$4:$DG$15))+'J11'!BW4</f>
        <v>0</v>
      </c>
      <c r="BX4" s="26">
        <f>SUMPRODUCT(($B$4:$B$15=BM4)*($DI$4:$DI$15))+'J11'!BX4</f>
        <v>0</v>
      </c>
      <c r="BY4" s="26">
        <f>BW4-BX4</f>
        <v>0</v>
      </c>
      <c r="BZ4" s="31" t="str">
        <f>Equipes!A2</f>
        <v>Equipe 01</v>
      </c>
      <c r="CA4" s="26">
        <f>RANK(CQ4,$CQ$4:$CQ$27)</f>
        <v>1</v>
      </c>
      <c r="CB4" s="26">
        <f>'J11'!CA4-CA4</f>
        <v>0</v>
      </c>
      <c r="CC4" s="32" t="str">
        <f>IF(CA4&gt;'J11'!CA4,'J11'!$CC$28,IF(CA4='J11'!CA4,'J11'!$CB$28,IF(CA4&lt;'J11'!CA4,'J11'!$CA$28)))</f>
        <v>u</v>
      </c>
      <c r="CD4" s="26">
        <f>RANK(CR4,$CR$4:$CR$27)</f>
        <v>1</v>
      </c>
      <c r="CE4" s="26">
        <f>SUMPRODUCT(($E$4:$E$15=BZ4)*($CV$4:$CV$15))+'J11'!CE4</f>
        <v>0</v>
      </c>
      <c r="CF4" s="26">
        <f>SUMPRODUCT(($E$4:$E$15=BZ4)*($CZ$4:$CZ$15))+'J11'!CF4</f>
        <v>0</v>
      </c>
      <c r="CG4" s="26">
        <f>SUMPRODUCT(($E$4:$E$15=BZ4)*($DB$4:$DB$15))+'J11'!CG4</f>
        <v>0</v>
      </c>
      <c r="CH4" s="26">
        <f>SUMPRODUCT(($E$4:$E$15=BZ4)*($DD$4:$DD$15))+'J11'!CH4</f>
        <v>0</v>
      </c>
      <c r="CI4" s="26">
        <f>SUMPRODUCT(($E$4:$E$15=BZ4)*($DF$4:$DF$15))+'J11'!CI4</f>
        <v>0</v>
      </c>
      <c r="CJ4" s="26">
        <f>SUMPRODUCT(($E$4:$E$15=BZ4)*($DH$4:$DH$15))+'J11'!CJ4</f>
        <v>0</v>
      </c>
      <c r="CK4" s="26">
        <f>SUMPRODUCT(($E$4:$E$15=BZ4)*($DJ$4:$DJ$15))+'J11'!CK4</f>
        <v>0</v>
      </c>
      <c r="CL4" s="26">
        <f>CJ4-CK4</f>
        <v>0</v>
      </c>
      <c r="CM4" s="33">
        <f>SUM(BE4*1000+(BL4)/100+(BJ4)/1000)</f>
        <v>0</v>
      </c>
      <c r="CN4" s="33">
        <f>CM4+0.0000008</f>
        <v>7.9999999999999996E-7</v>
      </c>
      <c r="CO4" s="33">
        <f>SUM(BR4*1000+(BY4)/100+(BW4)/1000)</f>
        <v>0</v>
      </c>
      <c r="CP4" s="33">
        <f>CO4+0.0000008</f>
        <v>7.9999999999999996E-7</v>
      </c>
      <c r="CQ4" s="33">
        <f>SUM(CE4*1000+(CL4)/100+(CJ4)/1000)</f>
        <v>0</v>
      </c>
      <c r="CR4" s="33">
        <f>CQ4+0.0000008</f>
        <v>7.9999999999999996E-7</v>
      </c>
      <c r="CS4" s="26">
        <f>A4</f>
        <v>0</v>
      </c>
      <c r="CT4" s="26">
        <f>F4</f>
        <v>0</v>
      </c>
      <c r="CU4" s="26">
        <f>IF(C4="",0,IF(C4&gt;D4,3,IF(C4=D4,1,IF(C4&lt;D4,0))))</f>
        <v>0</v>
      </c>
      <c r="CV4" s="26">
        <f>IF(D4="",0,IF(D4&gt;C4,3,IF(D4=C4,1,IF(D4&lt;C4,0))))</f>
        <v>0</v>
      </c>
      <c r="CW4" s="26">
        <f>CU4-CS4</f>
        <v>0</v>
      </c>
      <c r="CX4" s="26">
        <f>CV4-CT4</f>
        <v>0</v>
      </c>
      <c r="CY4" s="26">
        <f t="shared" ref="CY4:CZ7" si="21">IF(C4="",0,1)</f>
        <v>0</v>
      </c>
      <c r="CZ4" s="26">
        <f t="shared" si="21"/>
        <v>0</v>
      </c>
      <c r="DA4" s="26" t="b">
        <f>IF(C4&lt;&gt;"",IF(C4&gt;D4,1))</f>
        <v>0</v>
      </c>
      <c r="DB4" s="26" t="b">
        <f>IF(D4&lt;&gt;"",IF(D4&gt;C4,1))</f>
        <v>0</v>
      </c>
      <c r="DC4" s="26" t="b">
        <f>IF(C4&lt;&gt;"",IF(C4=D4,1))</f>
        <v>0</v>
      </c>
      <c r="DD4" s="26" t="b">
        <f>IF(D4&lt;&gt;"",IF(D4=C4,1))</f>
        <v>0</v>
      </c>
      <c r="DE4" s="26" t="b">
        <f>IF(C4&lt;&gt;"",IF(C4&lt;D4,1))</f>
        <v>0</v>
      </c>
      <c r="DF4" s="26" t="b">
        <f>IF(D4&lt;&gt;"",IF(D4&lt;C4,1))</f>
        <v>0</v>
      </c>
      <c r="DG4" s="26">
        <f t="shared" ref="DG4:DH7" si="22">C4</f>
        <v>0</v>
      </c>
      <c r="DH4" s="26">
        <f t="shared" si="22"/>
        <v>0</v>
      </c>
      <c r="DI4" s="26">
        <f>D4</f>
        <v>0</v>
      </c>
      <c r="DJ4" s="30">
        <f>C4</f>
        <v>0</v>
      </c>
      <c r="DK4" s="31" t="str">
        <f>VLOOKUP(AT4,$AU$4:$AZ$27,6,0)</f>
        <v>Equipe 01</v>
      </c>
      <c r="DL4" s="33">
        <f>VLOOKUP(DK4,$AZ$4:$CM$27,40,0)</f>
        <v>0</v>
      </c>
      <c r="DM4" s="26">
        <f>RANK(DL4,$DL$4:$DL$27)</f>
        <v>1</v>
      </c>
      <c r="DN4" s="31" t="str">
        <f>AZ4</f>
        <v>Equipe 01</v>
      </c>
      <c r="DO4" s="31" t="str">
        <f>VLOOKUP(AV4,$AW$4:$BM$27,17,0)</f>
        <v>Equipe 01</v>
      </c>
      <c r="DP4" s="33">
        <f>VLOOKUP(DO4,$BM$4:$CO$27,29,0)</f>
        <v>0</v>
      </c>
      <c r="DQ4" s="26">
        <f>RANK(DP4,$DP$4:$DP$27)</f>
        <v>1</v>
      </c>
      <c r="DR4" s="31" t="str">
        <f>BM4</f>
        <v>Equipe 01</v>
      </c>
      <c r="DS4" s="31" t="str">
        <f>VLOOKUP(AX4,$AY$4:$BZ$27,28,0)</f>
        <v>Equipe 01</v>
      </c>
      <c r="DT4" s="33">
        <f>VLOOKUP(DS4,$BZ$4:$CQ$27,18,0)</f>
        <v>0</v>
      </c>
      <c r="DU4" s="26">
        <f>RANK(DT4,$DT$4:$DT$27)</f>
        <v>1</v>
      </c>
      <c r="DV4" s="31" t="str">
        <f>BZ4</f>
        <v>Equipe 01</v>
      </c>
      <c r="DW4" s="28"/>
      <c r="DX4" s="28"/>
      <c r="DY4" s="28"/>
      <c r="DZ4" s="28"/>
      <c r="EA4" s="28"/>
      <c r="EB4" s="28"/>
      <c r="EC4" s="28"/>
      <c r="ED4" s="28"/>
      <c r="EE4" s="28"/>
      <c r="EF4" s="28"/>
      <c r="EG4" s="28"/>
      <c r="EH4" s="28"/>
      <c r="EI4" s="28"/>
      <c r="EJ4" s="28"/>
      <c r="EK4" s="28"/>
      <c r="EL4" s="28"/>
      <c r="EM4" s="28"/>
      <c r="EN4" s="28"/>
      <c r="EO4" s="28"/>
      <c r="EP4" s="28"/>
      <c r="EQ4" s="28"/>
      <c r="ER4" s="28"/>
      <c r="ES4" s="28"/>
      <c r="ET4" s="28"/>
      <c r="EU4" s="28"/>
      <c r="EV4" s="28"/>
      <c r="EW4" s="28"/>
      <c r="EX4" s="28"/>
      <c r="EY4" s="28"/>
      <c r="EZ4" s="28"/>
      <c r="FA4" s="28"/>
      <c r="FB4" s="28"/>
      <c r="FC4" s="28"/>
      <c r="FD4" s="28"/>
      <c r="FE4" s="28"/>
      <c r="FF4" s="28"/>
      <c r="FG4" s="28"/>
      <c r="FH4" s="28"/>
      <c r="FI4" s="28"/>
      <c r="FJ4" s="28"/>
      <c r="FK4" s="28"/>
      <c r="FL4" s="28"/>
      <c r="FM4" s="28"/>
      <c r="FN4" s="28"/>
      <c r="FO4" s="28"/>
      <c r="FP4" s="28"/>
      <c r="FQ4" s="28"/>
      <c r="FR4" s="28"/>
      <c r="FS4" s="28"/>
      <c r="FT4" s="28"/>
      <c r="FU4" s="28"/>
      <c r="FV4" s="28"/>
      <c r="FW4" s="28"/>
      <c r="FX4" s="28"/>
      <c r="FY4" s="28"/>
      <c r="FZ4" s="28"/>
      <c r="GA4" s="28"/>
      <c r="GB4" s="28"/>
      <c r="GC4" s="28"/>
      <c r="GD4" s="28"/>
      <c r="GE4" s="28"/>
      <c r="GF4" s="28"/>
      <c r="GG4" s="28"/>
      <c r="GH4" s="28"/>
      <c r="GI4" s="28"/>
      <c r="GJ4" s="28"/>
      <c r="GK4" s="28"/>
      <c r="GL4" s="28"/>
      <c r="GM4" s="28"/>
      <c r="GN4" s="28"/>
      <c r="GO4" s="28"/>
    </row>
    <row r="5" spans="1:197" ht="15" customHeight="1" x14ac:dyDescent="0.25">
      <c r="A5" s="20"/>
      <c r="B5" s="213"/>
      <c r="C5" s="12"/>
      <c r="D5" s="10"/>
      <c r="E5" s="216"/>
      <c r="F5" s="8"/>
      <c r="G5" s="15"/>
      <c r="H5" s="21"/>
      <c r="I5" s="28"/>
      <c r="J5" s="34">
        <f>IF(DL5=DL4,DM4,DM5)</f>
        <v>1</v>
      </c>
      <c r="K5" s="219" t="str">
        <f t="shared" ref="K5:K11" si="23">VLOOKUP(AT5,$AU$4:$AZ$27,6,0)</f>
        <v>Equipe 02</v>
      </c>
      <c r="L5" s="185">
        <f t="shared" si="0"/>
        <v>0</v>
      </c>
      <c r="M5" s="140">
        <f t="shared" si="1"/>
        <v>0</v>
      </c>
      <c r="N5" s="42" t="str">
        <f t="shared" si="2"/>
        <v>u</v>
      </c>
      <c r="O5" s="144">
        <f t="shared" si="3"/>
        <v>0</v>
      </c>
      <c r="P5" s="145">
        <f t="shared" si="4"/>
        <v>0</v>
      </c>
      <c r="Q5" s="145">
        <f t="shared" si="5"/>
        <v>0</v>
      </c>
      <c r="R5" s="145">
        <f t="shared" si="6"/>
        <v>0</v>
      </c>
      <c r="S5" s="145">
        <f t="shared" si="7"/>
        <v>0</v>
      </c>
      <c r="T5" s="145">
        <f t="shared" si="8"/>
        <v>0</v>
      </c>
      <c r="U5" s="176">
        <f t="shared" si="9"/>
        <v>0</v>
      </c>
      <c r="V5" s="51">
        <f>IF(DP5=DP4,DQ4,DQ5)</f>
        <v>1</v>
      </c>
      <c r="W5" s="222" t="str">
        <f t="shared" ref="W5:W11" si="24">VLOOKUP(AV5,$AW$4:$BM$27,17,0)</f>
        <v>Equipe 02</v>
      </c>
      <c r="X5" s="188">
        <f t="shared" si="10"/>
        <v>0</v>
      </c>
      <c r="Y5" s="149">
        <f t="shared" si="11"/>
        <v>0</v>
      </c>
      <c r="Z5" s="52" t="str">
        <f t="shared" si="12"/>
        <v>u</v>
      </c>
      <c r="AA5" s="153">
        <f t="shared" si="13"/>
        <v>0</v>
      </c>
      <c r="AB5" s="154">
        <f t="shared" si="14"/>
        <v>0</v>
      </c>
      <c r="AC5" s="154">
        <f t="shared" si="15"/>
        <v>0</v>
      </c>
      <c r="AD5" s="154">
        <f t="shared" si="16"/>
        <v>0</v>
      </c>
      <c r="AE5" s="154">
        <f t="shared" si="17"/>
        <v>0</v>
      </c>
      <c r="AF5" s="154">
        <f t="shared" si="18"/>
        <v>0</v>
      </c>
      <c r="AG5" s="179">
        <f t="shared" si="19"/>
        <v>0</v>
      </c>
      <c r="AH5" s="61">
        <f>IF(DT5=DT4,DU4,DU5)</f>
        <v>1</v>
      </c>
      <c r="AI5" s="225" t="str">
        <f t="shared" ref="AI5:AI11" si="25">VLOOKUP(AX5,$AY$4:$BZ$27,28,0)</f>
        <v>Equipe 02</v>
      </c>
      <c r="AJ5" s="191">
        <f t="shared" si="20"/>
        <v>0</v>
      </c>
      <c r="AK5" s="158">
        <f t="shared" ref="AK5:AK11" si="26">VLOOKUP(AI5,$BZ$4:$CL$27,3,0)</f>
        <v>0</v>
      </c>
      <c r="AL5" s="62" t="str">
        <f t="shared" ref="AL5:AL11" si="27">VLOOKUP(AI5,$BZ$4:$CL$27,4,0)</f>
        <v>u</v>
      </c>
      <c r="AM5" s="162">
        <f t="shared" ref="AM5:AM11" si="28">VLOOKUP(AI5,$BZ$4:$CL$27,7,0)</f>
        <v>0</v>
      </c>
      <c r="AN5" s="163">
        <f t="shared" ref="AN5:AN11" si="29">VLOOKUP(AI5,$BZ$4:$CL$27,8,0)</f>
        <v>0</v>
      </c>
      <c r="AO5" s="163">
        <f t="shared" ref="AO5:AO11" si="30">VLOOKUP(AI5,$BZ$4:$CL$27,9,0)</f>
        <v>0</v>
      </c>
      <c r="AP5" s="163">
        <f t="shared" ref="AP5:AP11" si="31">VLOOKUP(AI5,$BZ$4:$CL$27,10,0)</f>
        <v>0</v>
      </c>
      <c r="AQ5" s="163">
        <f t="shared" ref="AQ5:AQ11" si="32">VLOOKUP(AI5,$BZ$4:$CL$27,11,0)</f>
        <v>0</v>
      </c>
      <c r="AR5" s="163">
        <f t="shared" ref="AR5:AR11" si="33">VLOOKUP(AI5,$BZ$4:$CL$27,12,0)</f>
        <v>0</v>
      </c>
      <c r="AS5" s="182">
        <f t="shared" ref="AS5:AS11" si="34">VLOOKUP(AI5,$BZ$4:$CL$27,13,0)</f>
        <v>0</v>
      </c>
      <c r="AT5" s="27">
        <v>2</v>
      </c>
      <c r="AU5" s="26">
        <f t="shared" ref="AU5:AU11" si="35">BD5</f>
        <v>2</v>
      </c>
      <c r="AV5" s="26">
        <v>2</v>
      </c>
      <c r="AW5" s="26">
        <f t="shared" ref="AW5:AW11" si="36">BQ5</f>
        <v>2</v>
      </c>
      <c r="AX5" s="26">
        <v>2</v>
      </c>
      <c r="AY5" s="30">
        <f t="shared" ref="AY5:AY11" si="37">CD5</f>
        <v>2</v>
      </c>
      <c r="AZ5" s="31" t="str">
        <f>Equipes!A3</f>
        <v>Equipe 02</v>
      </c>
      <c r="BA5" s="26">
        <f t="shared" ref="BA5:BA11" si="38">RANK(CM5,$CM$4:$CM$27)</f>
        <v>1</v>
      </c>
      <c r="BB5" s="26">
        <f>'J11'!BA5-BA5</f>
        <v>0</v>
      </c>
      <c r="BC5" s="32" t="str">
        <f>IF(BA5&gt;'J11'!BA5,'J11'!$BC$28,IF(BA5='J11'!BA5,'J11'!$BB$28,IF(BA5&lt;'J11'!BA5,'J11'!$BA$28)))</f>
        <v>u</v>
      </c>
      <c r="BD5" s="26">
        <f t="shared" ref="BD5:BD11" si="39">RANK(CN5,$CN$4:$CN$27)</f>
        <v>2</v>
      </c>
      <c r="BE5" s="26">
        <f>SUMPRODUCT(($B$4:$B$15=AZ5)*($CW$4:$CW$15))+SUMPRODUCT(($E$4:$E$15=AZ5)*($CX$4:$CX$15))+'J11'!BE5</f>
        <v>0</v>
      </c>
      <c r="BF5" s="26">
        <f>SUMPRODUCT(($B$4:$B$15=AZ5)*($CY$4:$CY$15))+SUMPRODUCT(($E$4:$E$15=AZ5)*($CZ$4:$CZ$15))+'J11'!BF5</f>
        <v>0</v>
      </c>
      <c r="BG5" s="26">
        <f>SUMPRODUCT(($B$4:$B$15=AZ5)*($DA$4:$DA$15))+SUMPRODUCT(($E$4:$E$15=AZ5)*($DB$4:$DB$15))+'J11'!BG5</f>
        <v>0</v>
      </c>
      <c r="BH5" s="26">
        <f>SUMPRODUCT(($B$4:$B$15=AZ5)*($DC$4:$DC$15))+SUMPRODUCT(($E$4:$E$15=AZ5)*($DD$4:$DD$15))+'J11'!BH5</f>
        <v>0</v>
      </c>
      <c r="BI5" s="26">
        <f>SUMPRODUCT(($B$4:$B$15=AZ5)*($DE$4:$DE$15))+SUMPRODUCT(($E$4:$E$15=AZ5)*($DF$4:$DF$15))+'J11'!BI5</f>
        <v>0</v>
      </c>
      <c r="BJ5" s="26">
        <f>SUMPRODUCT(($B$4:$B$15=AZ5)*($DG$4:$DG$15))+SUMPRODUCT(($E$4:$E$15=AZ5)*($DH$4:$DH$15))+'J11'!BJ5</f>
        <v>0</v>
      </c>
      <c r="BK5" s="26">
        <f>SUMPRODUCT(($B$4:$B$15=AZ5)*($DI$4:$DI$15))+SUMPRODUCT(($E$4:$E$15=AZ5)*($DJ$4:$DJ$15))+'J11'!BK5</f>
        <v>0</v>
      </c>
      <c r="BL5" s="26">
        <f t="shared" ref="BL5:BL11" si="40">BJ5-BK5</f>
        <v>0</v>
      </c>
      <c r="BM5" s="31" t="str">
        <f>Equipes!A3</f>
        <v>Equipe 02</v>
      </c>
      <c r="BN5" s="26">
        <f t="shared" ref="BN5:BN11" si="41">RANK(CO5,$CO$4:$CO$27)</f>
        <v>1</v>
      </c>
      <c r="BO5" s="26">
        <f>'J11'!BN5-BN5</f>
        <v>0</v>
      </c>
      <c r="BP5" s="32" t="str">
        <f>IF(BN5&gt;'J11'!BN5,'J11'!$BP$28,IF(BN5='J11'!BN5,'J11'!$BO$28,IF(BN5&lt;'J11'!BN5,'J11'!$BN$28)))</f>
        <v>u</v>
      </c>
      <c r="BQ5" s="26">
        <f t="shared" ref="BQ5:BQ11" si="42">RANK(CP5,$CP$4:$CP$27)</f>
        <v>2</v>
      </c>
      <c r="BR5" s="26">
        <f>SUMPRODUCT(($B$4:$B$15=BM5)*($CU$4:$CU$15))+'J11'!BR5</f>
        <v>0</v>
      </c>
      <c r="BS5" s="26">
        <f>SUMPRODUCT(($B$4:$B$15=BM5)*($CY$4:$CY$15))+'J11'!BS5</f>
        <v>0</v>
      </c>
      <c r="BT5" s="26">
        <f>SUMPRODUCT(($B$4:$B$15=BM5)*($DA$4:$DA$15))+'J11'!BT5</f>
        <v>0</v>
      </c>
      <c r="BU5" s="26">
        <f>SUMPRODUCT(($B$4:$B$15=BM5)*($DC$4:$DC$15))+'J11'!BU5</f>
        <v>0</v>
      </c>
      <c r="BV5" s="26">
        <f>SUMPRODUCT(($B$4:$B$15=BM5)*($DE$4:$DE$15))+'J11'!BV5</f>
        <v>0</v>
      </c>
      <c r="BW5" s="26">
        <f>SUMPRODUCT(($B$4:$B$15=BM5)*($DG$4:$DG$15))+'J11'!BW5</f>
        <v>0</v>
      </c>
      <c r="BX5" s="26">
        <f>SUMPRODUCT(($B$4:$B$15=BM5)*($DI$4:$DI$15))+'J11'!BX5</f>
        <v>0</v>
      </c>
      <c r="BY5" s="26">
        <f t="shared" ref="BY5:BY11" si="43">BW5-BX5</f>
        <v>0</v>
      </c>
      <c r="BZ5" s="31" t="str">
        <f>Equipes!A3</f>
        <v>Equipe 02</v>
      </c>
      <c r="CA5" s="26">
        <f t="shared" ref="CA5:CA11" si="44">RANK(CQ5,$CQ$4:$CQ$27)</f>
        <v>1</v>
      </c>
      <c r="CB5" s="26">
        <f>'J11'!CA5-CA5</f>
        <v>0</v>
      </c>
      <c r="CC5" s="32" t="str">
        <f>IF(CA5&gt;'J11'!CA5,'J11'!$CC$28,IF(CA5='J11'!CA5,'J11'!$CB$28,IF(CA5&lt;'J11'!CA5,'J11'!$CA$28)))</f>
        <v>u</v>
      </c>
      <c r="CD5" s="26">
        <f t="shared" ref="CD5:CD11" si="45">RANK(CR5,$CR$4:$CR$27)</f>
        <v>2</v>
      </c>
      <c r="CE5" s="26">
        <f>SUMPRODUCT(($E$4:$E$15=BZ5)*($CV$4:$CV$15))+'J11'!CE5</f>
        <v>0</v>
      </c>
      <c r="CF5" s="26">
        <f>SUMPRODUCT(($E$4:$E$15=BZ5)*($CZ$4:$CZ$15))+'J11'!CF5</f>
        <v>0</v>
      </c>
      <c r="CG5" s="26">
        <f>SUMPRODUCT(($E$4:$E$15=BZ5)*($DB$4:$DB$15))+'J11'!CG5</f>
        <v>0</v>
      </c>
      <c r="CH5" s="26">
        <f>SUMPRODUCT(($E$4:$E$15=BZ5)*($DD$4:$DD$15))+'J11'!CH5</f>
        <v>0</v>
      </c>
      <c r="CI5" s="26">
        <f>SUMPRODUCT(($E$4:$E$15=BZ5)*($DF$4:$DF$15))+'J11'!CI5</f>
        <v>0</v>
      </c>
      <c r="CJ5" s="26">
        <f>SUMPRODUCT(($E$4:$E$15=BZ5)*($DH$4:$DH$15))+'J11'!CJ5</f>
        <v>0</v>
      </c>
      <c r="CK5" s="26">
        <f>SUMPRODUCT(($E$4:$E$15=BZ5)*($DJ$4:$DJ$15))+'J11'!CK5</f>
        <v>0</v>
      </c>
      <c r="CL5" s="26">
        <f t="shared" ref="CL5:CL11" si="46">CJ5-CK5</f>
        <v>0</v>
      </c>
      <c r="CM5" s="33">
        <f t="shared" ref="CM5:CM11" si="47">SUM(BE5*1000+(BL5)/100+(BJ5)/1000)</f>
        <v>0</v>
      </c>
      <c r="CN5" s="33">
        <f>CM5+0.0000007</f>
        <v>6.9999999999999997E-7</v>
      </c>
      <c r="CO5" s="33">
        <f t="shared" ref="CO5:CO11" si="48">SUM(BR5*1000+(BY5)/100+(BW5)/1000)</f>
        <v>0</v>
      </c>
      <c r="CP5" s="33">
        <f>CO5+0.0000007</f>
        <v>6.9999999999999997E-7</v>
      </c>
      <c r="CQ5" s="33">
        <f t="shared" ref="CQ5:CQ11" si="49">SUM(CE5*1000+(CL5)/100+(CJ5)/1000)</f>
        <v>0</v>
      </c>
      <c r="CR5" s="33">
        <f>CQ5+0.0000007</f>
        <v>6.9999999999999997E-7</v>
      </c>
      <c r="CS5" s="26">
        <f>A5</f>
        <v>0</v>
      </c>
      <c r="CT5" s="26">
        <f>F5</f>
        <v>0</v>
      </c>
      <c r="CU5" s="26">
        <f>IF(C5="",0,IF(C5&gt;D5,3,IF(C5=D5,1,IF(C5&lt;D5,0))))</f>
        <v>0</v>
      </c>
      <c r="CV5" s="26">
        <f>IF(D5="",0,IF(D5&gt;C5,3,IF(D5=C5,1,IF(D5&lt;C5,0))))</f>
        <v>0</v>
      </c>
      <c r="CW5" s="26">
        <f t="shared" ref="CW5:CX7" si="50">CU5-CS5</f>
        <v>0</v>
      </c>
      <c r="CX5" s="26">
        <f t="shared" si="50"/>
        <v>0</v>
      </c>
      <c r="CY5" s="26">
        <f t="shared" si="21"/>
        <v>0</v>
      </c>
      <c r="CZ5" s="26">
        <f t="shared" si="21"/>
        <v>0</v>
      </c>
      <c r="DA5" s="26" t="b">
        <f>IF(C5&lt;&gt;"",IF(C5&gt;D5,1))</f>
        <v>0</v>
      </c>
      <c r="DB5" s="26" t="b">
        <f>IF(D5&lt;&gt;"",IF(D5&gt;C5,1))</f>
        <v>0</v>
      </c>
      <c r="DC5" s="26" t="b">
        <f>IF(C5&lt;&gt;"",IF(C5=D5,1))</f>
        <v>0</v>
      </c>
      <c r="DD5" s="26" t="b">
        <f>IF(D5&lt;&gt;"",IF(D5=C5,1))</f>
        <v>0</v>
      </c>
      <c r="DE5" s="26" t="b">
        <f>IF(C5&lt;&gt;"",IF(C5&lt;D5,1))</f>
        <v>0</v>
      </c>
      <c r="DF5" s="26" t="b">
        <f>IF(D5&lt;&gt;"",IF(D5&lt;C5,1))</f>
        <v>0</v>
      </c>
      <c r="DG5" s="26">
        <f t="shared" si="22"/>
        <v>0</v>
      </c>
      <c r="DH5" s="26">
        <f t="shared" si="22"/>
        <v>0</v>
      </c>
      <c r="DI5" s="26">
        <f>D5</f>
        <v>0</v>
      </c>
      <c r="DJ5" s="30">
        <f>C5</f>
        <v>0</v>
      </c>
      <c r="DK5" s="31" t="str">
        <f t="shared" ref="DK5:DK11" si="51">VLOOKUP(AT5,$AU$4:$AZ$27,6,0)</f>
        <v>Equipe 02</v>
      </c>
      <c r="DL5" s="33">
        <f t="shared" ref="DL5:DL11" si="52">VLOOKUP(DK5,$AZ$4:$CM$27,40,0)</f>
        <v>0</v>
      </c>
      <c r="DM5" s="26">
        <f t="shared" ref="DM5:DM11" si="53">RANK(DL5,$DL$4:$DL$27)</f>
        <v>1</v>
      </c>
      <c r="DN5" s="31" t="str">
        <f t="shared" ref="DN5:DN11" si="54">AZ5</f>
        <v>Equipe 02</v>
      </c>
      <c r="DO5" s="31" t="str">
        <f t="shared" ref="DO5:DO11" si="55">VLOOKUP(AV5,$AW$4:$BM$27,17,0)</f>
        <v>Equipe 02</v>
      </c>
      <c r="DP5" s="33">
        <f t="shared" ref="DP5:DP11" si="56">VLOOKUP(DO5,$BM$4:$CO$27,29,0)</f>
        <v>0</v>
      </c>
      <c r="DQ5" s="26">
        <f t="shared" ref="DQ5:DQ11" si="57">RANK(DP5,$DP$4:$DP$27)</f>
        <v>1</v>
      </c>
      <c r="DR5" s="31" t="str">
        <f t="shared" ref="DR5:DR11" si="58">BM5</f>
        <v>Equipe 02</v>
      </c>
      <c r="DS5" s="31" t="str">
        <f t="shared" ref="DS5:DS11" si="59">VLOOKUP(AX5,$AY$4:$BZ$27,28,0)</f>
        <v>Equipe 02</v>
      </c>
      <c r="DT5" s="33">
        <f t="shared" ref="DT5:DT11" si="60">VLOOKUP(DS5,$BZ$4:$CQ$27,18,0)</f>
        <v>0</v>
      </c>
      <c r="DU5" s="26">
        <f t="shared" ref="DU5:DU11" si="61">RANK(DT5,$DT$4:$DT$27)</f>
        <v>1</v>
      </c>
      <c r="DV5" s="31" t="str">
        <f t="shared" ref="DV5:DV11" si="62">BZ5</f>
        <v>Equipe 02</v>
      </c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</row>
    <row r="6" spans="1:197" ht="15" customHeight="1" x14ac:dyDescent="0.25">
      <c r="A6" s="20"/>
      <c r="B6" s="213"/>
      <c r="C6" s="12"/>
      <c r="D6" s="10"/>
      <c r="E6" s="216"/>
      <c r="F6" s="8"/>
      <c r="G6" s="15"/>
      <c r="H6" s="21"/>
      <c r="I6" s="28"/>
      <c r="J6" s="34">
        <f t="shared" ref="J6:J11" si="63">IF(DL6=DL5,DM5,DM6)</f>
        <v>1</v>
      </c>
      <c r="K6" s="219" t="str">
        <f t="shared" si="23"/>
        <v>Equipe 03</v>
      </c>
      <c r="L6" s="185">
        <f t="shared" si="0"/>
        <v>0</v>
      </c>
      <c r="M6" s="140">
        <f t="shared" si="1"/>
        <v>0</v>
      </c>
      <c r="N6" s="42" t="str">
        <f t="shared" si="2"/>
        <v>u</v>
      </c>
      <c r="O6" s="144">
        <f t="shared" si="3"/>
        <v>0</v>
      </c>
      <c r="P6" s="145">
        <f t="shared" si="4"/>
        <v>0</v>
      </c>
      <c r="Q6" s="145">
        <f t="shared" si="5"/>
        <v>0</v>
      </c>
      <c r="R6" s="145">
        <f t="shared" si="6"/>
        <v>0</v>
      </c>
      <c r="S6" s="145">
        <f t="shared" si="7"/>
        <v>0</v>
      </c>
      <c r="T6" s="145">
        <f t="shared" si="8"/>
        <v>0</v>
      </c>
      <c r="U6" s="176">
        <f t="shared" si="9"/>
        <v>0</v>
      </c>
      <c r="V6" s="51">
        <f t="shared" ref="V6:V11" si="64">IF(DP6=DP5,DQ5,DQ6)</f>
        <v>1</v>
      </c>
      <c r="W6" s="222" t="str">
        <f t="shared" si="24"/>
        <v>Equipe 03</v>
      </c>
      <c r="X6" s="188">
        <f t="shared" si="10"/>
        <v>0</v>
      </c>
      <c r="Y6" s="149">
        <f t="shared" si="11"/>
        <v>0</v>
      </c>
      <c r="Z6" s="52" t="str">
        <f t="shared" si="12"/>
        <v>u</v>
      </c>
      <c r="AA6" s="153">
        <f t="shared" si="13"/>
        <v>0</v>
      </c>
      <c r="AB6" s="154">
        <f t="shared" si="14"/>
        <v>0</v>
      </c>
      <c r="AC6" s="154">
        <f t="shared" si="15"/>
        <v>0</v>
      </c>
      <c r="AD6" s="154">
        <f t="shared" si="16"/>
        <v>0</v>
      </c>
      <c r="AE6" s="154">
        <f t="shared" si="17"/>
        <v>0</v>
      </c>
      <c r="AF6" s="154">
        <f t="shared" si="18"/>
        <v>0</v>
      </c>
      <c r="AG6" s="179">
        <f t="shared" si="19"/>
        <v>0</v>
      </c>
      <c r="AH6" s="61">
        <f t="shared" ref="AH6:AH11" si="65">IF(DT6=DT5,DU5,DU6)</f>
        <v>1</v>
      </c>
      <c r="AI6" s="225" t="str">
        <f t="shared" si="25"/>
        <v>Equipe 03</v>
      </c>
      <c r="AJ6" s="191">
        <f t="shared" si="20"/>
        <v>0</v>
      </c>
      <c r="AK6" s="158">
        <f t="shared" si="26"/>
        <v>0</v>
      </c>
      <c r="AL6" s="62" t="str">
        <f t="shared" si="27"/>
        <v>u</v>
      </c>
      <c r="AM6" s="162">
        <f t="shared" si="28"/>
        <v>0</v>
      </c>
      <c r="AN6" s="163">
        <f t="shared" si="29"/>
        <v>0</v>
      </c>
      <c r="AO6" s="163">
        <f t="shared" si="30"/>
        <v>0</v>
      </c>
      <c r="AP6" s="163">
        <f t="shared" si="31"/>
        <v>0</v>
      </c>
      <c r="AQ6" s="163">
        <f t="shared" si="32"/>
        <v>0</v>
      </c>
      <c r="AR6" s="163">
        <f t="shared" si="33"/>
        <v>0</v>
      </c>
      <c r="AS6" s="182">
        <f t="shared" si="34"/>
        <v>0</v>
      </c>
      <c r="AT6" s="27">
        <v>3</v>
      </c>
      <c r="AU6" s="26">
        <f t="shared" si="35"/>
        <v>3</v>
      </c>
      <c r="AV6" s="26">
        <v>3</v>
      </c>
      <c r="AW6" s="26">
        <f t="shared" si="36"/>
        <v>3</v>
      </c>
      <c r="AX6" s="26">
        <v>3</v>
      </c>
      <c r="AY6" s="30">
        <f t="shared" si="37"/>
        <v>3</v>
      </c>
      <c r="AZ6" s="31" t="str">
        <f>Equipes!A4</f>
        <v>Equipe 03</v>
      </c>
      <c r="BA6" s="26">
        <f t="shared" si="38"/>
        <v>1</v>
      </c>
      <c r="BB6" s="26">
        <f>'J11'!BA6-BA6</f>
        <v>0</v>
      </c>
      <c r="BC6" s="32" t="str">
        <f>IF(BA6&gt;'J11'!BA6,'J11'!$BC$28,IF(BA6='J11'!BA6,'J11'!$BB$28,IF(BA6&lt;'J11'!BA6,'J11'!$BA$28)))</f>
        <v>u</v>
      </c>
      <c r="BD6" s="26">
        <f t="shared" si="39"/>
        <v>3</v>
      </c>
      <c r="BE6" s="26">
        <f>SUMPRODUCT(($B$4:$B$15=AZ6)*($CW$4:$CW$15))+SUMPRODUCT(($E$4:$E$15=AZ6)*($CX$4:$CX$15))+'J11'!BE6</f>
        <v>0</v>
      </c>
      <c r="BF6" s="26">
        <f>SUMPRODUCT(($B$4:$B$15=AZ6)*($CY$4:$CY$15))+SUMPRODUCT(($E$4:$E$15=AZ6)*($CZ$4:$CZ$15))+'J11'!BF6</f>
        <v>0</v>
      </c>
      <c r="BG6" s="26">
        <f>SUMPRODUCT(($B$4:$B$15=AZ6)*($DA$4:$DA$15))+SUMPRODUCT(($E$4:$E$15=AZ6)*($DB$4:$DB$15))+'J11'!BG6</f>
        <v>0</v>
      </c>
      <c r="BH6" s="26">
        <f>SUMPRODUCT(($B$4:$B$15=AZ6)*($DC$4:$DC$15))+SUMPRODUCT(($E$4:$E$15=AZ6)*($DD$4:$DD$15))+'J11'!BH6</f>
        <v>0</v>
      </c>
      <c r="BI6" s="26">
        <f>SUMPRODUCT(($B$4:$B$15=AZ6)*($DE$4:$DE$15))+SUMPRODUCT(($E$4:$E$15=AZ6)*($DF$4:$DF$15))+'J11'!BI6</f>
        <v>0</v>
      </c>
      <c r="BJ6" s="26">
        <f>SUMPRODUCT(($B$4:$B$15=AZ6)*($DG$4:$DG$15))+SUMPRODUCT(($E$4:$E$15=AZ6)*($DH$4:$DH$15))+'J11'!BJ6</f>
        <v>0</v>
      </c>
      <c r="BK6" s="26">
        <f>SUMPRODUCT(($B$4:$B$15=AZ6)*($DI$4:$DI$15))+SUMPRODUCT(($E$4:$E$15=AZ6)*($DJ$4:$DJ$15))+'J11'!BK6</f>
        <v>0</v>
      </c>
      <c r="BL6" s="26">
        <f t="shared" si="40"/>
        <v>0</v>
      </c>
      <c r="BM6" s="31" t="str">
        <f>Equipes!A4</f>
        <v>Equipe 03</v>
      </c>
      <c r="BN6" s="26">
        <f t="shared" si="41"/>
        <v>1</v>
      </c>
      <c r="BO6" s="26">
        <f>'J11'!BN6-BN6</f>
        <v>0</v>
      </c>
      <c r="BP6" s="32" t="str">
        <f>IF(BN6&gt;'J11'!BN6,'J11'!$BP$28,IF(BN6='J11'!BN6,'J11'!$BO$28,IF(BN6&lt;'J11'!BN6,'J11'!$BN$28)))</f>
        <v>u</v>
      </c>
      <c r="BQ6" s="26">
        <f t="shared" si="42"/>
        <v>3</v>
      </c>
      <c r="BR6" s="26">
        <f>SUMPRODUCT(($B$4:$B$15=BM6)*($CU$4:$CU$15))+'J11'!BR6</f>
        <v>0</v>
      </c>
      <c r="BS6" s="26">
        <f>SUMPRODUCT(($B$4:$B$15=BM6)*($CY$4:$CY$15))+'J11'!BS6</f>
        <v>0</v>
      </c>
      <c r="BT6" s="26">
        <f>SUMPRODUCT(($B$4:$B$15=BM6)*($DA$4:$DA$15))+'J11'!BT6</f>
        <v>0</v>
      </c>
      <c r="BU6" s="26">
        <f>SUMPRODUCT(($B$4:$B$15=BM6)*($DC$4:$DC$15))+'J11'!BU6</f>
        <v>0</v>
      </c>
      <c r="BV6" s="26">
        <f>SUMPRODUCT(($B$4:$B$15=BM6)*($DE$4:$DE$15))+'J11'!BV6</f>
        <v>0</v>
      </c>
      <c r="BW6" s="26">
        <f>SUMPRODUCT(($B$4:$B$15=BM6)*($DG$4:$DG$15))+'J11'!BW6</f>
        <v>0</v>
      </c>
      <c r="BX6" s="26">
        <f>SUMPRODUCT(($B$4:$B$15=BM6)*($DI$4:$DI$15))+'J11'!BX6</f>
        <v>0</v>
      </c>
      <c r="BY6" s="26">
        <f t="shared" si="43"/>
        <v>0</v>
      </c>
      <c r="BZ6" s="31" t="str">
        <f>Equipes!A4</f>
        <v>Equipe 03</v>
      </c>
      <c r="CA6" s="26">
        <f t="shared" si="44"/>
        <v>1</v>
      </c>
      <c r="CB6" s="26">
        <f>'J11'!CA6-CA6</f>
        <v>0</v>
      </c>
      <c r="CC6" s="32" t="str">
        <f>IF(CA6&gt;'J11'!CA6,'J11'!$CC$28,IF(CA6='J11'!CA6,'J11'!$CB$28,IF(CA6&lt;'J11'!CA6,'J11'!$CA$28)))</f>
        <v>u</v>
      </c>
      <c r="CD6" s="26">
        <f t="shared" si="45"/>
        <v>3</v>
      </c>
      <c r="CE6" s="26">
        <f>SUMPRODUCT(($E$4:$E$15=BZ6)*($CV$4:$CV$15))+'J11'!CE6</f>
        <v>0</v>
      </c>
      <c r="CF6" s="26">
        <f>SUMPRODUCT(($E$4:$E$15=BZ6)*($CZ$4:$CZ$15))+'J11'!CF6</f>
        <v>0</v>
      </c>
      <c r="CG6" s="26">
        <f>SUMPRODUCT(($E$4:$E$15=BZ6)*($DB$4:$DB$15))+'J11'!CG6</f>
        <v>0</v>
      </c>
      <c r="CH6" s="26">
        <f>SUMPRODUCT(($E$4:$E$15=BZ6)*($DD$4:$DD$15))+'J11'!CH6</f>
        <v>0</v>
      </c>
      <c r="CI6" s="26">
        <f>SUMPRODUCT(($E$4:$E$15=BZ6)*($DF$4:$DF$15))+'J11'!CI6</f>
        <v>0</v>
      </c>
      <c r="CJ6" s="26">
        <f>SUMPRODUCT(($E$4:$E$15=BZ6)*($DH$4:$DH$15))+'J11'!CJ6</f>
        <v>0</v>
      </c>
      <c r="CK6" s="26">
        <f>SUMPRODUCT(($E$4:$E$15=BZ6)*($DJ$4:$DJ$15))+'J11'!CK6</f>
        <v>0</v>
      </c>
      <c r="CL6" s="26">
        <f t="shared" si="46"/>
        <v>0</v>
      </c>
      <c r="CM6" s="33">
        <f t="shared" si="47"/>
        <v>0</v>
      </c>
      <c r="CN6" s="33">
        <f>CM6+0.0000006</f>
        <v>5.9999999999999997E-7</v>
      </c>
      <c r="CO6" s="33">
        <f t="shared" si="48"/>
        <v>0</v>
      </c>
      <c r="CP6" s="33">
        <f>CO6+0.0000006</f>
        <v>5.9999999999999997E-7</v>
      </c>
      <c r="CQ6" s="33">
        <f t="shared" si="49"/>
        <v>0</v>
      </c>
      <c r="CR6" s="33">
        <f>CQ6+0.0000006</f>
        <v>5.9999999999999997E-7</v>
      </c>
      <c r="CS6" s="26">
        <f>A6</f>
        <v>0</v>
      </c>
      <c r="CT6" s="26">
        <f>F6</f>
        <v>0</v>
      </c>
      <c r="CU6" s="26">
        <f>IF(C6="",0,IF(C6&gt;D6,3,IF(C6=D6,1,IF(C6&lt;D6,0))))</f>
        <v>0</v>
      </c>
      <c r="CV6" s="26">
        <f>IF(D6="",0,IF(D6&gt;C6,3,IF(D6=C6,1,IF(D6&lt;C6,0))))</f>
        <v>0</v>
      </c>
      <c r="CW6" s="26">
        <f t="shared" si="50"/>
        <v>0</v>
      </c>
      <c r="CX6" s="26">
        <f t="shared" si="50"/>
        <v>0</v>
      </c>
      <c r="CY6" s="26">
        <f t="shared" si="21"/>
        <v>0</v>
      </c>
      <c r="CZ6" s="26">
        <f t="shared" si="21"/>
        <v>0</v>
      </c>
      <c r="DA6" s="26" t="b">
        <f>IF(C6&lt;&gt;"",IF(C6&gt;D6,1))</f>
        <v>0</v>
      </c>
      <c r="DB6" s="26" t="b">
        <f>IF(D6&lt;&gt;"",IF(D6&gt;C6,1))</f>
        <v>0</v>
      </c>
      <c r="DC6" s="26" t="b">
        <f>IF(C6&lt;&gt;"",IF(C6=D6,1))</f>
        <v>0</v>
      </c>
      <c r="DD6" s="26" t="b">
        <f>IF(D6&lt;&gt;"",IF(D6=C6,1))</f>
        <v>0</v>
      </c>
      <c r="DE6" s="26" t="b">
        <f>IF(C6&lt;&gt;"",IF(C6&lt;D6,1))</f>
        <v>0</v>
      </c>
      <c r="DF6" s="26" t="b">
        <f>IF(D6&lt;&gt;"",IF(D6&lt;C6,1))</f>
        <v>0</v>
      </c>
      <c r="DG6" s="26">
        <f t="shared" si="22"/>
        <v>0</v>
      </c>
      <c r="DH6" s="26">
        <f t="shared" si="22"/>
        <v>0</v>
      </c>
      <c r="DI6" s="26">
        <f>D6</f>
        <v>0</v>
      </c>
      <c r="DJ6" s="30">
        <f>C6</f>
        <v>0</v>
      </c>
      <c r="DK6" s="31" t="str">
        <f t="shared" si="51"/>
        <v>Equipe 03</v>
      </c>
      <c r="DL6" s="33">
        <f t="shared" si="52"/>
        <v>0</v>
      </c>
      <c r="DM6" s="26">
        <f t="shared" si="53"/>
        <v>1</v>
      </c>
      <c r="DN6" s="31" t="str">
        <f t="shared" si="54"/>
        <v>Equipe 03</v>
      </c>
      <c r="DO6" s="31" t="str">
        <f t="shared" si="55"/>
        <v>Equipe 03</v>
      </c>
      <c r="DP6" s="33">
        <f t="shared" si="56"/>
        <v>0</v>
      </c>
      <c r="DQ6" s="26">
        <f t="shared" si="57"/>
        <v>1</v>
      </c>
      <c r="DR6" s="31" t="str">
        <f t="shared" si="58"/>
        <v>Equipe 03</v>
      </c>
      <c r="DS6" s="31" t="str">
        <f t="shared" si="59"/>
        <v>Equipe 03</v>
      </c>
      <c r="DT6" s="33">
        <f t="shared" si="60"/>
        <v>0</v>
      </c>
      <c r="DU6" s="26">
        <f t="shared" si="61"/>
        <v>1</v>
      </c>
      <c r="DV6" s="31" t="str">
        <f t="shared" si="62"/>
        <v>Equipe 03</v>
      </c>
      <c r="DW6" s="28"/>
      <c r="DX6" s="28"/>
      <c r="DY6" s="28"/>
      <c r="DZ6" s="28"/>
      <c r="EA6" s="28"/>
      <c r="EB6" s="28"/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8"/>
      <c r="ET6" s="28"/>
      <c r="EU6" s="28"/>
      <c r="EV6" s="28"/>
      <c r="EW6" s="28"/>
      <c r="EX6" s="28"/>
      <c r="EY6" s="28"/>
      <c r="EZ6" s="28"/>
      <c r="FA6" s="28"/>
      <c r="FB6" s="28"/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8"/>
    </row>
    <row r="7" spans="1:197" ht="15" customHeight="1" thickBot="1" x14ac:dyDescent="0.3">
      <c r="A7" s="73"/>
      <c r="B7" s="214"/>
      <c r="C7" s="74"/>
      <c r="D7" s="75"/>
      <c r="E7" s="217"/>
      <c r="F7" s="76"/>
      <c r="G7" s="77"/>
      <c r="H7" s="78"/>
      <c r="I7" s="28"/>
      <c r="J7" s="34">
        <f t="shared" si="63"/>
        <v>1</v>
      </c>
      <c r="K7" s="219" t="str">
        <f t="shared" si="23"/>
        <v>Equipe 04</v>
      </c>
      <c r="L7" s="185">
        <f t="shared" si="0"/>
        <v>0</v>
      </c>
      <c r="M7" s="140">
        <f t="shared" si="1"/>
        <v>0</v>
      </c>
      <c r="N7" s="42" t="str">
        <f t="shared" si="2"/>
        <v>u</v>
      </c>
      <c r="O7" s="144">
        <f t="shared" si="3"/>
        <v>0</v>
      </c>
      <c r="P7" s="145">
        <f t="shared" si="4"/>
        <v>0</v>
      </c>
      <c r="Q7" s="145">
        <f t="shared" si="5"/>
        <v>0</v>
      </c>
      <c r="R7" s="145">
        <f t="shared" si="6"/>
        <v>0</v>
      </c>
      <c r="S7" s="145">
        <f t="shared" si="7"/>
        <v>0</v>
      </c>
      <c r="T7" s="145">
        <f t="shared" si="8"/>
        <v>0</v>
      </c>
      <c r="U7" s="176">
        <f t="shared" si="9"/>
        <v>0</v>
      </c>
      <c r="V7" s="51">
        <f t="shared" si="64"/>
        <v>1</v>
      </c>
      <c r="W7" s="222" t="str">
        <f t="shared" si="24"/>
        <v>Equipe 04</v>
      </c>
      <c r="X7" s="188">
        <f t="shared" si="10"/>
        <v>0</v>
      </c>
      <c r="Y7" s="149">
        <f t="shared" si="11"/>
        <v>0</v>
      </c>
      <c r="Z7" s="52" t="str">
        <f t="shared" si="12"/>
        <v>u</v>
      </c>
      <c r="AA7" s="153">
        <f t="shared" si="13"/>
        <v>0</v>
      </c>
      <c r="AB7" s="154">
        <f t="shared" si="14"/>
        <v>0</v>
      </c>
      <c r="AC7" s="154">
        <f t="shared" si="15"/>
        <v>0</v>
      </c>
      <c r="AD7" s="154">
        <f t="shared" si="16"/>
        <v>0</v>
      </c>
      <c r="AE7" s="154">
        <f t="shared" si="17"/>
        <v>0</v>
      </c>
      <c r="AF7" s="154">
        <f t="shared" si="18"/>
        <v>0</v>
      </c>
      <c r="AG7" s="179">
        <f t="shared" si="19"/>
        <v>0</v>
      </c>
      <c r="AH7" s="61">
        <f t="shared" si="65"/>
        <v>1</v>
      </c>
      <c r="AI7" s="225" t="str">
        <f t="shared" si="25"/>
        <v>Equipe 04</v>
      </c>
      <c r="AJ7" s="191">
        <f t="shared" si="20"/>
        <v>0</v>
      </c>
      <c r="AK7" s="158">
        <f t="shared" si="26"/>
        <v>0</v>
      </c>
      <c r="AL7" s="62" t="str">
        <f t="shared" si="27"/>
        <v>u</v>
      </c>
      <c r="AM7" s="162">
        <f t="shared" si="28"/>
        <v>0</v>
      </c>
      <c r="AN7" s="163">
        <f t="shared" si="29"/>
        <v>0</v>
      </c>
      <c r="AO7" s="163">
        <f t="shared" si="30"/>
        <v>0</v>
      </c>
      <c r="AP7" s="163">
        <f t="shared" si="31"/>
        <v>0</v>
      </c>
      <c r="AQ7" s="163">
        <f t="shared" si="32"/>
        <v>0</v>
      </c>
      <c r="AR7" s="163">
        <f t="shared" si="33"/>
        <v>0</v>
      </c>
      <c r="AS7" s="182">
        <f t="shared" si="34"/>
        <v>0</v>
      </c>
      <c r="AT7" s="27">
        <v>4</v>
      </c>
      <c r="AU7" s="26">
        <f t="shared" si="35"/>
        <v>4</v>
      </c>
      <c r="AV7" s="26">
        <v>4</v>
      </c>
      <c r="AW7" s="26">
        <f t="shared" si="36"/>
        <v>4</v>
      </c>
      <c r="AX7" s="26">
        <v>4</v>
      </c>
      <c r="AY7" s="30">
        <f t="shared" si="37"/>
        <v>4</v>
      </c>
      <c r="AZ7" s="31" t="str">
        <f>Equipes!A5</f>
        <v>Equipe 04</v>
      </c>
      <c r="BA7" s="26">
        <f t="shared" si="38"/>
        <v>1</v>
      </c>
      <c r="BB7" s="26">
        <f>'J11'!BA7-BA7</f>
        <v>0</v>
      </c>
      <c r="BC7" s="32" t="str">
        <f>IF(BA7&gt;'J11'!BA7,'J11'!$BC$28,IF(BA7='J11'!BA7,'J11'!$BB$28,IF(BA7&lt;'J11'!BA7,'J11'!$BA$28)))</f>
        <v>u</v>
      </c>
      <c r="BD7" s="26">
        <f t="shared" si="39"/>
        <v>4</v>
      </c>
      <c r="BE7" s="26">
        <f>SUMPRODUCT(($B$4:$B$15=AZ7)*($CW$4:$CW$15))+SUMPRODUCT(($E$4:$E$15=AZ7)*($CX$4:$CX$15))+'J11'!BE7</f>
        <v>0</v>
      </c>
      <c r="BF7" s="26">
        <f>SUMPRODUCT(($B$4:$B$15=AZ7)*($CY$4:$CY$15))+SUMPRODUCT(($E$4:$E$15=AZ7)*($CZ$4:$CZ$15))+'J11'!BF7</f>
        <v>0</v>
      </c>
      <c r="BG7" s="26">
        <f>SUMPRODUCT(($B$4:$B$15=AZ7)*($DA$4:$DA$15))+SUMPRODUCT(($E$4:$E$15=AZ7)*($DB$4:$DB$15))+'J11'!BG7</f>
        <v>0</v>
      </c>
      <c r="BH7" s="26">
        <f>SUMPRODUCT(($B$4:$B$15=AZ7)*($DC$4:$DC$15))+SUMPRODUCT(($E$4:$E$15=AZ7)*($DD$4:$DD$15))+'J11'!BH7</f>
        <v>0</v>
      </c>
      <c r="BI7" s="26">
        <f>SUMPRODUCT(($B$4:$B$15=AZ7)*($DE$4:$DE$15))+SUMPRODUCT(($E$4:$E$15=AZ7)*($DF$4:$DF$15))+'J11'!BI7</f>
        <v>0</v>
      </c>
      <c r="BJ7" s="26">
        <f>SUMPRODUCT(($B$4:$B$15=AZ7)*($DG$4:$DG$15))+SUMPRODUCT(($E$4:$E$15=AZ7)*($DH$4:$DH$15))+'J11'!BJ7</f>
        <v>0</v>
      </c>
      <c r="BK7" s="26">
        <f>SUMPRODUCT(($B$4:$B$15=AZ7)*($DI$4:$DI$15))+SUMPRODUCT(($E$4:$E$15=AZ7)*($DJ$4:$DJ$15))+'J11'!BK7</f>
        <v>0</v>
      </c>
      <c r="BL7" s="26">
        <f t="shared" si="40"/>
        <v>0</v>
      </c>
      <c r="BM7" s="31" t="str">
        <f>Equipes!A5</f>
        <v>Equipe 04</v>
      </c>
      <c r="BN7" s="26">
        <f t="shared" si="41"/>
        <v>1</v>
      </c>
      <c r="BO7" s="26">
        <f>'J11'!BN7-BN7</f>
        <v>0</v>
      </c>
      <c r="BP7" s="32" t="str">
        <f>IF(BN7&gt;'J11'!BN7,'J11'!$BP$28,IF(BN7='J11'!BN7,'J11'!$BO$28,IF(BN7&lt;'J11'!BN7,'J11'!$BN$28)))</f>
        <v>u</v>
      </c>
      <c r="BQ7" s="26">
        <f t="shared" si="42"/>
        <v>4</v>
      </c>
      <c r="BR7" s="26">
        <f>SUMPRODUCT(($B$4:$B$15=BM7)*($CU$4:$CU$15))+'J11'!BR7</f>
        <v>0</v>
      </c>
      <c r="BS7" s="26">
        <f>SUMPRODUCT(($B$4:$B$15=BM7)*($CY$4:$CY$15))+'J11'!BS7</f>
        <v>0</v>
      </c>
      <c r="BT7" s="26">
        <f>SUMPRODUCT(($B$4:$B$15=BM7)*($DA$4:$DA$15))+'J11'!BT7</f>
        <v>0</v>
      </c>
      <c r="BU7" s="26">
        <f>SUMPRODUCT(($B$4:$B$15=BM7)*($DC$4:$DC$15))+'J11'!BU7</f>
        <v>0</v>
      </c>
      <c r="BV7" s="26">
        <f>SUMPRODUCT(($B$4:$B$15=BM7)*($DE$4:$DE$15))+'J11'!BV7</f>
        <v>0</v>
      </c>
      <c r="BW7" s="26">
        <f>SUMPRODUCT(($B$4:$B$15=BM7)*($DG$4:$DG$15))+'J11'!BW7</f>
        <v>0</v>
      </c>
      <c r="BX7" s="26">
        <f>SUMPRODUCT(($B$4:$B$15=BM7)*($DI$4:$DI$15))+'J11'!BX7</f>
        <v>0</v>
      </c>
      <c r="BY7" s="26">
        <f t="shared" si="43"/>
        <v>0</v>
      </c>
      <c r="BZ7" s="31" t="str">
        <f>Equipes!A5</f>
        <v>Equipe 04</v>
      </c>
      <c r="CA7" s="26">
        <f t="shared" si="44"/>
        <v>1</v>
      </c>
      <c r="CB7" s="26">
        <f>'J11'!CA7-CA7</f>
        <v>0</v>
      </c>
      <c r="CC7" s="32" t="str">
        <f>IF(CA7&gt;'J11'!CA7,'J11'!$CC$28,IF(CA7='J11'!CA7,'J11'!$CB$28,IF(CA7&lt;'J11'!CA7,'J11'!$CA$28)))</f>
        <v>u</v>
      </c>
      <c r="CD7" s="26">
        <f t="shared" si="45"/>
        <v>4</v>
      </c>
      <c r="CE7" s="26">
        <f>SUMPRODUCT(($E$4:$E$15=BZ7)*($CV$4:$CV$15))+'J11'!CE7</f>
        <v>0</v>
      </c>
      <c r="CF7" s="26">
        <f>SUMPRODUCT(($E$4:$E$15=BZ7)*($CZ$4:$CZ$15))+'J11'!CF7</f>
        <v>0</v>
      </c>
      <c r="CG7" s="26">
        <f>SUMPRODUCT(($E$4:$E$15=BZ7)*($DB$4:$DB$15))+'J11'!CG7</f>
        <v>0</v>
      </c>
      <c r="CH7" s="26">
        <f>SUMPRODUCT(($E$4:$E$15=BZ7)*($DD$4:$DD$15))+'J11'!CH7</f>
        <v>0</v>
      </c>
      <c r="CI7" s="26">
        <f>SUMPRODUCT(($E$4:$E$15=BZ7)*($DF$4:$DF$15))+'J11'!CI7</f>
        <v>0</v>
      </c>
      <c r="CJ7" s="26">
        <f>SUMPRODUCT(($E$4:$E$15=BZ7)*($DH$4:$DH$15))+'J11'!CJ7</f>
        <v>0</v>
      </c>
      <c r="CK7" s="26">
        <f>SUMPRODUCT(($E$4:$E$15=BZ7)*($DJ$4:$DJ$15))+'J11'!CK7</f>
        <v>0</v>
      </c>
      <c r="CL7" s="26">
        <f t="shared" si="46"/>
        <v>0</v>
      </c>
      <c r="CM7" s="33">
        <f t="shared" si="47"/>
        <v>0</v>
      </c>
      <c r="CN7" s="33">
        <f>CM7+0.0000005</f>
        <v>4.9999999999999998E-7</v>
      </c>
      <c r="CO7" s="33">
        <f t="shared" si="48"/>
        <v>0</v>
      </c>
      <c r="CP7" s="33">
        <f>CO7+0.0000005</f>
        <v>4.9999999999999998E-7</v>
      </c>
      <c r="CQ7" s="33">
        <f t="shared" si="49"/>
        <v>0</v>
      </c>
      <c r="CR7" s="33">
        <f>CQ7+0.0000005</f>
        <v>4.9999999999999998E-7</v>
      </c>
      <c r="CS7" s="26">
        <f>A7</f>
        <v>0</v>
      </c>
      <c r="CT7" s="26">
        <f>F7</f>
        <v>0</v>
      </c>
      <c r="CU7" s="26">
        <f>IF(C7="",0,IF(C7&gt;D7,3,IF(C7=D7,1,IF(C7&lt;D7,0))))</f>
        <v>0</v>
      </c>
      <c r="CV7" s="26">
        <f>IF(D7="",0,IF(D7&gt;C7,3,IF(D7=C7,1,IF(D7&lt;C7,0))))</f>
        <v>0</v>
      </c>
      <c r="CW7" s="26">
        <f t="shared" si="50"/>
        <v>0</v>
      </c>
      <c r="CX7" s="26">
        <f t="shared" si="50"/>
        <v>0</v>
      </c>
      <c r="CY7" s="26">
        <f t="shared" si="21"/>
        <v>0</v>
      </c>
      <c r="CZ7" s="26">
        <f t="shared" si="21"/>
        <v>0</v>
      </c>
      <c r="DA7" s="26" t="b">
        <f>IF(C7&lt;&gt;"",IF(C7&gt;D7,1))</f>
        <v>0</v>
      </c>
      <c r="DB7" s="26" t="b">
        <f>IF(D7&lt;&gt;"",IF(D7&gt;C7,1))</f>
        <v>0</v>
      </c>
      <c r="DC7" s="26" t="b">
        <f>IF(C7&lt;&gt;"",IF(C7=D7,1))</f>
        <v>0</v>
      </c>
      <c r="DD7" s="26" t="b">
        <f>IF(D7&lt;&gt;"",IF(D7=C7,1))</f>
        <v>0</v>
      </c>
      <c r="DE7" s="26" t="b">
        <f>IF(C7&lt;&gt;"",IF(C7&lt;D7,1))</f>
        <v>0</v>
      </c>
      <c r="DF7" s="26" t="b">
        <f>IF(D7&lt;&gt;"",IF(D7&lt;C7,1))</f>
        <v>0</v>
      </c>
      <c r="DG7" s="26">
        <f t="shared" si="22"/>
        <v>0</v>
      </c>
      <c r="DH7" s="26">
        <f t="shared" si="22"/>
        <v>0</v>
      </c>
      <c r="DI7" s="26">
        <f>D7</f>
        <v>0</v>
      </c>
      <c r="DJ7" s="30">
        <f>C7</f>
        <v>0</v>
      </c>
      <c r="DK7" s="31" t="str">
        <f t="shared" si="51"/>
        <v>Equipe 04</v>
      </c>
      <c r="DL7" s="33">
        <f t="shared" si="52"/>
        <v>0</v>
      </c>
      <c r="DM7" s="26">
        <f t="shared" si="53"/>
        <v>1</v>
      </c>
      <c r="DN7" s="31" t="str">
        <f t="shared" si="54"/>
        <v>Equipe 04</v>
      </c>
      <c r="DO7" s="31" t="str">
        <f t="shared" si="55"/>
        <v>Equipe 04</v>
      </c>
      <c r="DP7" s="33">
        <f t="shared" si="56"/>
        <v>0</v>
      </c>
      <c r="DQ7" s="26">
        <f t="shared" si="57"/>
        <v>1</v>
      </c>
      <c r="DR7" s="31" t="str">
        <f t="shared" si="58"/>
        <v>Equipe 04</v>
      </c>
      <c r="DS7" s="31" t="str">
        <f t="shared" si="59"/>
        <v>Equipe 04</v>
      </c>
      <c r="DT7" s="33">
        <f t="shared" si="60"/>
        <v>0</v>
      </c>
      <c r="DU7" s="26">
        <f t="shared" si="61"/>
        <v>1</v>
      </c>
      <c r="DV7" s="31" t="str">
        <f t="shared" si="62"/>
        <v>Equipe 04</v>
      </c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</row>
    <row r="8" spans="1:197" ht="15" customHeight="1" thickTop="1" x14ac:dyDescent="0.25">
      <c r="A8" s="79"/>
      <c r="B8" s="196"/>
      <c r="C8" s="80"/>
      <c r="D8" s="80"/>
      <c r="E8" s="197"/>
      <c r="F8" s="79"/>
      <c r="G8" s="81"/>
      <c r="H8" s="82"/>
      <c r="I8" s="28"/>
      <c r="J8" s="34">
        <f t="shared" si="63"/>
        <v>1</v>
      </c>
      <c r="K8" s="219" t="str">
        <f t="shared" si="23"/>
        <v>Equipe 05</v>
      </c>
      <c r="L8" s="185">
        <f t="shared" si="0"/>
        <v>0</v>
      </c>
      <c r="M8" s="140">
        <f t="shared" si="1"/>
        <v>0</v>
      </c>
      <c r="N8" s="42" t="str">
        <f t="shared" si="2"/>
        <v>u</v>
      </c>
      <c r="O8" s="144">
        <f t="shared" si="3"/>
        <v>0</v>
      </c>
      <c r="P8" s="145">
        <f t="shared" si="4"/>
        <v>0</v>
      </c>
      <c r="Q8" s="145">
        <f t="shared" si="5"/>
        <v>0</v>
      </c>
      <c r="R8" s="145">
        <f t="shared" si="6"/>
        <v>0</v>
      </c>
      <c r="S8" s="145">
        <f t="shared" si="7"/>
        <v>0</v>
      </c>
      <c r="T8" s="145">
        <f t="shared" si="8"/>
        <v>0</v>
      </c>
      <c r="U8" s="176">
        <f t="shared" si="9"/>
        <v>0</v>
      </c>
      <c r="V8" s="51">
        <f t="shared" si="64"/>
        <v>1</v>
      </c>
      <c r="W8" s="222" t="str">
        <f t="shared" si="24"/>
        <v>Equipe 05</v>
      </c>
      <c r="X8" s="188">
        <f t="shared" si="10"/>
        <v>0</v>
      </c>
      <c r="Y8" s="149">
        <f t="shared" si="11"/>
        <v>0</v>
      </c>
      <c r="Z8" s="52" t="str">
        <f t="shared" si="12"/>
        <v>u</v>
      </c>
      <c r="AA8" s="153">
        <f t="shared" si="13"/>
        <v>0</v>
      </c>
      <c r="AB8" s="154">
        <f t="shared" si="14"/>
        <v>0</v>
      </c>
      <c r="AC8" s="154">
        <f t="shared" si="15"/>
        <v>0</v>
      </c>
      <c r="AD8" s="154">
        <f t="shared" si="16"/>
        <v>0</v>
      </c>
      <c r="AE8" s="154">
        <f t="shared" si="17"/>
        <v>0</v>
      </c>
      <c r="AF8" s="154">
        <f t="shared" si="18"/>
        <v>0</v>
      </c>
      <c r="AG8" s="179">
        <f t="shared" si="19"/>
        <v>0</v>
      </c>
      <c r="AH8" s="61">
        <f t="shared" si="65"/>
        <v>1</v>
      </c>
      <c r="AI8" s="225" t="str">
        <f t="shared" si="25"/>
        <v>Equipe 05</v>
      </c>
      <c r="AJ8" s="191">
        <f t="shared" si="20"/>
        <v>0</v>
      </c>
      <c r="AK8" s="158">
        <f t="shared" si="26"/>
        <v>0</v>
      </c>
      <c r="AL8" s="62" t="str">
        <f t="shared" si="27"/>
        <v>u</v>
      </c>
      <c r="AM8" s="162">
        <f t="shared" si="28"/>
        <v>0</v>
      </c>
      <c r="AN8" s="163">
        <f t="shared" si="29"/>
        <v>0</v>
      </c>
      <c r="AO8" s="163">
        <f t="shared" si="30"/>
        <v>0</v>
      </c>
      <c r="AP8" s="163">
        <f t="shared" si="31"/>
        <v>0</v>
      </c>
      <c r="AQ8" s="163">
        <f t="shared" si="32"/>
        <v>0</v>
      </c>
      <c r="AR8" s="163">
        <f t="shared" si="33"/>
        <v>0</v>
      </c>
      <c r="AS8" s="182">
        <f t="shared" si="34"/>
        <v>0</v>
      </c>
      <c r="AT8" s="27">
        <v>5</v>
      </c>
      <c r="AU8" s="26">
        <f t="shared" si="35"/>
        <v>5</v>
      </c>
      <c r="AV8" s="26">
        <v>5</v>
      </c>
      <c r="AW8" s="26">
        <f t="shared" si="36"/>
        <v>5</v>
      </c>
      <c r="AX8" s="26">
        <v>5</v>
      </c>
      <c r="AY8" s="30">
        <f t="shared" si="37"/>
        <v>5</v>
      </c>
      <c r="AZ8" s="31" t="str">
        <f>Equipes!A6</f>
        <v>Equipe 05</v>
      </c>
      <c r="BA8" s="26">
        <f t="shared" si="38"/>
        <v>1</v>
      </c>
      <c r="BB8" s="26">
        <f>'J11'!BA8-BA8</f>
        <v>0</v>
      </c>
      <c r="BC8" s="32" t="str">
        <f>IF(BA8&gt;'J11'!BA8,'J11'!$BC$28,IF(BA8='J11'!BA8,'J11'!$BB$28,IF(BA8&lt;'J11'!BA8,'J11'!$BA$28)))</f>
        <v>u</v>
      </c>
      <c r="BD8" s="26">
        <f t="shared" si="39"/>
        <v>5</v>
      </c>
      <c r="BE8" s="26">
        <f>SUMPRODUCT(($B$4:$B$15=AZ8)*($CW$4:$CW$15))+SUMPRODUCT(($E$4:$E$15=AZ8)*($CX$4:$CX$15))+'J11'!BE8</f>
        <v>0</v>
      </c>
      <c r="BF8" s="26">
        <f>SUMPRODUCT(($B$4:$B$15=AZ8)*($CY$4:$CY$15))+SUMPRODUCT(($E$4:$E$15=AZ8)*($CZ$4:$CZ$15))+'J11'!BF8</f>
        <v>0</v>
      </c>
      <c r="BG8" s="26">
        <f>SUMPRODUCT(($B$4:$B$15=AZ8)*($DA$4:$DA$15))+SUMPRODUCT(($E$4:$E$15=AZ8)*($DB$4:$DB$15))+'J11'!BG8</f>
        <v>0</v>
      </c>
      <c r="BH8" s="26">
        <f>SUMPRODUCT(($B$4:$B$15=AZ8)*($DC$4:$DC$15))+SUMPRODUCT(($E$4:$E$15=AZ8)*($DD$4:$DD$15))+'J11'!BH8</f>
        <v>0</v>
      </c>
      <c r="BI8" s="26">
        <f>SUMPRODUCT(($B$4:$B$15=AZ8)*($DE$4:$DE$15))+SUMPRODUCT(($E$4:$E$15=AZ8)*($DF$4:$DF$15))+'J11'!BI8</f>
        <v>0</v>
      </c>
      <c r="BJ8" s="26">
        <f>SUMPRODUCT(($B$4:$B$15=AZ8)*($DG$4:$DG$15))+SUMPRODUCT(($E$4:$E$15=AZ8)*($DH$4:$DH$15))+'J11'!BJ8</f>
        <v>0</v>
      </c>
      <c r="BK8" s="26">
        <f>SUMPRODUCT(($B$4:$B$15=AZ8)*($DI$4:$DI$15))+SUMPRODUCT(($E$4:$E$15=AZ8)*($DJ$4:$DJ$15))+'J11'!BK8</f>
        <v>0</v>
      </c>
      <c r="BL8" s="26">
        <f t="shared" si="40"/>
        <v>0</v>
      </c>
      <c r="BM8" s="31" t="str">
        <f>Equipes!A6</f>
        <v>Equipe 05</v>
      </c>
      <c r="BN8" s="26">
        <f t="shared" si="41"/>
        <v>1</v>
      </c>
      <c r="BO8" s="26">
        <f>'J11'!BN8-BN8</f>
        <v>0</v>
      </c>
      <c r="BP8" s="32" t="str">
        <f>IF(BN8&gt;'J11'!BN8,'J11'!$BP$28,IF(BN8='J11'!BN8,'J11'!$BO$28,IF(BN8&lt;'J11'!BN8,'J11'!$BN$28)))</f>
        <v>u</v>
      </c>
      <c r="BQ8" s="26">
        <f t="shared" si="42"/>
        <v>5</v>
      </c>
      <c r="BR8" s="26">
        <f>SUMPRODUCT(($B$4:$B$15=BM8)*($CU$4:$CU$15))+'J11'!BR8</f>
        <v>0</v>
      </c>
      <c r="BS8" s="26">
        <f>SUMPRODUCT(($B$4:$B$15=BM8)*($CY$4:$CY$15))+'J11'!BS8</f>
        <v>0</v>
      </c>
      <c r="BT8" s="26">
        <f>SUMPRODUCT(($B$4:$B$15=BM8)*($DA$4:$DA$15))+'J11'!BT8</f>
        <v>0</v>
      </c>
      <c r="BU8" s="26">
        <f>SUMPRODUCT(($B$4:$B$15=BM8)*($DC$4:$DC$15))+'J11'!BU8</f>
        <v>0</v>
      </c>
      <c r="BV8" s="26">
        <f>SUMPRODUCT(($B$4:$B$15=BM8)*($DE$4:$DE$15))+'J11'!BV8</f>
        <v>0</v>
      </c>
      <c r="BW8" s="26">
        <f>SUMPRODUCT(($B$4:$B$15=BM8)*($DG$4:$DG$15))+'J11'!BW8</f>
        <v>0</v>
      </c>
      <c r="BX8" s="26">
        <f>SUMPRODUCT(($B$4:$B$15=BM8)*($DI$4:$DI$15))+'J11'!BX8</f>
        <v>0</v>
      </c>
      <c r="BY8" s="26">
        <f t="shared" si="43"/>
        <v>0</v>
      </c>
      <c r="BZ8" s="31" t="str">
        <f>Equipes!A6</f>
        <v>Equipe 05</v>
      </c>
      <c r="CA8" s="26">
        <f t="shared" si="44"/>
        <v>1</v>
      </c>
      <c r="CB8" s="26">
        <f>'J11'!CA8-CA8</f>
        <v>0</v>
      </c>
      <c r="CC8" s="32" t="str">
        <f>IF(CA8&gt;'J11'!CA8,'J11'!$CC$28,IF(CA8='J11'!CA8,'J11'!$CB$28,IF(CA8&lt;'J11'!CA8,'J11'!$CA$28)))</f>
        <v>u</v>
      </c>
      <c r="CD8" s="26">
        <f t="shared" si="45"/>
        <v>5</v>
      </c>
      <c r="CE8" s="26">
        <f>SUMPRODUCT(($E$4:$E$15=BZ8)*($CV$4:$CV$15))+'J11'!CE8</f>
        <v>0</v>
      </c>
      <c r="CF8" s="26">
        <f>SUMPRODUCT(($E$4:$E$15=BZ8)*($CZ$4:$CZ$15))+'J11'!CF8</f>
        <v>0</v>
      </c>
      <c r="CG8" s="26">
        <f>SUMPRODUCT(($E$4:$E$15=BZ8)*($DB$4:$DB$15))+'J11'!CG8</f>
        <v>0</v>
      </c>
      <c r="CH8" s="26">
        <f>SUMPRODUCT(($E$4:$E$15=BZ8)*($DD$4:$DD$15))+'J11'!CH8</f>
        <v>0</v>
      </c>
      <c r="CI8" s="26">
        <f>SUMPRODUCT(($E$4:$E$15=BZ8)*($DF$4:$DF$15))+'J11'!CI8</f>
        <v>0</v>
      </c>
      <c r="CJ8" s="26">
        <f>SUMPRODUCT(($E$4:$E$15=BZ8)*($DH$4:$DH$15))+'J11'!CJ8</f>
        <v>0</v>
      </c>
      <c r="CK8" s="26">
        <f>SUMPRODUCT(($E$4:$E$15=BZ8)*($DJ$4:$DJ$15))+'J11'!CK8</f>
        <v>0</v>
      </c>
      <c r="CL8" s="26">
        <f t="shared" si="46"/>
        <v>0</v>
      </c>
      <c r="CM8" s="33">
        <f t="shared" si="47"/>
        <v>0</v>
      </c>
      <c r="CN8" s="33">
        <f>CM8+0.0000004</f>
        <v>3.9999999999999998E-7</v>
      </c>
      <c r="CO8" s="33">
        <f t="shared" si="48"/>
        <v>0</v>
      </c>
      <c r="CP8" s="33">
        <f>CO8+0.0000004</f>
        <v>3.9999999999999998E-7</v>
      </c>
      <c r="CQ8" s="33">
        <f t="shared" si="49"/>
        <v>0</v>
      </c>
      <c r="CR8" s="33">
        <f>CQ8+0.0000004</f>
        <v>3.9999999999999998E-7</v>
      </c>
      <c r="CS8" s="103"/>
      <c r="CT8" s="97"/>
      <c r="CU8" s="97"/>
      <c r="CV8" s="97"/>
      <c r="CW8" s="97"/>
      <c r="CX8" s="97"/>
      <c r="CY8" s="97"/>
      <c r="CZ8" s="97"/>
      <c r="DA8" s="97"/>
      <c r="DB8" s="97"/>
      <c r="DC8" s="97"/>
      <c r="DD8" s="97"/>
      <c r="DE8" s="97"/>
      <c r="DF8" s="97"/>
      <c r="DG8" s="97"/>
      <c r="DH8" s="97"/>
      <c r="DI8" s="97"/>
      <c r="DJ8" s="104"/>
      <c r="DK8" s="31" t="str">
        <f t="shared" si="51"/>
        <v>Equipe 05</v>
      </c>
      <c r="DL8" s="33">
        <f t="shared" si="52"/>
        <v>0</v>
      </c>
      <c r="DM8" s="26">
        <f t="shared" si="53"/>
        <v>1</v>
      </c>
      <c r="DN8" s="31" t="str">
        <f t="shared" si="54"/>
        <v>Equipe 05</v>
      </c>
      <c r="DO8" s="31" t="str">
        <f t="shared" si="55"/>
        <v>Equipe 05</v>
      </c>
      <c r="DP8" s="33">
        <f t="shared" si="56"/>
        <v>0</v>
      </c>
      <c r="DQ8" s="26">
        <f t="shared" si="57"/>
        <v>1</v>
      </c>
      <c r="DR8" s="31" t="str">
        <f t="shared" si="58"/>
        <v>Equipe 05</v>
      </c>
      <c r="DS8" s="31" t="str">
        <f t="shared" si="59"/>
        <v>Equipe 05</v>
      </c>
      <c r="DT8" s="33">
        <f t="shared" si="60"/>
        <v>0</v>
      </c>
      <c r="DU8" s="26">
        <f t="shared" si="61"/>
        <v>1</v>
      </c>
      <c r="DV8" s="31" t="str">
        <f t="shared" si="62"/>
        <v>Equipe 05</v>
      </c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</row>
    <row r="9" spans="1:197" ht="15" customHeight="1" x14ac:dyDescent="0.25">
      <c r="A9" s="105"/>
      <c r="B9" s="106"/>
      <c r="C9" s="94"/>
      <c r="D9" s="94"/>
      <c r="E9" s="93"/>
      <c r="F9" s="105"/>
      <c r="G9" s="107"/>
      <c r="H9" s="108"/>
      <c r="I9" s="28"/>
      <c r="J9" s="34">
        <f t="shared" si="63"/>
        <v>1</v>
      </c>
      <c r="K9" s="219" t="str">
        <f t="shared" si="23"/>
        <v>Equipe 06</v>
      </c>
      <c r="L9" s="185">
        <f t="shared" si="0"/>
        <v>0</v>
      </c>
      <c r="M9" s="140">
        <f t="shared" si="1"/>
        <v>0</v>
      </c>
      <c r="N9" s="42" t="str">
        <f t="shared" si="2"/>
        <v>u</v>
      </c>
      <c r="O9" s="144">
        <f t="shared" si="3"/>
        <v>0</v>
      </c>
      <c r="P9" s="145">
        <f t="shared" si="4"/>
        <v>0</v>
      </c>
      <c r="Q9" s="145">
        <f t="shared" si="5"/>
        <v>0</v>
      </c>
      <c r="R9" s="145">
        <f t="shared" si="6"/>
        <v>0</v>
      </c>
      <c r="S9" s="145">
        <f t="shared" si="7"/>
        <v>0</v>
      </c>
      <c r="T9" s="145">
        <f t="shared" si="8"/>
        <v>0</v>
      </c>
      <c r="U9" s="176">
        <f t="shared" si="9"/>
        <v>0</v>
      </c>
      <c r="V9" s="51">
        <f t="shared" si="64"/>
        <v>1</v>
      </c>
      <c r="W9" s="222" t="str">
        <f t="shared" si="24"/>
        <v>Equipe 06</v>
      </c>
      <c r="X9" s="188">
        <f t="shared" si="10"/>
        <v>0</v>
      </c>
      <c r="Y9" s="149">
        <f t="shared" si="11"/>
        <v>0</v>
      </c>
      <c r="Z9" s="52" t="str">
        <f t="shared" si="12"/>
        <v>u</v>
      </c>
      <c r="AA9" s="153">
        <f t="shared" si="13"/>
        <v>0</v>
      </c>
      <c r="AB9" s="154">
        <f t="shared" si="14"/>
        <v>0</v>
      </c>
      <c r="AC9" s="154">
        <f t="shared" si="15"/>
        <v>0</v>
      </c>
      <c r="AD9" s="154">
        <f t="shared" si="16"/>
        <v>0</v>
      </c>
      <c r="AE9" s="154">
        <f t="shared" si="17"/>
        <v>0</v>
      </c>
      <c r="AF9" s="154">
        <f t="shared" si="18"/>
        <v>0</v>
      </c>
      <c r="AG9" s="179">
        <f t="shared" si="19"/>
        <v>0</v>
      </c>
      <c r="AH9" s="61">
        <f t="shared" si="65"/>
        <v>1</v>
      </c>
      <c r="AI9" s="225" t="str">
        <f t="shared" si="25"/>
        <v>Equipe 06</v>
      </c>
      <c r="AJ9" s="191">
        <f t="shared" si="20"/>
        <v>0</v>
      </c>
      <c r="AK9" s="158">
        <f t="shared" si="26"/>
        <v>0</v>
      </c>
      <c r="AL9" s="62" t="str">
        <f t="shared" si="27"/>
        <v>u</v>
      </c>
      <c r="AM9" s="162">
        <f t="shared" si="28"/>
        <v>0</v>
      </c>
      <c r="AN9" s="163">
        <f t="shared" si="29"/>
        <v>0</v>
      </c>
      <c r="AO9" s="163">
        <f t="shared" si="30"/>
        <v>0</v>
      </c>
      <c r="AP9" s="163">
        <f t="shared" si="31"/>
        <v>0</v>
      </c>
      <c r="AQ9" s="163">
        <f t="shared" si="32"/>
        <v>0</v>
      </c>
      <c r="AR9" s="163">
        <f t="shared" si="33"/>
        <v>0</v>
      </c>
      <c r="AS9" s="182">
        <f t="shared" si="34"/>
        <v>0</v>
      </c>
      <c r="AT9" s="27">
        <v>6</v>
      </c>
      <c r="AU9" s="26">
        <f t="shared" si="35"/>
        <v>6</v>
      </c>
      <c r="AV9" s="26">
        <v>6</v>
      </c>
      <c r="AW9" s="26">
        <f t="shared" si="36"/>
        <v>6</v>
      </c>
      <c r="AX9" s="26">
        <v>6</v>
      </c>
      <c r="AY9" s="30">
        <f t="shared" si="37"/>
        <v>6</v>
      </c>
      <c r="AZ9" s="31" t="str">
        <f>Equipes!A7</f>
        <v>Equipe 06</v>
      </c>
      <c r="BA9" s="26">
        <f t="shared" si="38"/>
        <v>1</v>
      </c>
      <c r="BB9" s="26">
        <f>'J11'!BA9-BA9</f>
        <v>0</v>
      </c>
      <c r="BC9" s="32" t="str">
        <f>IF(BA9&gt;'J11'!BA9,'J11'!$BC$28,IF(BA9='J11'!BA9,'J11'!$BB$28,IF(BA9&lt;'J11'!BA9,'J11'!$BA$28)))</f>
        <v>u</v>
      </c>
      <c r="BD9" s="26">
        <f t="shared" si="39"/>
        <v>6</v>
      </c>
      <c r="BE9" s="26">
        <f>SUMPRODUCT(($B$4:$B$15=AZ9)*($CW$4:$CW$15))+SUMPRODUCT(($E$4:$E$15=AZ9)*($CX$4:$CX$15))+'J11'!BE9</f>
        <v>0</v>
      </c>
      <c r="BF9" s="26">
        <f>SUMPRODUCT(($B$4:$B$15=AZ9)*($CY$4:$CY$15))+SUMPRODUCT(($E$4:$E$15=AZ9)*($CZ$4:$CZ$15))+'J11'!BF9</f>
        <v>0</v>
      </c>
      <c r="BG9" s="26">
        <f>SUMPRODUCT(($B$4:$B$15=AZ9)*($DA$4:$DA$15))+SUMPRODUCT(($E$4:$E$15=AZ9)*($DB$4:$DB$15))+'J11'!BG9</f>
        <v>0</v>
      </c>
      <c r="BH9" s="26">
        <f>SUMPRODUCT(($B$4:$B$15=AZ9)*($DC$4:$DC$15))+SUMPRODUCT(($E$4:$E$15=AZ9)*($DD$4:$DD$15))+'J11'!BH9</f>
        <v>0</v>
      </c>
      <c r="BI9" s="26">
        <f>SUMPRODUCT(($B$4:$B$15=AZ9)*($DE$4:$DE$15))+SUMPRODUCT(($E$4:$E$15=AZ9)*($DF$4:$DF$15))+'J11'!BI9</f>
        <v>0</v>
      </c>
      <c r="BJ9" s="26">
        <f>SUMPRODUCT(($B$4:$B$15=AZ9)*($DG$4:$DG$15))+SUMPRODUCT(($E$4:$E$15=AZ9)*($DH$4:$DH$15))+'J11'!BJ9</f>
        <v>0</v>
      </c>
      <c r="BK9" s="26">
        <f>SUMPRODUCT(($B$4:$B$15=AZ9)*($DI$4:$DI$15))+SUMPRODUCT(($E$4:$E$15=AZ9)*($DJ$4:$DJ$15))+'J11'!BK9</f>
        <v>0</v>
      </c>
      <c r="BL9" s="26">
        <f t="shared" si="40"/>
        <v>0</v>
      </c>
      <c r="BM9" s="31" t="str">
        <f>Equipes!A7</f>
        <v>Equipe 06</v>
      </c>
      <c r="BN9" s="26">
        <f t="shared" si="41"/>
        <v>1</v>
      </c>
      <c r="BO9" s="26">
        <f>'J11'!BN9-BN9</f>
        <v>0</v>
      </c>
      <c r="BP9" s="32" t="str">
        <f>IF(BN9&gt;'J11'!BN9,'J11'!$BP$28,IF(BN9='J11'!BN9,'J11'!$BO$28,IF(BN9&lt;'J11'!BN9,'J11'!$BN$28)))</f>
        <v>u</v>
      </c>
      <c r="BQ9" s="26">
        <f t="shared" si="42"/>
        <v>6</v>
      </c>
      <c r="BR9" s="26">
        <f>SUMPRODUCT(($B$4:$B$15=BM9)*($CU$4:$CU$15))+'J11'!BR9</f>
        <v>0</v>
      </c>
      <c r="BS9" s="26">
        <f>SUMPRODUCT(($B$4:$B$15=BM9)*($CY$4:$CY$15))+'J11'!BS9</f>
        <v>0</v>
      </c>
      <c r="BT9" s="26">
        <f>SUMPRODUCT(($B$4:$B$15=BM9)*($DA$4:$DA$15))+'J11'!BT9</f>
        <v>0</v>
      </c>
      <c r="BU9" s="26">
        <f>SUMPRODUCT(($B$4:$B$15=BM9)*($DC$4:$DC$15))+'J11'!BU9</f>
        <v>0</v>
      </c>
      <c r="BV9" s="26">
        <f>SUMPRODUCT(($B$4:$B$15=BM9)*($DE$4:$DE$15))+'J11'!BV9</f>
        <v>0</v>
      </c>
      <c r="BW9" s="26">
        <f>SUMPRODUCT(($B$4:$B$15=BM9)*($DG$4:$DG$15))+'J11'!BW9</f>
        <v>0</v>
      </c>
      <c r="BX9" s="26">
        <f>SUMPRODUCT(($B$4:$B$15=BM9)*($DI$4:$DI$15))+'J11'!BX9</f>
        <v>0</v>
      </c>
      <c r="BY9" s="26">
        <f t="shared" si="43"/>
        <v>0</v>
      </c>
      <c r="BZ9" s="31" t="str">
        <f>Equipes!A7</f>
        <v>Equipe 06</v>
      </c>
      <c r="CA9" s="26">
        <f t="shared" si="44"/>
        <v>1</v>
      </c>
      <c r="CB9" s="26">
        <f>'J11'!CA9-CA9</f>
        <v>0</v>
      </c>
      <c r="CC9" s="32" t="str">
        <f>IF(CA9&gt;'J11'!CA9,'J11'!$CC$28,IF(CA9='J11'!CA9,'J11'!$CB$28,IF(CA9&lt;'J11'!CA9,'J11'!$CA$28)))</f>
        <v>u</v>
      </c>
      <c r="CD9" s="26">
        <f t="shared" si="45"/>
        <v>6</v>
      </c>
      <c r="CE9" s="26">
        <f>SUMPRODUCT(($E$4:$E$15=BZ9)*($CV$4:$CV$15))+'J11'!CE9</f>
        <v>0</v>
      </c>
      <c r="CF9" s="26">
        <f>SUMPRODUCT(($E$4:$E$15=BZ9)*($CZ$4:$CZ$15))+'J11'!CF9</f>
        <v>0</v>
      </c>
      <c r="CG9" s="26">
        <f>SUMPRODUCT(($E$4:$E$15=BZ9)*($DB$4:$DB$15))+'J11'!CG9</f>
        <v>0</v>
      </c>
      <c r="CH9" s="26">
        <f>SUMPRODUCT(($E$4:$E$15=BZ9)*($DD$4:$DD$15))+'J11'!CH9</f>
        <v>0</v>
      </c>
      <c r="CI9" s="26">
        <f>SUMPRODUCT(($E$4:$E$15=BZ9)*($DF$4:$DF$15))+'J11'!CI9</f>
        <v>0</v>
      </c>
      <c r="CJ9" s="26">
        <f>SUMPRODUCT(($E$4:$E$15=BZ9)*($DH$4:$DH$15))+'J11'!CJ9</f>
        <v>0</v>
      </c>
      <c r="CK9" s="26">
        <f>SUMPRODUCT(($E$4:$E$15=BZ9)*($DJ$4:$DJ$15))+'J11'!CK9</f>
        <v>0</v>
      </c>
      <c r="CL9" s="26">
        <f t="shared" si="46"/>
        <v>0</v>
      </c>
      <c r="CM9" s="33">
        <f t="shared" si="47"/>
        <v>0</v>
      </c>
      <c r="CN9" s="33">
        <f>CM9+0.0000003</f>
        <v>2.9999999999999999E-7</v>
      </c>
      <c r="CO9" s="33">
        <f t="shared" si="48"/>
        <v>0</v>
      </c>
      <c r="CP9" s="33">
        <f>CO9+0.0000003</f>
        <v>2.9999999999999999E-7</v>
      </c>
      <c r="CQ9" s="33">
        <f t="shared" si="49"/>
        <v>0</v>
      </c>
      <c r="CR9" s="33">
        <f>CQ9+0.0000003</f>
        <v>2.9999999999999999E-7</v>
      </c>
      <c r="CS9" s="109"/>
      <c r="CT9" s="101"/>
      <c r="CU9" s="101"/>
      <c r="CV9" s="101"/>
      <c r="CW9" s="101"/>
      <c r="CX9" s="101"/>
      <c r="CY9" s="101"/>
      <c r="CZ9" s="101"/>
      <c r="DA9" s="101"/>
      <c r="DB9" s="101"/>
      <c r="DC9" s="101"/>
      <c r="DD9" s="101"/>
      <c r="DE9" s="101"/>
      <c r="DF9" s="101"/>
      <c r="DG9" s="101"/>
      <c r="DH9" s="101"/>
      <c r="DI9" s="101"/>
      <c r="DJ9" s="110"/>
      <c r="DK9" s="31" t="str">
        <f t="shared" si="51"/>
        <v>Equipe 06</v>
      </c>
      <c r="DL9" s="33">
        <f t="shared" si="52"/>
        <v>0</v>
      </c>
      <c r="DM9" s="26">
        <f t="shared" si="53"/>
        <v>1</v>
      </c>
      <c r="DN9" s="31" t="str">
        <f t="shared" si="54"/>
        <v>Equipe 06</v>
      </c>
      <c r="DO9" s="31" t="str">
        <f t="shared" si="55"/>
        <v>Equipe 06</v>
      </c>
      <c r="DP9" s="33">
        <f t="shared" si="56"/>
        <v>0</v>
      </c>
      <c r="DQ9" s="26">
        <f t="shared" si="57"/>
        <v>1</v>
      </c>
      <c r="DR9" s="31" t="str">
        <f t="shared" si="58"/>
        <v>Equipe 06</v>
      </c>
      <c r="DS9" s="31" t="str">
        <f t="shared" si="59"/>
        <v>Equipe 06</v>
      </c>
      <c r="DT9" s="33">
        <f t="shared" si="60"/>
        <v>0</v>
      </c>
      <c r="DU9" s="26">
        <f t="shared" si="61"/>
        <v>1</v>
      </c>
      <c r="DV9" s="31" t="str">
        <f t="shared" si="62"/>
        <v>Equipe 06</v>
      </c>
      <c r="DW9" s="28"/>
      <c r="DX9" s="28"/>
      <c r="DY9" s="28"/>
      <c r="DZ9" s="28"/>
      <c r="EA9" s="28"/>
      <c r="EB9" s="28"/>
      <c r="EC9" s="28"/>
      <c r="ED9" s="28"/>
      <c r="EE9" s="28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  <c r="GJ9" s="28"/>
      <c r="GK9" s="28"/>
      <c r="GL9" s="28"/>
      <c r="GM9" s="28"/>
      <c r="GN9" s="28"/>
      <c r="GO9" s="28"/>
    </row>
    <row r="10" spans="1:197" ht="15" customHeight="1" x14ac:dyDescent="0.25">
      <c r="A10" s="105"/>
      <c r="B10" s="106"/>
      <c r="C10" s="94"/>
      <c r="D10" s="94"/>
      <c r="E10" s="93"/>
      <c r="F10" s="105"/>
      <c r="G10" s="107"/>
      <c r="H10" s="108"/>
      <c r="I10" s="28"/>
      <c r="J10" s="34">
        <f t="shared" si="63"/>
        <v>1</v>
      </c>
      <c r="K10" s="219" t="str">
        <f t="shared" si="23"/>
        <v>Equipe 07</v>
      </c>
      <c r="L10" s="185">
        <f t="shared" si="0"/>
        <v>0</v>
      </c>
      <c r="M10" s="140">
        <f t="shared" si="1"/>
        <v>0</v>
      </c>
      <c r="N10" s="42" t="str">
        <f t="shared" si="2"/>
        <v>u</v>
      </c>
      <c r="O10" s="144">
        <f t="shared" si="3"/>
        <v>0</v>
      </c>
      <c r="P10" s="145">
        <f t="shared" si="4"/>
        <v>0</v>
      </c>
      <c r="Q10" s="145">
        <f t="shared" si="5"/>
        <v>0</v>
      </c>
      <c r="R10" s="145">
        <f t="shared" si="6"/>
        <v>0</v>
      </c>
      <c r="S10" s="145">
        <f t="shared" si="7"/>
        <v>0</v>
      </c>
      <c r="T10" s="145">
        <f t="shared" si="8"/>
        <v>0</v>
      </c>
      <c r="U10" s="176">
        <f t="shared" si="9"/>
        <v>0</v>
      </c>
      <c r="V10" s="51">
        <f t="shared" si="64"/>
        <v>1</v>
      </c>
      <c r="W10" s="222" t="str">
        <f t="shared" si="24"/>
        <v>Equipe 07</v>
      </c>
      <c r="X10" s="188">
        <f t="shared" si="10"/>
        <v>0</v>
      </c>
      <c r="Y10" s="149">
        <f t="shared" si="11"/>
        <v>0</v>
      </c>
      <c r="Z10" s="52" t="str">
        <f t="shared" si="12"/>
        <v>u</v>
      </c>
      <c r="AA10" s="153">
        <f t="shared" si="13"/>
        <v>0</v>
      </c>
      <c r="AB10" s="154">
        <f t="shared" si="14"/>
        <v>0</v>
      </c>
      <c r="AC10" s="154">
        <f t="shared" si="15"/>
        <v>0</v>
      </c>
      <c r="AD10" s="154">
        <f t="shared" si="16"/>
        <v>0</v>
      </c>
      <c r="AE10" s="154">
        <f t="shared" si="17"/>
        <v>0</v>
      </c>
      <c r="AF10" s="154">
        <f t="shared" si="18"/>
        <v>0</v>
      </c>
      <c r="AG10" s="179">
        <f t="shared" si="19"/>
        <v>0</v>
      </c>
      <c r="AH10" s="61">
        <f t="shared" si="65"/>
        <v>1</v>
      </c>
      <c r="AI10" s="225" t="str">
        <f t="shared" si="25"/>
        <v>Equipe 07</v>
      </c>
      <c r="AJ10" s="191">
        <f t="shared" si="20"/>
        <v>0</v>
      </c>
      <c r="AK10" s="158">
        <f t="shared" si="26"/>
        <v>0</v>
      </c>
      <c r="AL10" s="62" t="str">
        <f t="shared" si="27"/>
        <v>u</v>
      </c>
      <c r="AM10" s="162">
        <f t="shared" si="28"/>
        <v>0</v>
      </c>
      <c r="AN10" s="163">
        <f t="shared" si="29"/>
        <v>0</v>
      </c>
      <c r="AO10" s="163">
        <f t="shared" si="30"/>
        <v>0</v>
      </c>
      <c r="AP10" s="163">
        <f t="shared" si="31"/>
        <v>0</v>
      </c>
      <c r="AQ10" s="163">
        <f t="shared" si="32"/>
        <v>0</v>
      </c>
      <c r="AR10" s="163">
        <f t="shared" si="33"/>
        <v>0</v>
      </c>
      <c r="AS10" s="182">
        <f t="shared" si="34"/>
        <v>0</v>
      </c>
      <c r="AT10" s="27">
        <v>7</v>
      </c>
      <c r="AU10" s="26">
        <f t="shared" si="35"/>
        <v>7</v>
      </c>
      <c r="AV10" s="26">
        <v>7</v>
      </c>
      <c r="AW10" s="26">
        <f t="shared" si="36"/>
        <v>7</v>
      </c>
      <c r="AX10" s="26">
        <v>7</v>
      </c>
      <c r="AY10" s="30">
        <f t="shared" si="37"/>
        <v>7</v>
      </c>
      <c r="AZ10" s="31" t="str">
        <f>Equipes!A8</f>
        <v>Equipe 07</v>
      </c>
      <c r="BA10" s="26">
        <f t="shared" si="38"/>
        <v>1</v>
      </c>
      <c r="BB10" s="26">
        <f>'J11'!BA10-BA10</f>
        <v>0</v>
      </c>
      <c r="BC10" s="32" t="str">
        <f>IF(BA10&gt;'J11'!BA10,'J11'!$BC$28,IF(BA10='J11'!BA10,'J11'!$BB$28,IF(BA10&lt;'J11'!BA10,'J11'!$BA$28)))</f>
        <v>u</v>
      </c>
      <c r="BD10" s="26">
        <f t="shared" si="39"/>
        <v>7</v>
      </c>
      <c r="BE10" s="26">
        <f>SUMPRODUCT(($B$4:$B$15=AZ10)*($CW$4:$CW$15))+SUMPRODUCT(($E$4:$E$15=AZ10)*($CX$4:$CX$15))+'J11'!BE10</f>
        <v>0</v>
      </c>
      <c r="BF10" s="26">
        <f>SUMPRODUCT(($B$4:$B$15=AZ10)*($CY$4:$CY$15))+SUMPRODUCT(($E$4:$E$15=AZ10)*($CZ$4:$CZ$15))+'J11'!BF10</f>
        <v>0</v>
      </c>
      <c r="BG10" s="26">
        <f>SUMPRODUCT(($B$4:$B$15=AZ10)*($DA$4:$DA$15))+SUMPRODUCT(($E$4:$E$15=AZ10)*($DB$4:$DB$15))+'J11'!BG10</f>
        <v>0</v>
      </c>
      <c r="BH10" s="26">
        <f>SUMPRODUCT(($B$4:$B$15=AZ10)*($DC$4:$DC$15))+SUMPRODUCT(($E$4:$E$15=AZ10)*($DD$4:$DD$15))+'J11'!BH10</f>
        <v>0</v>
      </c>
      <c r="BI10" s="26">
        <f>SUMPRODUCT(($B$4:$B$15=AZ10)*($DE$4:$DE$15))+SUMPRODUCT(($E$4:$E$15=AZ10)*($DF$4:$DF$15))+'J11'!BI10</f>
        <v>0</v>
      </c>
      <c r="BJ10" s="26">
        <f>SUMPRODUCT(($B$4:$B$15=AZ10)*($DG$4:$DG$15))+SUMPRODUCT(($E$4:$E$15=AZ10)*($DH$4:$DH$15))+'J11'!BJ10</f>
        <v>0</v>
      </c>
      <c r="BK10" s="26">
        <f>SUMPRODUCT(($B$4:$B$15=AZ10)*($DI$4:$DI$15))+SUMPRODUCT(($E$4:$E$15=AZ10)*($DJ$4:$DJ$15))+'J11'!BK10</f>
        <v>0</v>
      </c>
      <c r="BL10" s="26">
        <f t="shared" si="40"/>
        <v>0</v>
      </c>
      <c r="BM10" s="31" t="str">
        <f>Equipes!A8</f>
        <v>Equipe 07</v>
      </c>
      <c r="BN10" s="26">
        <f t="shared" si="41"/>
        <v>1</v>
      </c>
      <c r="BO10" s="26">
        <f>'J11'!BN10-BN10</f>
        <v>0</v>
      </c>
      <c r="BP10" s="32" t="str">
        <f>IF(BN10&gt;'J11'!BN10,'J11'!$BP$28,IF(BN10='J11'!BN10,'J11'!$BO$28,IF(BN10&lt;'J11'!BN10,'J11'!$BN$28)))</f>
        <v>u</v>
      </c>
      <c r="BQ10" s="26">
        <f t="shared" si="42"/>
        <v>7</v>
      </c>
      <c r="BR10" s="26">
        <f>SUMPRODUCT(($B$4:$B$15=BM10)*($CU$4:$CU$15))+'J11'!BR10</f>
        <v>0</v>
      </c>
      <c r="BS10" s="26">
        <f>SUMPRODUCT(($B$4:$B$15=BM10)*($CY$4:$CY$15))+'J11'!BS10</f>
        <v>0</v>
      </c>
      <c r="BT10" s="26">
        <f>SUMPRODUCT(($B$4:$B$15=BM10)*($DA$4:$DA$15))+'J11'!BT10</f>
        <v>0</v>
      </c>
      <c r="BU10" s="26">
        <f>SUMPRODUCT(($B$4:$B$15=BM10)*($DC$4:$DC$15))+'J11'!BU10</f>
        <v>0</v>
      </c>
      <c r="BV10" s="26">
        <f>SUMPRODUCT(($B$4:$B$15=BM10)*($DE$4:$DE$15))+'J11'!BV10</f>
        <v>0</v>
      </c>
      <c r="BW10" s="26">
        <f>SUMPRODUCT(($B$4:$B$15=BM10)*($DG$4:$DG$15))+'J11'!BW10</f>
        <v>0</v>
      </c>
      <c r="BX10" s="26">
        <f>SUMPRODUCT(($B$4:$B$15=BM10)*($DI$4:$DI$15))+'J11'!BX10</f>
        <v>0</v>
      </c>
      <c r="BY10" s="26">
        <f t="shared" si="43"/>
        <v>0</v>
      </c>
      <c r="BZ10" s="31" t="str">
        <f>Equipes!A8</f>
        <v>Equipe 07</v>
      </c>
      <c r="CA10" s="26">
        <f t="shared" si="44"/>
        <v>1</v>
      </c>
      <c r="CB10" s="26">
        <f>'J11'!CA10-CA10</f>
        <v>0</v>
      </c>
      <c r="CC10" s="32" t="str">
        <f>IF(CA10&gt;'J11'!CA10,'J11'!$CC$28,IF(CA10='J11'!CA10,'J11'!$CB$28,IF(CA10&lt;'J11'!CA10,'J11'!$CA$28)))</f>
        <v>u</v>
      </c>
      <c r="CD10" s="26">
        <f t="shared" si="45"/>
        <v>7</v>
      </c>
      <c r="CE10" s="26">
        <f>SUMPRODUCT(($E$4:$E$15=BZ10)*($CV$4:$CV$15))+'J11'!CE10</f>
        <v>0</v>
      </c>
      <c r="CF10" s="26">
        <f>SUMPRODUCT(($E$4:$E$15=BZ10)*($CZ$4:$CZ$15))+'J11'!CF10</f>
        <v>0</v>
      </c>
      <c r="CG10" s="26">
        <f>SUMPRODUCT(($E$4:$E$15=BZ10)*($DB$4:$DB$15))+'J11'!CG10</f>
        <v>0</v>
      </c>
      <c r="CH10" s="26">
        <f>SUMPRODUCT(($E$4:$E$15=BZ10)*($DD$4:$DD$15))+'J11'!CH10</f>
        <v>0</v>
      </c>
      <c r="CI10" s="26">
        <f>SUMPRODUCT(($E$4:$E$15=BZ10)*($DF$4:$DF$15))+'J11'!CI10</f>
        <v>0</v>
      </c>
      <c r="CJ10" s="26">
        <f>SUMPRODUCT(($E$4:$E$15=BZ10)*($DH$4:$DH$15))+'J11'!CJ10</f>
        <v>0</v>
      </c>
      <c r="CK10" s="26">
        <f>SUMPRODUCT(($E$4:$E$15=BZ10)*($DJ$4:$DJ$15))+'J11'!CK10</f>
        <v>0</v>
      </c>
      <c r="CL10" s="26">
        <f t="shared" si="46"/>
        <v>0</v>
      </c>
      <c r="CM10" s="33">
        <f t="shared" si="47"/>
        <v>0</v>
      </c>
      <c r="CN10" s="33">
        <f>CM10+0.0000002</f>
        <v>1.9999999999999999E-7</v>
      </c>
      <c r="CO10" s="33">
        <f t="shared" si="48"/>
        <v>0</v>
      </c>
      <c r="CP10" s="33">
        <f>CO10+0.0000002</f>
        <v>1.9999999999999999E-7</v>
      </c>
      <c r="CQ10" s="33">
        <f t="shared" si="49"/>
        <v>0</v>
      </c>
      <c r="CR10" s="33">
        <f>CQ10+0.0000002</f>
        <v>1.9999999999999999E-7</v>
      </c>
      <c r="CS10" s="109"/>
      <c r="CT10" s="101"/>
      <c r="CU10" s="101"/>
      <c r="CV10" s="101"/>
      <c r="CW10" s="101"/>
      <c r="CX10" s="101"/>
      <c r="CY10" s="101"/>
      <c r="CZ10" s="101"/>
      <c r="DA10" s="101"/>
      <c r="DB10" s="101"/>
      <c r="DC10" s="101"/>
      <c r="DD10" s="101"/>
      <c r="DE10" s="101"/>
      <c r="DF10" s="101"/>
      <c r="DG10" s="101"/>
      <c r="DH10" s="101"/>
      <c r="DI10" s="101"/>
      <c r="DJ10" s="110"/>
      <c r="DK10" s="31" t="str">
        <f t="shared" si="51"/>
        <v>Equipe 07</v>
      </c>
      <c r="DL10" s="33">
        <f t="shared" si="52"/>
        <v>0</v>
      </c>
      <c r="DM10" s="26">
        <f t="shared" si="53"/>
        <v>1</v>
      </c>
      <c r="DN10" s="31" t="str">
        <f t="shared" si="54"/>
        <v>Equipe 07</v>
      </c>
      <c r="DO10" s="31" t="str">
        <f t="shared" si="55"/>
        <v>Equipe 07</v>
      </c>
      <c r="DP10" s="33">
        <f t="shared" si="56"/>
        <v>0</v>
      </c>
      <c r="DQ10" s="26">
        <f t="shared" si="57"/>
        <v>1</v>
      </c>
      <c r="DR10" s="31" t="str">
        <f t="shared" si="58"/>
        <v>Equipe 07</v>
      </c>
      <c r="DS10" s="31" t="str">
        <f t="shared" si="59"/>
        <v>Equipe 07</v>
      </c>
      <c r="DT10" s="33">
        <f t="shared" si="60"/>
        <v>0</v>
      </c>
      <c r="DU10" s="26">
        <f t="shared" si="61"/>
        <v>1</v>
      </c>
      <c r="DV10" s="31" t="str">
        <f t="shared" si="62"/>
        <v>Equipe 07</v>
      </c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28"/>
      <c r="EV10" s="28"/>
      <c r="EW10" s="28"/>
      <c r="EX10" s="28"/>
      <c r="EY10" s="28"/>
      <c r="EZ10" s="28"/>
      <c r="FA10" s="28"/>
      <c r="FB10" s="28"/>
      <c r="FC10" s="28"/>
      <c r="FD10" s="28"/>
      <c r="FE10" s="28"/>
      <c r="FF10" s="28"/>
      <c r="FG10" s="28"/>
      <c r="FH10" s="28"/>
      <c r="FI10" s="28"/>
      <c r="FJ10" s="28"/>
      <c r="FK10" s="28"/>
      <c r="FL10" s="28"/>
      <c r="FM10" s="28"/>
      <c r="FN10" s="28"/>
      <c r="FO10" s="28"/>
      <c r="FP10" s="28"/>
      <c r="FQ10" s="28"/>
      <c r="FR10" s="28"/>
      <c r="FS10" s="28"/>
      <c r="FT10" s="28"/>
      <c r="FU10" s="28"/>
      <c r="FV10" s="28"/>
      <c r="FW10" s="28"/>
      <c r="FX10" s="28"/>
      <c r="FY10" s="28"/>
      <c r="FZ10" s="28"/>
      <c r="GA10" s="28"/>
      <c r="GB10" s="28"/>
      <c r="GC10" s="28"/>
      <c r="GD10" s="28"/>
      <c r="GE10" s="28"/>
      <c r="GF10" s="28"/>
      <c r="GG10" s="28"/>
      <c r="GH10" s="28"/>
      <c r="GI10" s="28"/>
      <c r="GJ10" s="28"/>
      <c r="GK10" s="28"/>
      <c r="GL10" s="28"/>
      <c r="GM10" s="28"/>
      <c r="GN10" s="28"/>
      <c r="GO10" s="28"/>
    </row>
    <row r="11" spans="1:197" ht="15" customHeight="1" thickBot="1" x14ac:dyDescent="0.3">
      <c r="A11" s="105"/>
      <c r="B11" s="106"/>
      <c r="C11" s="94"/>
      <c r="D11" s="94"/>
      <c r="E11" s="93"/>
      <c r="F11" s="105"/>
      <c r="G11" s="107"/>
      <c r="H11" s="108"/>
      <c r="I11" s="28"/>
      <c r="J11" s="83">
        <f t="shared" si="63"/>
        <v>1</v>
      </c>
      <c r="K11" s="220" t="str">
        <f t="shared" si="23"/>
        <v>Equipe 08</v>
      </c>
      <c r="L11" s="186">
        <f t="shared" si="0"/>
        <v>0</v>
      </c>
      <c r="M11" s="141">
        <f t="shared" si="1"/>
        <v>0</v>
      </c>
      <c r="N11" s="84" t="str">
        <f t="shared" si="2"/>
        <v>u</v>
      </c>
      <c r="O11" s="146">
        <f t="shared" si="3"/>
        <v>0</v>
      </c>
      <c r="P11" s="147">
        <f t="shared" si="4"/>
        <v>0</v>
      </c>
      <c r="Q11" s="147">
        <f t="shared" si="5"/>
        <v>0</v>
      </c>
      <c r="R11" s="147">
        <f t="shared" si="6"/>
        <v>0</v>
      </c>
      <c r="S11" s="147">
        <f t="shared" si="7"/>
        <v>0</v>
      </c>
      <c r="T11" s="147">
        <f t="shared" si="8"/>
        <v>0</v>
      </c>
      <c r="U11" s="177">
        <f t="shared" si="9"/>
        <v>0</v>
      </c>
      <c r="V11" s="85">
        <f t="shared" si="64"/>
        <v>1</v>
      </c>
      <c r="W11" s="223" t="str">
        <f t="shared" si="24"/>
        <v>Equipe 08</v>
      </c>
      <c r="X11" s="189">
        <f t="shared" si="10"/>
        <v>0</v>
      </c>
      <c r="Y11" s="150">
        <f t="shared" si="11"/>
        <v>0</v>
      </c>
      <c r="Z11" s="86" t="str">
        <f t="shared" si="12"/>
        <v>u</v>
      </c>
      <c r="AA11" s="155">
        <f t="shared" si="13"/>
        <v>0</v>
      </c>
      <c r="AB11" s="156">
        <f t="shared" si="14"/>
        <v>0</v>
      </c>
      <c r="AC11" s="156">
        <f t="shared" si="15"/>
        <v>0</v>
      </c>
      <c r="AD11" s="156">
        <f t="shared" si="16"/>
        <v>0</v>
      </c>
      <c r="AE11" s="156">
        <f t="shared" si="17"/>
        <v>0</v>
      </c>
      <c r="AF11" s="156">
        <f t="shared" si="18"/>
        <v>0</v>
      </c>
      <c r="AG11" s="180">
        <f t="shared" si="19"/>
        <v>0</v>
      </c>
      <c r="AH11" s="87">
        <f t="shared" si="65"/>
        <v>1</v>
      </c>
      <c r="AI11" s="226" t="str">
        <f t="shared" si="25"/>
        <v>Equipe 08</v>
      </c>
      <c r="AJ11" s="192">
        <f t="shared" si="20"/>
        <v>0</v>
      </c>
      <c r="AK11" s="159">
        <f t="shared" si="26"/>
        <v>0</v>
      </c>
      <c r="AL11" s="88" t="str">
        <f t="shared" si="27"/>
        <v>u</v>
      </c>
      <c r="AM11" s="164">
        <f t="shared" si="28"/>
        <v>0</v>
      </c>
      <c r="AN11" s="165">
        <f t="shared" si="29"/>
        <v>0</v>
      </c>
      <c r="AO11" s="165">
        <f t="shared" si="30"/>
        <v>0</v>
      </c>
      <c r="AP11" s="165">
        <f t="shared" si="31"/>
        <v>0</v>
      </c>
      <c r="AQ11" s="165">
        <f t="shared" si="32"/>
        <v>0</v>
      </c>
      <c r="AR11" s="165">
        <f t="shared" si="33"/>
        <v>0</v>
      </c>
      <c r="AS11" s="183">
        <f t="shared" si="34"/>
        <v>0</v>
      </c>
      <c r="AT11" s="27">
        <v>8</v>
      </c>
      <c r="AU11" s="26">
        <f t="shared" si="35"/>
        <v>8</v>
      </c>
      <c r="AV11" s="26">
        <v>8</v>
      </c>
      <c r="AW11" s="26">
        <f t="shared" si="36"/>
        <v>8</v>
      </c>
      <c r="AX11" s="26">
        <v>8</v>
      </c>
      <c r="AY11" s="30">
        <f t="shared" si="37"/>
        <v>8</v>
      </c>
      <c r="AZ11" s="31" t="str">
        <f>Equipes!A9</f>
        <v>Equipe 08</v>
      </c>
      <c r="BA11" s="26">
        <f t="shared" si="38"/>
        <v>1</v>
      </c>
      <c r="BB11" s="26">
        <f>'J11'!BA11-BA11</f>
        <v>0</v>
      </c>
      <c r="BC11" s="32" t="str">
        <f>IF(BA11&gt;'J11'!BA11,'J11'!$BC$28,IF(BA11='J11'!BA11,'J11'!$BB$28,IF(BA11&lt;'J11'!BA11,'J11'!$BA$28)))</f>
        <v>u</v>
      </c>
      <c r="BD11" s="26">
        <f t="shared" si="39"/>
        <v>8</v>
      </c>
      <c r="BE11" s="26">
        <f>SUMPRODUCT(($B$4:$B$15=AZ11)*($CW$4:$CW$15))+SUMPRODUCT(($E$4:$E$15=AZ11)*($CX$4:$CX$15))+'J11'!BE11</f>
        <v>0</v>
      </c>
      <c r="BF11" s="26">
        <f>SUMPRODUCT(($B$4:$B$15=AZ11)*($CY$4:$CY$15))+SUMPRODUCT(($E$4:$E$15=AZ11)*($CZ$4:$CZ$15))+'J11'!BF11</f>
        <v>0</v>
      </c>
      <c r="BG11" s="26">
        <f>SUMPRODUCT(($B$4:$B$15=AZ11)*($DA$4:$DA$15))+SUMPRODUCT(($E$4:$E$15=AZ11)*($DB$4:$DB$15))+'J11'!BG11</f>
        <v>0</v>
      </c>
      <c r="BH11" s="26">
        <f>SUMPRODUCT(($B$4:$B$15=AZ11)*($DC$4:$DC$15))+SUMPRODUCT(($E$4:$E$15=AZ11)*($DD$4:$DD$15))+'J11'!BH11</f>
        <v>0</v>
      </c>
      <c r="BI11" s="26">
        <f>SUMPRODUCT(($B$4:$B$15=AZ11)*($DE$4:$DE$15))+SUMPRODUCT(($E$4:$E$15=AZ11)*($DF$4:$DF$15))+'J11'!BI11</f>
        <v>0</v>
      </c>
      <c r="BJ11" s="26">
        <f>SUMPRODUCT(($B$4:$B$15=AZ11)*($DG$4:$DG$15))+SUMPRODUCT(($E$4:$E$15=AZ11)*($DH$4:$DH$15))+'J11'!BJ11</f>
        <v>0</v>
      </c>
      <c r="BK11" s="26">
        <f>SUMPRODUCT(($B$4:$B$15=AZ11)*($DI$4:$DI$15))+SUMPRODUCT(($E$4:$E$15=AZ11)*($DJ$4:$DJ$15))+'J11'!BK11</f>
        <v>0</v>
      </c>
      <c r="BL11" s="26">
        <f t="shared" si="40"/>
        <v>0</v>
      </c>
      <c r="BM11" s="31" t="str">
        <f>Equipes!A9</f>
        <v>Equipe 08</v>
      </c>
      <c r="BN11" s="26">
        <f t="shared" si="41"/>
        <v>1</v>
      </c>
      <c r="BO11" s="26">
        <f>'J11'!BN11-BN11</f>
        <v>0</v>
      </c>
      <c r="BP11" s="32" t="str">
        <f>IF(BN11&gt;'J11'!BN11,'J11'!$BP$28,IF(BN11='J11'!BN11,'J11'!$BO$28,IF(BN11&lt;'J11'!BN11,'J11'!$BN$28)))</f>
        <v>u</v>
      </c>
      <c r="BQ11" s="26">
        <f t="shared" si="42"/>
        <v>8</v>
      </c>
      <c r="BR11" s="26">
        <f>SUMPRODUCT(($B$4:$B$15=BM11)*($CU$4:$CU$15))+'J11'!BR11</f>
        <v>0</v>
      </c>
      <c r="BS11" s="26">
        <f>SUMPRODUCT(($B$4:$B$15=BM11)*($CY$4:$CY$15))+'J11'!BS11</f>
        <v>0</v>
      </c>
      <c r="BT11" s="26">
        <f>SUMPRODUCT(($B$4:$B$15=BM11)*($DA$4:$DA$15))+'J11'!BT11</f>
        <v>0</v>
      </c>
      <c r="BU11" s="26">
        <f>SUMPRODUCT(($B$4:$B$15=BM11)*($DC$4:$DC$15))+'J11'!BU11</f>
        <v>0</v>
      </c>
      <c r="BV11" s="26">
        <f>SUMPRODUCT(($B$4:$B$15=BM11)*($DE$4:$DE$15))+'J11'!BV11</f>
        <v>0</v>
      </c>
      <c r="BW11" s="26">
        <f>SUMPRODUCT(($B$4:$B$15=BM11)*($DG$4:$DG$15))+'J11'!BW11</f>
        <v>0</v>
      </c>
      <c r="BX11" s="26">
        <f>SUMPRODUCT(($B$4:$B$15=BM11)*($DI$4:$DI$15))+'J11'!BX11</f>
        <v>0</v>
      </c>
      <c r="BY11" s="26">
        <f t="shared" si="43"/>
        <v>0</v>
      </c>
      <c r="BZ11" s="31" t="str">
        <f>Equipes!A9</f>
        <v>Equipe 08</v>
      </c>
      <c r="CA11" s="26">
        <f t="shared" si="44"/>
        <v>1</v>
      </c>
      <c r="CB11" s="26">
        <f>'J11'!CA11-CA11</f>
        <v>0</v>
      </c>
      <c r="CC11" s="32" t="str">
        <f>IF(CA11&gt;'J11'!CA11,'J11'!$CC$28,IF(CA11='J11'!CA11,'J11'!$CB$28,IF(CA11&lt;'J11'!CA11,'J11'!$CA$28)))</f>
        <v>u</v>
      </c>
      <c r="CD11" s="26">
        <f t="shared" si="45"/>
        <v>8</v>
      </c>
      <c r="CE11" s="26">
        <f>SUMPRODUCT(($E$4:$E$15=BZ11)*($CV$4:$CV$15))+'J11'!CE11</f>
        <v>0</v>
      </c>
      <c r="CF11" s="26">
        <f>SUMPRODUCT(($E$4:$E$15=BZ11)*($CZ$4:$CZ$15))+'J11'!CF11</f>
        <v>0</v>
      </c>
      <c r="CG11" s="26">
        <f>SUMPRODUCT(($E$4:$E$15=BZ11)*($DB$4:$DB$15))+'J11'!CG11</f>
        <v>0</v>
      </c>
      <c r="CH11" s="26">
        <f>SUMPRODUCT(($E$4:$E$15=BZ11)*($DD$4:$DD$15))+'J11'!CH11</f>
        <v>0</v>
      </c>
      <c r="CI11" s="26">
        <f>SUMPRODUCT(($E$4:$E$15=BZ11)*($DF$4:$DF$15))+'J11'!CI11</f>
        <v>0</v>
      </c>
      <c r="CJ11" s="26">
        <f>SUMPRODUCT(($E$4:$E$15=BZ11)*($DH$4:$DH$15))+'J11'!CJ11</f>
        <v>0</v>
      </c>
      <c r="CK11" s="26">
        <f>SUMPRODUCT(($E$4:$E$15=BZ11)*($DJ$4:$DJ$15))+'J11'!CK11</f>
        <v>0</v>
      </c>
      <c r="CL11" s="26">
        <f t="shared" si="46"/>
        <v>0</v>
      </c>
      <c r="CM11" s="33">
        <f t="shared" si="47"/>
        <v>0</v>
      </c>
      <c r="CN11" s="33">
        <f>CM11+0.0000001</f>
        <v>9.9999999999999995E-8</v>
      </c>
      <c r="CO11" s="33">
        <f t="shared" si="48"/>
        <v>0</v>
      </c>
      <c r="CP11" s="33">
        <f>CO11+0.0000001</f>
        <v>9.9999999999999995E-8</v>
      </c>
      <c r="CQ11" s="33">
        <f t="shared" si="49"/>
        <v>0</v>
      </c>
      <c r="CR11" s="33">
        <f>CQ11+0.0000001</f>
        <v>9.9999999999999995E-8</v>
      </c>
      <c r="CS11" s="109"/>
      <c r="CT11" s="101"/>
      <c r="CU11" s="101"/>
      <c r="CV11" s="101"/>
      <c r="CW11" s="101"/>
      <c r="CX11" s="101"/>
      <c r="CY11" s="101"/>
      <c r="CZ11" s="101"/>
      <c r="DA11" s="101"/>
      <c r="DB11" s="101"/>
      <c r="DC11" s="101"/>
      <c r="DD11" s="101"/>
      <c r="DE11" s="101"/>
      <c r="DF11" s="101"/>
      <c r="DG11" s="101"/>
      <c r="DH11" s="101"/>
      <c r="DI11" s="101"/>
      <c r="DJ11" s="110"/>
      <c r="DK11" s="31" t="str">
        <f t="shared" si="51"/>
        <v>Equipe 08</v>
      </c>
      <c r="DL11" s="33">
        <f t="shared" si="52"/>
        <v>0</v>
      </c>
      <c r="DM11" s="26">
        <f t="shared" si="53"/>
        <v>1</v>
      </c>
      <c r="DN11" s="31" t="str">
        <f t="shared" si="54"/>
        <v>Equipe 08</v>
      </c>
      <c r="DO11" s="31" t="str">
        <f t="shared" si="55"/>
        <v>Equipe 08</v>
      </c>
      <c r="DP11" s="33">
        <f t="shared" si="56"/>
        <v>0</v>
      </c>
      <c r="DQ11" s="26">
        <f t="shared" si="57"/>
        <v>1</v>
      </c>
      <c r="DR11" s="31" t="str">
        <f t="shared" si="58"/>
        <v>Equipe 08</v>
      </c>
      <c r="DS11" s="31" t="str">
        <f t="shared" si="59"/>
        <v>Equipe 08</v>
      </c>
      <c r="DT11" s="33">
        <f t="shared" si="60"/>
        <v>0</v>
      </c>
      <c r="DU11" s="26">
        <f t="shared" si="61"/>
        <v>1</v>
      </c>
      <c r="DV11" s="31" t="str">
        <f t="shared" si="62"/>
        <v>Equipe 08</v>
      </c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</row>
    <row r="12" spans="1:197" ht="15" customHeight="1" thickTop="1" x14ac:dyDescent="0.25">
      <c r="A12" s="105"/>
      <c r="B12" s="106"/>
      <c r="C12" s="94"/>
      <c r="D12" s="94"/>
      <c r="E12" s="93"/>
      <c r="F12" s="105"/>
      <c r="G12" s="107"/>
      <c r="H12" s="108"/>
      <c r="I12" s="28"/>
      <c r="J12" s="89"/>
      <c r="K12" s="197"/>
      <c r="L12" s="198"/>
      <c r="M12" s="205"/>
      <c r="N12" s="90"/>
      <c r="O12" s="253" t="s">
        <v>29</v>
      </c>
      <c r="P12" s="254"/>
      <c r="Q12" s="254"/>
      <c r="R12" s="254"/>
      <c r="S12" s="261">
        <f>SUM(C4:D7)</f>
        <v>0</v>
      </c>
      <c r="T12" s="261"/>
      <c r="U12" s="262"/>
      <c r="V12" s="89"/>
      <c r="W12" s="197"/>
      <c r="X12" s="198"/>
      <c r="Y12" s="205"/>
      <c r="Z12" s="91"/>
      <c r="AA12" s="205"/>
      <c r="AB12" s="205"/>
      <c r="AC12" s="205"/>
      <c r="AD12" s="205"/>
      <c r="AE12" s="205"/>
      <c r="AF12" s="205"/>
      <c r="AG12" s="206"/>
      <c r="AH12" s="89"/>
      <c r="AI12" s="197"/>
      <c r="AJ12" s="198"/>
      <c r="AK12" s="205"/>
      <c r="AL12" s="91"/>
      <c r="AM12" s="205"/>
      <c r="AN12" s="205"/>
      <c r="AO12" s="205"/>
      <c r="AP12" s="205"/>
      <c r="AQ12" s="205"/>
      <c r="AR12" s="205"/>
      <c r="AS12" s="206"/>
      <c r="AT12" s="97"/>
      <c r="AU12" s="97"/>
      <c r="AV12" s="97"/>
      <c r="AW12" s="97"/>
      <c r="AX12" s="97"/>
      <c r="AY12" s="97"/>
      <c r="AZ12" s="98"/>
      <c r="BA12" s="97"/>
      <c r="BB12" s="97"/>
      <c r="BC12" s="99"/>
      <c r="BD12" s="97"/>
      <c r="BE12" s="97"/>
      <c r="BF12" s="97"/>
      <c r="BG12" s="97"/>
      <c r="BH12" s="97"/>
      <c r="BI12" s="97"/>
      <c r="BJ12" s="97"/>
      <c r="BK12" s="97"/>
      <c r="BL12" s="97"/>
      <c r="BM12" s="98"/>
      <c r="BN12" s="97"/>
      <c r="BO12" s="97"/>
      <c r="BP12" s="99"/>
      <c r="BQ12" s="97"/>
      <c r="BR12" s="97"/>
      <c r="BS12" s="97"/>
      <c r="BT12" s="97"/>
      <c r="BU12" s="97"/>
      <c r="BV12" s="97"/>
      <c r="BW12" s="97"/>
      <c r="BX12" s="97"/>
      <c r="BY12" s="97"/>
      <c r="BZ12" s="98"/>
      <c r="CA12" s="97"/>
      <c r="CB12" s="97"/>
      <c r="CC12" s="99"/>
      <c r="CD12" s="97"/>
      <c r="CE12" s="97"/>
      <c r="CF12" s="97"/>
      <c r="CG12" s="97"/>
      <c r="CH12" s="97"/>
      <c r="CI12" s="97"/>
      <c r="CJ12" s="97"/>
      <c r="CK12" s="97"/>
      <c r="CL12" s="97"/>
      <c r="CM12" s="100"/>
      <c r="CN12" s="100"/>
      <c r="CO12" s="100"/>
      <c r="CP12" s="100"/>
      <c r="CQ12" s="100"/>
      <c r="CR12" s="100"/>
      <c r="CS12" s="101"/>
      <c r="CT12" s="101"/>
      <c r="CU12" s="101"/>
      <c r="CV12" s="101"/>
      <c r="CW12" s="101"/>
      <c r="CX12" s="101"/>
      <c r="CY12" s="101"/>
      <c r="CZ12" s="101"/>
      <c r="DA12" s="101"/>
      <c r="DB12" s="101"/>
      <c r="DC12" s="101"/>
      <c r="DD12" s="101"/>
      <c r="DE12" s="101"/>
      <c r="DF12" s="101"/>
      <c r="DG12" s="101"/>
      <c r="DH12" s="101"/>
      <c r="DI12" s="101"/>
      <c r="DJ12" s="101"/>
      <c r="DK12" s="98"/>
      <c r="DL12" s="100"/>
      <c r="DM12" s="97"/>
      <c r="DN12" s="98"/>
      <c r="DO12" s="98"/>
      <c r="DP12" s="100"/>
      <c r="DQ12" s="97"/>
      <c r="DR12" s="98"/>
      <c r="DS12" s="98"/>
      <c r="DT12" s="100"/>
      <c r="DU12" s="97"/>
      <c r="DV12" s="9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</row>
    <row r="13" spans="1:197" ht="15" customHeight="1" x14ac:dyDescent="0.25">
      <c r="A13" s="105"/>
      <c r="B13" s="106"/>
      <c r="C13" s="94"/>
      <c r="D13" s="94"/>
      <c r="E13" s="93"/>
      <c r="F13" s="105"/>
      <c r="G13" s="107"/>
      <c r="H13" s="108"/>
      <c r="I13" s="28"/>
      <c r="J13" s="92"/>
      <c r="K13" s="201"/>
      <c r="L13" s="202"/>
      <c r="M13" s="207"/>
      <c r="N13" s="95"/>
      <c r="O13" s="249"/>
      <c r="P13" s="250"/>
      <c r="Q13" s="250"/>
      <c r="R13" s="250"/>
      <c r="S13" s="259"/>
      <c r="T13" s="259"/>
      <c r="U13" s="260"/>
      <c r="V13" s="92"/>
      <c r="W13" s="201"/>
      <c r="X13" s="202"/>
      <c r="Y13" s="207"/>
      <c r="Z13" s="96"/>
      <c r="AA13" s="207"/>
      <c r="AB13" s="207"/>
      <c r="AC13" s="207"/>
      <c r="AD13" s="207"/>
      <c r="AE13" s="207"/>
      <c r="AF13" s="207"/>
      <c r="AG13" s="208"/>
      <c r="AH13" s="92"/>
      <c r="AI13" s="201"/>
      <c r="AJ13" s="202"/>
      <c r="AK13" s="207"/>
      <c r="AL13" s="96"/>
      <c r="AM13" s="207"/>
      <c r="AN13" s="207"/>
      <c r="AO13" s="207"/>
      <c r="AP13" s="207"/>
      <c r="AQ13" s="207"/>
      <c r="AR13" s="207"/>
      <c r="AS13" s="208"/>
      <c r="AT13" s="101"/>
      <c r="AU13" s="101"/>
      <c r="AV13" s="101"/>
      <c r="AW13" s="101"/>
      <c r="AX13" s="101"/>
      <c r="AY13" s="101"/>
      <c r="AZ13" s="72"/>
      <c r="BA13" s="101"/>
      <c r="BB13" s="101"/>
      <c r="BC13" s="95"/>
      <c r="BD13" s="101"/>
      <c r="BE13" s="101"/>
      <c r="BF13" s="101"/>
      <c r="BG13" s="101"/>
      <c r="BH13" s="101"/>
      <c r="BI13" s="101"/>
      <c r="BJ13" s="101"/>
      <c r="BK13" s="101"/>
      <c r="BL13" s="101"/>
      <c r="BM13" s="72"/>
      <c r="BN13" s="101"/>
      <c r="BO13" s="101"/>
      <c r="BP13" s="95"/>
      <c r="BQ13" s="101"/>
      <c r="BR13" s="101"/>
      <c r="BS13" s="101"/>
      <c r="BT13" s="101"/>
      <c r="BU13" s="101"/>
      <c r="BV13" s="101"/>
      <c r="BW13" s="101"/>
      <c r="BX13" s="101"/>
      <c r="BY13" s="101"/>
      <c r="BZ13" s="72"/>
      <c r="CA13" s="101"/>
      <c r="CB13" s="101"/>
      <c r="CC13" s="95"/>
      <c r="CD13" s="101"/>
      <c r="CE13" s="101"/>
      <c r="CF13" s="101"/>
      <c r="CG13" s="101"/>
      <c r="CH13" s="101"/>
      <c r="CI13" s="101"/>
      <c r="CJ13" s="101"/>
      <c r="CK13" s="101"/>
      <c r="CL13" s="101"/>
      <c r="CM13" s="102"/>
      <c r="CN13" s="102"/>
      <c r="CO13" s="102"/>
      <c r="CP13" s="102"/>
      <c r="CQ13" s="102"/>
      <c r="CR13" s="102"/>
      <c r="CS13" s="101"/>
      <c r="CT13" s="101"/>
      <c r="CU13" s="101"/>
      <c r="CV13" s="101"/>
      <c r="CW13" s="101"/>
      <c r="CX13" s="101"/>
      <c r="CY13" s="101"/>
      <c r="CZ13" s="101"/>
      <c r="DA13" s="101"/>
      <c r="DB13" s="101"/>
      <c r="DC13" s="101"/>
      <c r="DD13" s="101"/>
      <c r="DE13" s="101"/>
      <c r="DF13" s="101"/>
      <c r="DG13" s="101"/>
      <c r="DH13" s="101"/>
      <c r="DI13" s="101"/>
      <c r="DJ13" s="101"/>
      <c r="DK13" s="72"/>
      <c r="DL13" s="102"/>
      <c r="DM13" s="101"/>
      <c r="DN13" s="72"/>
      <c r="DO13" s="72"/>
      <c r="DP13" s="102"/>
      <c r="DQ13" s="101"/>
      <c r="DR13" s="72"/>
      <c r="DS13" s="72"/>
      <c r="DT13" s="102"/>
      <c r="DU13" s="101"/>
      <c r="DV13" s="72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</row>
    <row r="14" spans="1:197" ht="15" customHeight="1" x14ac:dyDescent="0.25">
      <c r="A14" s="105"/>
      <c r="B14" s="106"/>
      <c r="C14" s="94"/>
      <c r="D14" s="94"/>
      <c r="E14" s="93"/>
      <c r="F14" s="105"/>
      <c r="G14" s="107"/>
      <c r="H14" s="108"/>
      <c r="I14" s="28"/>
      <c r="J14" s="92"/>
      <c r="K14" s="93"/>
      <c r="L14" s="93"/>
      <c r="M14" s="94"/>
      <c r="N14" s="95"/>
      <c r="O14" s="249" t="s">
        <v>30</v>
      </c>
      <c r="P14" s="250"/>
      <c r="Q14" s="250"/>
      <c r="R14" s="250"/>
      <c r="S14" s="259">
        <f>S12+'J11'!S14:U15</f>
        <v>0</v>
      </c>
      <c r="T14" s="259"/>
      <c r="U14" s="260"/>
      <c r="V14" s="92"/>
      <c r="W14" s="93"/>
      <c r="X14" s="93"/>
      <c r="Y14" s="94"/>
      <c r="Z14" s="96"/>
      <c r="AA14" s="94"/>
      <c r="AB14" s="94"/>
      <c r="AC14" s="94"/>
      <c r="AD14" s="94"/>
      <c r="AE14" s="94"/>
      <c r="AF14" s="94"/>
      <c r="AG14" s="94"/>
      <c r="AH14" s="92"/>
      <c r="AI14" s="93"/>
      <c r="AJ14" s="93"/>
      <c r="AK14" s="94"/>
      <c r="AL14" s="96"/>
      <c r="AM14" s="94"/>
      <c r="AN14" s="94"/>
      <c r="AO14" s="94"/>
      <c r="AP14" s="94"/>
      <c r="AQ14" s="94"/>
      <c r="AR14" s="94"/>
      <c r="AS14" s="94"/>
      <c r="AT14" s="101"/>
      <c r="AU14" s="101"/>
      <c r="AV14" s="101"/>
      <c r="AW14" s="101"/>
      <c r="AX14" s="101"/>
      <c r="AY14" s="101"/>
      <c r="AZ14" s="72"/>
      <c r="BA14" s="101"/>
      <c r="BB14" s="101"/>
      <c r="BC14" s="95"/>
      <c r="BD14" s="101"/>
      <c r="BE14" s="101"/>
      <c r="BF14" s="101"/>
      <c r="BG14" s="101"/>
      <c r="BH14" s="101"/>
      <c r="BI14" s="101"/>
      <c r="BJ14" s="101"/>
      <c r="BK14" s="101"/>
      <c r="BL14" s="101"/>
      <c r="BM14" s="72"/>
      <c r="BN14" s="101"/>
      <c r="BO14" s="101"/>
      <c r="BP14" s="95"/>
      <c r="BQ14" s="101"/>
      <c r="BR14" s="101"/>
      <c r="BS14" s="101"/>
      <c r="BT14" s="101"/>
      <c r="BU14" s="101"/>
      <c r="BV14" s="101"/>
      <c r="BW14" s="101"/>
      <c r="BX14" s="101"/>
      <c r="BY14" s="101"/>
      <c r="BZ14" s="72"/>
      <c r="CA14" s="101"/>
      <c r="CB14" s="101"/>
      <c r="CC14" s="95"/>
      <c r="CD14" s="101"/>
      <c r="CE14" s="101"/>
      <c r="CF14" s="101"/>
      <c r="CG14" s="101"/>
      <c r="CH14" s="101"/>
      <c r="CI14" s="101"/>
      <c r="CJ14" s="101"/>
      <c r="CK14" s="101"/>
      <c r="CL14" s="101"/>
      <c r="CM14" s="102"/>
      <c r="CN14" s="102"/>
      <c r="CO14" s="102"/>
      <c r="CP14" s="102"/>
      <c r="CQ14" s="102"/>
      <c r="CR14" s="102"/>
      <c r="CS14" s="101"/>
      <c r="CT14" s="101"/>
      <c r="CU14" s="101"/>
      <c r="CV14" s="101"/>
      <c r="CW14" s="101"/>
      <c r="CX14" s="101"/>
      <c r="CY14" s="101"/>
      <c r="CZ14" s="101"/>
      <c r="DA14" s="101"/>
      <c r="DB14" s="101"/>
      <c r="DC14" s="101"/>
      <c r="DD14" s="101"/>
      <c r="DE14" s="101"/>
      <c r="DF14" s="101"/>
      <c r="DG14" s="101"/>
      <c r="DH14" s="101"/>
      <c r="DI14" s="101"/>
      <c r="DJ14" s="101"/>
      <c r="DK14" s="72"/>
      <c r="DL14" s="102"/>
      <c r="DM14" s="101"/>
      <c r="DN14" s="72"/>
      <c r="DO14" s="72"/>
      <c r="DP14" s="102"/>
      <c r="DQ14" s="101"/>
      <c r="DR14" s="72"/>
      <c r="DS14" s="72"/>
      <c r="DT14" s="102"/>
      <c r="DU14" s="101"/>
      <c r="DV14" s="72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</row>
    <row r="15" spans="1:197" ht="15" customHeight="1" x14ac:dyDescent="0.25">
      <c r="A15" s="105"/>
      <c r="B15" s="106"/>
      <c r="C15" s="94"/>
      <c r="D15" s="94"/>
      <c r="E15" s="93"/>
      <c r="F15" s="105"/>
      <c r="G15" s="107"/>
      <c r="H15" s="108"/>
      <c r="I15" s="28"/>
      <c r="J15" s="92"/>
      <c r="K15" s="93"/>
      <c r="L15" s="93"/>
      <c r="M15" s="94"/>
      <c r="N15" s="95"/>
      <c r="O15" s="249"/>
      <c r="P15" s="250"/>
      <c r="Q15" s="250"/>
      <c r="R15" s="250"/>
      <c r="S15" s="259"/>
      <c r="T15" s="259"/>
      <c r="U15" s="260"/>
      <c r="V15" s="92"/>
      <c r="W15" s="93"/>
      <c r="X15" s="93"/>
      <c r="Y15" s="94"/>
      <c r="Z15" s="96"/>
      <c r="AA15" s="94"/>
      <c r="AB15" s="94"/>
      <c r="AC15" s="94"/>
      <c r="AD15" s="94"/>
      <c r="AE15" s="94"/>
      <c r="AF15" s="94"/>
      <c r="AG15" s="94"/>
      <c r="AH15" s="92"/>
      <c r="AI15" s="93"/>
      <c r="AJ15" s="93"/>
      <c r="AK15" s="94"/>
      <c r="AL15" s="96"/>
      <c r="AM15" s="94"/>
      <c r="AN15" s="94"/>
      <c r="AO15" s="94"/>
      <c r="AP15" s="94"/>
      <c r="AQ15" s="94"/>
      <c r="AR15" s="94"/>
      <c r="AS15" s="94"/>
      <c r="AT15" s="101"/>
      <c r="AU15" s="101"/>
      <c r="AV15" s="101"/>
      <c r="AW15" s="101"/>
      <c r="AX15" s="101"/>
      <c r="AY15" s="101"/>
      <c r="AZ15" s="72"/>
      <c r="BA15" s="101"/>
      <c r="BB15" s="101"/>
      <c r="BC15" s="95"/>
      <c r="BD15" s="101"/>
      <c r="BE15" s="101"/>
      <c r="BF15" s="101"/>
      <c r="BG15" s="101"/>
      <c r="BH15" s="101"/>
      <c r="BI15" s="101"/>
      <c r="BJ15" s="101"/>
      <c r="BK15" s="101"/>
      <c r="BL15" s="101"/>
      <c r="BM15" s="72"/>
      <c r="BN15" s="101"/>
      <c r="BO15" s="101"/>
      <c r="BP15" s="95"/>
      <c r="BQ15" s="101"/>
      <c r="BR15" s="101"/>
      <c r="BS15" s="101"/>
      <c r="BT15" s="101"/>
      <c r="BU15" s="101"/>
      <c r="BV15" s="101"/>
      <c r="BW15" s="101"/>
      <c r="BX15" s="101"/>
      <c r="BY15" s="101"/>
      <c r="BZ15" s="72"/>
      <c r="CA15" s="101"/>
      <c r="CB15" s="101"/>
      <c r="CC15" s="95"/>
      <c r="CD15" s="101"/>
      <c r="CE15" s="101"/>
      <c r="CF15" s="101"/>
      <c r="CG15" s="101"/>
      <c r="CH15" s="101"/>
      <c r="CI15" s="101"/>
      <c r="CJ15" s="101"/>
      <c r="CK15" s="101"/>
      <c r="CL15" s="101"/>
      <c r="CM15" s="102"/>
      <c r="CN15" s="102"/>
      <c r="CO15" s="102"/>
      <c r="CP15" s="102"/>
      <c r="CQ15" s="102"/>
      <c r="CR15" s="102"/>
      <c r="CS15" s="101"/>
      <c r="CT15" s="101"/>
      <c r="CU15" s="101"/>
      <c r="CV15" s="101"/>
      <c r="CW15" s="101"/>
      <c r="CX15" s="101"/>
      <c r="CY15" s="101"/>
      <c r="CZ15" s="101"/>
      <c r="DA15" s="101"/>
      <c r="DB15" s="101"/>
      <c r="DC15" s="101"/>
      <c r="DD15" s="101"/>
      <c r="DE15" s="101"/>
      <c r="DF15" s="101"/>
      <c r="DG15" s="101"/>
      <c r="DH15" s="101"/>
      <c r="DI15" s="101"/>
      <c r="DJ15" s="101"/>
      <c r="DK15" s="72"/>
      <c r="DL15" s="102"/>
      <c r="DM15" s="101"/>
      <c r="DN15" s="72"/>
      <c r="DO15" s="72"/>
      <c r="DP15" s="102"/>
      <c r="DQ15" s="101"/>
      <c r="DR15" s="72"/>
      <c r="DS15" s="72"/>
      <c r="DT15" s="102"/>
      <c r="DU15" s="101"/>
      <c r="DV15" s="72"/>
      <c r="DW15" s="28"/>
      <c r="DX15" s="28"/>
      <c r="DY15" s="28"/>
      <c r="DZ15" s="28"/>
      <c r="EA15" s="28"/>
      <c r="EB15" s="28"/>
      <c r="EC15" s="28"/>
      <c r="ED15" s="28"/>
      <c r="EE15" s="28"/>
      <c r="EF15" s="28"/>
      <c r="EG15" s="28"/>
      <c r="EH15" s="28"/>
      <c r="EI15" s="28"/>
      <c r="EJ15" s="28"/>
      <c r="EK15" s="28"/>
      <c r="EL15" s="28"/>
      <c r="EM15" s="28"/>
      <c r="EN15" s="28"/>
      <c r="EO15" s="28"/>
      <c r="EP15" s="28"/>
      <c r="EQ15" s="28"/>
      <c r="ER15" s="28"/>
      <c r="ES15" s="28"/>
      <c r="ET15" s="28"/>
      <c r="EU15" s="28"/>
      <c r="EV15" s="28"/>
      <c r="EW15" s="28"/>
      <c r="EX15" s="28"/>
      <c r="EY15" s="28"/>
      <c r="EZ15" s="28"/>
      <c r="FA15" s="28"/>
      <c r="FB15" s="28"/>
      <c r="FC15" s="28"/>
      <c r="FD15" s="28"/>
      <c r="FE15" s="28"/>
      <c r="FF15" s="28"/>
      <c r="FG15" s="28"/>
      <c r="FH15" s="28"/>
      <c r="FI15" s="28"/>
      <c r="FJ15" s="28"/>
      <c r="FK15" s="28"/>
      <c r="FL15" s="28"/>
      <c r="FM15" s="28"/>
      <c r="FN15" s="28"/>
      <c r="FO15" s="28"/>
      <c r="FP15" s="28"/>
      <c r="FQ15" s="28"/>
      <c r="FR15" s="28"/>
      <c r="FS15" s="28"/>
      <c r="FT15" s="28"/>
      <c r="FU15" s="28"/>
      <c r="FV15" s="28"/>
      <c r="FW15" s="28"/>
      <c r="FX15" s="28"/>
      <c r="FY15" s="28"/>
      <c r="FZ15" s="28"/>
      <c r="GA15" s="28"/>
      <c r="GB15" s="28"/>
      <c r="GC15" s="28"/>
      <c r="GD15" s="28"/>
      <c r="GE15" s="28"/>
      <c r="GF15" s="28"/>
      <c r="GG15" s="28"/>
      <c r="GH15" s="28"/>
      <c r="GI15" s="28"/>
      <c r="GJ15" s="28"/>
      <c r="GK15" s="28"/>
      <c r="GL15" s="28"/>
      <c r="GM15" s="28"/>
      <c r="GN15" s="28"/>
      <c r="GO15" s="28"/>
    </row>
    <row r="16" spans="1:197" ht="15" customHeight="1" x14ac:dyDescent="0.25">
      <c r="A16" s="71"/>
      <c r="B16" s="69"/>
      <c r="C16" s="71"/>
      <c r="D16" s="71"/>
      <c r="E16" s="64"/>
      <c r="F16" s="71"/>
      <c r="G16" s="71"/>
      <c r="H16" s="71"/>
      <c r="I16" s="28"/>
      <c r="J16" s="92"/>
      <c r="K16" s="93"/>
      <c r="L16" s="93"/>
      <c r="M16" s="94"/>
      <c r="N16" s="95"/>
      <c r="O16" s="249" t="s">
        <v>31</v>
      </c>
      <c r="P16" s="250"/>
      <c r="Q16" s="250"/>
      <c r="R16" s="250"/>
      <c r="S16" s="255" t="str">
        <f>IF(O4=0,"",SUM(S4:S11)/SUM(O4:O11)*2)</f>
        <v/>
      </c>
      <c r="T16" s="255"/>
      <c r="U16" s="256"/>
      <c r="V16" s="92"/>
      <c r="W16" s="93"/>
      <c r="X16" s="93"/>
      <c r="Y16" s="94"/>
      <c r="Z16" s="96"/>
      <c r="AA16" s="94"/>
      <c r="AB16" s="94"/>
      <c r="AC16" s="94"/>
      <c r="AD16" s="94"/>
      <c r="AE16" s="94"/>
      <c r="AF16" s="94"/>
      <c r="AG16" s="94"/>
      <c r="AH16" s="92"/>
      <c r="AI16" s="93"/>
      <c r="AJ16" s="93"/>
      <c r="AK16" s="94"/>
      <c r="AL16" s="96"/>
      <c r="AM16" s="94"/>
      <c r="AN16" s="94"/>
      <c r="AO16" s="94"/>
      <c r="AP16" s="94"/>
      <c r="AQ16" s="94"/>
      <c r="AR16" s="94"/>
      <c r="AS16" s="94"/>
      <c r="AT16" s="101"/>
      <c r="AU16" s="101"/>
      <c r="AV16" s="101"/>
      <c r="AW16" s="101"/>
      <c r="AX16" s="101"/>
      <c r="AY16" s="101"/>
      <c r="AZ16" s="72"/>
      <c r="BA16" s="101"/>
      <c r="BB16" s="101"/>
      <c r="BC16" s="95"/>
      <c r="BD16" s="101"/>
      <c r="BE16" s="101"/>
      <c r="BF16" s="101"/>
      <c r="BG16" s="101"/>
      <c r="BH16" s="101"/>
      <c r="BI16" s="101"/>
      <c r="BJ16" s="101"/>
      <c r="BK16" s="101"/>
      <c r="BL16" s="101"/>
      <c r="BM16" s="72"/>
      <c r="BN16" s="101"/>
      <c r="BO16" s="101"/>
      <c r="BP16" s="95"/>
      <c r="BQ16" s="101"/>
      <c r="BR16" s="101"/>
      <c r="BS16" s="101"/>
      <c r="BT16" s="101"/>
      <c r="BU16" s="101"/>
      <c r="BV16" s="101"/>
      <c r="BW16" s="101"/>
      <c r="BX16" s="101"/>
      <c r="BY16" s="101"/>
      <c r="BZ16" s="72"/>
      <c r="CA16" s="101"/>
      <c r="CB16" s="101"/>
      <c r="CC16" s="95"/>
      <c r="CD16" s="101"/>
      <c r="CE16" s="101"/>
      <c r="CF16" s="101"/>
      <c r="CG16" s="101"/>
      <c r="CH16" s="101"/>
      <c r="CI16" s="101"/>
      <c r="CJ16" s="101"/>
      <c r="CK16" s="101"/>
      <c r="CL16" s="101"/>
      <c r="CM16" s="102"/>
      <c r="CN16" s="102"/>
      <c r="CO16" s="102"/>
      <c r="CP16" s="102"/>
      <c r="CQ16" s="102"/>
      <c r="CR16" s="102"/>
      <c r="CS16" s="28"/>
      <c r="CT16" s="28"/>
      <c r="CU16" s="28"/>
      <c r="CV16" s="28"/>
      <c r="CW16" s="28"/>
      <c r="CX16" s="28"/>
      <c r="CY16" s="28"/>
      <c r="CZ16" s="28"/>
      <c r="DA16" s="28"/>
      <c r="DB16" s="28"/>
      <c r="DC16" s="28"/>
      <c r="DD16" s="28"/>
      <c r="DE16" s="28"/>
      <c r="DF16" s="28"/>
      <c r="DG16" s="28"/>
      <c r="DH16" s="28"/>
      <c r="DI16" s="28"/>
      <c r="DJ16" s="28"/>
      <c r="DK16" s="72"/>
      <c r="DL16" s="102"/>
      <c r="DM16" s="101"/>
      <c r="DN16" s="72"/>
      <c r="DO16" s="72"/>
      <c r="DP16" s="102"/>
      <c r="DQ16" s="101"/>
      <c r="DR16" s="72"/>
      <c r="DS16" s="72"/>
      <c r="DT16" s="102"/>
      <c r="DU16" s="101"/>
      <c r="DV16" s="72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28"/>
      <c r="EV16" s="28"/>
      <c r="EW16" s="28"/>
      <c r="EX16" s="28"/>
      <c r="EY16" s="28"/>
      <c r="EZ16" s="28"/>
      <c r="FA16" s="28"/>
      <c r="FB16" s="28"/>
      <c r="FC16" s="28"/>
      <c r="FD16" s="28"/>
      <c r="FE16" s="28"/>
      <c r="FF16" s="28"/>
      <c r="FG16" s="28"/>
      <c r="FH16" s="28"/>
      <c r="FI16" s="28"/>
      <c r="FJ16" s="28"/>
      <c r="FK16" s="28"/>
      <c r="FL16" s="28"/>
      <c r="FM16" s="28"/>
      <c r="FN16" s="28"/>
      <c r="FO16" s="28"/>
      <c r="FP16" s="28"/>
      <c r="FQ16" s="28"/>
      <c r="FR16" s="28"/>
      <c r="FS16" s="28"/>
      <c r="FT16" s="28"/>
      <c r="FU16" s="28"/>
      <c r="FV16" s="28"/>
      <c r="FW16" s="28"/>
      <c r="FX16" s="28"/>
      <c r="FY16" s="28"/>
      <c r="FZ16" s="28"/>
      <c r="GA16" s="28"/>
      <c r="GB16" s="28"/>
      <c r="GC16" s="28"/>
      <c r="GD16" s="28"/>
      <c r="GE16" s="28"/>
      <c r="GF16" s="28"/>
      <c r="GG16" s="28"/>
      <c r="GH16" s="28"/>
      <c r="GI16" s="28"/>
      <c r="GJ16" s="28"/>
      <c r="GK16" s="28"/>
      <c r="GL16" s="28"/>
      <c r="GM16" s="28"/>
      <c r="GN16" s="28"/>
      <c r="GO16" s="28"/>
    </row>
    <row r="17" spans="1:197" ht="15" customHeight="1" thickBot="1" x14ac:dyDescent="0.3">
      <c r="A17" s="28"/>
      <c r="B17" s="228"/>
      <c r="C17" s="228"/>
      <c r="D17" s="228"/>
      <c r="E17" s="228"/>
      <c r="F17" s="228"/>
      <c r="G17" s="228"/>
      <c r="H17" s="28"/>
      <c r="I17" s="28"/>
      <c r="J17" s="92"/>
      <c r="K17" s="93"/>
      <c r="L17" s="93"/>
      <c r="M17" s="94"/>
      <c r="N17" s="95"/>
      <c r="O17" s="251"/>
      <c r="P17" s="252"/>
      <c r="Q17" s="252"/>
      <c r="R17" s="252"/>
      <c r="S17" s="257"/>
      <c r="T17" s="257"/>
      <c r="U17" s="258"/>
      <c r="V17" s="92"/>
      <c r="W17" s="93"/>
      <c r="X17" s="93"/>
      <c r="Y17" s="94"/>
      <c r="Z17" s="96"/>
      <c r="AA17" s="94"/>
      <c r="AB17" s="94"/>
      <c r="AC17" s="94"/>
      <c r="AD17" s="94"/>
      <c r="AE17" s="94"/>
      <c r="AF17" s="94"/>
      <c r="AG17" s="94"/>
      <c r="AH17" s="92"/>
      <c r="AI17" s="93"/>
      <c r="AJ17" s="93"/>
      <c r="AK17" s="94"/>
      <c r="AL17" s="96"/>
      <c r="AM17" s="94"/>
      <c r="AN17" s="94"/>
      <c r="AO17" s="94"/>
      <c r="AP17" s="94"/>
      <c r="AQ17" s="94"/>
      <c r="AR17" s="94"/>
      <c r="AS17" s="94"/>
      <c r="AT17" s="101"/>
      <c r="AU17" s="101"/>
      <c r="AV17" s="101"/>
      <c r="AW17" s="101"/>
      <c r="AX17" s="101"/>
      <c r="AY17" s="101"/>
      <c r="AZ17" s="72"/>
      <c r="BA17" s="101"/>
      <c r="BB17" s="101"/>
      <c r="BC17" s="95"/>
      <c r="BD17" s="101"/>
      <c r="BE17" s="101"/>
      <c r="BF17" s="101"/>
      <c r="BG17" s="101"/>
      <c r="BH17" s="101"/>
      <c r="BI17" s="101"/>
      <c r="BJ17" s="101"/>
      <c r="BK17" s="101"/>
      <c r="BL17" s="101"/>
      <c r="BM17" s="72"/>
      <c r="BN17" s="101"/>
      <c r="BO17" s="101"/>
      <c r="BP17" s="95"/>
      <c r="BQ17" s="101"/>
      <c r="BR17" s="101"/>
      <c r="BS17" s="101"/>
      <c r="BT17" s="101"/>
      <c r="BU17" s="101"/>
      <c r="BV17" s="101"/>
      <c r="BW17" s="101"/>
      <c r="BX17" s="101"/>
      <c r="BY17" s="101"/>
      <c r="BZ17" s="72"/>
      <c r="CA17" s="101"/>
      <c r="CB17" s="101"/>
      <c r="CC17" s="95"/>
      <c r="CD17" s="101"/>
      <c r="CE17" s="101"/>
      <c r="CF17" s="101"/>
      <c r="CG17" s="101"/>
      <c r="CH17" s="101"/>
      <c r="CI17" s="101"/>
      <c r="CJ17" s="101"/>
      <c r="CK17" s="101"/>
      <c r="CL17" s="101"/>
      <c r="CM17" s="102"/>
      <c r="CN17" s="102"/>
      <c r="CO17" s="102"/>
      <c r="CP17" s="102"/>
      <c r="CQ17" s="102"/>
      <c r="CR17" s="102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72"/>
      <c r="DL17" s="102"/>
      <c r="DM17" s="101"/>
      <c r="DN17" s="72"/>
      <c r="DO17" s="72"/>
      <c r="DP17" s="102"/>
      <c r="DQ17" s="101"/>
      <c r="DR17" s="72"/>
      <c r="DS17" s="72"/>
      <c r="DT17" s="102"/>
      <c r="DU17" s="101"/>
      <c r="DV17" s="72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</row>
    <row r="18" spans="1:197" ht="15" customHeight="1" thickTop="1" x14ac:dyDescent="0.25">
      <c r="A18" s="28"/>
      <c r="B18" s="228"/>
      <c r="C18" s="228"/>
      <c r="D18" s="228"/>
      <c r="E18" s="228"/>
      <c r="F18" s="228"/>
      <c r="G18" s="228"/>
      <c r="H18" s="28"/>
      <c r="I18" s="28"/>
      <c r="J18" s="92"/>
      <c r="K18" s="93"/>
      <c r="L18" s="93"/>
      <c r="M18" s="94"/>
      <c r="N18" s="95"/>
      <c r="O18" s="193"/>
      <c r="P18" s="193"/>
      <c r="Q18" s="193"/>
      <c r="R18" s="193"/>
      <c r="S18" s="193"/>
      <c r="T18" s="193"/>
      <c r="U18" s="193"/>
      <c r="V18" s="92"/>
      <c r="W18" s="93"/>
      <c r="X18" s="93"/>
      <c r="Y18" s="94"/>
      <c r="Z18" s="96"/>
      <c r="AA18" s="94"/>
      <c r="AB18" s="94"/>
      <c r="AC18" s="94"/>
      <c r="AD18" s="94"/>
      <c r="AE18" s="94"/>
      <c r="AF18" s="94"/>
      <c r="AG18" s="94"/>
      <c r="AH18" s="92"/>
      <c r="AI18" s="93"/>
      <c r="AJ18" s="93"/>
      <c r="AK18" s="94"/>
      <c r="AL18" s="96"/>
      <c r="AM18" s="94"/>
      <c r="AN18" s="94"/>
      <c r="AO18" s="94"/>
      <c r="AP18" s="94"/>
      <c r="AQ18" s="94"/>
      <c r="AR18" s="94"/>
      <c r="AS18" s="94"/>
      <c r="AT18" s="101"/>
      <c r="AU18" s="101"/>
      <c r="AV18" s="101"/>
      <c r="AW18" s="101"/>
      <c r="AX18" s="101"/>
      <c r="AY18" s="101"/>
      <c r="AZ18" s="72"/>
      <c r="BA18" s="101"/>
      <c r="BB18" s="101"/>
      <c r="BC18" s="95"/>
      <c r="BD18" s="101"/>
      <c r="BE18" s="101"/>
      <c r="BF18" s="101"/>
      <c r="BG18" s="101"/>
      <c r="BH18" s="101"/>
      <c r="BI18" s="101"/>
      <c r="BJ18" s="101"/>
      <c r="BK18" s="101"/>
      <c r="BL18" s="101"/>
      <c r="BM18" s="72"/>
      <c r="BN18" s="101"/>
      <c r="BO18" s="101"/>
      <c r="BP18" s="95"/>
      <c r="BQ18" s="101"/>
      <c r="BR18" s="101"/>
      <c r="BS18" s="101"/>
      <c r="BT18" s="101"/>
      <c r="BU18" s="101"/>
      <c r="BV18" s="101"/>
      <c r="BW18" s="101"/>
      <c r="BX18" s="101"/>
      <c r="BY18" s="101"/>
      <c r="BZ18" s="72"/>
      <c r="CA18" s="101"/>
      <c r="CB18" s="101"/>
      <c r="CC18" s="95"/>
      <c r="CD18" s="101"/>
      <c r="CE18" s="101"/>
      <c r="CF18" s="101"/>
      <c r="CG18" s="101"/>
      <c r="CH18" s="101"/>
      <c r="CI18" s="101"/>
      <c r="CJ18" s="101"/>
      <c r="CK18" s="101"/>
      <c r="CL18" s="101"/>
      <c r="CM18" s="102"/>
      <c r="CN18" s="102"/>
      <c r="CO18" s="102"/>
      <c r="CP18" s="102"/>
      <c r="CQ18" s="102"/>
      <c r="CR18" s="102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72"/>
      <c r="DL18" s="102"/>
      <c r="DM18" s="101"/>
      <c r="DN18" s="72"/>
      <c r="DO18" s="72"/>
      <c r="DP18" s="102"/>
      <c r="DQ18" s="101"/>
      <c r="DR18" s="72"/>
      <c r="DS18" s="72"/>
      <c r="DT18" s="102"/>
      <c r="DU18" s="101"/>
      <c r="DV18" s="72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</row>
    <row r="19" spans="1:197" ht="15" customHeight="1" x14ac:dyDescent="0.25">
      <c r="A19" s="28"/>
      <c r="B19" s="228"/>
      <c r="C19" s="228"/>
      <c r="D19" s="228"/>
      <c r="E19" s="228"/>
      <c r="F19" s="228"/>
      <c r="G19" s="228"/>
      <c r="H19" s="28"/>
      <c r="I19" s="28"/>
      <c r="J19" s="92"/>
      <c r="K19" s="93"/>
      <c r="L19" s="93"/>
      <c r="M19" s="94"/>
      <c r="N19" s="95"/>
      <c r="O19" s="193"/>
      <c r="P19" s="193"/>
      <c r="Q19" s="193"/>
      <c r="R19" s="193"/>
      <c r="S19" s="193"/>
      <c r="T19" s="193"/>
      <c r="U19" s="193"/>
      <c r="V19" s="92"/>
      <c r="W19" s="93"/>
      <c r="X19" s="93"/>
      <c r="Y19" s="94"/>
      <c r="Z19" s="96"/>
      <c r="AA19" s="94"/>
      <c r="AB19" s="94"/>
      <c r="AC19" s="94"/>
      <c r="AD19" s="94"/>
      <c r="AE19" s="94"/>
      <c r="AF19" s="94"/>
      <c r="AG19" s="94"/>
      <c r="AH19" s="92"/>
      <c r="AI19" s="93"/>
      <c r="AJ19" s="93"/>
      <c r="AK19" s="94"/>
      <c r="AL19" s="96"/>
      <c r="AM19" s="94"/>
      <c r="AN19" s="94"/>
      <c r="AO19" s="94"/>
      <c r="AP19" s="94"/>
      <c r="AQ19" s="94"/>
      <c r="AR19" s="94"/>
      <c r="AS19" s="94"/>
      <c r="AT19" s="101"/>
      <c r="AU19" s="101"/>
      <c r="AV19" s="101"/>
      <c r="AW19" s="101"/>
      <c r="AX19" s="101"/>
      <c r="AY19" s="101"/>
      <c r="AZ19" s="72"/>
      <c r="BA19" s="101"/>
      <c r="BB19" s="101"/>
      <c r="BC19" s="95"/>
      <c r="BD19" s="101"/>
      <c r="BE19" s="101"/>
      <c r="BF19" s="101"/>
      <c r="BG19" s="101"/>
      <c r="BH19" s="101"/>
      <c r="BI19" s="101"/>
      <c r="BJ19" s="101"/>
      <c r="BK19" s="101"/>
      <c r="BL19" s="101"/>
      <c r="BM19" s="72"/>
      <c r="BN19" s="101"/>
      <c r="BO19" s="101"/>
      <c r="BP19" s="95"/>
      <c r="BQ19" s="101"/>
      <c r="BR19" s="101"/>
      <c r="BS19" s="101"/>
      <c r="BT19" s="101"/>
      <c r="BU19" s="101"/>
      <c r="BV19" s="101"/>
      <c r="BW19" s="101"/>
      <c r="BX19" s="101"/>
      <c r="BY19" s="101"/>
      <c r="BZ19" s="72"/>
      <c r="CA19" s="101"/>
      <c r="CB19" s="101"/>
      <c r="CC19" s="95"/>
      <c r="CD19" s="101"/>
      <c r="CE19" s="101"/>
      <c r="CF19" s="101"/>
      <c r="CG19" s="101"/>
      <c r="CH19" s="101"/>
      <c r="CI19" s="101"/>
      <c r="CJ19" s="101"/>
      <c r="CK19" s="101"/>
      <c r="CL19" s="101"/>
      <c r="CM19" s="102"/>
      <c r="CN19" s="102"/>
      <c r="CO19" s="102"/>
      <c r="CP19" s="102"/>
      <c r="CQ19" s="102"/>
      <c r="CR19" s="102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72"/>
      <c r="DL19" s="102"/>
      <c r="DM19" s="101"/>
      <c r="DN19" s="72"/>
      <c r="DO19" s="72"/>
      <c r="DP19" s="102"/>
      <c r="DQ19" s="101"/>
      <c r="DR19" s="72"/>
      <c r="DS19" s="72"/>
      <c r="DT19" s="102"/>
      <c r="DU19" s="101"/>
      <c r="DV19" s="72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</row>
    <row r="20" spans="1:197" ht="15" customHeight="1" x14ac:dyDescent="0.25">
      <c r="A20" s="28"/>
      <c r="B20" s="228"/>
      <c r="C20" s="228"/>
      <c r="D20" s="228"/>
      <c r="E20" s="228"/>
      <c r="F20" s="228"/>
      <c r="G20" s="228"/>
      <c r="H20" s="28"/>
      <c r="I20" s="28"/>
      <c r="J20" s="92"/>
      <c r="K20" s="93"/>
      <c r="L20" s="93"/>
      <c r="M20" s="94"/>
      <c r="N20" s="95"/>
      <c r="O20" s="94"/>
      <c r="P20" s="94"/>
      <c r="Q20" s="94"/>
      <c r="R20" s="94"/>
      <c r="S20" s="94"/>
      <c r="T20" s="94"/>
      <c r="U20" s="94"/>
      <c r="V20" s="92"/>
      <c r="W20" s="93"/>
      <c r="X20" s="93"/>
      <c r="Y20" s="94"/>
      <c r="Z20" s="96"/>
      <c r="AA20" s="94"/>
      <c r="AB20" s="94"/>
      <c r="AC20" s="94"/>
      <c r="AD20" s="94"/>
      <c r="AE20" s="94"/>
      <c r="AF20" s="94"/>
      <c r="AG20" s="94"/>
      <c r="AH20" s="92"/>
      <c r="AI20" s="93"/>
      <c r="AJ20" s="93"/>
      <c r="AK20" s="94"/>
      <c r="AL20" s="96"/>
      <c r="AM20" s="94"/>
      <c r="AN20" s="94"/>
      <c r="AO20" s="94"/>
      <c r="AP20" s="94"/>
      <c r="AQ20" s="94"/>
      <c r="AR20" s="94"/>
      <c r="AS20" s="94"/>
      <c r="AT20" s="101"/>
      <c r="AU20" s="101"/>
      <c r="AV20" s="101"/>
      <c r="AW20" s="101"/>
      <c r="AX20" s="101"/>
      <c r="AY20" s="101"/>
      <c r="AZ20" s="72"/>
      <c r="BA20" s="101"/>
      <c r="BB20" s="101"/>
      <c r="BC20" s="95"/>
      <c r="BD20" s="101"/>
      <c r="BE20" s="101"/>
      <c r="BF20" s="101"/>
      <c r="BG20" s="101"/>
      <c r="BH20" s="101"/>
      <c r="BI20" s="101"/>
      <c r="BJ20" s="101"/>
      <c r="BK20" s="101"/>
      <c r="BL20" s="101"/>
      <c r="BM20" s="72"/>
      <c r="BN20" s="101"/>
      <c r="BO20" s="101"/>
      <c r="BP20" s="95"/>
      <c r="BQ20" s="101"/>
      <c r="BR20" s="101"/>
      <c r="BS20" s="101"/>
      <c r="BT20" s="101"/>
      <c r="BU20" s="101"/>
      <c r="BV20" s="101"/>
      <c r="BW20" s="101"/>
      <c r="BX20" s="101"/>
      <c r="BY20" s="101"/>
      <c r="BZ20" s="72"/>
      <c r="CA20" s="101"/>
      <c r="CB20" s="101"/>
      <c r="CC20" s="95"/>
      <c r="CD20" s="101"/>
      <c r="CE20" s="101"/>
      <c r="CF20" s="101"/>
      <c r="CG20" s="101"/>
      <c r="CH20" s="101"/>
      <c r="CI20" s="101"/>
      <c r="CJ20" s="101"/>
      <c r="CK20" s="101"/>
      <c r="CL20" s="101"/>
      <c r="CM20" s="102"/>
      <c r="CN20" s="102"/>
      <c r="CO20" s="102"/>
      <c r="CP20" s="102"/>
      <c r="CQ20" s="102"/>
      <c r="CR20" s="102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72"/>
      <c r="DL20" s="102"/>
      <c r="DM20" s="101"/>
      <c r="DN20" s="72"/>
      <c r="DO20" s="72"/>
      <c r="DP20" s="102"/>
      <c r="DQ20" s="101"/>
      <c r="DR20" s="72"/>
      <c r="DS20" s="72"/>
      <c r="DT20" s="102"/>
      <c r="DU20" s="101"/>
      <c r="DV20" s="72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</row>
    <row r="21" spans="1:197" ht="15" customHeight="1" x14ac:dyDescent="0.25">
      <c r="A21" s="28"/>
      <c r="B21" s="228"/>
      <c r="C21" s="228"/>
      <c r="D21" s="228"/>
      <c r="E21" s="228"/>
      <c r="F21" s="228"/>
      <c r="G21" s="228"/>
      <c r="H21" s="28"/>
      <c r="I21" s="28"/>
      <c r="J21" s="92"/>
      <c r="K21" s="93"/>
      <c r="L21" s="93"/>
      <c r="M21" s="94"/>
      <c r="N21" s="95"/>
      <c r="O21" s="94"/>
      <c r="P21" s="94"/>
      <c r="Q21" s="94"/>
      <c r="R21" s="94"/>
      <c r="S21" s="94"/>
      <c r="T21" s="94"/>
      <c r="U21" s="94"/>
      <c r="V21" s="92"/>
      <c r="W21" s="93"/>
      <c r="X21" s="93"/>
      <c r="Y21" s="94"/>
      <c r="Z21" s="96"/>
      <c r="AA21" s="94"/>
      <c r="AB21" s="94"/>
      <c r="AC21" s="94"/>
      <c r="AD21" s="94"/>
      <c r="AE21" s="94"/>
      <c r="AF21" s="94"/>
      <c r="AG21" s="94"/>
      <c r="AH21" s="92"/>
      <c r="AI21" s="93"/>
      <c r="AJ21" s="93"/>
      <c r="AK21" s="94"/>
      <c r="AL21" s="96"/>
      <c r="AM21" s="94"/>
      <c r="AN21" s="94"/>
      <c r="AO21" s="94"/>
      <c r="AP21" s="94"/>
      <c r="AQ21" s="94"/>
      <c r="AR21" s="94"/>
      <c r="AS21" s="94"/>
      <c r="AT21" s="101"/>
      <c r="AU21" s="101"/>
      <c r="AV21" s="101"/>
      <c r="AW21" s="101"/>
      <c r="AX21" s="101"/>
      <c r="AY21" s="101"/>
      <c r="AZ21" s="72"/>
      <c r="BA21" s="101"/>
      <c r="BB21" s="101"/>
      <c r="BC21" s="95"/>
      <c r="BD21" s="101"/>
      <c r="BE21" s="101"/>
      <c r="BF21" s="101"/>
      <c r="BG21" s="101"/>
      <c r="BH21" s="101"/>
      <c r="BI21" s="101"/>
      <c r="BJ21" s="101"/>
      <c r="BK21" s="101"/>
      <c r="BL21" s="101"/>
      <c r="BM21" s="72"/>
      <c r="BN21" s="101"/>
      <c r="BO21" s="101"/>
      <c r="BP21" s="95"/>
      <c r="BQ21" s="101"/>
      <c r="BR21" s="101"/>
      <c r="BS21" s="101"/>
      <c r="BT21" s="101"/>
      <c r="BU21" s="101"/>
      <c r="BV21" s="101"/>
      <c r="BW21" s="101"/>
      <c r="BX21" s="101"/>
      <c r="BY21" s="101"/>
      <c r="BZ21" s="72"/>
      <c r="CA21" s="101"/>
      <c r="CB21" s="101"/>
      <c r="CC21" s="95"/>
      <c r="CD21" s="101"/>
      <c r="CE21" s="101"/>
      <c r="CF21" s="101"/>
      <c r="CG21" s="101"/>
      <c r="CH21" s="101"/>
      <c r="CI21" s="101"/>
      <c r="CJ21" s="101"/>
      <c r="CK21" s="101"/>
      <c r="CL21" s="101"/>
      <c r="CM21" s="102"/>
      <c r="CN21" s="102"/>
      <c r="CO21" s="102"/>
      <c r="CP21" s="102"/>
      <c r="CQ21" s="102"/>
      <c r="CR21" s="102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72"/>
      <c r="DL21" s="102"/>
      <c r="DM21" s="101"/>
      <c r="DN21" s="72"/>
      <c r="DO21" s="72"/>
      <c r="DP21" s="102"/>
      <c r="DQ21" s="101"/>
      <c r="DR21" s="72"/>
      <c r="DS21" s="72"/>
      <c r="DT21" s="102"/>
      <c r="DU21" s="101"/>
      <c r="DV21" s="72"/>
      <c r="DW21" s="28"/>
      <c r="DX21" s="28"/>
      <c r="DY21" s="28"/>
      <c r="DZ21" s="28"/>
      <c r="EA21" s="28"/>
      <c r="EB21" s="28"/>
      <c r="EC21" s="28"/>
      <c r="ED21" s="28"/>
      <c r="EE21" s="28"/>
      <c r="EF21" s="28"/>
      <c r="EG21" s="28"/>
      <c r="EH21" s="28"/>
      <c r="EI21" s="28"/>
      <c r="EJ21" s="28"/>
      <c r="EK21" s="28"/>
      <c r="EL21" s="28"/>
      <c r="EM21" s="28"/>
      <c r="EN21" s="28"/>
      <c r="EO21" s="28"/>
      <c r="EP21" s="28"/>
      <c r="EQ21" s="28"/>
      <c r="ER21" s="28"/>
      <c r="ES21" s="28"/>
      <c r="ET21" s="28"/>
      <c r="EU21" s="28"/>
      <c r="EV21" s="28"/>
      <c r="EW21" s="28"/>
      <c r="EX21" s="28"/>
      <c r="EY21" s="28"/>
      <c r="EZ21" s="28"/>
      <c r="FA21" s="28"/>
      <c r="FB21" s="28"/>
      <c r="FC21" s="28"/>
      <c r="FD21" s="28"/>
      <c r="FE21" s="28"/>
      <c r="FF21" s="28"/>
      <c r="FG21" s="28"/>
      <c r="FH21" s="28"/>
      <c r="FI21" s="28"/>
      <c r="FJ21" s="28"/>
      <c r="FK21" s="28"/>
      <c r="FL21" s="28"/>
      <c r="FM21" s="28"/>
      <c r="FN21" s="28"/>
      <c r="FO21" s="28"/>
      <c r="FP21" s="28"/>
      <c r="FQ21" s="28"/>
      <c r="FR21" s="28"/>
      <c r="FS21" s="28"/>
      <c r="FT21" s="28"/>
      <c r="FU21" s="28"/>
      <c r="FV21" s="28"/>
      <c r="FW21" s="28"/>
      <c r="FX21" s="28"/>
      <c r="FY21" s="28"/>
      <c r="FZ21" s="28"/>
      <c r="GA21" s="28"/>
      <c r="GB21" s="28"/>
      <c r="GC21" s="28"/>
      <c r="GD21" s="28"/>
      <c r="GE21" s="28"/>
      <c r="GF21" s="28"/>
      <c r="GG21" s="28"/>
      <c r="GH21" s="28"/>
      <c r="GI21" s="28"/>
      <c r="GJ21" s="28"/>
      <c r="GK21" s="28"/>
      <c r="GL21" s="28"/>
      <c r="GM21" s="28"/>
      <c r="GN21" s="28"/>
      <c r="GO21" s="28"/>
    </row>
    <row r="22" spans="1:197" ht="15" customHeight="1" x14ac:dyDescent="0.25">
      <c r="A22" s="28"/>
      <c r="B22" s="228"/>
      <c r="C22" s="228"/>
      <c r="D22" s="228"/>
      <c r="E22" s="228"/>
      <c r="F22" s="228"/>
      <c r="G22" s="228"/>
      <c r="H22" s="28"/>
      <c r="I22" s="28"/>
      <c r="J22" s="92"/>
      <c r="K22" s="93"/>
      <c r="L22" s="93"/>
      <c r="M22" s="94"/>
      <c r="N22" s="95"/>
      <c r="O22" s="94"/>
      <c r="P22" s="94"/>
      <c r="Q22" s="94"/>
      <c r="R22" s="94"/>
      <c r="S22" s="94"/>
      <c r="T22" s="94"/>
      <c r="U22" s="94"/>
      <c r="V22" s="92"/>
      <c r="W22" s="93"/>
      <c r="X22" s="93"/>
      <c r="Y22" s="94"/>
      <c r="Z22" s="96"/>
      <c r="AA22" s="94"/>
      <c r="AB22" s="94"/>
      <c r="AC22" s="94"/>
      <c r="AD22" s="94"/>
      <c r="AE22" s="94"/>
      <c r="AF22" s="94"/>
      <c r="AG22" s="94"/>
      <c r="AH22" s="92"/>
      <c r="AI22" s="93"/>
      <c r="AJ22" s="93"/>
      <c r="AK22" s="94"/>
      <c r="AL22" s="96"/>
      <c r="AM22" s="94"/>
      <c r="AN22" s="94"/>
      <c r="AO22" s="94"/>
      <c r="AP22" s="94"/>
      <c r="AQ22" s="94"/>
      <c r="AR22" s="94"/>
      <c r="AS22" s="94"/>
      <c r="AT22" s="101"/>
      <c r="AU22" s="101"/>
      <c r="AV22" s="101"/>
      <c r="AW22" s="101"/>
      <c r="AX22" s="101"/>
      <c r="AY22" s="101"/>
      <c r="AZ22" s="72"/>
      <c r="BA22" s="101"/>
      <c r="BB22" s="101"/>
      <c r="BC22" s="95"/>
      <c r="BD22" s="101"/>
      <c r="BE22" s="101"/>
      <c r="BF22" s="101"/>
      <c r="BG22" s="101"/>
      <c r="BH22" s="101"/>
      <c r="BI22" s="101"/>
      <c r="BJ22" s="101"/>
      <c r="BK22" s="101"/>
      <c r="BL22" s="101"/>
      <c r="BM22" s="72"/>
      <c r="BN22" s="101"/>
      <c r="BO22" s="101"/>
      <c r="BP22" s="95"/>
      <c r="BQ22" s="101"/>
      <c r="BR22" s="101"/>
      <c r="BS22" s="101"/>
      <c r="BT22" s="101"/>
      <c r="BU22" s="101"/>
      <c r="BV22" s="101"/>
      <c r="BW22" s="101"/>
      <c r="BX22" s="101"/>
      <c r="BY22" s="101"/>
      <c r="BZ22" s="72"/>
      <c r="CA22" s="101"/>
      <c r="CB22" s="101"/>
      <c r="CC22" s="95"/>
      <c r="CD22" s="101"/>
      <c r="CE22" s="101"/>
      <c r="CF22" s="101"/>
      <c r="CG22" s="101"/>
      <c r="CH22" s="101"/>
      <c r="CI22" s="101"/>
      <c r="CJ22" s="101"/>
      <c r="CK22" s="101"/>
      <c r="CL22" s="101"/>
      <c r="CM22" s="102"/>
      <c r="CN22" s="102"/>
      <c r="CO22" s="102"/>
      <c r="CP22" s="102"/>
      <c r="CQ22" s="102"/>
      <c r="CR22" s="102"/>
      <c r="CS22" s="28"/>
      <c r="CT22" s="28"/>
      <c r="CU22" s="28"/>
      <c r="CV22" s="28"/>
      <c r="CW22" s="28"/>
      <c r="CX22" s="28"/>
      <c r="CY22" s="28"/>
      <c r="CZ22" s="28"/>
      <c r="DA22" s="28"/>
      <c r="DB22" s="28"/>
      <c r="DC22" s="28"/>
      <c r="DD22" s="28"/>
      <c r="DE22" s="28"/>
      <c r="DF22" s="28"/>
      <c r="DG22" s="28"/>
      <c r="DH22" s="28"/>
      <c r="DI22" s="28"/>
      <c r="DJ22" s="28"/>
      <c r="DK22" s="72"/>
      <c r="DL22" s="102"/>
      <c r="DM22" s="101"/>
      <c r="DN22" s="72"/>
      <c r="DO22" s="72"/>
      <c r="DP22" s="102"/>
      <c r="DQ22" s="101"/>
      <c r="DR22" s="72"/>
      <c r="DS22" s="72"/>
      <c r="DT22" s="102"/>
      <c r="DU22" s="101"/>
      <c r="DV22" s="72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28"/>
      <c r="EV22" s="28"/>
      <c r="EW22" s="28"/>
      <c r="EX22" s="28"/>
      <c r="EY22" s="28"/>
      <c r="EZ22" s="28"/>
      <c r="FA22" s="28"/>
      <c r="FB22" s="28"/>
      <c r="FC22" s="28"/>
      <c r="FD22" s="28"/>
      <c r="FE22" s="28"/>
      <c r="FF22" s="28"/>
      <c r="FG22" s="28"/>
      <c r="FH22" s="28"/>
      <c r="FI22" s="28"/>
      <c r="FJ22" s="28"/>
      <c r="FK22" s="28"/>
      <c r="FL22" s="28"/>
      <c r="FM22" s="28"/>
      <c r="FN22" s="28"/>
      <c r="FO22" s="28"/>
      <c r="FP22" s="28"/>
      <c r="FQ22" s="28"/>
      <c r="FR22" s="28"/>
      <c r="FS22" s="28"/>
      <c r="FT22" s="28"/>
      <c r="FU22" s="28"/>
      <c r="FV22" s="28"/>
      <c r="FW22" s="28"/>
      <c r="FX22" s="28"/>
      <c r="FY22" s="28"/>
      <c r="FZ22" s="28"/>
      <c r="GA22" s="28"/>
      <c r="GB22" s="28"/>
      <c r="GC22" s="28"/>
      <c r="GD22" s="28"/>
      <c r="GE22" s="28"/>
      <c r="GF22" s="28"/>
      <c r="GG22" s="28"/>
      <c r="GH22" s="28"/>
      <c r="GI22" s="28"/>
      <c r="GJ22" s="28"/>
      <c r="GK22" s="28"/>
      <c r="GL22" s="28"/>
      <c r="GM22" s="28"/>
      <c r="GN22" s="28"/>
      <c r="GO22" s="28"/>
    </row>
    <row r="23" spans="1:197" ht="15" customHeight="1" x14ac:dyDescent="0.25">
      <c r="A23" s="28"/>
      <c r="B23" s="228"/>
      <c r="C23" s="228"/>
      <c r="D23" s="228"/>
      <c r="E23" s="228"/>
      <c r="F23" s="228"/>
      <c r="G23" s="228"/>
      <c r="H23" s="28"/>
      <c r="I23" s="28"/>
      <c r="J23" s="92"/>
      <c r="K23" s="93"/>
      <c r="L23" s="93"/>
      <c r="M23" s="94"/>
      <c r="N23" s="95"/>
      <c r="O23" s="94"/>
      <c r="P23" s="94"/>
      <c r="Q23" s="94"/>
      <c r="R23" s="94"/>
      <c r="S23" s="94"/>
      <c r="T23" s="94"/>
      <c r="U23" s="94"/>
      <c r="V23" s="92"/>
      <c r="W23" s="93"/>
      <c r="X23" s="93"/>
      <c r="Y23" s="94"/>
      <c r="Z23" s="96"/>
      <c r="AA23" s="94"/>
      <c r="AB23" s="94"/>
      <c r="AC23" s="94"/>
      <c r="AD23" s="94"/>
      <c r="AE23" s="94"/>
      <c r="AF23" s="94"/>
      <c r="AG23" s="94"/>
      <c r="AH23" s="92"/>
      <c r="AI23" s="93"/>
      <c r="AJ23" s="93"/>
      <c r="AK23" s="94"/>
      <c r="AL23" s="96"/>
      <c r="AM23" s="94"/>
      <c r="AN23" s="94"/>
      <c r="AO23" s="94"/>
      <c r="AP23" s="94"/>
      <c r="AQ23" s="94"/>
      <c r="AR23" s="94"/>
      <c r="AS23" s="94"/>
      <c r="AT23" s="101"/>
      <c r="AU23" s="101"/>
      <c r="AV23" s="101"/>
      <c r="AW23" s="101"/>
      <c r="AX23" s="101"/>
      <c r="AY23" s="101"/>
      <c r="AZ23" s="72"/>
      <c r="BA23" s="101"/>
      <c r="BB23" s="101"/>
      <c r="BC23" s="95"/>
      <c r="BD23" s="101"/>
      <c r="BE23" s="101"/>
      <c r="BF23" s="101"/>
      <c r="BG23" s="101"/>
      <c r="BH23" s="101"/>
      <c r="BI23" s="101"/>
      <c r="BJ23" s="101"/>
      <c r="BK23" s="101"/>
      <c r="BL23" s="101"/>
      <c r="BM23" s="72"/>
      <c r="BN23" s="101"/>
      <c r="BO23" s="101"/>
      <c r="BP23" s="95"/>
      <c r="BQ23" s="101"/>
      <c r="BR23" s="101"/>
      <c r="BS23" s="101"/>
      <c r="BT23" s="101"/>
      <c r="BU23" s="101"/>
      <c r="BV23" s="101"/>
      <c r="BW23" s="101"/>
      <c r="BX23" s="101"/>
      <c r="BY23" s="101"/>
      <c r="BZ23" s="72"/>
      <c r="CA23" s="101"/>
      <c r="CB23" s="101"/>
      <c r="CC23" s="95"/>
      <c r="CD23" s="101"/>
      <c r="CE23" s="101"/>
      <c r="CF23" s="101"/>
      <c r="CG23" s="101"/>
      <c r="CH23" s="101"/>
      <c r="CI23" s="101"/>
      <c r="CJ23" s="101"/>
      <c r="CK23" s="101"/>
      <c r="CL23" s="101"/>
      <c r="CM23" s="102"/>
      <c r="CN23" s="102"/>
      <c r="CO23" s="102"/>
      <c r="CP23" s="102"/>
      <c r="CQ23" s="102"/>
      <c r="CR23" s="102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72"/>
      <c r="DL23" s="102"/>
      <c r="DM23" s="101"/>
      <c r="DN23" s="72"/>
      <c r="DO23" s="72"/>
      <c r="DP23" s="102"/>
      <c r="DQ23" s="101"/>
      <c r="DR23" s="72"/>
      <c r="DS23" s="72"/>
      <c r="DT23" s="102"/>
      <c r="DU23" s="101"/>
      <c r="DV23" s="72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</row>
    <row r="24" spans="1:197" ht="15" customHeight="1" x14ac:dyDescent="0.25">
      <c r="A24" s="28"/>
      <c r="B24" s="228"/>
      <c r="C24" s="228"/>
      <c r="D24" s="228"/>
      <c r="E24" s="228"/>
      <c r="F24" s="228"/>
      <c r="G24" s="228"/>
      <c r="H24" s="28"/>
      <c r="I24" s="28"/>
      <c r="J24" s="92"/>
      <c r="K24" s="93"/>
      <c r="L24" s="93"/>
      <c r="M24" s="94"/>
      <c r="N24" s="95"/>
      <c r="O24" s="111"/>
      <c r="P24" s="111"/>
      <c r="Q24" s="111"/>
      <c r="R24" s="111"/>
      <c r="S24" s="111"/>
      <c r="T24" s="111"/>
      <c r="U24" s="111"/>
      <c r="V24" s="92"/>
      <c r="W24" s="93"/>
      <c r="X24" s="93"/>
      <c r="Y24" s="94"/>
      <c r="Z24" s="96"/>
      <c r="AA24" s="94"/>
      <c r="AB24" s="94"/>
      <c r="AC24" s="94"/>
      <c r="AD24" s="94"/>
      <c r="AE24" s="94"/>
      <c r="AF24" s="94"/>
      <c r="AG24" s="94"/>
      <c r="AH24" s="92"/>
      <c r="AI24" s="93"/>
      <c r="AJ24" s="93"/>
      <c r="AK24" s="94"/>
      <c r="AL24" s="96"/>
      <c r="AM24" s="94"/>
      <c r="AN24" s="94"/>
      <c r="AO24" s="94"/>
      <c r="AP24" s="94"/>
      <c r="AQ24" s="94"/>
      <c r="AR24" s="94"/>
      <c r="AS24" s="94"/>
      <c r="AT24" s="101"/>
      <c r="AU24" s="101"/>
      <c r="AV24" s="101"/>
      <c r="AW24" s="101"/>
      <c r="AX24" s="101"/>
      <c r="AY24" s="101"/>
      <c r="AZ24" s="72"/>
      <c r="BA24" s="101"/>
      <c r="BB24" s="101"/>
      <c r="BC24" s="95"/>
      <c r="BD24" s="101"/>
      <c r="BE24" s="101"/>
      <c r="BF24" s="101"/>
      <c r="BG24" s="101"/>
      <c r="BH24" s="101"/>
      <c r="BI24" s="101"/>
      <c r="BJ24" s="101"/>
      <c r="BK24" s="101"/>
      <c r="BL24" s="101"/>
      <c r="BM24" s="72"/>
      <c r="BN24" s="101"/>
      <c r="BO24" s="101"/>
      <c r="BP24" s="95"/>
      <c r="BQ24" s="101"/>
      <c r="BR24" s="101"/>
      <c r="BS24" s="101"/>
      <c r="BT24" s="101"/>
      <c r="BU24" s="101"/>
      <c r="BV24" s="101"/>
      <c r="BW24" s="101"/>
      <c r="BX24" s="101"/>
      <c r="BY24" s="101"/>
      <c r="BZ24" s="72"/>
      <c r="CA24" s="101"/>
      <c r="CB24" s="101"/>
      <c r="CC24" s="95"/>
      <c r="CD24" s="101"/>
      <c r="CE24" s="101"/>
      <c r="CF24" s="101"/>
      <c r="CG24" s="101"/>
      <c r="CH24" s="101"/>
      <c r="CI24" s="101"/>
      <c r="CJ24" s="101"/>
      <c r="CK24" s="101"/>
      <c r="CL24" s="101"/>
      <c r="CM24" s="102"/>
      <c r="CN24" s="102"/>
      <c r="CO24" s="102"/>
      <c r="CP24" s="102"/>
      <c r="CQ24" s="102"/>
      <c r="CR24" s="102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72"/>
      <c r="DL24" s="102"/>
      <c r="DM24" s="101"/>
      <c r="DN24" s="72"/>
      <c r="DO24" s="72"/>
      <c r="DP24" s="102"/>
      <c r="DQ24" s="101"/>
      <c r="DR24" s="72"/>
      <c r="DS24" s="72"/>
      <c r="DT24" s="102"/>
      <c r="DU24" s="101"/>
      <c r="DV24" s="72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</row>
    <row r="25" spans="1:197" ht="15" customHeight="1" x14ac:dyDescent="0.25">
      <c r="A25" s="28"/>
      <c r="B25" s="228"/>
      <c r="C25" s="228"/>
      <c r="D25" s="228"/>
      <c r="E25" s="228"/>
      <c r="F25" s="228"/>
      <c r="G25" s="228"/>
      <c r="H25" s="28"/>
      <c r="I25" s="28"/>
      <c r="J25" s="92"/>
      <c r="K25" s="93"/>
      <c r="L25" s="93"/>
      <c r="M25" s="94"/>
      <c r="N25" s="95"/>
      <c r="O25" s="111"/>
      <c r="P25" s="111"/>
      <c r="Q25" s="111"/>
      <c r="R25" s="111"/>
      <c r="S25" s="111"/>
      <c r="T25" s="111"/>
      <c r="U25" s="111"/>
      <c r="V25" s="92"/>
      <c r="W25" s="93"/>
      <c r="X25" s="93"/>
      <c r="Y25" s="94"/>
      <c r="Z25" s="96"/>
      <c r="AA25" s="94"/>
      <c r="AB25" s="94"/>
      <c r="AC25" s="94"/>
      <c r="AD25" s="94"/>
      <c r="AE25" s="94"/>
      <c r="AF25" s="94"/>
      <c r="AG25" s="94"/>
      <c r="AH25" s="92"/>
      <c r="AI25" s="93"/>
      <c r="AJ25" s="93"/>
      <c r="AK25" s="94"/>
      <c r="AL25" s="96"/>
      <c r="AM25" s="94"/>
      <c r="AN25" s="94"/>
      <c r="AO25" s="94"/>
      <c r="AP25" s="94"/>
      <c r="AQ25" s="94"/>
      <c r="AR25" s="94"/>
      <c r="AS25" s="94"/>
      <c r="AT25" s="101"/>
      <c r="AU25" s="101"/>
      <c r="AV25" s="101"/>
      <c r="AW25" s="101"/>
      <c r="AX25" s="101"/>
      <c r="AY25" s="101"/>
      <c r="AZ25" s="72"/>
      <c r="BA25" s="101"/>
      <c r="BB25" s="101"/>
      <c r="BC25" s="95"/>
      <c r="BD25" s="101"/>
      <c r="BE25" s="101"/>
      <c r="BF25" s="101"/>
      <c r="BG25" s="101"/>
      <c r="BH25" s="101"/>
      <c r="BI25" s="101"/>
      <c r="BJ25" s="101"/>
      <c r="BK25" s="101"/>
      <c r="BL25" s="101"/>
      <c r="BM25" s="72"/>
      <c r="BN25" s="101"/>
      <c r="BO25" s="101"/>
      <c r="BP25" s="95"/>
      <c r="BQ25" s="101"/>
      <c r="BR25" s="101"/>
      <c r="BS25" s="101"/>
      <c r="BT25" s="101"/>
      <c r="BU25" s="101"/>
      <c r="BV25" s="101"/>
      <c r="BW25" s="101"/>
      <c r="BX25" s="101"/>
      <c r="BY25" s="101"/>
      <c r="BZ25" s="72"/>
      <c r="CA25" s="101"/>
      <c r="CB25" s="101"/>
      <c r="CC25" s="95"/>
      <c r="CD25" s="101"/>
      <c r="CE25" s="101"/>
      <c r="CF25" s="101"/>
      <c r="CG25" s="101"/>
      <c r="CH25" s="101"/>
      <c r="CI25" s="101"/>
      <c r="CJ25" s="101"/>
      <c r="CK25" s="101"/>
      <c r="CL25" s="101"/>
      <c r="CM25" s="102"/>
      <c r="CN25" s="102"/>
      <c r="CO25" s="102"/>
      <c r="CP25" s="102"/>
      <c r="CQ25" s="102"/>
      <c r="CR25" s="102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72"/>
      <c r="DL25" s="102"/>
      <c r="DM25" s="101"/>
      <c r="DN25" s="72"/>
      <c r="DO25" s="72"/>
      <c r="DP25" s="102"/>
      <c r="DQ25" s="101"/>
      <c r="DR25" s="72"/>
      <c r="DS25" s="72"/>
      <c r="DT25" s="102"/>
      <c r="DU25" s="101"/>
      <c r="DV25" s="72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</row>
    <row r="26" spans="1:197" ht="15" customHeight="1" x14ac:dyDescent="0.25">
      <c r="A26" s="28"/>
      <c r="B26" s="228"/>
      <c r="C26" s="228"/>
      <c r="D26" s="228"/>
      <c r="E26" s="228"/>
      <c r="F26" s="228"/>
      <c r="G26" s="228"/>
      <c r="H26" s="28"/>
      <c r="I26" s="28"/>
      <c r="J26" s="92"/>
      <c r="K26" s="93"/>
      <c r="L26" s="93"/>
      <c r="M26" s="94"/>
      <c r="N26" s="95"/>
      <c r="O26" s="111"/>
      <c r="P26" s="111"/>
      <c r="Q26" s="111"/>
      <c r="R26" s="111"/>
      <c r="S26" s="111"/>
      <c r="T26" s="111"/>
      <c r="U26" s="111"/>
      <c r="V26" s="92"/>
      <c r="W26" s="93"/>
      <c r="X26" s="93"/>
      <c r="Y26" s="94"/>
      <c r="Z26" s="96"/>
      <c r="AA26" s="94"/>
      <c r="AB26" s="94"/>
      <c r="AC26" s="94"/>
      <c r="AD26" s="94"/>
      <c r="AE26" s="94"/>
      <c r="AF26" s="94"/>
      <c r="AG26" s="94"/>
      <c r="AH26" s="92"/>
      <c r="AI26" s="93"/>
      <c r="AJ26" s="93"/>
      <c r="AK26" s="94"/>
      <c r="AL26" s="96"/>
      <c r="AM26" s="94"/>
      <c r="AN26" s="94"/>
      <c r="AO26" s="94"/>
      <c r="AP26" s="94"/>
      <c r="AQ26" s="94"/>
      <c r="AR26" s="94"/>
      <c r="AS26" s="94"/>
      <c r="AT26" s="101"/>
      <c r="AU26" s="101"/>
      <c r="AV26" s="101"/>
      <c r="AW26" s="101"/>
      <c r="AX26" s="101"/>
      <c r="AY26" s="101"/>
      <c r="AZ26" s="72"/>
      <c r="BA26" s="101"/>
      <c r="BB26" s="101"/>
      <c r="BC26" s="95"/>
      <c r="BD26" s="101"/>
      <c r="BE26" s="101"/>
      <c r="BF26" s="101"/>
      <c r="BG26" s="101"/>
      <c r="BH26" s="101"/>
      <c r="BI26" s="101"/>
      <c r="BJ26" s="101"/>
      <c r="BK26" s="101"/>
      <c r="BL26" s="101"/>
      <c r="BM26" s="72"/>
      <c r="BN26" s="101"/>
      <c r="BO26" s="101"/>
      <c r="BP26" s="95"/>
      <c r="BQ26" s="101"/>
      <c r="BR26" s="101"/>
      <c r="BS26" s="101"/>
      <c r="BT26" s="101"/>
      <c r="BU26" s="101"/>
      <c r="BV26" s="101"/>
      <c r="BW26" s="101"/>
      <c r="BX26" s="101"/>
      <c r="BY26" s="101"/>
      <c r="BZ26" s="72"/>
      <c r="CA26" s="101"/>
      <c r="CB26" s="101"/>
      <c r="CC26" s="95"/>
      <c r="CD26" s="101"/>
      <c r="CE26" s="101"/>
      <c r="CF26" s="101"/>
      <c r="CG26" s="101"/>
      <c r="CH26" s="101"/>
      <c r="CI26" s="101"/>
      <c r="CJ26" s="101"/>
      <c r="CK26" s="101"/>
      <c r="CL26" s="101"/>
      <c r="CM26" s="102"/>
      <c r="CN26" s="102"/>
      <c r="CO26" s="102"/>
      <c r="CP26" s="102"/>
      <c r="CQ26" s="102"/>
      <c r="CR26" s="102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72"/>
      <c r="DL26" s="102"/>
      <c r="DM26" s="101"/>
      <c r="DN26" s="72"/>
      <c r="DO26" s="72"/>
      <c r="DP26" s="102"/>
      <c r="DQ26" s="101"/>
      <c r="DR26" s="72"/>
      <c r="DS26" s="72"/>
      <c r="DT26" s="102"/>
      <c r="DU26" s="101"/>
      <c r="DV26" s="72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</row>
    <row r="27" spans="1:197" ht="15" customHeight="1" x14ac:dyDescent="0.25">
      <c r="A27" s="28"/>
      <c r="B27" s="228"/>
      <c r="C27" s="228"/>
      <c r="D27" s="228"/>
      <c r="E27" s="228"/>
      <c r="F27" s="228"/>
      <c r="G27" s="228"/>
      <c r="H27" s="28"/>
      <c r="I27" s="28"/>
      <c r="J27" s="92"/>
      <c r="K27" s="93"/>
      <c r="L27" s="93"/>
      <c r="M27" s="94"/>
      <c r="N27" s="95"/>
      <c r="O27" s="111"/>
      <c r="P27" s="111"/>
      <c r="Q27" s="111"/>
      <c r="R27" s="111"/>
      <c r="S27" s="111"/>
      <c r="T27" s="111"/>
      <c r="U27" s="111"/>
      <c r="V27" s="92"/>
      <c r="W27" s="93"/>
      <c r="X27" s="93"/>
      <c r="Y27" s="94"/>
      <c r="Z27" s="96"/>
      <c r="AA27" s="94"/>
      <c r="AB27" s="94"/>
      <c r="AC27" s="94"/>
      <c r="AD27" s="94"/>
      <c r="AE27" s="94"/>
      <c r="AF27" s="94"/>
      <c r="AG27" s="94"/>
      <c r="AH27" s="92"/>
      <c r="AI27" s="93"/>
      <c r="AJ27" s="93"/>
      <c r="AK27" s="94"/>
      <c r="AL27" s="96"/>
      <c r="AM27" s="94"/>
      <c r="AN27" s="94"/>
      <c r="AO27" s="94"/>
      <c r="AP27" s="94"/>
      <c r="AQ27" s="94"/>
      <c r="AR27" s="94"/>
      <c r="AS27" s="94"/>
      <c r="AT27" s="101"/>
      <c r="AU27" s="101"/>
      <c r="AV27" s="101"/>
      <c r="AW27" s="101"/>
      <c r="AX27" s="101"/>
      <c r="AY27" s="101"/>
      <c r="AZ27" s="72"/>
      <c r="BA27" s="101"/>
      <c r="BB27" s="101"/>
      <c r="BC27" s="95"/>
      <c r="BD27" s="101"/>
      <c r="BE27" s="101"/>
      <c r="BF27" s="101"/>
      <c r="BG27" s="101"/>
      <c r="BH27" s="101"/>
      <c r="BI27" s="101"/>
      <c r="BJ27" s="101"/>
      <c r="BK27" s="101"/>
      <c r="BL27" s="101"/>
      <c r="BM27" s="72"/>
      <c r="BN27" s="101"/>
      <c r="BO27" s="101"/>
      <c r="BP27" s="95"/>
      <c r="BQ27" s="101"/>
      <c r="BR27" s="101"/>
      <c r="BS27" s="101"/>
      <c r="BT27" s="101"/>
      <c r="BU27" s="101"/>
      <c r="BV27" s="101"/>
      <c r="BW27" s="101"/>
      <c r="BX27" s="101"/>
      <c r="BY27" s="101"/>
      <c r="BZ27" s="72"/>
      <c r="CA27" s="101"/>
      <c r="CB27" s="101"/>
      <c r="CC27" s="95"/>
      <c r="CD27" s="101"/>
      <c r="CE27" s="101"/>
      <c r="CF27" s="101"/>
      <c r="CG27" s="101"/>
      <c r="CH27" s="101"/>
      <c r="CI27" s="101"/>
      <c r="CJ27" s="101"/>
      <c r="CK27" s="101"/>
      <c r="CL27" s="101"/>
      <c r="CM27" s="102"/>
      <c r="CN27" s="102"/>
      <c r="CO27" s="102"/>
      <c r="CP27" s="102"/>
      <c r="CQ27" s="102"/>
      <c r="CR27" s="102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72"/>
      <c r="DL27" s="102"/>
      <c r="DM27" s="101"/>
      <c r="DN27" s="72"/>
      <c r="DO27" s="72"/>
      <c r="DP27" s="102"/>
      <c r="DQ27" s="101"/>
      <c r="DR27" s="72"/>
      <c r="DS27" s="72"/>
      <c r="DT27" s="102"/>
      <c r="DU27" s="101"/>
      <c r="DV27" s="72"/>
      <c r="DW27" s="28"/>
      <c r="DX27" s="28"/>
      <c r="DY27" s="28"/>
      <c r="DZ27" s="28"/>
      <c r="EA27" s="28"/>
      <c r="EB27" s="28"/>
      <c r="EC27" s="28"/>
      <c r="ED27" s="28"/>
      <c r="EE27" s="28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  <c r="FK27" s="28"/>
      <c r="FL27" s="28"/>
      <c r="FM27" s="28"/>
      <c r="FN27" s="28"/>
      <c r="FO27" s="28"/>
      <c r="FP27" s="28"/>
      <c r="FQ27" s="28"/>
      <c r="FR27" s="28"/>
      <c r="FS27" s="28"/>
      <c r="FT27" s="28"/>
      <c r="FU27" s="28"/>
      <c r="FV27" s="28"/>
      <c r="FW27" s="28"/>
      <c r="FX27" s="28"/>
      <c r="FY27" s="28"/>
      <c r="FZ27" s="28"/>
      <c r="GA27" s="28"/>
      <c r="GB27" s="28"/>
      <c r="GC27" s="28"/>
      <c r="GD27" s="28"/>
      <c r="GE27" s="28"/>
      <c r="GF27" s="28"/>
      <c r="GG27" s="28"/>
      <c r="GH27" s="28"/>
      <c r="GI27" s="28"/>
      <c r="GJ27" s="28"/>
      <c r="GK27" s="28"/>
      <c r="GL27" s="28"/>
      <c r="GM27" s="28"/>
      <c r="GN27" s="28"/>
      <c r="GO27" s="28"/>
    </row>
    <row r="28" spans="1:197" ht="15" customHeight="1" x14ac:dyDescent="0.25">
      <c r="A28" s="28"/>
      <c r="B28" s="228"/>
      <c r="C28" s="228"/>
      <c r="D28" s="228"/>
      <c r="E28" s="228"/>
      <c r="F28" s="228"/>
      <c r="G28" s="228"/>
      <c r="H28" s="28"/>
      <c r="I28" s="28"/>
      <c r="J28" s="28"/>
      <c r="K28" s="64"/>
      <c r="L28" s="64"/>
      <c r="M28" s="28"/>
      <c r="N28" s="28"/>
      <c r="O28" s="111"/>
      <c r="P28" s="111"/>
      <c r="Q28" s="111"/>
      <c r="R28" s="111"/>
      <c r="S28" s="111"/>
      <c r="T28" s="111"/>
      <c r="U28" s="111"/>
      <c r="V28" s="28"/>
      <c r="W28" s="64"/>
      <c r="X28" s="64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64"/>
      <c r="AJ28" s="64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65"/>
      <c r="AZ28" s="66"/>
      <c r="BA28" s="67" t="s">
        <v>38</v>
      </c>
      <c r="BB28" s="67" t="s">
        <v>37</v>
      </c>
      <c r="BC28" s="67" t="s">
        <v>39</v>
      </c>
      <c r="BD28" s="65"/>
      <c r="BE28" s="65"/>
      <c r="BF28" s="65"/>
      <c r="BG28" s="65"/>
      <c r="BH28" s="65"/>
      <c r="BI28" s="65"/>
      <c r="BJ28" s="65"/>
      <c r="BK28" s="65"/>
      <c r="BL28" s="65"/>
      <c r="BM28" s="66"/>
      <c r="BN28" s="67" t="s">
        <v>38</v>
      </c>
      <c r="BO28" s="67" t="s">
        <v>37</v>
      </c>
      <c r="BP28" s="67" t="s">
        <v>39</v>
      </c>
      <c r="BQ28" s="65"/>
      <c r="BR28" s="65"/>
      <c r="BS28" s="65"/>
      <c r="BT28" s="65"/>
      <c r="BU28" s="65"/>
      <c r="BV28" s="65"/>
      <c r="BW28" s="65"/>
      <c r="BX28" s="65"/>
      <c r="BY28" s="65"/>
      <c r="BZ28" s="66"/>
      <c r="CA28" s="67" t="s">
        <v>38</v>
      </c>
      <c r="CB28" s="67" t="s">
        <v>37</v>
      </c>
      <c r="CC28" s="67" t="s">
        <v>39</v>
      </c>
      <c r="CD28" s="65"/>
      <c r="CE28" s="65"/>
      <c r="CF28" s="65"/>
      <c r="CG28" s="65"/>
      <c r="CH28" s="65"/>
      <c r="CI28" s="65"/>
      <c r="CJ28" s="65"/>
      <c r="CK28" s="65"/>
      <c r="CL28" s="65"/>
      <c r="CM28" s="65"/>
      <c r="CN28" s="65"/>
      <c r="CO28" s="65"/>
      <c r="CP28" s="65"/>
      <c r="CQ28" s="65"/>
      <c r="CR28" s="65"/>
      <c r="CS28" s="28"/>
      <c r="CT28" s="28"/>
      <c r="CU28" s="28"/>
      <c r="CV28" s="28"/>
      <c r="CW28" s="28"/>
      <c r="CX28" s="28"/>
      <c r="CY28" s="28"/>
      <c r="CZ28" s="28"/>
      <c r="DA28" s="28"/>
      <c r="DB28" s="28"/>
      <c r="DC28" s="28"/>
      <c r="DD28" s="28"/>
      <c r="DE28" s="28"/>
      <c r="DF28" s="28"/>
      <c r="DG28" s="28"/>
      <c r="DH28" s="28"/>
      <c r="DI28" s="28"/>
      <c r="DJ28" s="28"/>
      <c r="DK28" s="64"/>
      <c r="DL28" s="28"/>
      <c r="DM28" s="28"/>
      <c r="DN28" s="64"/>
      <c r="DO28" s="64"/>
      <c r="DP28" s="28"/>
      <c r="DQ28" s="28"/>
      <c r="DR28" s="64"/>
      <c r="DS28" s="64"/>
      <c r="DT28" s="28"/>
      <c r="DU28" s="28"/>
      <c r="DV28" s="64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28"/>
      <c r="EV28" s="28"/>
      <c r="EW28" s="28"/>
      <c r="EX28" s="28"/>
      <c r="EY28" s="28"/>
      <c r="EZ28" s="28"/>
      <c r="FA28" s="28"/>
      <c r="FB28" s="28"/>
      <c r="FC28" s="28"/>
      <c r="FD28" s="28"/>
      <c r="FE28" s="28"/>
      <c r="FF28" s="28"/>
      <c r="FG28" s="28"/>
      <c r="FH28" s="28"/>
      <c r="FI28" s="28"/>
      <c r="FJ28" s="28"/>
      <c r="FK28" s="28"/>
      <c r="FL28" s="28"/>
      <c r="FM28" s="28"/>
      <c r="FN28" s="28"/>
      <c r="FO28" s="28"/>
      <c r="FP28" s="28"/>
      <c r="FQ28" s="28"/>
      <c r="FR28" s="28"/>
      <c r="FS28" s="28"/>
      <c r="FT28" s="28"/>
      <c r="FU28" s="28"/>
      <c r="FV28" s="28"/>
      <c r="FW28" s="28"/>
      <c r="FX28" s="28"/>
      <c r="FY28" s="28"/>
      <c r="FZ28" s="28"/>
      <c r="GA28" s="28"/>
      <c r="GB28" s="28"/>
      <c r="GC28" s="28"/>
      <c r="GD28" s="28"/>
      <c r="GE28" s="28"/>
      <c r="GF28" s="28"/>
      <c r="GG28" s="28"/>
      <c r="GH28" s="28"/>
      <c r="GI28" s="28"/>
      <c r="GJ28" s="28"/>
      <c r="GK28" s="28"/>
      <c r="GL28" s="28"/>
      <c r="GM28" s="28"/>
      <c r="GN28" s="28"/>
      <c r="GO28" s="28"/>
    </row>
    <row r="29" spans="1:197" ht="15" customHeight="1" x14ac:dyDescent="0.25">
      <c r="A29" s="28"/>
      <c r="B29" s="228"/>
      <c r="C29" s="228"/>
      <c r="D29" s="228"/>
      <c r="E29" s="228"/>
      <c r="F29" s="228"/>
      <c r="G29" s="228"/>
      <c r="H29" s="28"/>
      <c r="I29" s="28"/>
      <c r="J29" s="28"/>
      <c r="K29" s="64"/>
      <c r="L29" s="64"/>
      <c r="M29" s="28"/>
      <c r="N29" s="28"/>
      <c r="O29" s="111"/>
      <c r="P29" s="111"/>
      <c r="Q29" s="111"/>
      <c r="R29" s="111"/>
      <c r="S29" s="111"/>
      <c r="T29" s="111"/>
      <c r="U29" s="111"/>
      <c r="V29" s="28"/>
      <c r="W29" s="64"/>
      <c r="X29" s="64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64"/>
      <c r="AJ29" s="64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65"/>
      <c r="AZ29" s="66"/>
      <c r="BA29" s="65" t="s">
        <v>38</v>
      </c>
      <c r="BB29" s="65" t="s">
        <v>37</v>
      </c>
      <c r="BC29" s="65" t="s">
        <v>39</v>
      </c>
      <c r="BD29" s="65"/>
      <c r="BE29" s="65"/>
      <c r="BF29" s="65"/>
      <c r="BG29" s="65"/>
      <c r="BH29" s="65"/>
      <c r="BI29" s="65"/>
      <c r="BJ29" s="65"/>
      <c r="BK29" s="65"/>
      <c r="BL29" s="65"/>
      <c r="BM29" s="66"/>
      <c r="BN29" s="65" t="s">
        <v>38</v>
      </c>
      <c r="BO29" s="65" t="s">
        <v>37</v>
      </c>
      <c r="BP29" s="65" t="s">
        <v>39</v>
      </c>
      <c r="BQ29" s="65"/>
      <c r="BR29" s="65"/>
      <c r="BS29" s="65"/>
      <c r="BT29" s="65"/>
      <c r="BU29" s="65"/>
      <c r="BV29" s="65"/>
      <c r="BW29" s="65"/>
      <c r="BX29" s="65"/>
      <c r="BY29" s="65"/>
      <c r="BZ29" s="66"/>
      <c r="CA29" s="65" t="s">
        <v>38</v>
      </c>
      <c r="CB29" s="65" t="s">
        <v>37</v>
      </c>
      <c r="CC29" s="65" t="s">
        <v>39</v>
      </c>
      <c r="CD29" s="65"/>
      <c r="CE29" s="65"/>
      <c r="CF29" s="65"/>
      <c r="CG29" s="65"/>
      <c r="CH29" s="65"/>
      <c r="CI29" s="65"/>
      <c r="CJ29" s="65"/>
      <c r="CK29" s="65"/>
      <c r="CL29" s="65"/>
      <c r="CM29" s="65"/>
      <c r="CN29" s="65"/>
      <c r="CO29" s="65"/>
      <c r="CP29" s="65"/>
      <c r="CQ29" s="65"/>
      <c r="CR29" s="65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64"/>
      <c r="DL29" s="28"/>
      <c r="DM29" s="28"/>
      <c r="DN29" s="64"/>
      <c r="DO29" s="64"/>
      <c r="DP29" s="28"/>
      <c r="DQ29" s="28"/>
      <c r="DR29" s="64"/>
      <c r="DS29" s="64"/>
      <c r="DT29" s="28"/>
      <c r="DU29" s="28"/>
      <c r="DV29" s="64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</row>
    <row r="30" spans="1:197" ht="15" customHeight="1" x14ac:dyDescent="0.25">
      <c r="A30" s="28"/>
      <c r="B30" s="228"/>
      <c r="C30" s="228"/>
      <c r="D30" s="228"/>
      <c r="E30" s="228"/>
      <c r="F30" s="228"/>
      <c r="G30" s="228"/>
      <c r="H30" s="28"/>
      <c r="I30" s="28"/>
      <c r="J30" s="28"/>
      <c r="K30" s="64"/>
      <c r="L30" s="64"/>
      <c r="M30" s="28"/>
      <c r="N30" s="28"/>
      <c r="O30" s="71"/>
      <c r="P30" s="71"/>
      <c r="Q30" s="71"/>
      <c r="R30" s="71"/>
      <c r="S30" s="71"/>
      <c r="T30" s="71"/>
      <c r="U30" s="71"/>
      <c r="V30" s="28"/>
      <c r="W30" s="64"/>
      <c r="X30" s="64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64"/>
      <c r="AJ30" s="64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65"/>
      <c r="AZ30" s="66"/>
      <c r="BA30" s="65"/>
      <c r="BB30" s="65"/>
      <c r="BC30" s="65"/>
      <c r="BD30" s="65"/>
      <c r="BE30" s="65"/>
      <c r="BF30" s="65"/>
      <c r="BG30" s="65"/>
      <c r="BH30" s="65"/>
      <c r="BI30" s="65"/>
      <c r="BJ30" s="65"/>
      <c r="BK30" s="65"/>
      <c r="BL30" s="65"/>
      <c r="BM30" s="66"/>
      <c r="BN30" s="65"/>
      <c r="BO30" s="65"/>
      <c r="BP30" s="65"/>
      <c r="BQ30" s="65"/>
      <c r="BR30" s="65"/>
      <c r="BS30" s="65"/>
      <c r="BT30" s="65"/>
      <c r="BU30" s="65"/>
      <c r="BV30" s="65"/>
      <c r="BW30" s="65"/>
      <c r="BX30" s="65"/>
      <c r="BY30" s="65"/>
      <c r="BZ30" s="66"/>
      <c r="CA30" s="65"/>
      <c r="CB30" s="65"/>
      <c r="CC30" s="65"/>
      <c r="CD30" s="65"/>
      <c r="CE30" s="65"/>
      <c r="CF30" s="65"/>
      <c r="CG30" s="65"/>
      <c r="CH30" s="65"/>
      <c r="CI30" s="65"/>
      <c r="CJ30" s="65"/>
      <c r="CK30" s="65"/>
      <c r="CL30" s="65"/>
      <c r="CM30" s="65"/>
      <c r="CN30" s="65"/>
      <c r="CO30" s="65"/>
      <c r="CP30" s="65"/>
      <c r="CQ30" s="65"/>
      <c r="CR30" s="65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64"/>
      <c r="DL30" s="28"/>
      <c r="DM30" s="28"/>
      <c r="DN30" s="64"/>
      <c r="DO30" s="64"/>
      <c r="DP30" s="28"/>
      <c r="DQ30" s="28"/>
      <c r="DR30" s="64"/>
      <c r="DS30" s="64"/>
      <c r="DT30" s="28"/>
      <c r="DU30" s="28"/>
      <c r="DV30" s="64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</row>
    <row r="31" spans="1:197" ht="15" customHeight="1" x14ac:dyDescent="0.25">
      <c r="A31" s="28"/>
      <c r="B31" s="228"/>
      <c r="C31" s="228"/>
      <c r="D31" s="228"/>
      <c r="E31" s="228"/>
      <c r="F31" s="228"/>
      <c r="G31" s="228"/>
      <c r="H31" s="28"/>
      <c r="I31" s="28"/>
      <c r="J31" s="28"/>
      <c r="K31" s="64"/>
      <c r="L31" s="64"/>
      <c r="M31" s="28"/>
      <c r="N31" s="28"/>
      <c r="O31" s="71"/>
      <c r="P31" s="71"/>
      <c r="Q31" s="71"/>
      <c r="R31" s="71"/>
      <c r="S31" s="71"/>
      <c r="T31" s="71"/>
      <c r="U31" s="71"/>
      <c r="V31" s="28"/>
      <c r="W31" s="64"/>
      <c r="X31" s="64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64"/>
      <c r="AJ31" s="64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65"/>
      <c r="AZ31" s="66"/>
      <c r="BA31" s="65"/>
      <c r="BB31" s="65"/>
      <c r="BC31" s="65"/>
      <c r="BD31" s="65"/>
      <c r="BE31" s="65"/>
      <c r="BF31" s="65"/>
      <c r="BG31" s="65"/>
      <c r="BH31" s="65"/>
      <c r="BI31" s="65"/>
      <c r="BJ31" s="65"/>
      <c r="BK31" s="65"/>
      <c r="BL31" s="65"/>
      <c r="BM31" s="66"/>
      <c r="BN31" s="65"/>
      <c r="BO31" s="65"/>
      <c r="BP31" s="65"/>
      <c r="BQ31" s="65"/>
      <c r="BR31" s="65"/>
      <c r="BS31" s="65"/>
      <c r="BT31" s="65"/>
      <c r="BU31" s="65"/>
      <c r="BV31" s="65"/>
      <c r="BW31" s="65"/>
      <c r="BX31" s="65"/>
      <c r="BY31" s="65"/>
      <c r="BZ31" s="66"/>
      <c r="CA31" s="65"/>
      <c r="CB31" s="65"/>
      <c r="CC31" s="65"/>
      <c r="CD31" s="65"/>
      <c r="CE31" s="65"/>
      <c r="CF31" s="65"/>
      <c r="CG31" s="65"/>
      <c r="CH31" s="65"/>
      <c r="CI31" s="65"/>
      <c r="CJ31" s="65"/>
      <c r="CK31" s="65"/>
      <c r="CL31" s="65"/>
      <c r="CM31" s="65"/>
      <c r="CN31" s="65"/>
      <c r="CO31" s="65"/>
      <c r="CP31" s="65"/>
      <c r="CQ31" s="65"/>
      <c r="CR31" s="65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64"/>
      <c r="DL31" s="28"/>
      <c r="DM31" s="28"/>
      <c r="DN31" s="64"/>
      <c r="DO31" s="64"/>
      <c r="DP31" s="28"/>
      <c r="DQ31" s="28"/>
      <c r="DR31" s="64"/>
      <c r="DS31" s="64"/>
      <c r="DT31" s="28"/>
      <c r="DU31" s="28"/>
      <c r="DV31" s="64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</row>
    <row r="32" spans="1:197" ht="15" customHeight="1" x14ac:dyDescent="0.25">
      <c r="A32" s="28"/>
      <c r="B32" s="228"/>
      <c r="C32" s="228"/>
      <c r="D32" s="228"/>
      <c r="E32" s="228"/>
      <c r="F32" s="228"/>
      <c r="G32" s="228"/>
      <c r="H32" s="28"/>
      <c r="I32" s="28"/>
      <c r="J32" s="28"/>
      <c r="K32" s="64"/>
      <c r="L32" s="64"/>
      <c r="M32" s="28"/>
      <c r="N32" s="28"/>
      <c r="O32" s="68"/>
      <c r="P32" s="68"/>
      <c r="Q32" s="68"/>
      <c r="R32" s="68"/>
      <c r="S32" s="68"/>
      <c r="T32" s="68"/>
      <c r="U32" s="68"/>
      <c r="V32" s="28"/>
      <c r="W32" s="64"/>
      <c r="X32" s="64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64"/>
      <c r="AJ32" s="64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65"/>
      <c r="AZ32" s="66"/>
      <c r="BA32" s="65"/>
      <c r="BB32" s="65"/>
      <c r="BC32" s="65"/>
      <c r="BD32" s="65"/>
      <c r="BE32" s="65"/>
      <c r="BF32" s="65"/>
      <c r="BG32" s="65"/>
      <c r="BH32" s="65"/>
      <c r="BI32" s="65"/>
      <c r="BJ32" s="65"/>
      <c r="BK32" s="65"/>
      <c r="BL32" s="65"/>
      <c r="BM32" s="66"/>
      <c r="BN32" s="65"/>
      <c r="BO32" s="65"/>
      <c r="BP32" s="65"/>
      <c r="BQ32" s="65"/>
      <c r="BR32" s="65"/>
      <c r="BS32" s="65"/>
      <c r="BT32" s="65"/>
      <c r="BU32" s="65"/>
      <c r="BV32" s="65"/>
      <c r="BW32" s="65"/>
      <c r="BX32" s="65"/>
      <c r="BY32" s="65"/>
      <c r="BZ32" s="66"/>
      <c r="CA32" s="65"/>
      <c r="CB32" s="65"/>
      <c r="CC32" s="65"/>
      <c r="CD32" s="65"/>
      <c r="CE32" s="65"/>
      <c r="CF32" s="65"/>
      <c r="CG32" s="65"/>
      <c r="CH32" s="65"/>
      <c r="CI32" s="65"/>
      <c r="CJ32" s="65"/>
      <c r="CK32" s="65"/>
      <c r="CL32" s="65"/>
      <c r="CM32" s="65"/>
      <c r="CN32" s="65"/>
      <c r="CO32" s="65"/>
      <c r="CP32" s="65"/>
      <c r="CQ32" s="65"/>
      <c r="CR32" s="65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64"/>
      <c r="DL32" s="28"/>
      <c r="DM32" s="28"/>
      <c r="DN32" s="64"/>
      <c r="DO32" s="64"/>
      <c r="DP32" s="28"/>
      <c r="DQ32" s="28"/>
      <c r="DR32" s="64"/>
      <c r="DS32" s="64"/>
      <c r="DT32" s="28"/>
      <c r="DU32" s="28"/>
      <c r="DV32" s="64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</row>
    <row r="33" spans="1:197" ht="15" customHeight="1" x14ac:dyDescent="0.25">
      <c r="A33" s="28"/>
      <c r="B33" s="228"/>
      <c r="C33" s="228"/>
      <c r="D33" s="228"/>
      <c r="E33" s="228"/>
      <c r="F33" s="228"/>
      <c r="G33" s="228"/>
      <c r="H33" s="28"/>
      <c r="I33" s="28"/>
      <c r="J33" s="28"/>
      <c r="K33" s="64"/>
      <c r="L33" s="64"/>
      <c r="M33" s="28"/>
      <c r="N33" s="28"/>
      <c r="O33" s="68"/>
      <c r="P33" s="68"/>
      <c r="Q33" s="68"/>
      <c r="R33" s="68"/>
      <c r="S33" s="68"/>
      <c r="T33" s="68"/>
      <c r="U33" s="68"/>
      <c r="V33" s="28"/>
      <c r="W33" s="64"/>
      <c r="X33" s="64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64"/>
      <c r="AJ33" s="64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65"/>
      <c r="AZ33" s="66"/>
      <c r="BA33" s="65"/>
      <c r="BB33" s="65"/>
      <c r="BC33" s="65"/>
      <c r="BD33" s="65"/>
      <c r="BE33" s="65"/>
      <c r="BF33" s="65"/>
      <c r="BG33" s="65"/>
      <c r="BH33" s="65"/>
      <c r="BI33" s="65"/>
      <c r="BJ33" s="65"/>
      <c r="BK33" s="65"/>
      <c r="BL33" s="65"/>
      <c r="BM33" s="66"/>
      <c r="BN33" s="65"/>
      <c r="BO33" s="65"/>
      <c r="BP33" s="65"/>
      <c r="BQ33" s="65"/>
      <c r="BR33" s="65"/>
      <c r="BS33" s="65"/>
      <c r="BT33" s="65"/>
      <c r="BU33" s="65"/>
      <c r="BV33" s="65"/>
      <c r="BW33" s="65"/>
      <c r="BX33" s="65"/>
      <c r="BY33" s="65"/>
      <c r="BZ33" s="66"/>
      <c r="CA33" s="65"/>
      <c r="CB33" s="65"/>
      <c r="CC33" s="65"/>
      <c r="CD33" s="65"/>
      <c r="CE33" s="65"/>
      <c r="CF33" s="65"/>
      <c r="CG33" s="65"/>
      <c r="CH33" s="65"/>
      <c r="CI33" s="65"/>
      <c r="CJ33" s="65"/>
      <c r="CK33" s="65"/>
      <c r="CL33" s="65"/>
      <c r="CM33" s="65"/>
      <c r="CN33" s="65"/>
      <c r="CO33" s="65"/>
      <c r="CP33" s="65"/>
      <c r="CQ33" s="65"/>
      <c r="CR33" s="65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64"/>
      <c r="DL33" s="28"/>
      <c r="DM33" s="28"/>
      <c r="DN33" s="64"/>
      <c r="DO33" s="64"/>
      <c r="DP33" s="28"/>
      <c r="DQ33" s="28"/>
      <c r="DR33" s="64"/>
      <c r="DS33" s="64"/>
      <c r="DT33" s="28"/>
      <c r="DU33" s="28"/>
      <c r="DV33" s="64"/>
      <c r="DW33" s="28"/>
      <c r="DX33" s="28"/>
      <c r="DY33" s="28"/>
      <c r="DZ33" s="28"/>
      <c r="EA33" s="28"/>
      <c r="EB33" s="28"/>
      <c r="EC33" s="28"/>
      <c r="ED33" s="28"/>
      <c r="EE33" s="28"/>
      <c r="EF33" s="28"/>
      <c r="EG33" s="28"/>
      <c r="EH33" s="28"/>
      <c r="EI33" s="28"/>
      <c r="EJ33" s="28"/>
      <c r="EK33" s="28"/>
      <c r="EL33" s="28"/>
      <c r="EM33" s="28"/>
      <c r="EN33" s="28"/>
      <c r="EO33" s="28"/>
      <c r="EP33" s="28"/>
      <c r="EQ33" s="28"/>
      <c r="ER33" s="28"/>
      <c r="ES33" s="28"/>
      <c r="ET33" s="28"/>
      <c r="EU33" s="28"/>
      <c r="EV33" s="28"/>
      <c r="EW33" s="28"/>
      <c r="EX33" s="28"/>
      <c r="EY33" s="28"/>
      <c r="EZ33" s="28"/>
      <c r="FA33" s="28"/>
      <c r="FB33" s="28"/>
      <c r="FC33" s="28"/>
      <c r="FD33" s="28"/>
      <c r="FE33" s="28"/>
      <c r="FF33" s="28"/>
      <c r="FG33" s="28"/>
      <c r="FH33" s="28"/>
      <c r="FI33" s="28"/>
      <c r="FJ33" s="28"/>
      <c r="FK33" s="28"/>
      <c r="FL33" s="28"/>
      <c r="FM33" s="28"/>
      <c r="FN33" s="28"/>
      <c r="FO33" s="28"/>
      <c r="FP33" s="28"/>
      <c r="FQ33" s="28"/>
      <c r="FR33" s="28"/>
      <c r="FS33" s="28"/>
      <c r="FT33" s="28"/>
      <c r="FU33" s="28"/>
      <c r="FV33" s="28"/>
      <c r="FW33" s="28"/>
      <c r="FX33" s="28"/>
      <c r="FY33" s="28"/>
      <c r="FZ33" s="28"/>
      <c r="GA33" s="28"/>
      <c r="GB33" s="28"/>
      <c r="GC33" s="28"/>
      <c r="GD33" s="28"/>
      <c r="GE33" s="28"/>
      <c r="GF33" s="28"/>
      <c r="GG33" s="28"/>
      <c r="GH33" s="28"/>
      <c r="GI33" s="28"/>
      <c r="GJ33" s="28"/>
      <c r="GK33" s="28"/>
      <c r="GL33" s="28"/>
      <c r="GM33" s="28"/>
      <c r="GN33" s="28"/>
      <c r="GO33" s="28"/>
    </row>
    <row r="34" spans="1:197" x14ac:dyDescent="0.25">
      <c r="A34" s="28"/>
      <c r="B34" s="228"/>
      <c r="C34" s="228"/>
      <c r="D34" s="228"/>
      <c r="E34" s="228"/>
      <c r="F34" s="228"/>
      <c r="G34" s="228"/>
      <c r="H34" s="28"/>
      <c r="I34" s="28"/>
      <c r="J34" s="28"/>
      <c r="K34" s="64"/>
      <c r="L34" s="64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64"/>
      <c r="X34" s="64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64"/>
      <c r="AJ34" s="64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65"/>
      <c r="AZ34" s="66"/>
      <c r="BA34" s="65"/>
      <c r="BB34" s="65"/>
      <c r="BC34" s="65"/>
      <c r="BD34" s="65"/>
      <c r="BE34" s="65"/>
      <c r="BF34" s="65"/>
      <c r="BG34" s="65"/>
      <c r="BH34" s="65"/>
      <c r="BI34" s="65"/>
      <c r="BJ34" s="65"/>
      <c r="BK34" s="65"/>
      <c r="BL34" s="65"/>
      <c r="BM34" s="66"/>
      <c r="BN34" s="65"/>
      <c r="BO34" s="65"/>
      <c r="BP34" s="65"/>
      <c r="BQ34" s="65"/>
      <c r="BR34" s="65"/>
      <c r="BS34" s="65"/>
      <c r="BT34" s="65"/>
      <c r="BU34" s="65"/>
      <c r="BV34" s="65"/>
      <c r="BW34" s="65"/>
      <c r="BX34" s="65"/>
      <c r="BY34" s="65"/>
      <c r="BZ34" s="66"/>
      <c r="CA34" s="65"/>
      <c r="CB34" s="65"/>
      <c r="CC34" s="65"/>
      <c r="CD34" s="65"/>
      <c r="CE34" s="65"/>
      <c r="CF34" s="65"/>
      <c r="CG34" s="65"/>
      <c r="CH34" s="65"/>
      <c r="CI34" s="65"/>
      <c r="CJ34" s="65"/>
      <c r="CK34" s="65"/>
      <c r="CL34" s="65"/>
      <c r="CM34" s="65"/>
      <c r="CN34" s="65"/>
      <c r="CO34" s="65"/>
      <c r="CP34" s="65"/>
      <c r="CQ34" s="65"/>
      <c r="CR34" s="65"/>
      <c r="CS34" s="28"/>
      <c r="CT34" s="28"/>
      <c r="CU34" s="28"/>
      <c r="CV34" s="28"/>
      <c r="CW34" s="28"/>
      <c r="CX34" s="28"/>
      <c r="CY34" s="28"/>
      <c r="CZ34" s="28"/>
      <c r="DA34" s="28"/>
      <c r="DB34" s="28"/>
      <c r="DC34" s="28"/>
      <c r="DD34" s="28"/>
      <c r="DE34" s="28"/>
      <c r="DF34" s="28"/>
      <c r="DG34" s="28"/>
      <c r="DH34" s="28"/>
      <c r="DI34" s="28"/>
      <c r="DJ34" s="28"/>
      <c r="DK34" s="64"/>
      <c r="DL34" s="28"/>
      <c r="DM34" s="28"/>
      <c r="DN34" s="64"/>
      <c r="DO34" s="64"/>
      <c r="DP34" s="28"/>
      <c r="DQ34" s="28"/>
      <c r="DR34" s="64"/>
      <c r="DS34" s="64"/>
      <c r="DT34" s="28"/>
      <c r="DU34" s="28"/>
      <c r="DV34" s="64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28"/>
      <c r="EV34" s="28"/>
      <c r="EW34" s="28"/>
      <c r="EX34" s="28"/>
      <c r="EY34" s="28"/>
      <c r="EZ34" s="28"/>
      <c r="FA34" s="28"/>
      <c r="FB34" s="28"/>
      <c r="FC34" s="28"/>
      <c r="FD34" s="28"/>
      <c r="FE34" s="28"/>
      <c r="FF34" s="28"/>
      <c r="FG34" s="28"/>
      <c r="FH34" s="28"/>
      <c r="FI34" s="28"/>
      <c r="FJ34" s="28"/>
      <c r="FK34" s="28"/>
      <c r="FL34" s="28"/>
      <c r="FM34" s="28"/>
      <c r="FN34" s="28"/>
      <c r="FO34" s="28"/>
      <c r="FP34" s="28"/>
      <c r="FQ34" s="28"/>
      <c r="FR34" s="28"/>
      <c r="FS34" s="28"/>
      <c r="FT34" s="28"/>
      <c r="FU34" s="28"/>
      <c r="FV34" s="28"/>
      <c r="FW34" s="28"/>
      <c r="FX34" s="28"/>
      <c r="FY34" s="28"/>
      <c r="FZ34" s="28"/>
      <c r="GA34" s="28"/>
      <c r="GB34" s="28"/>
      <c r="GC34" s="28"/>
      <c r="GD34" s="28"/>
      <c r="GE34" s="28"/>
      <c r="GF34" s="28"/>
      <c r="GG34" s="28"/>
      <c r="GH34" s="28"/>
      <c r="GI34" s="28"/>
      <c r="GJ34" s="28"/>
      <c r="GK34" s="28"/>
      <c r="GL34" s="28"/>
      <c r="GM34" s="28"/>
      <c r="GN34" s="28"/>
      <c r="GO34" s="28"/>
    </row>
    <row r="35" spans="1:197" x14ac:dyDescent="0.25">
      <c r="A35" s="28"/>
      <c r="B35" s="69"/>
      <c r="C35" s="28"/>
      <c r="D35" s="28"/>
      <c r="E35" s="64"/>
      <c r="F35" s="28"/>
      <c r="G35" s="28"/>
      <c r="H35" s="28"/>
      <c r="I35" s="28"/>
      <c r="J35" s="28"/>
      <c r="K35" s="64"/>
      <c r="L35" s="64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64"/>
      <c r="X35" s="64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64"/>
      <c r="AJ35" s="64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65"/>
      <c r="AZ35" s="66"/>
      <c r="BA35" s="65"/>
      <c r="BB35" s="65"/>
      <c r="BC35" s="65"/>
      <c r="BD35" s="65"/>
      <c r="BE35" s="65"/>
      <c r="BF35" s="65"/>
      <c r="BG35" s="65"/>
      <c r="BH35" s="65"/>
      <c r="BI35" s="65"/>
      <c r="BJ35" s="65"/>
      <c r="BK35" s="65"/>
      <c r="BL35" s="65"/>
      <c r="BM35" s="66"/>
      <c r="BN35" s="65"/>
      <c r="BO35" s="65"/>
      <c r="BP35" s="65"/>
      <c r="BQ35" s="65"/>
      <c r="BR35" s="65"/>
      <c r="BS35" s="65"/>
      <c r="BT35" s="65"/>
      <c r="BU35" s="65"/>
      <c r="BV35" s="65"/>
      <c r="BW35" s="65"/>
      <c r="BX35" s="65"/>
      <c r="BY35" s="65"/>
      <c r="BZ35" s="66"/>
      <c r="CA35" s="65"/>
      <c r="CB35" s="65"/>
      <c r="CC35" s="65"/>
      <c r="CD35" s="65"/>
      <c r="CE35" s="65"/>
      <c r="CF35" s="65"/>
      <c r="CG35" s="65"/>
      <c r="CH35" s="65"/>
      <c r="CI35" s="65"/>
      <c r="CJ35" s="65"/>
      <c r="CK35" s="65"/>
      <c r="CL35" s="65"/>
      <c r="CM35" s="65"/>
      <c r="CN35" s="65"/>
      <c r="CO35" s="65"/>
      <c r="CP35" s="65"/>
      <c r="CQ35" s="65"/>
      <c r="CR35" s="65"/>
      <c r="CS35" s="28"/>
      <c r="CT35" s="28"/>
      <c r="CU35" s="28"/>
      <c r="CV35" s="28"/>
      <c r="CW35" s="28"/>
      <c r="CX35" s="28"/>
      <c r="CY35" s="28"/>
      <c r="CZ35" s="28"/>
      <c r="DA35" s="28"/>
      <c r="DB35" s="28"/>
      <c r="DC35" s="28"/>
      <c r="DD35" s="28"/>
      <c r="DE35" s="28"/>
      <c r="DF35" s="28"/>
      <c r="DG35" s="28"/>
      <c r="DH35" s="28"/>
      <c r="DI35" s="28"/>
      <c r="DJ35" s="28"/>
      <c r="DK35" s="64"/>
      <c r="DL35" s="28"/>
      <c r="DM35" s="28"/>
      <c r="DN35" s="64"/>
      <c r="DO35" s="64"/>
      <c r="DP35" s="28"/>
      <c r="DQ35" s="28"/>
      <c r="DR35" s="64"/>
      <c r="DS35" s="64"/>
      <c r="DT35" s="28"/>
      <c r="DU35" s="28"/>
      <c r="DV35" s="64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28"/>
      <c r="EV35" s="28"/>
      <c r="EW35" s="28"/>
      <c r="EX35" s="28"/>
      <c r="EY35" s="28"/>
      <c r="EZ35" s="28"/>
      <c r="FA35" s="28"/>
      <c r="FB35" s="28"/>
      <c r="FC35" s="28"/>
      <c r="FD35" s="28"/>
      <c r="FE35" s="28"/>
      <c r="FF35" s="28"/>
      <c r="FG35" s="28"/>
      <c r="FH35" s="28"/>
      <c r="FI35" s="28"/>
      <c r="FJ35" s="28"/>
      <c r="FK35" s="28"/>
      <c r="FL35" s="28"/>
      <c r="FM35" s="28"/>
      <c r="FN35" s="28"/>
      <c r="FO35" s="28"/>
      <c r="FP35" s="28"/>
      <c r="FQ35" s="28"/>
      <c r="FR35" s="28"/>
      <c r="FS35" s="28"/>
      <c r="FT35" s="28"/>
      <c r="FU35" s="28"/>
      <c r="FV35" s="28"/>
      <c r="FW35" s="28"/>
      <c r="FX35" s="28"/>
      <c r="FY35" s="28"/>
      <c r="FZ35" s="28"/>
      <c r="GA35" s="28"/>
      <c r="GB35" s="28"/>
      <c r="GC35" s="28"/>
      <c r="GD35" s="28"/>
      <c r="GE35" s="28"/>
      <c r="GF35" s="28"/>
      <c r="GG35" s="28"/>
      <c r="GH35" s="28"/>
      <c r="GI35" s="28"/>
      <c r="GJ35" s="28"/>
      <c r="GK35" s="28"/>
      <c r="GL35" s="28"/>
      <c r="GM35" s="28"/>
      <c r="GN35" s="28"/>
      <c r="GO35" s="28"/>
    </row>
    <row r="36" spans="1:197" x14ac:dyDescent="0.25">
      <c r="A36" s="28"/>
      <c r="B36" s="69"/>
      <c r="C36" s="28"/>
      <c r="D36" s="28"/>
      <c r="E36" s="64"/>
      <c r="F36" s="28"/>
      <c r="G36" s="28"/>
      <c r="H36" s="28"/>
      <c r="I36" s="28"/>
      <c r="J36" s="28"/>
      <c r="K36" s="64"/>
      <c r="L36" s="64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64"/>
      <c r="X36" s="64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64"/>
      <c r="AJ36" s="64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65"/>
      <c r="AZ36" s="66"/>
      <c r="BA36" s="65"/>
      <c r="BB36" s="65"/>
      <c r="BC36" s="65"/>
      <c r="BD36" s="65"/>
      <c r="BE36" s="65"/>
      <c r="BF36" s="65"/>
      <c r="BG36" s="65"/>
      <c r="BH36" s="65"/>
      <c r="BI36" s="65"/>
      <c r="BJ36" s="65"/>
      <c r="BK36" s="65"/>
      <c r="BL36" s="65"/>
      <c r="BM36" s="66"/>
      <c r="BN36" s="65"/>
      <c r="BO36" s="65"/>
      <c r="BP36" s="65"/>
      <c r="BQ36" s="65"/>
      <c r="BR36" s="65"/>
      <c r="BS36" s="65"/>
      <c r="BT36" s="65"/>
      <c r="BU36" s="65"/>
      <c r="BV36" s="65"/>
      <c r="BW36" s="65"/>
      <c r="BX36" s="65"/>
      <c r="BY36" s="65"/>
      <c r="BZ36" s="66"/>
      <c r="CA36" s="65"/>
      <c r="CB36" s="65"/>
      <c r="CC36" s="65"/>
      <c r="CD36" s="65"/>
      <c r="CE36" s="65"/>
      <c r="CF36" s="65"/>
      <c r="CG36" s="65"/>
      <c r="CH36" s="65"/>
      <c r="CI36" s="65"/>
      <c r="CJ36" s="65"/>
      <c r="CK36" s="65"/>
      <c r="CL36" s="65"/>
      <c r="CM36" s="65"/>
      <c r="CN36" s="65"/>
      <c r="CO36" s="65"/>
      <c r="CP36" s="65"/>
      <c r="CQ36" s="65"/>
      <c r="CR36" s="65"/>
      <c r="CS36" s="28"/>
      <c r="CT36" s="28"/>
      <c r="CU36" s="28"/>
      <c r="CV36" s="28"/>
      <c r="CW36" s="28"/>
      <c r="CX36" s="28"/>
      <c r="CY36" s="28"/>
      <c r="CZ36" s="28"/>
      <c r="DA36" s="28"/>
      <c r="DB36" s="28"/>
      <c r="DC36" s="28"/>
      <c r="DD36" s="28"/>
      <c r="DE36" s="28"/>
      <c r="DF36" s="28"/>
      <c r="DG36" s="28"/>
      <c r="DH36" s="28"/>
      <c r="DI36" s="28"/>
      <c r="DJ36" s="28"/>
      <c r="DK36" s="64"/>
      <c r="DL36" s="28"/>
      <c r="DM36" s="28"/>
      <c r="DN36" s="64"/>
      <c r="DO36" s="64"/>
      <c r="DP36" s="28"/>
      <c r="DQ36" s="28"/>
      <c r="DR36" s="64"/>
      <c r="DS36" s="64"/>
      <c r="DT36" s="28"/>
      <c r="DU36" s="28"/>
      <c r="DV36" s="64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28"/>
      <c r="EV36" s="28"/>
      <c r="EW36" s="28"/>
      <c r="EX36" s="28"/>
      <c r="EY36" s="28"/>
      <c r="EZ36" s="28"/>
      <c r="FA36" s="28"/>
      <c r="FB36" s="28"/>
      <c r="FC36" s="28"/>
      <c r="FD36" s="28"/>
      <c r="FE36" s="28"/>
      <c r="FF36" s="28"/>
      <c r="FG36" s="28"/>
      <c r="FH36" s="28"/>
      <c r="FI36" s="28"/>
      <c r="FJ36" s="28"/>
      <c r="FK36" s="28"/>
      <c r="FL36" s="28"/>
      <c r="FM36" s="28"/>
      <c r="FN36" s="28"/>
      <c r="FO36" s="28"/>
      <c r="FP36" s="28"/>
      <c r="FQ36" s="28"/>
      <c r="FR36" s="28"/>
      <c r="FS36" s="28"/>
      <c r="FT36" s="28"/>
      <c r="FU36" s="28"/>
      <c r="FV36" s="28"/>
      <c r="FW36" s="28"/>
      <c r="FX36" s="28"/>
      <c r="FY36" s="28"/>
      <c r="FZ36" s="28"/>
      <c r="GA36" s="28"/>
      <c r="GB36" s="28"/>
      <c r="GC36" s="28"/>
      <c r="GD36" s="28"/>
      <c r="GE36" s="28"/>
      <c r="GF36" s="28"/>
      <c r="GG36" s="28"/>
      <c r="GH36" s="28"/>
      <c r="GI36" s="28"/>
      <c r="GJ36" s="28"/>
      <c r="GK36" s="28"/>
      <c r="GL36" s="28"/>
      <c r="GM36" s="28"/>
      <c r="GN36" s="28"/>
      <c r="GO36" s="28"/>
    </row>
    <row r="37" spans="1:197" x14ac:dyDescent="0.25">
      <c r="A37" s="28"/>
      <c r="B37" s="69"/>
      <c r="C37" s="28"/>
      <c r="D37" s="28"/>
      <c r="E37" s="64"/>
      <c r="F37" s="28"/>
      <c r="G37" s="28"/>
      <c r="H37" s="28"/>
      <c r="I37" s="28"/>
      <c r="J37" s="28"/>
      <c r="K37" s="64"/>
      <c r="L37" s="64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64"/>
      <c r="X37" s="64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64"/>
      <c r="AJ37" s="64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65"/>
      <c r="AZ37" s="66"/>
      <c r="BA37" s="65"/>
      <c r="BB37" s="65"/>
      <c r="BC37" s="65"/>
      <c r="BD37" s="65"/>
      <c r="BE37" s="65"/>
      <c r="BF37" s="65"/>
      <c r="BG37" s="65"/>
      <c r="BH37" s="65"/>
      <c r="BI37" s="65"/>
      <c r="BJ37" s="65"/>
      <c r="BK37" s="65"/>
      <c r="BL37" s="65"/>
      <c r="BM37" s="66"/>
      <c r="BN37" s="65"/>
      <c r="BO37" s="65"/>
      <c r="BP37" s="65"/>
      <c r="BQ37" s="65"/>
      <c r="BR37" s="65"/>
      <c r="BS37" s="65"/>
      <c r="BT37" s="65"/>
      <c r="BU37" s="65"/>
      <c r="BV37" s="65"/>
      <c r="BW37" s="65"/>
      <c r="BX37" s="65"/>
      <c r="BY37" s="65"/>
      <c r="BZ37" s="66"/>
      <c r="CA37" s="65"/>
      <c r="CB37" s="65"/>
      <c r="CC37" s="65"/>
      <c r="CD37" s="65"/>
      <c r="CE37" s="65"/>
      <c r="CF37" s="65"/>
      <c r="CG37" s="65"/>
      <c r="CH37" s="65"/>
      <c r="CI37" s="65"/>
      <c r="CJ37" s="65"/>
      <c r="CK37" s="65"/>
      <c r="CL37" s="65"/>
      <c r="CM37" s="65"/>
      <c r="CN37" s="65"/>
      <c r="CO37" s="65"/>
      <c r="CP37" s="65"/>
      <c r="CQ37" s="65"/>
      <c r="CR37" s="65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64"/>
      <c r="DL37" s="28"/>
      <c r="DM37" s="28"/>
      <c r="DN37" s="64"/>
      <c r="DO37" s="64"/>
      <c r="DP37" s="28"/>
      <c r="DQ37" s="28"/>
      <c r="DR37" s="64"/>
      <c r="DS37" s="64"/>
      <c r="DT37" s="28"/>
      <c r="DU37" s="28"/>
      <c r="DV37" s="64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8"/>
      <c r="FD37" s="28"/>
      <c r="FE37" s="28"/>
      <c r="FF37" s="28"/>
      <c r="FG37" s="28"/>
      <c r="FH37" s="28"/>
      <c r="FI37" s="28"/>
      <c r="FJ37" s="28"/>
      <c r="FK37" s="28"/>
      <c r="FL37" s="28"/>
      <c r="FM37" s="28"/>
      <c r="FN37" s="28"/>
      <c r="FO37" s="28"/>
      <c r="FP37" s="28"/>
      <c r="FQ37" s="28"/>
      <c r="FR37" s="28"/>
      <c r="FS37" s="28"/>
      <c r="FT37" s="28"/>
      <c r="FU37" s="28"/>
      <c r="FV37" s="28"/>
      <c r="FW37" s="28"/>
      <c r="FX37" s="28"/>
      <c r="FY37" s="28"/>
      <c r="FZ37" s="28"/>
      <c r="GA37" s="28"/>
      <c r="GB37" s="28"/>
      <c r="GC37" s="28"/>
      <c r="GD37" s="28"/>
      <c r="GE37" s="28"/>
      <c r="GF37" s="28"/>
      <c r="GG37" s="28"/>
      <c r="GH37" s="28"/>
      <c r="GI37" s="28"/>
      <c r="GJ37" s="28"/>
      <c r="GK37" s="28"/>
      <c r="GL37" s="28"/>
      <c r="GM37" s="28"/>
      <c r="GN37" s="28"/>
      <c r="GO37" s="28"/>
    </row>
    <row r="38" spans="1:197" x14ac:dyDescent="0.25">
      <c r="A38" s="28"/>
      <c r="B38" s="69"/>
      <c r="C38" s="28"/>
      <c r="D38" s="28"/>
      <c r="E38" s="64"/>
      <c r="F38" s="28"/>
      <c r="G38" s="28"/>
      <c r="H38" s="28"/>
      <c r="I38" s="28"/>
      <c r="J38" s="28"/>
      <c r="K38" s="64"/>
      <c r="L38" s="64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64"/>
      <c r="X38" s="64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64"/>
      <c r="AJ38" s="64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65"/>
      <c r="AZ38" s="66"/>
      <c r="BA38" s="65"/>
      <c r="BB38" s="65"/>
      <c r="BC38" s="65"/>
      <c r="BD38" s="65"/>
      <c r="BE38" s="65"/>
      <c r="BF38" s="65"/>
      <c r="BG38" s="65"/>
      <c r="BH38" s="65"/>
      <c r="BI38" s="65"/>
      <c r="BJ38" s="65"/>
      <c r="BK38" s="65"/>
      <c r="BL38" s="65"/>
      <c r="BM38" s="66"/>
      <c r="BN38" s="65"/>
      <c r="BO38" s="65"/>
      <c r="BP38" s="65"/>
      <c r="BQ38" s="65"/>
      <c r="BR38" s="65"/>
      <c r="BS38" s="65"/>
      <c r="BT38" s="65"/>
      <c r="BU38" s="65"/>
      <c r="BV38" s="65"/>
      <c r="BW38" s="65"/>
      <c r="BX38" s="65"/>
      <c r="BY38" s="65"/>
      <c r="BZ38" s="66"/>
      <c r="CA38" s="65"/>
      <c r="CB38" s="65"/>
      <c r="CC38" s="65"/>
      <c r="CD38" s="65"/>
      <c r="CE38" s="65"/>
      <c r="CF38" s="65"/>
      <c r="CG38" s="65"/>
      <c r="CH38" s="65"/>
      <c r="CI38" s="65"/>
      <c r="CJ38" s="65"/>
      <c r="CK38" s="65"/>
      <c r="CL38" s="65"/>
      <c r="CM38" s="65"/>
      <c r="CN38" s="65"/>
      <c r="CO38" s="65"/>
      <c r="CP38" s="65"/>
      <c r="CQ38" s="65"/>
      <c r="CR38" s="65"/>
      <c r="CS38" s="28"/>
      <c r="CT38" s="28"/>
      <c r="CU38" s="28"/>
      <c r="CV38" s="28"/>
      <c r="CW38" s="28"/>
      <c r="CX38" s="28"/>
      <c r="CY38" s="28"/>
      <c r="CZ38" s="28"/>
      <c r="DA38" s="28"/>
      <c r="DB38" s="28"/>
      <c r="DC38" s="28"/>
      <c r="DD38" s="28"/>
      <c r="DE38" s="28"/>
      <c r="DF38" s="28"/>
      <c r="DG38" s="28"/>
      <c r="DH38" s="28"/>
      <c r="DI38" s="28"/>
      <c r="DJ38" s="28"/>
      <c r="DK38" s="64"/>
      <c r="DL38" s="28"/>
      <c r="DM38" s="28"/>
      <c r="DN38" s="64"/>
      <c r="DO38" s="64"/>
      <c r="DP38" s="28"/>
      <c r="DQ38" s="28"/>
      <c r="DR38" s="64"/>
      <c r="DS38" s="64"/>
      <c r="DT38" s="28"/>
      <c r="DU38" s="28"/>
      <c r="DV38" s="64"/>
      <c r="DW38" s="28"/>
      <c r="DX38" s="28"/>
      <c r="DY38" s="28"/>
      <c r="DZ38" s="28"/>
      <c r="EA38" s="28"/>
      <c r="EB38" s="28"/>
      <c r="EC38" s="28"/>
      <c r="ED38" s="28"/>
      <c r="EE38" s="28"/>
      <c r="EF38" s="28"/>
      <c r="EG38" s="28"/>
      <c r="EH38" s="28"/>
      <c r="EI38" s="28"/>
      <c r="EJ38" s="28"/>
      <c r="EK38" s="28"/>
      <c r="EL38" s="28"/>
      <c r="EM38" s="28"/>
      <c r="EN38" s="28"/>
      <c r="EO38" s="28"/>
      <c r="EP38" s="28"/>
      <c r="EQ38" s="28"/>
      <c r="ER38" s="28"/>
      <c r="ES38" s="28"/>
      <c r="ET38" s="28"/>
      <c r="EU38" s="28"/>
      <c r="EV38" s="28"/>
      <c r="EW38" s="28"/>
      <c r="EX38" s="28"/>
      <c r="EY38" s="28"/>
      <c r="EZ38" s="28"/>
      <c r="FA38" s="28"/>
      <c r="FB38" s="28"/>
      <c r="FC38" s="28"/>
      <c r="FD38" s="28"/>
      <c r="FE38" s="28"/>
      <c r="FF38" s="28"/>
      <c r="FG38" s="28"/>
      <c r="FH38" s="28"/>
      <c r="FI38" s="28"/>
      <c r="FJ38" s="28"/>
      <c r="FK38" s="28"/>
      <c r="FL38" s="28"/>
      <c r="FM38" s="28"/>
      <c r="FN38" s="28"/>
      <c r="FO38" s="28"/>
      <c r="FP38" s="28"/>
      <c r="FQ38" s="28"/>
      <c r="FR38" s="28"/>
      <c r="FS38" s="28"/>
      <c r="FT38" s="28"/>
      <c r="FU38" s="28"/>
      <c r="FV38" s="28"/>
      <c r="FW38" s="28"/>
      <c r="FX38" s="28"/>
      <c r="FY38" s="28"/>
      <c r="FZ38" s="28"/>
      <c r="GA38" s="28"/>
      <c r="GB38" s="28"/>
      <c r="GC38" s="28"/>
      <c r="GD38" s="28"/>
      <c r="GE38" s="28"/>
      <c r="GF38" s="28"/>
      <c r="GG38" s="28"/>
      <c r="GH38" s="28"/>
      <c r="GI38" s="28"/>
      <c r="GJ38" s="28"/>
      <c r="GK38" s="28"/>
      <c r="GL38" s="28"/>
      <c r="GM38" s="28"/>
      <c r="GN38" s="28"/>
      <c r="GO38" s="28"/>
    </row>
    <row r="39" spans="1:197" x14ac:dyDescent="0.25">
      <c r="A39" s="28"/>
      <c r="B39" s="69"/>
      <c r="C39" s="28"/>
      <c r="D39" s="28"/>
      <c r="E39" s="64"/>
      <c r="F39" s="28"/>
      <c r="G39" s="28"/>
      <c r="H39" s="28"/>
      <c r="I39" s="28"/>
      <c r="J39" s="28"/>
      <c r="K39" s="64"/>
      <c r="L39" s="64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64"/>
      <c r="X39" s="64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64"/>
      <c r="AJ39" s="64"/>
      <c r="AK39" s="28"/>
      <c r="AL39" s="28"/>
      <c r="AM39" s="28"/>
      <c r="AN39" s="28"/>
      <c r="AO39" s="28"/>
      <c r="AP39" s="28"/>
      <c r="AQ39" s="28"/>
      <c r="AR39" s="28"/>
      <c r="AS39" s="28"/>
      <c r="AT39" s="28"/>
      <c r="AU39" s="28"/>
      <c r="AV39" s="28"/>
      <c r="AW39" s="28"/>
      <c r="AX39" s="28"/>
      <c r="AY39" s="65"/>
      <c r="AZ39" s="66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6"/>
      <c r="BN39" s="65"/>
      <c r="BO39" s="65"/>
      <c r="BP39" s="65"/>
      <c r="BQ39" s="65"/>
      <c r="BR39" s="65"/>
      <c r="BS39" s="65"/>
      <c r="BT39" s="65"/>
      <c r="BU39" s="65"/>
      <c r="BV39" s="65"/>
      <c r="BW39" s="65"/>
      <c r="BX39" s="65"/>
      <c r="BY39" s="65"/>
      <c r="BZ39" s="66"/>
      <c r="CA39" s="65"/>
      <c r="CB39" s="65"/>
      <c r="CC39" s="65"/>
      <c r="CD39" s="65"/>
      <c r="CE39" s="65"/>
      <c r="CF39" s="65"/>
      <c r="CG39" s="65"/>
      <c r="CH39" s="65"/>
      <c r="CI39" s="65"/>
      <c r="CJ39" s="65"/>
      <c r="CK39" s="65"/>
      <c r="CL39" s="65"/>
      <c r="CM39" s="65"/>
      <c r="CN39" s="65"/>
      <c r="CO39" s="65"/>
      <c r="CP39" s="65"/>
      <c r="CQ39" s="65"/>
      <c r="CR39" s="65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64"/>
      <c r="DL39" s="28"/>
      <c r="DM39" s="28"/>
      <c r="DN39" s="64"/>
      <c r="DO39" s="64"/>
      <c r="DP39" s="28"/>
      <c r="DQ39" s="28"/>
      <c r="DR39" s="64"/>
      <c r="DS39" s="64"/>
      <c r="DT39" s="28"/>
      <c r="DU39" s="28"/>
      <c r="DV39" s="64"/>
      <c r="DW39" s="28"/>
      <c r="DX39" s="28"/>
      <c r="DY39" s="28"/>
      <c r="DZ39" s="28"/>
      <c r="EA39" s="28"/>
      <c r="EB39" s="28"/>
      <c r="EC39" s="28"/>
      <c r="ED39" s="28"/>
      <c r="EE39" s="28"/>
      <c r="EF39" s="28"/>
      <c r="EG39" s="28"/>
      <c r="EH39" s="28"/>
      <c r="EI39" s="28"/>
      <c r="EJ39" s="28"/>
      <c r="EK39" s="28"/>
      <c r="EL39" s="28"/>
      <c r="EM39" s="28"/>
      <c r="EN39" s="28"/>
      <c r="EO39" s="28"/>
      <c r="EP39" s="28"/>
      <c r="EQ39" s="28"/>
      <c r="ER39" s="28"/>
      <c r="ES39" s="28"/>
      <c r="ET39" s="28"/>
      <c r="EU39" s="28"/>
      <c r="EV39" s="28"/>
      <c r="EW39" s="28"/>
      <c r="EX39" s="28"/>
      <c r="EY39" s="28"/>
      <c r="EZ39" s="28"/>
      <c r="FA39" s="28"/>
      <c r="FB39" s="28"/>
      <c r="FC39" s="28"/>
      <c r="FD39" s="28"/>
      <c r="FE39" s="28"/>
      <c r="FF39" s="28"/>
      <c r="FG39" s="28"/>
      <c r="FH39" s="28"/>
      <c r="FI39" s="28"/>
      <c r="FJ39" s="28"/>
      <c r="FK39" s="28"/>
      <c r="FL39" s="28"/>
      <c r="FM39" s="28"/>
      <c r="FN39" s="28"/>
      <c r="FO39" s="28"/>
      <c r="FP39" s="28"/>
      <c r="FQ39" s="28"/>
      <c r="FR39" s="28"/>
      <c r="FS39" s="28"/>
      <c r="FT39" s="28"/>
      <c r="FU39" s="28"/>
      <c r="FV39" s="28"/>
      <c r="FW39" s="28"/>
      <c r="FX39" s="28"/>
      <c r="FY39" s="28"/>
      <c r="FZ39" s="28"/>
      <c r="GA39" s="28"/>
      <c r="GB39" s="28"/>
      <c r="GC39" s="28"/>
      <c r="GD39" s="28"/>
      <c r="GE39" s="28"/>
      <c r="GF39" s="28"/>
      <c r="GG39" s="28"/>
      <c r="GH39" s="28"/>
      <c r="GI39" s="28"/>
      <c r="GJ39" s="28"/>
      <c r="GK39" s="28"/>
      <c r="GL39" s="28"/>
      <c r="GM39" s="28"/>
      <c r="GN39" s="28"/>
      <c r="GO39" s="28"/>
    </row>
    <row r="40" spans="1:197" x14ac:dyDescent="0.25">
      <c r="A40" s="28"/>
      <c r="B40" s="69"/>
      <c r="C40" s="28"/>
      <c r="D40" s="28"/>
      <c r="E40" s="64"/>
      <c r="F40" s="28"/>
      <c r="G40" s="28"/>
      <c r="H40" s="28"/>
      <c r="I40" s="28"/>
      <c r="J40" s="28"/>
      <c r="K40" s="64"/>
      <c r="L40" s="64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64"/>
      <c r="X40" s="64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64"/>
      <c r="AJ40" s="64"/>
      <c r="AK40" s="28"/>
      <c r="AL40" s="28"/>
      <c r="AM40" s="28"/>
      <c r="AN40" s="28"/>
      <c r="AO40" s="28"/>
      <c r="AP40" s="28"/>
      <c r="AQ40" s="28"/>
      <c r="AR40" s="28"/>
      <c r="AS40" s="28"/>
      <c r="AT40" s="28"/>
      <c r="AU40" s="28"/>
      <c r="AV40" s="28"/>
      <c r="AW40" s="28"/>
      <c r="AX40" s="28"/>
      <c r="AY40" s="65"/>
      <c r="AZ40" s="66"/>
      <c r="BA40" s="65"/>
      <c r="BB40" s="65"/>
      <c r="BC40" s="65"/>
      <c r="BD40" s="65"/>
      <c r="BE40" s="65"/>
      <c r="BF40" s="65"/>
      <c r="BG40" s="65"/>
      <c r="BH40" s="65"/>
      <c r="BI40" s="65"/>
      <c r="BJ40" s="65"/>
      <c r="BK40" s="65"/>
      <c r="BL40" s="65"/>
      <c r="BM40" s="66"/>
      <c r="BN40" s="65"/>
      <c r="BO40" s="65"/>
      <c r="BP40" s="65"/>
      <c r="BQ40" s="65"/>
      <c r="BR40" s="65"/>
      <c r="BS40" s="65"/>
      <c r="BT40" s="65"/>
      <c r="BU40" s="65"/>
      <c r="BV40" s="65"/>
      <c r="BW40" s="65"/>
      <c r="BX40" s="65"/>
      <c r="BY40" s="65"/>
      <c r="BZ40" s="66"/>
      <c r="CA40" s="65"/>
      <c r="CB40" s="65"/>
      <c r="CC40" s="65"/>
      <c r="CD40" s="65"/>
      <c r="CE40" s="65"/>
      <c r="CF40" s="65"/>
      <c r="CG40" s="65"/>
      <c r="CH40" s="65"/>
      <c r="CI40" s="65"/>
      <c r="CJ40" s="65"/>
      <c r="CK40" s="65"/>
      <c r="CL40" s="65"/>
      <c r="CM40" s="65"/>
      <c r="CN40" s="65"/>
      <c r="CO40" s="65"/>
      <c r="CP40" s="65"/>
      <c r="CQ40" s="65"/>
      <c r="CR40" s="65"/>
      <c r="CS40" s="28"/>
      <c r="CT40" s="28"/>
      <c r="CU40" s="28"/>
      <c r="CV40" s="28"/>
      <c r="CW40" s="28"/>
      <c r="CX40" s="28"/>
      <c r="CY40" s="28"/>
      <c r="CZ40" s="28"/>
      <c r="DA40" s="28"/>
      <c r="DB40" s="28"/>
      <c r="DC40" s="28"/>
      <c r="DD40" s="28"/>
      <c r="DE40" s="28"/>
      <c r="DF40" s="28"/>
      <c r="DG40" s="28"/>
      <c r="DH40" s="28"/>
      <c r="DI40" s="28"/>
      <c r="DJ40" s="28"/>
      <c r="DK40" s="64"/>
      <c r="DL40" s="28"/>
      <c r="DM40" s="28"/>
      <c r="DN40" s="64"/>
      <c r="DO40" s="64"/>
      <c r="DP40" s="28"/>
      <c r="DQ40" s="28"/>
      <c r="DR40" s="64"/>
      <c r="DS40" s="64"/>
      <c r="DT40" s="28"/>
      <c r="DU40" s="28"/>
      <c r="DV40" s="64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28"/>
      <c r="EV40" s="28"/>
      <c r="EW40" s="28"/>
      <c r="EX40" s="28"/>
      <c r="EY40" s="28"/>
      <c r="EZ40" s="28"/>
      <c r="FA40" s="28"/>
      <c r="FB40" s="28"/>
      <c r="FC40" s="28"/>
      <c r="FD40" s="28"/>
      <c r="FE40" s="28"/>
      <c r="FF40" s="28"/>
      <c r="FG40" s="28"/>
      <c r="FH40" s="28"/>
      <c r="FI40" s="28"/>
      <c r="FJ40" s="28"/>
      <c r="FK40" s="28"/>
      <c r="FL40" s="28"/>
      <c r="FM40" s="28"/>
      <c r="FN40" s="28"/>
      <c r="FO40" s="28"/>
      <c r="FP40" s="28"/>
      <c r="FQ40" s="28"/>
      <c r="FR40" s="28"/>
      <c r="FS40" s="28"/>
      <c r="FT40" s="28"/>
      <c r="FU40" s="28"/>
      <c r="FV40" s="28"/>
      <c r="FW40" s="28"/>
      <c r="FX40" s="28"/>
      <c r="FY40" s="28"/>
      <c r="FZ40" s="28"/>
      <c r="GA40" s="28"/>
      <c r="GB40" s="28"/>
      <c r="GC40" s="28"/>
      <c r="GD40" s="28"/>
      <c r="GE40" s="28"/>
      <c r="GF40" s="28"/>
      <c r="GG40" s="28"/>
      <c r="GH40" s="28"/>
      <c r="GI40" s="28"/>
      <c r="GJ40" s="28"/>
      <c r="GK40" s="28"/>
      <c r="GL40" s="28"/>
      <c r="GM40" s="28"/>
      <c r="GN40" s="28"/>
      <c r="GO40" s="28"/>
    </row>
    <row r="41" spans="1:197" x14ac:dyDescent="0.25">
      <c r="A41" s="28"/>
      <c r="B41" s="69"/>
      <c r="C41" s="28"/>
      <c r="D41" s="28"/>
      <c r="E41" s="64"/>
      <c r="F41" s="28"/>
      <c r="G41" s="28"/>
      <c r="H41" s="28"/>
      <c r="I41" s="28"/>
      <c r="J41" s="28"/>
      <c r="K41" s="64"/>
      <c r="L41" s="64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64"/>
      <c r="X41" s="64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64"/>
      <c r="AJ41" s="64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65"/>
      <c r="AZ41" s="66"/>
      <c r="BA41" s="65"/>
      <c r="BB41" s="65"/>
      <c r="BC41" s="65"/>
      <c r="BD41" s="65"/>
      <c r="BE41" s="65"/>
      <c r="BF41" s="65"/>
      <c r="BG41" s="65"/>
      <c r="BH41" s="65"/>
      <c r="BI41" s="65"/>
      <c r="BJ41" s="65"/>
      <c r="BK41" s="65"/>
      <c r="BL41" s="65"/>
      <c r="BM41" s="66"/>
      <c r="BN41" s="65"/>
      <c r="BO41" s="65"/>
      <c r="BP41" s="65"/>
      <c r="BQ41" s="65"/>
      <c r="BR41" s="65"/>
      <c r="BS41" s="65"/>
      <c r="BT41" s="65"/>
      <c r="BU41" s="65"/>
      <c r="BV41" s="65"/>
      <c r="BW41" s="65"/>
      <c r="BX41" s="65"/>
      <c r="BY41" s="65"/>
      <c r="BZ41" s="66"/>
      <c r="CA41" s="65"/>
      <c r="CB41" s="65"/>
      <c r="CC41" s="65"/>
      <c r="CD41" s="65"/>
      <c r="CE41" s="65"/>
      <c r="CF41" s="65"/>
      <c r="CG41" s="65"/>
      <c r="CH41" s="65"/>
      <c r="CI41" s="65"/>
      <c r="CJ41" s="65"/>
      <c r="CK41" s="65"/>
      <c r="CL41" s="65"/>
      <c r="CM41" s="65"/>
      <c r="CN41" s="65"/>
      <c r="CO41" s="65"/>
      <c r="CP41" s="65"/>
      <c r="CQ41" s="65"/>
      <c r="CR41" s="65"/>
      <c r="CS41" s="28"/>
      <c r="CT41" s="28"/>
      <c r="CU41" s="28"/>
      <c r="CV41" s="28"/>
      <c r="CW41" s="28"/>
      <c r="CX41" s="28"/>
      <c r="CY41" s="28"/>
      <c r="CZ41" s="28"/>
      <c r="DA41" s="28"/>
      <c r="DB41" s="28"/>
      <c r="DC41" s="28"/>
      <c r="DD41" s="28"/>
      <c r="DE41" s="28"/>
      <c r="DF41" s="28"/>
      <c r="DG41" s="28"/>
      <c r="DH41" s="28"/>
      <c r="DI41" s="28"/>
      <c r="DJ41" s="28"/>
      <c r="DK41" s="64"/>
      <c r="DL41" s="28"/>
      <c r="DM41" s="28"/>
      <c r="DN41" s="64"/>
      <c r="DO41" s="64"/>
      <c r="DP41" s="28"/>
      <c r="DQ41" s="28"/>
      <c r="DR41" s="64"/>
      <c r="DS41" s="64"/>
      <c r="DT41" s="28"/>
      <c r="DU41" s="28"/>
      <c r="DV41" s="64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28"/>
      <c r="EV41" s="28"/>
      <c r="EW41" s="28"/>
      <c r="EX41" s="28"/>
      <c r="EY41" s="28"/>
      <c r="EZ41" s="28"/>
      <c r="FA41" s="28"/>
      <c r="FB41" s="28"/>
      <c r="FC41" s="28"/>
      <c r="FD41" s="28"/>
      <c r="FE41" s="28"/>
      <c r="FF41" s="28"/>
      <c r="FG41" s="28"/>
      <c r="FH41" s="28"/>
      <c r="FI41" s="28"/>
      <c r="FJ41" s="28"/>
      <c r="FK41" s="28"/>
      <c r="FL41" s="28"/>
      <c r="FM41" s="28"/>
      <c r="FN41" s="28"/>
      <c r="FO41" s="28"/>
      <c r="FP41" s="28"/>
      <c r="FQ41" s="28"/>
      <c r="FR41" s="28"/>
      <c r="FS41" s="28"/>
      <c r="FT41" s="28"/>
      <c r="FU41" s="28"/>
      <c r="FV41" s="28"/>
      <c r="FW41" s="28"/>
      <c r="FX41" s="28"/>
      <c r="FY41" s="28"/>
      <c r="FZ41" s="28"/>
      <c r="GA41" s="28"/>
      <c r="GB41" s="28"/>
      <c r="GC41" s="28"/>
      <c r="GD41" s="28"/>
      <c r="GE41" s="28"/>
      <c r="GF41" s="28"/>
      <c r="GG41" s="28"/>
      <c r="GH41" s="28"/>
      <c r="GI41" s="28"/>
      <c r="GJ41" s="28"/>
      <c r="GK41" s="28"/>
      <c r="GL41" s="28"/>
      <c r="GM41" s="28"/>
      <c r="GN41" s="28"/>
      <c r="GO41" s="28"/>
    </row>
    <row r="42" spans="1:197" x14ac:dyDescent="0.25">
      <c r="A42" s="28"/>
      <c r="B42" s="69"/>
      <c r="C42" s="28"/>
      <c r="D42" s="28"/>
      <c r="E42" s="64"/>
      <c r="F42" s="28"/>
      <c r="G42" s="28"/>
      <c r="H42" s="28"/>
      <c r="I42" s="28"/>
      <c r="J42" s="28"/>
      <c r="K42" s="64"/>
      <c r="L42" s="64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64"/>
      <c r="X42" s="64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64"/>
      <c r="AJ42" s="64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65"/>
      <c r="AZ42" s="66"/>
      <c r="BA42" s="65"/>
      <c r="BB42" s="65"/>
      <c r="BC42" s="65"/>
      <c r="BD42" s="65"/>
      <c r="BE42" s="65"/>
      <c r="BF42" s="65"/>
      <c r="BG42" s="65"/>
      <c r="BH42" s="65"/>
      <c r="BI42" s="65"/>
      <c r="BJ42" s="65"/>
      <c r="BK42" s="65"/>
      <c r="BL42" s="65"/>
      <c r="BM42" s="66"/>
      <c r="BN42" s="65"/>
      <c r="BO42" s="65"/>
      <c r="BP42" s="65"/>
      <c r="BQ42" s="65"/>
      <c r="BR42" s="65"/>
      <c r="BS42" s="65"/>
      <c r="BT42" s="65"/>
      <c r="BU42" s="65"/>
      <c r="BV42" s="65"/>
      <c r="BW42" s="65"/>
      <c r="BX42" s="65"/>
      <c r="BY42" s="65"/>
      <c r="BZ42" s="66"/>
      <c r="CA42" s="65"/>
      <c r="CB42" s="65"/>
      <c r="CC42" s="65"/>
      <c r="CD42" s="65"/>
      <c r="CE42" s="65"/>
      <c r="CF42" s="65"/>
      <c r="CG42" s="65"/>
      <c r="CH42" s="65"/>
      <c r="CI42" s="65"/>
      <c r="CJ42" s="65"/>
      <c r="CK42" s="65"/>
      <c r="CL42" s="65"/>
      <c r="CM42" s="65"/>
      <c r="CN42" s="65"/>
      <c r="CO42" s="65"/>
      <c r="CP42" s="65"/>
      <c r="CQ42" s="65"/>
      <c r="CR42" s="65"/>
      <c r="CS42" s="28"/>
      <c r="CT42" s="28"/>
      <c r="CU42" s="28"/>
      <c r="CV42" s="28"/>
      <c r="CW42" s="28"/>
      <c r="CX42" s="28"/>
      <c r="CY42" s="28"/>
      <c r="CZ42" s="28"/>
      <c r="DA42" s="28"/>
      <c r="DB42" s="28"/>
      <c r="DC42" s="28"/>
      <c r="DD42" s="28"/>
      <c r="DE42" s="28"/>
      <c r="DF42" s="28"/>
      <c r="DG42" s="28"/>
      <c r="DH42" s="28"/>
      <c r="DI42" s="28"/>
      <c r="DJ42" s="28"/>
      <c r="DK42" s="64"/>
      <c r="DL42" s="28"/>
      <c r="DM42" s="28"/>
      <c r="DN42" s="64"/>
      <c r="DO42" s="64"/>
      <c r="DP42" s="28"/>
      <c r="DQ42" s="28"/>
      <c r="DR42" s="64"/>
      <c r="DS42" s="64"/>
      <c r="DT42" s="28"/>
      <c r="DU42" s="28"/>
      <c r="DV42" s="64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28"/>
      <c r="EW42" s="28"/>
      <c r="EX42" s="28"/>
      <c r="EY42" s="28"/>
      <c r="EZ42" s="28"/>
      <c r="FA42" s="28"/>
      <c r="FB42" s="28"/>
      <c r="FC42" s="28"/>
      <c r="FD42" s="28"/>
      <c r="FE42" s="28"/>
      <c r="FF42" s="28"/>
      <c r="FG42" s="28"/>
      <c r="FH42" s="28"/>
      <c r="FI42" s="28"/>
      <c r="FJ42" s="28"/>
      <c r="FK42" s="28"/>
      <c r="FL42" s="28"/>
      <c r="FM42" s="28"/>
      <c r="FN42" s="28"/>
      <c r="FO42" s="28"/>
      <c r="FP42" s="28"/>
      <c r="FQ42" s="28"/>
      <c r="FR42" s="28"/>
      <c r="FS42" s="28"/>
      <c r="FT42" s="28"/>
      <c r="FU42" s="28"/>
      <c r="FV42" s="28"/>
      <c r="FW42" s="28"/>
      <c r="FX42" s="28"/>
      <c r="FY42" s="28"/>
      <c r="FZ42" s="28"/>
      <c r="GA42" s="28"/>
      <c r="GB42" s="28"/>
      <c r="GC42" s="28"/>
      <c r="GD42" s="28"/>
      <c r="GE42" s="28"/>
      <c r="GF42" s="28"/>
      <c r="GG42" s="28"/>
      <c r="GH42" s="28"/>
      <c r="GI42" s="28"/>
      <c r="GJ42" s="28"/>
      <c r="GK42" s="28"/>
      <c r="GL42" s="28"/>
      <c r="GM42" s="28"/>
      <c r="GN42" s="28"/>
      <c r="GO42" s="28"/>
    </row>
    <row r="43" spans="1:197" x14ac:dyDescent="0.25">
      <c r="A43" s="28"/>
      <c r="B43" s="69"/>
      <c r="C43" s="28"/>
      <c r="D43" s="28"/>
      <c r="E43" s="64"/>
      <c r="F43" s="28"/>
      <c r="G43" s="28"/>
      <c r="H43" s="28"/>
      <c r="I43" s="28"/>
      <c r="J43" s="28"/>
      <c r="K43" s="64"/>
      <c r="L43" s="64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64"/>
      <c r="X43" s="64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64"/>
      <c r="AJ43" s="64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65"/>
      <c r="AZ43" s="66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6"/>
      <c r="BN43" s="65"/>
      <c r="BO43" s="65"/>
      <c r="BP43" s="65"/>
      <c r="BQ43" s="65"/>
      <c r="BR43" s="65"/>
      <c r="BS43" s="65"/>
      <c r="BT43" s="65"/>
      <c r="BU43" s="65"/>
      <c r="BV43" s="65"/>
      <c r="BW43" s="65"/>
      <c r="BX43" s="65"/>
      <c r="BY43" s="65"/>
      <c r="BZ43" s="66"/>
      <c r="CA43" s="65"/>
      <c r="CB43" s="65"/>
      <c r="CC43" s="65"/>
      <c r="CD43" s="65"/>
      <c r="CE43" s="65"/>
      <c r="CF43" s="65"/>
      <c r="CG43" s="65"/>
      <c r="CH43" s="65"/>
      <c r="CI43" s="65"/>
      <c r="CJ43" s="65"/>
      <c r="CK43" s="65"/>
      <c r="CL43" s="65"/>
      <c r="CM43" s="65"/>
      <c r="CN43" s="65"/>
      <c r="CO43" s="65"/>
      <c r="CP43" s="65"/>
      <c r="CQ43" s="65"/>
      <c r="CR43" s="65"/>
      <c r="CS43" s="28"/>
      <c r="CT43" s="28"/>
      <c r="CU43" s="28"/>
      <c r="CV43" s="28"/>
      <c r="CW43" s="28"/>
      <c r="CX43" s="28"/>
      <c r="CY43" s="28"/>
      <c r="CZ43" s="28"/>
      <c r="DA43" s="28"/>
      <c r="DB43" s="28"/>
      <c r="DC43" s="28"/>
      <c r="DD43" s="28"/>
      <c r="DE43" s="28"/>
      <c r="DF43" s="28"/>
      <c r="DG43" s="28"/>
      <c r="DH43" s="28"/>
      <c r="DI43" s="28"/>
      <c r="DJ43" s="28"/>
      <c r="DK43" s="64"/>
      <c r="DL43" s="28"/>
      <c r="DM43" s="28"/>
      <c r="DN43" s="64"/>
      <c r="DO43" s="64"/>
      <c r="DP43" s="28"/>
      <c r="DQ43" s="28"/>
      <c r="DR43" s="64"/>
      <c r="DS43" s="64"/>
      <c r="DT43" s="28"/>
      <c r="DU43" s="28"/>
      <c r="DV43" s="64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28"/>
      <c r="EW43" s="28"/>
      <c r="EX43" s="28"/>
      <c r="EY43" s="28"/>
      <c r="EZ43" s="28"/>
      <c r="FA43" s="28"/>
      <c r="FB43" s="28"/>
      <c r="FC43" s="28"/>
      <c r="FD43" s="28"/>
      <c r="FE43" s="28"/>
      <c r="FF43" s="28"/>
      <c r="FG43" s="28"/>
      <c r="FH43" s="28"/>
      <c r="FI43" s="28"/>
      <c r="FJ43" s="28"/>
      <c r="FK43" s="28"/>
      <c r="FL43" s="28"/>
      <c r="FM43" s="28"/>
      <c r="FN43" s="28"/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  <c r="GD43" s="28"/>
      <c r="GE43" s="28"/>
      <c r="GF43" s="28"/>
      <c r="GG43" s="28"/>
      <c r="GH43" s="28"/>
      <c r="GI43" s="28"/>
      <c r="GJ43" s="28"/>
      <c r="GK43" s="28"/>
      <c r="GL43" s="28"/>
      <c r="GM43" s="28"/>
      <c r="GN43" s="28"/>
      <c r="GO43" s="28"/>
    </row>
    <row r="44" spans="1:197" x14ac:dyDescent="0.25">
      <c r="A44" s="28"/>
      <c r="B44" s="69"/>
      <c r="C44" s="28"/>
      <c r="D44" s="28"/>
      <c r="E44" s="64"/>
      <c r="F44" s="28"/>
      <c r="G44" s="28"/>
      <c r="H44" s="28"/>
      <c r="I44" s="28"/>
      <c r="J44" s="28"/>
      <c r="K44" s="64"/>
      <c r="L44" s="64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64"/>
      <c r="X44" s="64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64"/>
      <c r="AJ44" s="64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/>
      <c r="AY44" s="65"/>
      <c r="AZ44" s="66"/>
      <c r="BA44" s="65"/>
      <c r="BB44" s="65"/>
      <c r="BC44" s="65"/>
      <c r="BD44" s="65"/>
      <c r="BE44" s="65"/>
      <c r="BF44" s="65"/>
      <c r="BG44" s="65"/>
      <c r="BH44" s="65"/>
      <c r="BI44" s="65"/>
      <c r="BJ44" s="65"/>
      <c r="BK44" s="65"/>
      <c r="BL44" s="65"/>
      <c r="BM44" s="66"/>
      <c r="BN44" s="65"/>
      <c r="BO44" s="65"/>
      <c r="BP44" s="65"/>
      <c r="BQ44" s="65"/>
      <c r="BR44" s="65"/>
      <c r="BS44" s="65"/>
      <c r="BT44" s="65"/>
      <c r="BU44" s="65"/>
      <c r="BV44" s="65"/>
      <c r="BW44" s="65"/>
      <c r="BX44" s="65"/>
      <c r="BY44" s="65"/>
      <c r="BZ44" s="66"/>
      <c r="CA44" s="65"/>
      <c r="CB44" s="65"/>
      <c r="CC44" s="65"/>
      <c r="CD44" s="65"/>
      <c r="CE44" s="65"/>
      <c r="CF44" s="65"/>
      <c r="CG44" s="65"/>
      <c r="CH44" s="65"/>
      <c r="CI44" s="65"/>
      <c r="CJ44" s="65"/>
      <c r="CK44" s="65"/>
      <c r="CL44" s="65"/>
      <c r="CM44" s="65"/>
      <c r="CN44" s="65"/>
      <c r="CO44" s="65"/>
      <c r="CP44" s="65"/>
      <c r="CQ44" s="65"/>
      <c r="CR44" s="65"/>
      <c r="CS44" s="28"/>
      <c r="CT44" s="28"/>
      <c r="CU44" s="28"/>
      <c r="CV44" s="28"/>
      <c r="CW44" s="28"/>
      <c r="CX44" s="28"/>
      <c r="CY44" s="28"/>
      <c r="CZ44" s="28"/>
      <c r="DA44" s="28"/>
      <c r="DB44" s="28"/>
      <c r="DC44" s="28"/>
      <c r="DD44" s="28"/>
      <c r="DE44" s="28"/>
      <c r="DF44" s="28"/>
      <c r="DG44" s="28"/>
      <c r="DH44" s="28"/>
      <c r="DI44" s="28"/>
      <c r="DJ44" s="28"/>
      <c r="DK44" s="64"/>
      <c r="DL44" s="28"/>
      <c r="DM44" s="28"/>
      <c r="DN44" s="64"/>
      <c r="DO44" s="64"/>
      <c r="DP44" s="28"/>
      <c r="DQ44" s="28"/>
      <c r="DR44" s="64"/>
      <c r="DS44" s="64"/>
      <c r="DT44" s="28"/>
      <c r="DU44" s="28"/>
      <c r="DV44" s="64"/>
      <c r="DW44" s="28"/>
      <c r="DX44" s="28"/>
      <c r="DY44" s="28"/>
      <c r="DZ44" s="28"/>
      <c r="EA44" s="28"/>
      <c r="EB44" s="28"/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28"/>
      <c r="EW44" s="28"/>
      <c r="EX44" s="28"/>
      <c r="EY44" s="28"/>
      <c r="EZ44" s="28"/>
      <c r="FA44" s="28"/>
      <c r="FB44" s="28"/>
      <c r="FC44" s="28"/>
      <c r="FD44" s="28"/>
      <c r="FE44" s="28"/>
      <c r="FF44" s="28"/>
      <c r="FG44" s="28"/>
      <c r="FH44" s="28"/>
      <c r="FI44" s="28"/>
      <c r="FJ44" s="28"/>
      <c r="FK44" s="28"/>
      <c r="FL44" s="28"/>
      <c r="FM44" s="28"/>
      <c r="FN44" s="28"/>
      <c r="FO44" s="28"/>
      <c r="FP44" s="28"/>
      <c r="FQ44" s="28"/>
      <c r="FR44" s="28"/>
      <c r="FS44" s="28"/>
      <c r="FT44" s="28"/>
      <c r="FU44" s="28"/>
      <c r="FV44" s="28"/>
      <c r="FW44" s="28"/>
      <c r="FX44" s="28"/>
      <c r="FY44" s="28"/>
      <c r="FZ44" s="28"/>
      <c r="GA44" s="28"/>
      <c r="GB44" s="28"/>
      <c r="GC44" s="28"/>
      <c r="GD44" s="28"/>
      <c r="GE44" s="28"/>
      <c r="GF44" s="28"/>
      <c r="GG44" s="28"/>
      <c r="GH44" s="28"/>
      <c r="GI44" s="28"/>
      <c r="GJ44" s="28"/>
      <c r="GK44" s="28"/>
      <c r="GL44" s="28"/>
      <c r="GM44" s="28"/>
      <c r="GN44" s="28"/>
      <c r="GO44" s="28"/>
    </row>
    <row r="45" spans="1:197" x14ac:dyDescent="0.25">
      <c r="A45" s="28"/>
      <c r="B45" s="69"/>
      <c r="C45" s="28"/>
      <c r="D45" s="28"/>
      <c r="E45" s="64"/>
      <c r="F45" s="28"/>
      <c r="G45" s="28"/>
      <c r="H45" s="28"/>
      <c r="I45" s="28"/>
      <c r="J45" s="28"/>
      <c r="K45" s="64"/>
      <c r="L45" s="64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64"/>
      <c r="X45" s="64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64"/>
      <c r="AJ45" s="64"/>
      <c r="AK45" s="28"/>
      <c r="AL45" s="28"/>
      <c r="AM45" s="28"/>
      <c r="AN45" s="28"/>
      <c r="AO45" s="28"/>
      <c r="AP45" s="28"/>
      <c r="AQ45" s="28"/>
      <c r="AR45" s="28"/>
      <c r="AS45" s="28"/>
      <c r="AT45" s="28"/>
      <c r="AU45" s="28"/>
      <c r="AV45" s="28"/>
      <c r="AW45" s="28"/>
      <c r="AX45" s="28"/>
      <c r="AY45" s="65"/>
      <c r="AZ45" s="66"/>
      <c r="BA45" s="65"/>
      <c r="BB45" s="65"/>
      <c r="BC45" s="65"/>
      <c r="BD45" s="65"/>
      <c r="BE45" s="65"/>
      <c r="BF45" s="65"/>
      <c r="BG45" s="65"/>
      <c r="BH45" s="65"/>
      <c r="BI45" s="65"/>
      <c r="BJ45" s="65"/>
      <c r="BK45" s="65"/>
      <c r="BL45" s="65"/>
      <c r="BM45" s="66"/>
      <c r="BN45" s="65"/>
      <c r="BO45" s="65"/>
      <c r="BP45" s="65"/>
      <c r="BQ45" s="65"/>
      <c r="BR45" s="65"/>
      <c r="BS45" s="65"/>
      <c r="BT45" s="65"/>
      <c r="BU45" s="65"/>
      <c r="BV45" s="65"/>
      <c r="BW45" s="65"/>
      <c r="BX45" s="65"/>
      <c r="BY45" s="65"/>
      <c r="BZ45" s="66"/>
      <c r="CA45" s="65"/>
      <c r="CB45" s="65"/>
      <c r="CC45" s="65"/>
      <c r="CD45" s="65"/>
      <c r="CE45" s="65"/>
      <c r="CF45" s="65"/>
      <c r="CG45" s="65"/>
      <c r="CH45" s="65"/>
      <c r="CI45" s="65"/>
      <c r="CJ45" s="65"/>
      <c r="CK45" s="65"/>
      <c r="CL45" s="65"/>
      <c r="CM45" s="65"/>
      <c r="CN45" s="65"/>
      <c r="CO45" s="65"/>
      <c r="CP45" s="65"/>
      <c r="CQ45" s="65"/>
      <c r="CR45" s="65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64"/>
      <c r="DL45" s="28"/>
      <c r="DM45" s="28"/>
      <c r="DN45" s="64"/>
      <c r="DO45" s="64"/>
      <c r="DP45" s="28"/>
      <c r="DQ45" s="28"/>
      <c r="DR45" s="64"/>
      <c r="DS45" s="64"/>
      <c r="DT45" s="28"/>
      <c r="DU45" s="28"/>
      <c r="DV45" s="64"/>
      <c r="DW45" s="28"/>
      <c r="DX45" s="28"/>
      <c r="DY45" s="28"/>
      <c r="DZ45" s="28"/>
      <c r="EA45" s="28"/>
      <c r="EB45" s="28"/>
      <c r="EC45" s="28"/>
      <c r="ED45" s="28"/>
      <c r="EE45" s="28"/>
      <c r="EF45" s="28"/>
      <c r="EG45" s="28"/>
      <c r="EH45" s="28"/>
      <c r="EI45" s="28"/>
      <c r="EJ45" s="28"/>
      <c r="EK45" s="28"/>
      <c r="EL45" s="28"/>
      <c r="EM45" s="28"/>
      <c r="EN45" s="28"/>
      <c r="EO45" s="28"/>
      <c r="EP45" s="28"/>
      <c r="EQ45" s="28"/>
      <c r="ER45" s="28"/>
      <c r="ES45" s="28"/>
      <c r="ET45" s="28"/>
      <c r="EU45" s="28"/>
      <c r="EV45" s="28"/>
      <c r="EW45" s="28"/>
      <c r="EX45" s="28"/>
      <c r="EY45" s="28"/>
      <c r="EZ45" s="28"/>
      <c r="FA45" s="28"/>
      <c r="FB45" s="28"/>
      <c r="FC45" s="28"/>
      <c r="FD45" s="28"/>
      <c r="FE45" s="28"/>
      <c r="FF45" s="28"/>
      <c r="FG45" s="28"/>
      <c r="FH45" s="28"/>
      <c r="FI45" s="28"/>
      <c r="FJ45" s="28"/>
      <c r="FK45" s="28"/>
      <c r="FL45" s="28"/>
      <c r="FM45" s="28"/>
      <c r="FN45" s="28"/>
      <c r="FO45" s="28"/>
      <c r="FP45" s="28"/>
      <c r="FQ45" s="28"/>
      <c r="FR45" s="28"/>
      <c r="FS45" s="28"/>
      <c r="FT45" s="28"/>
      <c r="FU45" s="28"/>
      <c r="FV45" s="28"/>
      <c r="FW45" s="28"/>
      <c r="FX45" s="28"/>
      <c r="FY45" s="28"/>
      <c r="FZ45" s="28"/>
      <c r="GA45" s="28"/>
      <c r="GB45" s="28"/>
      <c r="GC45" s="28"/>
      <c r="GD45" s="28"/>
      <c r="GE45" s="28"/>
      <c r="GF45" s="28"/>
      <c r="GG45" s="28"/>
      <c r="GH45" s="28"/>
      <c r="GI45" s="28"/>
      <c r="GJ45" s="28"/>
      <c r="GK45" s="28"/>
      <c r="GL45" s="28"/>
      <c r="GM45" s="28"/>
      <c r="GN45" s="28"/>
      <c r="GO45" s="28"/>
    </row>
    <row r="46" spans="1:197" x14ac:dyDescent="0.25">
      <c r="A46" s="28"/>
      <c r="B46" s="69"/>
      <c r="C46" s="28"/>
      <c r="D46" s="28"/>
      <c r="E46" s="64"/>
      <c r="F46" s="28"/>
      <c r="G46" s="28"/>
      <c r="H46" s="28"/>
      <c r="I46" s="28"/>
      <c r="J46" s="28"/>
      <c r="K46" s="64"/>
      <c r="L46" s="64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64"/>
      <c r="X46" s="64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64"/>
      <c r="AJ46" s="64"/>
      <c r="AK46" s="28"/>
      <c r="AL46" s="28"/>
      <c r="AM46" s="28"/>
      <c r="AN46" s="28"/>
      <c r="AO46" s="28"/>
      <c r="AP46" s="28"/>
      <c r="AQ46" s="28"/>
      <c r="AR46" s="28"/>
      <c r="AS46" s="28"/>
      <c r="AT46" s="28"/>
      <c r="AU46" s="28"/>
      <c r="AV46" s="28"/>
      <c r="AW46" s="28"/>
      <c r="AX46" s="28"/>
      <c r="AY46" s="65"/>
      <c r="AZ46" s="66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6"/>
      <c r="BN46" s="65"/>
      <c r="BO46" s="65"/>
      <c r="BP46" s="65"/>
      <c r="BQ46" s="65"/>
      <c r="BR46" s="65"/>
      <c r="BS46" s="65"/>
      <c r="BT46" s="65"/>
      <c r="BU46" s="65"/>
      <c r="BV46" s="65"/>
      <c r="BW46" s="65"/>
      <c r="BX46" s="65"/>
      <c r="BY46" s="65"/>
      <c r="BZ46" s="66"/>
      <c r="CA46" s="65"/>
      <c r="CB46" s="65"/>
      <c r="CC46" s="65"/>
      <c r="CD46" s="65"/>
      <c r="CE46" s="65"/>
      <c r="CF46" s="65"/>
      <c r="CG46" s="65"/>
      <c r="CH46" s="65"/>
      <c r="CI46" s="65"/>
      <c r="CJ46" s="65"/>
      <c r="CK46" s="65"/>
      <c r="CL46" s="65"/>
      <c r="CM46" s="65"/>
      <c r="CN46" s="65"/>
      <c r="CO46" s="65"/>
      <c r="CP46" s="65"/>
      <c r="CQ46" s="65"/>
      <c r="CR46" s="65"/>
      <c r="CS46" s="28"/>
      <c r="CT46" s="28"/>
      <c r="CU46" s="28"/>
      <c r="CV46" s="28"/>
      <c r="CW46" s="28"/>
      <c r="CX46" s="28"/>
      <c r="CY46" s="28"/>
      <c r="CZ46" s="28"/>
      <c r="DA46" s="28"/>
      <c r="DB46" s="28"/>
      <c r="DC46" s="28"/>
      <c r="DD46" s="28"/>
      <c r="DE46" s="28"/>
      <c r="DF46" s="28"/>
      <c r="DG46" s="28"/>
      <c r="DH46" s="28"/>
      <c r="DI46" s="28"/>
      <c r="DJ46" s="28"/>
      <c r="DK46" s="64"/>
      <c r="DL46" s="28"/>
      <c r="DM46" s="28"/>
      <c r="DN46" s="64"/>
      <c r="DO46" s="64"/>
      <c r="DP46" s="28"/>
      <c r="DQ46" s="28"/>
      <c r="DR46" s="64"/>
      <c r="DS46" s="64"/>
      <c r="DT46" s="28"/>
      <c r="DU46" s="28"/>
      <c r="DV46" s="64"/>
      <c r="DW46" s="28"/>
      <c r="DX46" s="28"/>
      <c r="DY46" s="28"/>
      <c r="DZ46" s="28"/>
      <c r="EA46" s="28"/>
      <c r="EB46" s="28"/>
      <c r="EC46" s="28"/>
      <c r="ED46" s="28"/>
      <c r="EE46" s="28"/>
      <c r="EF46" s="28"/>
      <c r="EG46" s="28"/>
      <c r="EH46" s="28"/>
      <c r="EI46" s="28"/>
      <c r="EJ46" s="28"/>
      <c r="EK46" s="28"/>
      <c r="EL46" s="28"/>
      <c r="EM46" s="28"/>
      <c r="EN46" s="28"/>
      <c r="EO46" s="28"/>
      <c r="EP46" s="28"/>
      <c r="EQ46" s="28"/>
      <c r="ER46" s="28"/>
      <c r="ES46" s="28"/>
      <c r="ET46" s="28"/>
      <c r="EU46" s="28"/>
      <c r="EV46" s="28"/>
      <c r="EW46" s="28"/>
      <c r="EX46" s="28"/>
      <c r="EY46" s="28"/>
      <c r="EZ46" s="28"/>
      <c r="FA46" s="28"/>
      <c r="FB46" s="28"/>
      <c r="FC46" s="28"/>
      <c r="FD46" s="28"/>
      <c r="FE46" s="28"/>
      <c r="FF46" s="28"/>
      <c r="FG46" s="28"/>
      <c r="FH46" s="28"/>
      <c r="FI46" s="28"/>
      <c r="FJ46" s="28"/>
      <c r="FK46" s="28"/>
      <c r="FL46" s="28"/>
      <c r="FM46" s="28"/>
      <c r="FN46" s="28"/>
      <c r="FO46" s="28"/>
      <c r="FP46" s="28"/>
      <c r="FQ46" s="28"/>
      <c r="FR46" s="28"/>
      <c r="FS46" s="28"/>
      <c r="FT46" s="28"/>
      <c r="FU46" s="28"/>
      <c r="FV46" s="28"/>
      <c r="FW46" s="28"/>
      <c r="FX46" s="28"/>
      <c r="FY46" s="28"/>
      <c r="FZ46" s="28"/>
      <c r="GA46" s="28"/>
      <c r="GB46" s="28"/>
      <c r="GC46" s="28"/>
      <c r="GD46" s="28"/>
      <c r="GE46" s="28"/>
      <c r="GF46" s="28"/>
      <c r="GG46" s="28"/>
      <c r="GH46" s="28"/>
      <c r="GI46" s="28"/>
      <c r="GJ46" s="28"/>
      <c r="GK46" s="28"/>
      <c r="GL46" s="28"/>
      <c r="GM46" s="28"/>
      <c r="GN46" s="28"/>
      <c r="GO46" s="28"/>
    </row>
    <row r="47" spans="1:197" x14ac:dyDescent="0.25">
      <c r="A47" s="28"/>
      <c r="B47" s="69"/>
      <c r="C47" s="28"/>
      <c r="D47" s="28"/>
      <c r="E47" s="64"/>
      <c r="F47" s="28"/>
      <c r="G47" s="28"/>
      <c r="H47" s="28"/>
      <c r="I47" s="28"/>
      <c r="J47" s="28"/>
      <c r="K47" s="64"/>
      <c r="L47" s="64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64"/>
      <c r="X47" s="64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64"/>
      <c r="AJ47" s="64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8"/>
      <c r="AV47" s="28"/>
      <c r="AW47" s="28"/>
      <c r="AX47" s="28"/>
      <c r="AY47" s="65"/>
      <c r="AZ47" s="66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6"/>
      <c r="BN47" s="65"/>
      <c r="BO47" s="65"/>
      <c r="BP47" s="65"/>
      <c r="BQ47" s="65"/>
      <c r="BR47" s="65"/>
      <c r="BS47" s="65"/>
      <c r="BT47" s="65"/>
      <c r="BU47" s="65"/>
      <c r="BV47" s="65"/>
      <c r="BW47" s="65"/>
      <c r="BX47" s="65"/>
      <c r="BY47" s="65"/>
      <c r="BZ47" s="66"/>
      <c r="CA47" s="65"/>
      <c r="CB47" s="65"/>
      <c r="CC47" s="65"/>
      <c r="CD47" s="65"/>
      <c r="CE47" s="65"/>
      <c r="CF47" s="65"/>
      <c r="CG47" s="65"/>
      <c r="CH47" s="65"/>
      <c r="CI47" s="65"/>
      <c r="CJ47" s="65"/>
      <c r="CK47" s="65"/>
      <c r="CL47" s="65"/>
      <c r="CM47" s="65"/>
      <c r="CN47" s="65"/>
      <c r="CO47" s="65"/>
      <c r="CP47" s="65"/>
      <c r="CQ47" s="65"/>
      <c r="CR47" s="65"/>
      <c r="CS47" s="28"/>
      <c r="CT47" s="28"/>
      <c r="CU47" s="28"/>
      <c r="CV47" s="28"/>
      <c r="CW47" s="28"/>
      <c r="CX47" s="28"/>
      <c r="CY47" s="28"/>
      <c r="CZ47" s="28"/>
      <c r="DA47" s="28"/>
      <c r="DB47" s="28"/>
      <c r="DC47" s="28"/>
      <c r="DD47" s="28"/>
      <c r="DE47" s="28"/>
      <c r="DF47" s="28"/>
      <c r="DG47" s="28"/>
      <c r="DH47" s="28"/>
      <c r="DI47" s="28"/>
      <c r="DJ47" s="28"/>
      <c r="DK47" s="64"/>
      <c r="DL47" s="28"/>
      <c r="DM47" s="28"/>
      <c r="DN47" s="64"/>
      <c r="DO47" s="64"/>
      <c r="DP47" s="28"/>
      <c r="DQ47" s="28"/>
      <c r="DR47" s="64"/>
      <c r="DS47" s="64"/>
      <c r="DT47" s="28"/>
      <c r="DU47" s="28"/>
      <c r="DV47" s="64"/>
      <c r="DW47" s="28"/>
      <c r="DX47" s="28"/>
      <c r="DY47" s="28"/>
      <c r="DZ47" s="28"/>
      <c r="EA47" s="28"/>
      <c r="EB47" s="28"/>
      <c r="EC47" s="28"/>
      <c r="ED47" s="28"/>
      <c r="EE47" s="28"/>
      <c r="EF47" s="28"/>
      <c r="EG47" s="28"/>
      <c r="EH47" s="28"/>
      <c r="EI47" s="28"/>
      <c r="EJ47" s="28"/>
      <c r="EK47" s="28"/>
      <c r="EL47" s="28"/>
      <c r="EM47" s="28"/>
      <c r="EN47" s="28"/>
      <c r="EO47" s="28"/>
      <c r="EP47" s="28"/>
      <c r="EQ47" s="28"/>
      <c r="ER47" s="28"/>
      <c r="ES47" s="28"/>
      <c r="ET47" s="28"/>
      <c r="EU47" s="28"/>
      <c r="EV47" s="28"/>
      <c r="EW47" s="28"/>
      <c r="EX47" s="28"/>
      <c r="EY47" s="28"/>
      <c r="EZ47" s="28"/>
      <c r="FA47" s="28"/>
      <c r="FB47" s="28"/>
      <c r="FC47" s="28"/>
      <c r="FD47" s="28"/>
      <c r="FE47" s="28"/>
      <c r="FF47" s="28"/>
      <c r="FG47" s="28"/>
      <c r="FH47" s="28"/>
      <c r="FI47" s="28"/>
      <c r="FJ47" s="28"/>
      <c r="FK47" s="28"/>
      <c r="FL47" s="28"/>
      <c r="FM47" s="28"/>
      <c r="FN47" s="28"/>
      <c r="FO47" s="28"/>
      <c r="FP47" s="28"/>
      <c r="FQ47" s="28"/>
      <c r="FR47" s="28"/>
      <c r="FS47" s="28"/>
      <c r="FT47" s="28"/>
      <c r="FU47" s="28"/>
      <c r="FV47" s="28"/>
      <c r="FW47" s="28"/>
      <c r="FX47" s="28"/>
      <c r="FY47" s="28"/>
      <c r="FZ47" s="28"/>
      <c r="GA47" s="28"/>
      <c r="GB47" s="28"/>
      <c r="GC47" s="28"/>
      <c r="GD47" s="28"/>
      <c r="GE47" s="28"/>
      <c r="GF47" s="28"/>
      <c r="GG47" s="28"/>
      <c r="GH47" s="28"/>
      <c r="GI47" s="28"/>
      <c r="GJ47" s="28"/>
      <c r="GK47" s="28"/>
      <c r="GL47" s="28"/>
      <c r="GM47" s="28"/>
      <c r="GN47" s="28"/>
      <c r="GO47" s="28"/>
    </row>
    <row r="48" spans="1:197" x14ac:dyDescent="0.25">
      <c r="A48" s="28"/>
      <c r="B48" s="69"/>
      <c r="C48" s="28"/>
      <c r="D48" s="28"/>
      <c r="E48" s="64"/>
      <c r="F48" s="28"/>
      <c r="G48" s="28"/>
      <c r="H48" s="28"/>
      <c r="I48" s="28"/>
      <c r="J48" s="28"/>
      <c r="K48" s="64"/>
      <c r="L48" s="64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64"/>
      <c r="X48" s="64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64"/>
      <c r="AJ48" s="64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65"/>
      <c r="AZ48" s="66"/>
      <c r="BA48" s="65"/>
      <c r="BB48" s="65"/>
      <c r="BC48" s="65"/>
      <c r="BD48" s="65"/>
      <c r="BE48" s="65"/>
      <c r="BF48" s="65"/>
      <c r="BG48" s="65"/>
      <c r="BH48" s="65"/>
      <c r="BI48" s="65"/>
      <c r="BJ48" s="65"/>
      <c r="BK48" s="65"/>
      <c r="BL48" s="65"/>
      <c r="BM48" s="66"/>
      <c r="BN48" s="65"/>
      <c r="BO48" s="65"/>
      <c r="BP48" s="65"/>
      <c r="BQ48" s="65"/>
      <c r="BR48" s="65"/>
      <c r="BS48" s="65"/>
      <c r="BT48" s="65"/>
      <c r="BU48" s="65"/>
      <c r="BV48" s="65"/>
      <c r="BW48" s="65"/>
      <c r="BX48" s="65"/>
      <c r="BY48" s="65"/>
      <c r="BZ48" s="66"/>
      <c r="CA48" s="65"/>
      <c r="CB48" s="65"/>
      <c r="CC48" s="65"/>
      <c r="CD48" s="65"/>
      <c r="CE48" s="65"/>
      <c r="CF48" s="65"/>
      <c r="CG48" s="65"/>
      <c r="CH48" s="65"/>
      <c r="CI48" s="65"/>
      <c r="CJ48" s="65"/>
      <c r="CK48" s="65"/>
      <c r="CL48" s="65"/>
      <c r="CM48" s="65"/>
      <c r="CN48" s="65"/>
      <c r="CO48" s="65"/>
      <c r="CP48" s="65"/>
      <c r="CQ48" s="65"/>
      <c r="CR48" s="65"/>
      <c r="CS48" s="28"/>
      <c r="CT48" s="28"/>
      <c r="CU48" s="28"/>
      <c r="CV48" s="28"/>
      <c r="CW48" s="28"/>
      <c r="CX48" s="28"/>
      <c r="CY48" s="28"/>
      <c r="CZ48" s="28"/>
      <c r="DA48" s="28"/>
      <c r="DB48" s="28"/>
      <c r="DC48" s="28"/>
      <c r="DD48" s="28"/>
      <c r="DE48" s="28"/>
      <c r="DF48" s="28"/>
      <c r="DG48" s="28"/>
      <c r="DH48" s="28"/>
      <c r="DI48" s="28"/>
      <c r="DJ48" s="28"/>
      <c r="DK48" s="64"/>
      <c r="DL48" s="28"/>
      <c r="DM48" s="28"/>
      <c r="DN48" s="64"/>
      <c r="DO48" s="64"/>
      <c r="DP48" s="28"/>
      <c r="DQ48" s="28"/>
      <c r="DR48" s="64"/>
      <c r="DS48" s="64"/>
      <c r="DT48" s="28"/>
      <c r="DU48" s="28"/>
      <c r="DV48" s="64"/>
      <c r="DW48" s="28"/>
      <c r="DX48" s="28"/>
      <c r="DY48" s="28"/>
      <c r="DZ48" s="28"/>
      <c r="EA48" s="28"/>
      <c r="EB48" s="28"/>
      <c r="EC48" s="28"/>
      <c r="ED48" s="28"/>
      <c r="EE48" s="28"/>
      <c r="EF48" s="28"/>
      <c r="EG48" s="28"/>
      <c r="EH48" s="28"/>
      <c r="EI48" s="28"/>
      <c r="EJ48" s="28"/>
      <c r="EK48" s="28"/>
      <c r="EL48" s="28"/>
      <c r="EM48" s="28"/>
      <c r="EN48" s="28"/>
      <c r="EO48" s="28"/>
      <c r="EP48" s="28"/>
      <c r="EQ48" s="28"/>
      <c r="ER48" s="28"/>
      <c r="ES48" s="28"/>
      <c r="ET48" s="28"/>
      <c r="EU48" s="28"/>
      <c r="EV48" s="28"/>
      <c r="EW48" s="28"/>
      <c r="EX48" s="28"/>
      <c r="EY48" s="28"/>
      <c r="EZ48" s="28"/>
      <c r="FA48" s="28"/>
      <c r="FB48" s="28"/>
      <c r="FC48" s="28"/>
      <c r="FD48" s="28"/>
      <c r="FE48" s="28"/>
      <c r="FF48" s="28"/>
      <c r="FG48" s="28"/>
      <c r="FH48" s="28"/>
      <c r="FI48" s="28"/>
      <c r="FJ48" s="28"/>
      <c r="FK48" s="28"/>
      <c r="FL48" s="28"/>
      <c r="FM48" s="28"/>
      <c r="FN48" s="28"/>
      <c r="FO48" s="28"/>
      <c r="FP48" s="28"/>
      <c r="FQ48" s="28"/>
      <c r="FR48" s="28"/>
      <c r="FS48" s="28"/>
      <c r="FT48" s="28"/>
      <c r="FU48" s="28"/>
      <c r="FV48" s="28"/>
      <c r="FW48" s="28"/>
      <c r="FX48" s="28"/>
      <c r="FY48" s="28"/>
      <c r="FZ48" s="28"/>
      <c r="GA48" s="28"/>
      <c r="GB48" s="28"/>
      <c r="GC48" s="28"/>
      <c r="GD48" s="28"/>
      <c r="GE48" s="28"/>
      <c r="GF48" s="28"/>
      <c r="GG48" s="28"/>
      <c r="GH48" s="28"/>
      <c r="GI48" s="28"/>
      <c r="GJ48" s="28"/>
      <c r="GK48" s="28"/>
      <c r="GL48" s="28"/>
      <c r="GM48" s="28"/>
      <c r="GN48" s="28"/>
      <c r="GO48" s="28"/>
    </row>
    <row r="49" spans="1:197" x14ac:dyDescent="0.25">
      <c r="A49" s="28"/>
      <c r="B49" s="69"/>
      <c r="C49" s="28"/>
      <c r="D49" s="28"/>
      <c r="E49" s="64"/>
      <c r="F49" s="28"/>
      <c r="G49" s="28"/>
      <c r="H49" s="28"/>
      <c r="I49" s="28"/>
      <c r="J49" s="28"/>
      <c r="K49" s="64"/>
      <c r="L49" s="64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64"/>
      <c r="X49" s="64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64"/>
      <c r="AJ49" s="64"/>
      <c r="AK49" s="28"/>
      <c r="AL49" s="28"/>
      <c r="AM49" s="28"/>
      <c r="AN49" s="28"/>
      <c r="AO49" s="28"/>
      <c r="AP49" s="28"/>
      <c r="AQ49" s="28"/>
      <c r="AR49" s="28"/>
      <c r="AS49" s="28"/>
      <c r="AT49" s="28"/>
      <c r="AU49" s="28"/>
      <c r="AV49" s="28"/>
      <c r="AW49" s="28"/>
      <c r="AX49" s="28"/>
      <c r="AY49" s="65"/>
      <c r="AZ49" s="66"/>
      <c r="BA49" s="65"/>
      <c r="BB49" s="65"/>
      <c r="BC49" s="65"/>
      <c r="BD49" s="65"/>
      <c r="BE49" s="65"/>
      <c r="BF49" s="65"/>
      <c r="BG49" s="65"/>
      <c r="BH49" s="65"/>
      <c r="BI49" s="65"/>
      <c r="BJ49" s="65"/>
      <c r="BK49" s="65"/>
      <c r="BL49" s="65"/>
      <c r="BM49" s="66"/>
      <c r="BN49" s="65"/>
      <c r="BO49" s="65"/>
      <c r="BP49" s="65"/>
      <c r="BQ49" s="65"/>
      <c r="BR49" s="65"/>
      <c r="BS49" s="65"/>
      <c r="BT49" s="65"/>
      <c r="BU49" s="65"/>
      <c r="BV49" s="65"/>
      <c r="BW49" s="65"/>
      <c r="BX49" s="65"/>
      <c r="BY49" s="65"/>
      <c r="BZ49" s="66"/>
      <c r="CA49" s="65"/>
      <c r="CB49" s="65"/>
      <c r="CC49" s="65"/>
      <c r="CD49" s="65"/>
      <c r="CE49" s="65"/>
      <c r="CF49" s="65"/>
      <c r="CG49" s="65"/>
      <c r="CH49" s="65"/>
      <c r="CI49" s="65"/>
      <c r="CJ49" s="65"/>
      <c r="CK49" s="65"/>
      <c r="CL49" s="65"/>
      <c r="CM49" s="65"/>
      <c r="CN49" s="65"/>
      <c r="CO49" s="65"/>
      <c r="CP49" s="65"/>
      <c r="CQ49" s="65"/>
      <c r="CR49" s="65"/>
      <c r="CS49" s="28"/>
      <c r="CT49" s="28"/>
      <c r="CU49" s="28"/>
      <c r="CV49" s="28"/>
      <c r="CW49" s="28"/>
      <c r="CX49" s="28"/>
      <c r="CY49" s="28"/>
      <c r="CZ49" s="28"/>
      <c r="DA49" s="28"/>
      <c r="DB49" s="28"/>
      <c r="DC49" s="28"/>
      <c r="DD49" s="28"/>
      <c r="DE49" s="28"/>
      <c r="DF49" s="28"/>
      <c r="DG49" s="28"/>
      <c r="DH49" s="28"/>
      <c r="DI49" s="28"/>
      <c r="DJ49" s="28"/>
      <c r="DK49" s="64"/>
      <c r="DL49" s="28"/>
      <c r="DM49" s="28"/>
      <c r="DN49" s="64"/>
      <c r="DO49" s="64"/>
      <c r="DP49" s="28"/>
      <c r="DQ49" s="28"/>
      <c r="DR49" s="64"/>
      <c r="DS49" s="64"/>
      <c r="DT49" s="28"/>
      <c r="DU49" s="28"/>
      <c r="DV49" s="64"/>
      <c r="DW49" s="28"/>
      <c r="DX49" s="28"/>
      <c r="DY49" s="28"/>
      <c r="DZ49" s="28"/>
      <c r="EA49" s="28"/>
      <c r="EB49" s="28"/>
      <c r="EC49" s="28"/>
      <c r="ED49" s="28"/>
      <c r="EE49" s="28"/>
      <c r="EF49" s="28"/>
      <c r="EG49" s="28"/>
      <c r="EH49" s="28"/>
      <c r="EI49" s="28"/>
      <c r="EJ49" s="28"/>
      <c r="EK49" s="28"/>
      <c r="EL49" s="28"/>
      <c r="EM49" s="28"/>
      <c r="EN49" s="28"/>
      <c r="EO49" s="28"/>
      <c r="EP49" s="28"/>
      <c r="EQ49" s="28"/>
      <c r="ER49" s="28"/>
      <c r="ES49" s="28"/>
      <c r="ET49" s="28"/>
      <c r="EU49" s="28"/>
      <c r="EV49" s="28"/>
      <c r="EW49" s="28"/>
      <c r="EX49" s="28"/>
      <c r="EY49" s="28"/>
      <c r="EZ49" s="28"/>
      <c r="FA49" s="28"/>
      <c r="FB49" s="28"/>
      <c r="FC49" s="28"/>
      <c r="FD49" s="28"/>
      <c r="FE49" s="28"/>
      <c r="FF49" s="28"/>
      <c r="FG49" s="28"/>
      <c r="FH49" s="28"/>
      <c r="FI49" s="28"/>
      <c r="FJ49" s="28"/>
      <c r="FK49" s="28"/>
      <c r="FL49" s="28"/>
      <c r="FM49" s="28"/>
      <c r="FN49" s="28"/>
      <c r="FO49" s="28"/>
      <c r="FP49" s="28"/>
      <c r="FQ49" s="28"/>
      <c r="FR49" s="28"/>
      <c r="FS49" s="28"/>
      <c r="FT49" s="28"/>
      <c r="FU49" s="28"/>
      <c r="FV49" s="28"/>
      <c r="FW49" s="28"/>
      <c r="FX49" s="28"/>
      <c r="FY49" s="28"/>
      <c r="FZ49" s="28"/>
      <c r="GA49" s="28"/>
      <c r="GB49" s="28"/>
      <c r="GC49" s="28"/>
      <c r="GD49" s="28"/>
      <c r="GE49" s="28"/>
      <c r="GF49" s="28"/>
      <c r="GG49" s="28"/>
      <c r="GH49" s="28"/>
      <c r="GI49" s="28"/>
      <c r="GJ49" s="28"/>
      <c r="GK49" s="28"/>
      <c r="GL49" s="28"/>
      <c r="GM49" s="28"/>
      <c r="GN49" s="28"/>
      <c r="GO49" s="28"/>
    </row>
    <row r="50" spans="1:197" x14ac:dyDescent="0.25">
      <c r="A50" s="28"/>
      <c r="B50" s="69"/>
      <c r="C50" s="28"/>
      <c r="D50" s="28"/>
      <c r="E50" s="64"/>
      <c r="F50" s="28"/>
      <c r="G50" s="28"/>
      <c r="H50" s="28"/>
      <c r="I50" s="28"/>
      <c r="J50" s="28"/>
      <c r="K50" s="64"/>
      <c r="L50" s="64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64"/>
      <c r="X50" s="64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64"/>
      <c r="AJ50" s="64"/>
      <c r="AK50" s="28"/>
      <c r="AL50" s="28"/>
      <c r="AM50" s="28"/>
      <c r="AN50" s="28"/>
      <c r="AO50" s="28"/>
      <c r="AP50" s="28"/>
      <c r="AQ50" s="28"/>
      <c r="AR50" s="28"/>
      <c r="AS50" s="28"/>
      <c r="AT50" s="28"/>
      <c r="AU50" s="28"/>
      <c r="AV50" s="28"/>
      <c r="AW50" s="28"/>
      <c r="AX50" s="28"/>
      <c r="AY50" s="65"/>
      <c r="AZ50" s="66"/>
      <c r="BA50" s="65"/>
      <c r="BB50" s="65"/>
      <c r="BC50" s="65"/>
      <c r="BD50" s="65"/>
      <c r="BE50" s="65"/>
      <c r="BF50" s="65"/>
      <c r="BG50" s="65"/>
      <c r="BH50" s="65"/>
      <c r="BI50" s="65"/>
      <c r="BJ50" s="65"/>
      <c r="BK50" s="65"/>
      <c r="BL50" s="65"/>
      <c r="BM50" s="66"/>
      <c r="BN50" s="65"/>
      <c r="BO50" s="65"/>
      <c r="BP50" s="65"/>
      <c r="BQ50" s="65"/>
      <c r="BR50" s="65"/>
      <c r="BS50" s="65"/>
      <c r="BT50" s="65"/>
      <c r="BU50" s="65"/>
      <c r="BV50" s="65"/>
      <c r="BW50" s="65"/>
      <c r="BX50" s="65"/>
      <c r="BY50" s="65"/>
      <c r="BZ50" s="66"/>
      <c r="CA50" s="65"/>
      <c r="CB50" s="65"/>
      <c r="CC50" s="65"/>
      <c r="CD50" s="65"/>
      <c r="CE50" s="65"/>
      <c r="CF50" s="65"/>
      <c r="CG50" s="65"/>
      <c r="CH50" s="65"/>
      <c r="CI50" s="65"/>
      <c r="CJ50" s="65"/>
      <c r="CK50" s="65"/>
      <c r="CL50" s="65"/>
      <c r="CM50" s="65"/>
      <c r="CN50" s="65"/>
      <c r="CO50" s="65"/>
      <c r="CP50" s="65"/>
      <c r="CQ50" s="65"/>
      <c r="CR50" s="65"/>
      <c r="CS50" s="28"/>
      <c r="CT50" s="28"/>
      <c r="CU50" s="28"/>
      <c r="CV50" s="28"/>
      <c r="CW50" s="28"/>
      <c r="CX50" s="28"/>
      <c r="CY50" s="28"/>
      <c r="CZ50" s="28"/>
      <c r="DA50" s="28"/>
      <c r="DB50" s="28"/>
      <c r="DC50" s="28"/>
      <c r="DD50" s="28"/>
      <c r="DE50" s="28"/>
      <c r="DF50" s="28"/>
      <c r="DG50" s="28"/>
      <c r="DH50" s="28"/>
      <c r="DI50" s="28"/>
      <c r="DJ50" s="28"/>
      <c r="DK50" s="64"/>
      <c r="DL50" s="28"/>
      <c r="DM50" s="28"/>
      <c r="DN50" s="64"/>
      <c r="DO50" s="64"/>
      <c r="DP50" s="28"/>
      <c r="DQ50" s="28"/>
      <c r="DR50" s="64"/>
      <c r="DS50" s="64"/>
      <c r="DT50" s="28"/>
      <c r="DU50" s="28"/>
      <c r="DV50" s="64"/>
      <c r="DW50" s="28"/>
      <c r="DX50" s="28"/>
      <c r="DY50" s="28"/>
      <c r="DZ50" s="28"/>
      <c r="EA50" s="28"/>
      <c r="EB50" s="28"/>
      <c r="EC50" s="28"/>
      <c r="ED50" s="28"/>
      <c r="EE50" s="28"/>
      <c r="EF50" s="28"/>
      <c r="EG50" s="28"/>
      <c r="EH50" s="28"/>
      <c r="EI50" s="28"/>
      <c r="EJ50" s="28"/>
      <c r="EK50" s="28"/>
      <c r="EL50" s="28"/>
      <c r="EM50" s="28"/>
      <c r="EN50" s="28"/>
      <c r="EO50" s="28"/>
      <c r="EP50" s="28"/>
      <c r="EQ50" s="28"/>
      <c r="ER50" s="28"/>
      <c r="ES50" s="28"/>
      <c r="ET50" s="28"/>
      <c r="EU50" s="28"/>
      <c r="EV50" s="28"/>
      <c r="EW50" s="28"/>
      <c r="EX50" s="28"/>
      <c r="EY50" s="28"/>
      <c r="EZ50" s="28"/>
      <c r="FA50" s="28"/>
      <c r="FB50" s="28"/>
      <c r="FC50" s="28"/>
      <c r="FD50" s="28"/>
      <c r="FE50" s="28"/>
      <c r="FF50" s="28"/>
      <c r="FG50" s="28"/>
      <c r="FH50" s="28"/>
      <c r="FI50" s="28"/>
      <c r="FJ50" s="28"/>
      <c r="FK50" s="28"/>
      <c r="FL50" s="28"/>
      <c r="FM50" s="28"/>
      <c r="FN50" s="28"/>
      <c r="FO50" s="28"/>
      <c r="FP50" s="28"/>
      <c r="FQ50" s="28"/>
      <c r="FR50" s="28"/>
      <c r="FS50" s="28"/>
      <c r="FT50" s="28"/>
      <c r="FU50" s="28"/>
      <c r="FV50" s="28"/>
      <c r="FW50" s="28"/>
      <c r="FX50" s="28"/>
      <c r="FY50" s="28"/>
      <c r="FZ50" s="28"/>
      <c r="GA50" s="28"/>
      <c r="GB50" s="28"/>
      <c r="GC50" s="28"/>
      <c r="GD50" s="28"/>
      <c r="GE50" s="28"/>
      <c r="GF50" s="28"/>
      <c r="GG50" s="28"/>
      <c r="GH50" s="28"/>
      <c r="GI50" s="28"/>
      <c r="GJ50" s="28"/>
      <c r="GK50" s="28"/>
      <c r="GL50" s="28"/>
      <c r="GM50" s="28"/>
      <c r="GN50" s="28"/>
      <c r="GO50" s="28"/>
    </row>
    <row r="51" spans="1:197" x14ac:dyDescent="0.25">
      <c r="A51" s="28"/>
      <c r="B51" s="69"/>
      <c r="C51" s="28"/>
      <c r="D51" s="28"/>
      <c r="E51" s="64"/>
      <c r="F51" s="28"/>
      <c r="G51" s="28"/>
      <c r="H51" s="28"/>
      <c r="I51" s="28"/>
      <c r="J51" s="28"/>
      <c r="K51" s="64"/>
      <c r="L51" s="64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64"/>
      <c r="X51" s="64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64"/>
      <c r="AJ51" s="64"/>
      <c r="AK51" s="28"/>
      <c r="AL51" s="28"/>
      <c r="AM51" s="28"/>
      <c r="AN51" s="28"/>
      <c r="AO51" s="28"/>
      <c r="AP51" s="28"/>
      <c r="AQ51" s="28"/>
      <c r="AR51" s="28"/>
      <c r="AS51" s="28"/>
      <c r="AT51" s="28"/>
      <c r="AU51" s="28"/>
      <c r="AV51" s="28"/>
      <c r="AW51" s="28"/>
      <c r="AX51" s="28"/>
      <c r="AY51" s="65"/>
      <c r="AZ51" s="66"/>
      <c r="BA51" s="65"/>
      <c r="BB51" s="65"/>
      <c r="BC51" s="65"/>
      <c r="BD51" s="65"/>
      <c r="BE51" s="65"/>
      <c r="BF51" s="65"/>
      <c r="BG51" s="65"/>
      <c r="BH51" s="65"/>
      <c r="BI51" s="65"/>
      <c r="BJ51" s="65"/>
      <c r="BK51" s="65"/>
      <c r="BL51" s="65"/>
      <c r="BM51" s="66"/>
      <c r="BN51" s="65"/>
      <c r="BO51" s="65"/>
      <c r="BP51" s="65"/>
      <c r="BQ51" s="65"/>
      <c r="BR51" s="65"/>
      <c r="BS51" s="65"/>
      <c r="BT51" s="65"/>
      <c r="BU51" s="65"/>
      <c r="BV51" s="65"/>
      <c r="BW51" s="65"/>
      <c r="BX51" s="65"/>
      <c r="BY51" s="65"/>
      <c r="BZ51" s="66"/>
      <c r="CA51" s="65"/>
      <c r="CB51" s="65"/>
      <c r="CC51" s="65"/>
      <c r="CD51" s="65"/>
      <c r="CE51" s="65"/>
      <c r="CF51" s="65"/>
      <c r="CG51" s="65"/>
      <c r="CH51" s="65"/>
      <c r="CI51" s="65"/>
      <c r="CJ51" s="65"/>
      <c r="CK51" s="65"/>
      <c r="CL51" s="65"/>
      <c r="CM51" s="65"/>
      <c r="CN51" s="65"/>
      <c r="CO51" s="65"/>
      <c r="CP51" s="65"/>
      <c r="CQ51" s="65"/>
      <c r="CR51" s="65"/>
      <c r="CS51" s="28"/>
      <c r="CT51" s="28"/>
      <c r="CU51" s="28"/>
      <c r="CV51" s="28"/>
      <c r="CW51" s="28"/>
      <c r="CX51" s="28"/>
      <c r="CY51" s="28"/>
      <c r="CZ51" s="28"/>
      <c r="DA51" s="28"/>
      <c r="DB51" s="28"/>
      <c r="DC51" s="28"/>
      <c r="DD51" s="28"/>
      <c r="DE51" s="28"/>
      <c r="DF51" s="28"/>
      <c r="DG51" s="28"/>
      <c r="DH51" s="28"/>
      <c r="DI51" s="28"/>
      <c r="DJ51" s="28"/>
      <c r="DK51" s="64"/>
      <c r="DL51" s="28"/>
      <c r="DM51" s="28"/>
      <c r="DN51" s="64"/>
      <c r="DO51" s="64"/>
      <c r="DP51" s="28"/>
      <c r="DQ51" s="28"/>
      <c r="DR51" s="64"/>
      <c r="DS51" s="64"/>
      <c r="DT51" s="28"/>
      <c r="DU51" s="28"/>
      <c r="DV51" s="64"/>
      <c r="DW51" s="28"/>
      <c r="DX51" s="28"/>
      <c r="DY51" s="28"/>
      <c r="DZ51" s="28"/>
      <c r="EA51" s="28"/>
      <c r="EB51" s="28"/>
      <c r="EC51" s="28"/>
      <c r="ED51" s="28"/>
      <c r="EE51" s="28"/>
      <c r="EF51" s="28"/>
      <c r="EG51" s="28"/>
      <c r="EH51" s="28"/>
      <c r="EI51" s="28"/>
      <c r="EJ51" s="28"/>
      <c r="EK51" s="28"/>
      <c r="EL51" s="28"/>
      <c r="EM51" s="28"/>
      <c r="EN51" s="28"/>
      <c r="EO51" s="28"/>
      <c r="EP51" s="28"/>
      <c r="EQ51" s="28"/>
      <c r="ER51" s="28"/>
      <c r="ES51" s="28"/>
      <c r="ET51" s="28"/>
      <c r="EU51" s="28"/>
      <c r="EV51" s="28"/>
      <c r="EW51" s="28"/>
      <c r="EX51" s="28"/>
      <c r="EY51" s="28"/>
      <c r="EZ51" s="28"/>
      <c r="FA51" s="28"/>
      <c r="FB51" s="28"/>
      <c r="FC51" s="28"/>
      <c r="FD51" s="28"/>
      <c r="FE51" s="28"/>
      <c r="FF51" s="28"/>
      <c r="FG51" s="28"/>
      <c r="FH51" s="28"/>
      <c r="FI51" s="28"/>
      <c r="FJ51" s="28"/>
      <c r="FK51" s="28"/>
      <c r="FL51" s="28"/>
      <c r="FM51" s="28"/>
      <c r="FN51" s="28"/>
      <c r="FO51" s="28"/>
      <c r="FP51" s="28"/>
      <c r="FQ51" s="28"/>
      <c r="FR51" s="28"/>
      <c r="FS51" s="28"/>
      <c r="FT51" s="28"/>
      <c r="FU51" s="28"/>
      <c r="FV51" s="28"/>
      <c r="FW51" s="28"/>
      <c r="FX51" s="28"/>
      <c r="FY51" s="28"/>
      <c r="FZ51" s="28"/>
      <c r="GA51" s="28"/>
      <c r="GB51" s="28"/>
      <c r="GC51" s="28"/>
      <c r="GD51" s="28"/>
      <c r="GE51" s="28"/>
      <c r="GF51" s="28"/>
      <c r="GG51" s="28"/>
      <c r="GH51" s="28"/>
      <c r="GI51" s="28"/>
      <c r="GJ51" s="28"/>
      <c r="GK51" s="28"/>
      <c r="GL51" s="28"/>
      <c r="GM51" s="28"/>
      <c r="GN51" s="28"/>
      <c r="GO51" s="28"/>
    </row>
    <row r="52" spans="1:197" x14ac:dyDescent="0.25">
      <c r="A52" s="28"/>
      <c r="B52" s="69"/>
      <c r="C52" s="28"/>
      <c r="D52" s="28"/>
      <c r="E52" s="64"/>
      <c r="F52" s="28"/>
      <c r="G52" s="28"/>
      <c r="H52" s="28"/>
      <c r="I52" s="28"/>
      <c r="J52" s="28"/>
      <c r="K52" s="64"/>
      <c r="L52" s="64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64"/>
      <c r="X52" s="64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64"/>
      <c r="AJ52" s="64"/>
      <c r="AK52" s="28"/>
      <c r="AL52" s="28"/>
      <c r="AM52" s="28"/>
      <c r="AN52" s="28"/>
      <c r="AO52" s="28"/>
      <c r="AP52" s="28"/>
      <c r="AQ52" s="28"/>
      <c r="AR52" s="28"/>
      <c r="AS52" s="28"/>
      <c r="AT52" s="28"/>
      <c r="AU52" s="28"/>
      <c r="AV52" s="28"/>
      <c r="AW52" s="28"/>
      <c r="AX52" s="28"/>
      <c r="AY52" s="65"/>
      <c r="AZ52" s="66"/>
      <c r="BA52" s="65"/>
      <c r="BB52" s="65"/>
      <c r="BC52" s="65"/>
      <c r="BD52" s="65"/>
      <c r="BE52" s="65"/>
      <c r="BF52" s="65"/>
      <c r="BG52" s="65"/>
      <c r="BH52" s="65"/>
      <c r="BI52" s="65"/>
      <c r="BJ52" s="65"/>
      <c r="BK52" s="65"/>
      <c r="BL52" s="65"/>
      <c r="BM52" s="66"/>
      <c r="BN52" s="65"/>
      <c r="BO52" s="65"/>
      <c r="BP52" s="65"/>
      <c r="BQ52" s="65"/>
      <c r="BR52" s="65"/>
      <c r="BS52" s="65"/>
      <c r="BT52" s="65"/>
      <c r="BU52" s="65"/>
      <c r="BV52" s="65"/>
      <c r="BW52" s="65"/>
      <c r="BX52" s="65"/>
      <c r="BY52" s="65"/>
      <c r="BZ52" s="66"/>
      <c r="CA52" s="65"/>
      <c r="CB52" s="65"/>
      <c r="CC52" s="65"/>
      <c r="CD52" s="65"/>
      <c r="CE52" s="65"/>
      <c r="CF52" s="65"/>
      <c r="CG52" s="65"/>
      <c r="CH52" s="65"/>
      <c r="CI52" s="65"/>
      <c r="CJ52" s="65"/>
      <c r="CK52" s="65"/>
      <c r="CL52" s="65"/>
      <c r="CM52" s="65"/>
      <c r="CN52" s="65"/>
      <c r="CO52" s="65"/>
      <c r="CP52" s="65"/>
      <c r="CQ52" s="65"/>
      <c r="CR52" s="65"/>
      <c r="CS52" s="28"/>
      <c r="CT52" s="28"/>
      <c r="CU52" s="28"/>
      <c r="CV52" s="28"/>
      <c r="CW52" s="28"/>
      <c r="CX52" s="28"/>
      <c r="CY52" s="28"/>
      <c r="CZ52" s="28"/>
      <c r="DA52" s="28"/>
      <c r="DB52" s="28"/>
      <c r="DC52" s="28"/>
      <c r="DD52" s="28"/>
      <c r="DE52" s="28"/>
      <c r="DF52" s="28"/>
      <c r="DG52" s="28"/>
      <c r="DH52" s="28"/>
      <c r="DI52" s="28"/>
      <c r="DJ52" s="28"/>
      <c r="DK52" s="64"/>
      <c r="DL52" s="28"/>
      <c r="DM52" s="28"/>
      <c r="DN52" s="64"/>
      <c r="DO52" s="64"/>
      <c r="DP52" s="28"/>
      <c r="DQ52" s="28"/>
      <c r="DR52" s="64"/>
      <c r="DS52" s="64"/>
      <c r="DT52" s="28"/>
      <c r="DU52" s="28"/>
      <c r="DV52" s="64"/>
      <c r="DW52" s="28"/>
      <c r="DX52" s="28"/>
      <c r="DY52" s="28"/>
      <c r="DZ52" s="28"/>
      <c r="EA52" s="28"/>
      <c r="EB52" s="28"/>
      <c r="EC52" s="28"/>
      <c r="ED52" s="28"/>
      <c r="EE52" s="28"/>
      <c r="EF52" s="28"/>
      <c r="EG52" s="28"/>
      <c r="EH52" s="28"/>
      <c r="EI52" s="28"/>
      <c r="EJ52" s="28"/>
      <c r="EK52" s="28"/>
      <c r="EL52" s="28"/>
      <c r="EM52" s="28"/>
      <c r="EN52" s="28"/>
      <c r="EO52" s="28"/>
      <c r="EP52" s="28"/>
      <c r="EQ52" s="28"/>
      <c r="ER52" s="28"/>
      <c r="ES52" s="28"/>
      <c r="ET52" s="28"/>
      <c r="EU52" s="28"/>
      <c r="EV52" s="28"/>
      <c r="EW52" s="28"/>
      <c r="EX52" s="28"/>
      <c r="EY52" s="28"/>
      <c r="EZ52" s="28"/>
      <c r="FA52" s="28"/>
      <c r="FB52" s="28"/>
      <c r="FC52" s="28"/>
      <c r="FD52" s="28"/>
      <c r="FE52" s="28"/>
      <c r="FF52" s="28"/>
      <c r="FG52" s="28"/>
      <c r="FH52" s="28"/>
      <c r="FI52" s="28"/>
      <c r="FJ52" s="28"/>
      <c r="FK52" s="28"/>
      <c r="FL52" s="28"/>
      <c r="FM52" s="28"/>
      <c r="FN52" s="28"/>
      <c r="FO52" s="28"/>
      <c r="FP52" s="28"/>
      <c r="FQ52" s="28"/>
      <c r="FR52" s="28"/>
      <c r="FS52" s="28"/>
      <c r="FT52" s="28"/>
      <c r="FU52" s="28"/>
      <c r="FV52" s="28"/>
      <c r="FW52" s="28"/>
      <c r="FX52" s="28"/>
      <c r="FY52" s="28"/>
      <c r="FZ52" s="28"/>
      <c r="GA52" s="28"/>
      <c r="GB52" s="28"/>
      <c r="GC52" s="28"/>
      <c r="GD52" s="28"/>
      <c r="GE52" s="28"/>
      <c r="GF52" s="28"/>
      <c r="GG52" s="28"/>
      <c r="GH52" s="28"/>
      <c r="GI52" s="28"/>
      <c r="GJ52" s="28"/>
      <c r="GK52" s="28"/>
      <c r="GL52" s="28"/>
      <c r="GM52" s="28"/>
      <c r="GN52" s="28"/>
      <c r="GO52" s="28"/>
    </row>
    <row r="53" spans="1:197" x14ac:dyDescent="0.25">
      <c r="A53" s="28"/>
      <c r="B53" s="69"/>
      <c r="C53" s="28"/>
      <c r="D53" s="28"/>
      <c r="E53" s="64"/>
      <c r="F53" s="28"/>
      <c r="G53" s="28"/>
      <c r="H53" s="28"/>
      <c r="I53" s="28"/>
      <c r="J53" s="28"/>
      <c r="K53" s="64"/>
      <c r="L53" s="64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64"/>
      <c r="X53" s="64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64"/>
      <c r="AJ53" s="64"/>
      <c r="AK53" s="28"/>
      <c r="AL53" s="28"/>
      <c r="AM53" s="28"/>
      <c r="AN53" s="28"/>
      <c r="AO53" s="28"/>
      <c r="AP53" s="28"/>
      <c r="AQ53" s="28"/>
      <c r="AR53" s="28"/>
      <c r="AS53" s="28"/>
      <c r="AT53" s="28"/>
      <c r="AU53" s="28"/>
      <c r="AV53" s="28"/>
      <c r="AW53" s="28"/>
      <c r="AX53" s="28"/>
      <c r="AY53" s="65"/>
      <c r="AZ53" s="66"/>
      <c r="BA53" s="65"/>
      <c r="BB53" s="65"/>
      <c r="BC53" s="65"/>
      <c r="BD53" s="65"/>
      <c r="BE53" s="65"/>
      <c r="BF53" s="65"/>
      <c r="BG53" s="65"/>
      <c r="BH53" s="65"/>
      <c r="BI53" s="65"/>
      <c r="BJ53" s="65"/>
      <c r="BK53" s="65"/>
      <c r="BL53" s="65"/>
      <c r="BM53" s="66"/>
      <c r="BN53" s="65"/>
      <c r="BO53" s="65"/>
      <c r="BP53" s="65"/>
      <c r="BQ53" s="65"/>
      <c r="BR53" s="65"/>
      <c r="BS53" s="65"/>
      <c r="BT53" s="65"/>
      <c r="BU53" s="65"/>
      <c r="BV53" s="65"/>
      <c r="BW53" s="65"/>
      <c r="BX53" s="65"/>
      <c r="BY53" s="65"/>
      <c r="BZ53" s="66"/>
      <c r="CA53" s="65"/>
      <c r="CB53" s="65"/>
      <c r="CC53" s="65"/>
      <c r="CD53" s="65"/>
      <c r="CE53" s="65"/>
      <c r="CF53" s="65"/>
      <c r="CG53" s="65"/>
      <c r="CH53" s="65"/>
      <c r="CI53" s="65"/>
      <c r="CJ53" s="65"/>
      <c r="CK53" s="65"/>
      <c r="CL53" s="65"/>
      <c r="CM53" s="65"/>
      <c r="CN53" s="65"/>
      <c r="CO53" s="65"/>
      <c r="CP53" s="65"/>
      <c r="CQ53" s="65"/>
      <c r="CR53" s="65"/>
      <c r="CS53" s="28"/>
      <c r="CT53" s="28"/>
      <c r="CU53" s="28"/>
      <c r="CV53" s="28"/>
      <c r="CW53" s="28"/>
      <c r="CX53" s="28"/>
      <c r="CY53" s="28"/>
      <c r="CZ53" s="28"/>
      <c r="DA53" s="28"/>
      <c r="DB53" s="28"/>
      <c r="DC53" s="28"/>
      <c r="DD53" s="28"/>
      <c r="DE53" s="28"/>
      <c r="DF53" s="28"/>
      <c r="DG53" s="28"/>
      <c r="DH53" s="28"/>
      <c r="DI53" s="28"/>
      <c r="DJ53" s="28"/>
      <c r="DK53" s="64"/>
      <c r="DL53" s="28"/>
      <c r="DM53" s="28"/>
      <c r="DN53" s="64"/>
      <c r="DO53" s="64"/>
      <c r="DP53" s="28"/>
      <c r="DQ53" s="28"/>
      <c r="DR53" s="64"/>
      <c r="DS53" s="64"/>
      <c r="DT53" s="28"/>
      <c r="DU53" s="28"/>
      <c r="DV53" s="64"/>
      <c r="DW53" s="28"/>
      <c r="DX53" s="28"/>
      <c r="DY53" s="28"/>
      <c r="DZ53" s="28"/>
      <c r="EA53" s="28"/>
      <c r="EB53" s="28"/>
      <c r="EC53" s="28"/>
      <c r="ED53" s="28"/>
      <c r="EE53" s="28"/>
      <c r="EF53" s="28"/>
      <c r="EG53" s="28"/>
      <c r="EH53" s="28"/>
      <c r="EI53" s="28"/>
      <c r="EJ53" s="28"/>
      <c r="EK53" s="28"/>
      <c r="EL53" s="28"/>
      <c r="EM53" s="28"/>
      <c r="EN53" s="28"/>
      <c r="EO53" s="28"/>
      <c r="EP53" s="28"/>
      <c r="EQ53" s="28"/>
      <c r="ER53" s="28"/>
      <c r="ES53" s="28"/>
      <c r="ET53" s="28"/>
      <c r="EU53" s="28"/>
      <c r="EV53" s="28"/>
      <c r="EW53" s="28"/>
      <c r="EX53" s="28"/>
      <c r="EY53" s="28"/>
      <c r="EZ53" s="28"/>
      <c r="FA53" s="28"/>
      <c r="FB53" s="28"/>
      <c r="FC53" s="28"/>
      <c r="FD53" s="28"/>
      <c r="FE53" s="28"/>
      <c r="FF53" s="28"/>
      <c r="FG53" s="28"/>
      <c r="FH53" s="28"/>
      <c r="FI53" s="28"/>
      <c r="FJ53" s="28"/>
      <c r="FK53" s="28"/>
      <c r="FL53" s="28"/>
      <c r="FM53" s="28"/>
      <c r="FN53" s="28"/>
      <c r="FO53" s="28"/>
      <c r="FP53" s="28"/>
      <c r="FQ53" s="28"/>
      <c r="FR53" s="28"/>
      <c r="FS53" s="28"/>
      <c r="FT53" s="28"/>
      <c r="FU53" s="28"/>
      <c r="FV53" s="28"/>
      <c r="FW53" s="28"/>
      <c r="FX53" s="28"/>
      <c r="FY53" s="28"/>
      <c r="FZ53" s="28"/>
      <c r="GA53" s="28"/>
      <c r="GB53" s="28"/>
      <c r="GC53" s="28"/>
      <c r="GD53" s="28"/>
      <c r="GE53" s="28"/>
      <c r="GF53" s="28"/>
      <c r="GG53" s="28"/>
      <c r="GH53" s="28"/>
      <c r="GI53" s="28"/>
      <c r="GJ53" s="28"/>
      <c r="GK53" s="28"/>
      <c r="GL53" s="28"/>
      <c r="GM53" s="28"/>
      <c r="GN53" s="28"/>
      <c r="GO53" s="28"/>
    </row>
    <row r="54" spans="1:197" x14ac:dyDescent="0.25">
      <c r="A54" s="28"/>
      <c r="B54" s="69"/>
      <c r="C54" s="28"/>
      <c r="D54" s="28"/>
      <c r="E54" s="64"/>
      <c r="F54" s="28"/>
      <c r="G54" s="28"/>
      <c r="H54" s="28"/>
      <c r="I54" s="28"/>
      <c r="J54" s="28"/>
      <c r="K54" s="64"/>
      <c r="L54" s="64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64"/>
      <c r="X54" s="64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64"/>
      <c r="AJ54" s="64"/>
      <c r="AK54" s="28"/>
      <c r="AL54" s="28"/>
      <c r="AM54" s="28"/>
      <c r="AN54" s="28"/>
      <c r="AO54" s="28"/>
      <c r="AP54" s="28"/>
      <c r="AQ54" s="28"/>
      <c r="AR54" s="28"/>
      <c r="AS54" s="28"/>
      <c r="AT54" s="28"/>
      <c r="AU54" s="28"/>
      <c r="AV54" s="28"/>
      <c r="AW54" s="28"/>
      <c r="AX54" s="28"/>
      <c r="AY54" s="65"/>
      <c r="AZ54" s="66"/>
      <c r="BA54" s="65"/>
      <c r="BB54" s="65"/>
      <c r="BC54" s="65"/>
      <c r="BD54" s="65"/>
      <c r="BE54" s="65"/>
      <c r="BF54" s="65"/>
      <c r="BG54" s="65"/>
      <c r="BH54" s="65"/>
      <c r="BI54" s="65"/>
      <c r="BJ54" s="65"/>
      <c r="BK54" s="65"/>
      <c r="BL54" s="65"/>
      <c r="BM54" s="66"/>
      <c r="BN54" s="65"/>
      <c r="BO54" s="65"/>
      <c r="BP54" s="65"/>
      <c r="BQ54" s="65"/>
      <c r="BR54" s="65"/>
      <c r="BS54" s="65"/>
      <c r="BT54" s="65"/>
      <c r="BU54" s="65"/>
      <c r="BV54" s="65"/>
      <c r="BW54" s="65"/>
      <c r="BX54" s="65"/>
      <c r="BY54" s="65"/>
      <c r="BZ54" s="66"/>
      <c r="CA54" s="65"/>
      <c r="CB54" s="65"/>
      <c r="CC54" s="65"/>
      <c r="CD54" s="65"/>
      <c r="CE54" s="65"/>
      <c r="CF54" s="65"/>
      <c r="CG54" s="65"/>
      <c r="CH54" s="65"/>
      <c r="CI54" s="65"/>
      <c r="CJ54" s="65"/>
      <c r="CK54" s="65"/>
      <c r="CL54" s="65"/>
      <c r="CM54" s="65"/>
      <c r="CN54" s="65"/>
      <c r="CO54" s="65"/>
      <c r="CP54" s="65"/>
      <c r="CQ54" s="65"/>
      <c r="CR54" s="65"/>
      <c r="CS54" s="28"/>
      <c r="CT54" s="28"/>
      <c r="CU54" s="28"/>
      <c r="CV54" s="28"/>
      <c r="CW54" s="28"/>
      <c r="CX54" s="28"/>
      <c r="CY54" s="28"/>
      <c r="CZ54" s="28"/>
      <c r="DA54" s="28"/>
      <c r="DB54" s="28"/>
      <c r="DC54" s="28"/>
      <c r="DD54" s="28"/>
      <c r="DE54" s="28"/>
      <c r="DF54" s="28"/>
      <c r="DG54" s="28"/>
      <c r="DH54" s="28"/>
      <c r="DI54" s="28"/>
      <c r="DJ54" s="28"/>
      <c r="DK54" s="64"/>
      <c r="DL54" s="28"/>
      <c r="DM54" s="28"/>
      <c r="DN54" s="64"/>
      <c r="DO54" s="64"/>
      <c r="DP54" s="28"/>
      <c r="DQ54" s="28"/>
      <c r="DR54" s="64"/>
      <c r="DS54" s="64"/>
      <c r="DT54" s="28"/>
      <c r="DU54" s="28"/>
      <c r="DV54" s="64"/>
      <c r="DW54" s="28"/>
      <c r="DX54" s="28"/>
      <c r="DY54" s="28"/>
      <c r="DZ54" s="28"/>
      <c r="EA54" s="28"/>
      <c r="EB54" s="28"/>
      <c r="EC54" s="28"/>
      <c r="ED54" s="28"/>
      <c r="EE54" s="28"/>
      <c r="EF54" s="28"/>
      <c r="EG54" s="28"/>
      <c r="EH54" s="28"/>
      <c r="EI54" s="28"/>
      <c r="EJ54" s="28"/>
      <c r="EK54" s="28"/>
      <c r="EL54" s="28"/>
      <c r="EM54" s="28"/>
      <c r="EN54" s="28"/>
      <c r="EO54" s="28"/>
      <c r="EP54" s="28"/>
      <c r="EQ54" s="28"/>
      <c r="ER54" s="28"/>
      <c r="ES54" s="28"/>
      <c r="ET54" s="28"/>
      <c r="EU54" s="28"/>
      <c r="EV54" s="28"/>
      <c r="EW54" s="28"/>
      <c r="EX54" s="28"/>
      <c r="EY54" s="28"/>
      <c r="EZ54" s="28"/>
      <c r="FA54" s="28"/>
      <c r="FB54" s="28"/>
      <c r="FC54" s="28"/>
      <c r="FD54" s="28"/>
      <c r="FE54" s="28"/>
      <c r="FF54" s="28"/>
      <c r="FG54" s="28"/>
      <c r="FH54" s="28"/>
      <c r="FI54" s="28"/>
      <c r="FJ54" s="28"/>
      <c r="FK54" s="28"/>
      <c r="FL54" s="28"/>
      <c r="FM54" s="28"/>
      <c r="FN54" s="28"/>
      <c r="FO54" s="28"/>
      <c r="FP54" s="28"/>
      <c r="FQ54" s="28"/>
      <c r="FR54" s="28"/>
      <c r="FS54" s="28"/>
      <c r="FT54" s="28"/>
      <c r="FU54" s="28"/>
      <c r="FV54" s="28"/>
      <c r="FW54" s="28"/>
      <c r="FX54" s="28"/>
      <c r="FY54" s="28"/>
      <c r="FZ54" s="28"/>
      <c r="GA54" s="28"/>
      <c r="GB54" s="28"/>
      <c r="GC54" s="28"/>
      <c r="GD54" s="28"/>
      <c r="GE54" s="28"/>
      <c r="GF54" s="28"/>
      <c r="GG54" s="28"/>
      <c r="GH54" s="28"/>
      <c r="GI54" s="28"/>
      <c r="GJ54" s="28"/>
      <c r="GK54" s="28"/>
      <c r="GL54" s="28"/>
      <c r="GM54" s="28"/>
      <c r="GN54" s="28"/>
      <c r="GO54" s="28"/>
    </row>
    <row r="55" spans="1:197" x14ac:dyDescent="0.25">
      <c r="A55" s="28"/>
      <c r="B55" s="69"/>
      <c r="C55" s="28"/>
      <c r="D55" s="28"/>
      <c r="E55" s="64"/>
      <c r="F55" s="28"/>
      <c r="G55" s="28"/>
      <c r="H55" s="28"/>
      <c r="I55" s="28"/>
      <c r="J55" s="28"/>
      <c r="K55" s="64"/>
      <c r="L55" s="64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64"/>
      <c r="X55" s="64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64"/>
      <c r="AJ55" s="64"/>
      <c r="AK55" s="28"/>
      <c r="AL55" s="28"/>
      <c r="AM55" s="28"/>
      <c r="AN55" s="28"/>
      <c r="AO55" s="28"/>
      <c r="AP55" s="28"/>
      <c r="AQ55" s="28"/>
      <c r="AR55" s="28"/>
      <c r="AS55" s="28"/>
      <c r="AT55" s="28"/>
      <c r="AU55" s="28"/>
      <c r="AV55" s="28"/>
      <c r="AW55" s="28"/>
      <c r="AX55" s="28"/>
      <c r="AY55" s="65"/>
      <c r="AZ55" s="66"/>
      <c r="BA55" s="65"/>
      <c r="BB55" s="65"/>
      <c r="BC55" s="65"/>
      <c r="BD55" s="65"/>
      <c r="BE55" s="65"/>
      <c r="BF55" s="65"/>
      <c r="BG55" s="65"/>
      <c r="BH55" s="65"/>
      <c r="BI55" s="65"/>
      <c r="BJ55" s="65"/>
      <c r="BK55" s="65"/>
      <c r="BL55" s="65"/>
      <c r="BM55" s="66"/>
      <c r="BN55" s="65"/>
      <c r="BO55" s="65"/>
      <c r="BP55" s="65"/>
      <c r="BQ55" s="65"/>
      <c r="BR55" s="65"/>
      <c r="BS55" s="65"/>
      <c r="BT55" s="65"/>
      <c r="BU55" s="65"/>
      <c r="BV55" s="65"/>
      <c r="BW55" s="65"/>
      <c r="BX55" s="65"/>
      <c r="BY55" s="65"/>
      <c r="BZ55" s="66"/>
      <c r="CA55" s="65"/>
      <c r="CB55" s="65"/>
      <c r="CC55" s="65"/>
      <c r="CD55" s="65"/>
      <c r="CE55" s="65"/>
      <c r="CF55" s="65"/>
      <c r="CG55" s="65"/>
      <c r="CH55" s="65"/>
      <c r="CI55" s="65"/>
      <c r="CJ55" s="65"/>
      <c r="CK55" s="65"/>
      <c r="CL55" s="65"/>
      <c r="CM55" s="65"/>
      <c r="CN55" s="65"/>
      <c r="CO55" s="65"/>
      <c r="CP55" s="65"/>
      <c r="CQ55" s="65"/>
      <c r="CR55" s="65"/>
      <c r="CS55" s="28"/>
      <c r="CT55" s="28"/>
      <c r="CU55" s="28"/>
      <c r="CV55" s="28"/>
      <c r="CW55" s="28"/>
      <c r="CX55" s="28"/>
      <c r="CY55" s="28"/>
      <c r="CZ55" s="28"/>
      <c r="DA55" s="28"/>
      <c r="DB55" s="28"/>
      <c r="DC55" s="28"/>
      <c r="DD55" s="28"/>
      <c r="DE55" s="28"/>
      <c r="DF55" s="28"/>
      <c r="DG55" s="28"/>
      <c r="DH55" s="28"/>
      <c r="DI55" s="28"/>
      <c r="DJ55" s="28"/>
      <c r="DK55" s="64"/>
      <c r="DL55" s="28"/>
      <c r="DM55" s="28"/>
      <c r="DN55" s="64"/>
      <c r="DO55" s="64"/>
      <c r="DP55" s="28"/>
      <c r="DQ55" s="28"/>
      <c r="DR55" s="64"/>
      <c r="DS55" s="64"/>
      <c r="DT55" s="28"/>
      <c r="DU55" s="28"/>
      <c r="DV55" s="64"/>
      <c r="DW55" s="28"/>
      <c r="DX55" s="28"/>
      <c r="DY55" s="28"/>
      <c r="DZ55" s="28"/>
      <c r="EA55" s="28"/>
      <c r="EB55" s="28"/>
      <c r="EC55" s="28"/>
      <c r="ED55" s="28"/>
      <c r="EE55" s="28"/>
      <c r="EF55" s="28"/>
      <c r="EG55" s="28"/>
      <c r="EH55" s="28"/>
      <c r="EI55" s="28"/>
      <c r="EJ55" s="28"/>
      <c r="EK55" s="28"/>
      <c r="EL55" s="28"/>
      <c r="EM55" s="28"/>
      <c r="EN55" s="28"/>
      <c r="EO55" s="28"/>
      <c r="EP55" s="28"/>
      <c r="EQ55" s="28"/>
      <c r="ER55" s="28"/>
      <c r="ES55" s="28"/>
      <c r="ET55" s="28"/>
      <c r="EU55" s="28"/>
      <c r="EV55" s="28"/>
      <c r="EW55" s="28"/>
      <c r="EX55" s="28"/>
      <c r="EY55" s="28"/>
      <c r="EZ55" s="28"/>
      <c r="FA55" s="28"/>
      <c r="FB55" s="28"/>
      <c r="FC55" s="28"/>
      <c r="FD55" s="28"/>
      <c r="FE55" s="28"/>
      <c r="FF55" s="28"/>
      <c r="FG55" s="28"/>
      <c r="FH55" s="28"/>
      <c r="FI55" s="28"/>
      <c r="FJ55" s="28"/>
      <c r="FK55" s="28"/>
      <c r="FL55" s="28"/>
      <c r="FM55" s="28"/>
      <c r="FN55" s="28"/>
      <c r="FO55" s="28"/>
      <c r="FP55" s="28"/>
      <c r="FQ55" s="28"/>
      <c r="FR55" s="28"/>
      <c r="FS55" s="28"/>
      <c r="FT55" s="28"/>
      <c r="FU55" s="28"/>
      <c r="FV55" s="28"/>
      <c r="FW55" s="28"/>
      <c r="FX55" s="28"/>
      <c r="FY55" s="28"/>
      <c r="FZ55" s="28"/>
      <c r="GA55" s="28"/>
      <c r="GB55" s="28"/>
      <c r="GC55" s="28"/>
      <c r="GD55" s="28"/>
      <c r="GE55" s="28"/>
      <c r="GF55" s="28"/>
      <c r="GG55" s="28"/>
      <c r="GH55" s="28"/>
      <c r="GI55" s="28"/>
      <c r="GJ55" s="28"/>
      <c r="GK55" s="28"/>
      <c r="GL55" s="28"/>
      <c r="GM55" s="28"/>
      <c r="GN55" s="28"/>
      <c r="GO55" s="28"/>
    </row>
    <row r="56" spans="1:197" x14ac:dyDescent="0.25">
      <c r="A56" s="28"/>
      <c r="B56" s="69"/>
      <c r="C56" s="28"/>
      <c r="D56" s="28"/>
      <c r="E56" s="64"/>
      <c r="F56" s="28"/>
      <c r="G56" s="28"/>
      <c r="H56" s="28"/>
      <c r="I56" s="28"/>
      <c r="J56" s="28"/>
      <c r="K56" s="64"/>
      <c r="L56" s="64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64"/>
      <c r="X56" s="64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64"/>
      <c r="AJ56" s="64"/>
      <c r="AK56" s="28"/>
      <c r="AL56" s="28"/>
      <c r="AM56" s="28"/>
      <c r="AN56" s="28"/>
      <c r="AO56" s="28"/>
      <c r="AP56" s="28"/>
      <c r="AQ56" s="28"/>
      <c r="AR56" s="28"/>
      <c r="AS56" s="28"/>
      <c r="AT56" s="28"/>
      <c r="AU56" s="28"/>
      <c r="AV56" s="28"/>
      <c r="AW56" s="28"/>
      <c r="AX56" s="28"/>
      <c r="AY56" s="65"/>
      <c r="AZ56" s="66"/>
      <c r="BA56" s="65"/>
      <c r="BB56" s="65"/>
      <c r="BC56" s="65"/>
      <c r="BD56" s="65"/>
      <c r="BE56" s="65"/>
      <c r="BF56" s="65"/>
      <c r="BG56" s="65"/>
      <c r="BH56" s="65"/>
      <c r="BI56" s="65"/>
      <c r="BJ56" s="65"/>
      <c r="BK56" s="65"/>
      <c r="BL56" s="65"/>
      <c r="BM56" s="66"/>
      <c r="BN56" s="65"/>
      <c r="BO56" s="65"/>
      <c r="BP56" s="65"/>
      <c r="BQ56" s="65"/>
      <c r="BR56" s="65"/>
      <c r="BS56" s="65"/>
      <c r="BT56" s="65"/>
      <c r="BU56" s="65"/>
      <c r="BV56" s="65"/>
      <c r="BW56" s="65"/>
      <c r="BX56" s="65"/>
      <c r="BY56" s="65"/>
      <c r="BZ56" s="66"/>
      <c r="CA56" s="65"/>
      <c r="CB56" s="65"/>
      <c r="CC56" s="65"/>
      <c r="CD56" s="65"/>
      <c r="CE56" s="65"/>
      <c r="CF56" s="65"/>
      <c r="CG56" s="65"/>
      <c r="CH56" s="65"/>
      <c r="CI56" s="65"/>
      <c r="CJ56" s="65"/>
      <c r="CK56" s="65"/>
      <c r="CL56" s="65"/>
      <c r="CM56" s="65"/>
      <c r="CN56" s="65"/>
      <c r="CO56" s="65"/>
      <c r="CP56" s="65"/>
      <c r="CQ56" s="65"/>
      <c r="CR56" s="65"/>
      <c r="CS56" s="28"/>
      <c r="CT56" s="28"/>
      <c r="CU56" s="28"/>
      <c r="CV56" s="28"/>
      <c r="CW56" s="28"/>
      <c r="CX56" s="28"/>
      <c r="CY56" s="28"/>
      <c r="CZ56" s="28"/>
      <c r="DA56" s="28"/>
      <c r="DB56" s="28"/>
      <c r="DC56" s="28"/>
      <c r="DD56" s="28"/>
      <c r="DE56" s="28"/>
      <c r="DF56" s="28"/>
      <c r="DG56" s="28"/>
      <c r="DH56" s="28"/>
      <c r="DI56" s="28"/>
      <c r="DJ56" s="28"/>
      <c r="DK56" s="64"/>
      <c r="DL56" s="28"/>
      <c r="DM56" s="28"/>
      <c r="DN56" s="64"/>
      <c r="DO56" s="64"/>
      <c r="DP56" s="28"/>
      <c r="DQ56" s="28"/>
      <c r="DR56" s="64"/>
      <c r="DS56" s="64"/>
      <c r="DT56" s="28"/>
      <c r="DU56" s="28"/>
      <c r="DV56" s="64"/>
      <c r="DW56" s="28"/>
      <c r="DX56" s="28"/>
      <c r="DY56" s="28"/>
      <c r="DZ56" s="28"/>
      <c r="EA56" s="28"/>
      <c r="EB56" s="28"/>
      <c r="EC56" s="28"/>
      <c r="ED56" s="28"/>
      <c r="EE56" s="28"/>
      <c r="EF56" s="28"/>
      <c r="EG56" s="28"/>
      <c r="EH56" s="28"/>
      <c r="EI56" s="28"/>
      <c r="EJ56" s="28"/>
      <c r="EK56" s="28"/>
      <c r="EL56" s="28"/>
      <c r="EM56" s="28"/>
      <c r="EN56" s="28"/>
      <c r="EO56" s="28"/>
      <c r="EP56" s="28"/>
      <c r="EQ56" s="28"/>
      <c r="ER56" s="28"/>
      <c r="ES56" s="28"/>
      <c r="ET56" s="28"/>
      <c r="EU56" s="28"/>
      <c r="EV56" s="28"/>
      <c r="EW56" s="28"/>
      <c r="EX56" s="28"/>
      <c r="EY56" s="28"/>
      <c r="EZ56" s="28"/>
      <c r="FA56" s="28"/>
      <c r="FB56" s="28"/>
      <c r="FC56" s="28"/>
      <c r="FD56" s="28"/>
      <c r="FE56" s="28"/>
      <c r="FF56" s="28"/>
      <c r="FG56" s="28"/>
      <c r="FH56" s="28"/>
      <c r="FI56" s="28"/>
      <c r="FJ56" s="28"/>
      <c r="FK56" s="28"/>
      <c r="FL56" s="28"/>
      <c r="FM56" s="28"/>
      <c r="FN56" s="28"/>
      <c r="FO56" s="28"/>
      <c r="FP56" s="28"/>
      <c r="FQ56" s="28"/>
      <c r="FR56" s="28"/>
      <c r="FS56" s="28"/>
      <c r="FT56" s="28"/>
      <c r="FU56" s="28"/>
      <c r="FV56" s="28"/>
      <c r="FW56" s="28"/>
      <c r="FX56" s="28"/>
      <c r="FY56" s="28"/>
      <c r="FZ56" s="28"/>
      <c r="GA56" s="28"/>
      <c r="GB56" s="28"/>
      <c r="GC56" s="28"/>
      <c r="GD56" s="28"/>
      <c r="GE56" s="28"/>
      <c r="GF56" s="28"/>
      <c r="GG56" s="28"/>
      <c r="GH56" s="28"/>
      <c r="GI56" s="28"/>
      <c r="GJ56" s="28"/>
      <c r="GK56" s="28"/>
      <c r="GL56" s="28"/>
      <c r="GM56" s="28"/>
      <c r="GN56" s="28"/>
      <c r="GO56" s="28"/>
    </row>
    <row r="57" spans="1:197" x14ac:dyDescent="0.25">
      <c r="A57" s="28"/>
      <c r="B57" s="69"/>
      <c r="C57" s="28"/>
      <c r="D57" s="28"/>
      <c r="E57" s="64"/>
      <c r="F57" s="28"/>
      <c r="G57" s="28"/>
      <c r="H57" s="28"/>
      <c r="I57" s="28"/>
      <c r="J57" s="28"/>
      <c r="K57" s="64"/>
      <c r="L57" s="64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64"/>
      <c r="X57" s="64"/>
      <c r="Y57" s="28"/>
      <c r="Z57" s="28"/>
      <c r="AA57" s="28"/>
      <c r="AB57" s="28"/>
      <c r="AC57" s="28"/>
      <c r="AD57" s="28"/>
      <c r="AE57" s="28"/>
      <c r="AF57" s="28"/>
      <c r="AG57" s="28"/>
      <c r="AH57" s="28"/>
      <c r="AI57" s="64"/>
      <c r="AJ57" s="64"/>
      <c r="AK57" s="28"/>
      <c r="AL57" s="28"/>
      <c r="AM57" s="28"/>
      <c r="AN57" s="28"/>
      <c r="AO57" s="28"/>
      <c r="AP57" s="28"/>
      <c r="AQ57" s="28"/>
      <c r="AR57" s="28"/>
      <c r="AS57" s="28"/>
      <c r="AT57" s="28"/>
      <c r="AU57" s="28"/>
      <c r="AV57" s="28"/>
      <c r="AW57" s="28"/>
      <c r="AX57" s="28"/>
      <c r="AY57" s="65"/>
      <c r="AZ57" s="66"/>
      <c r="BA57" s="65"/>
      <c r="BB57" s="65"/>
      <c r="BC57" s="65"/>
      <c r="BD57" s="65"/>
      <c r="BE57" s="65"/>
      <c r="BF57" s="65"/>
      <c r="BG57" s="65"/>
      <c r="BH57" s="65"/>
      <c r="BI57" s="65"/>
      <c r="BJ57" s="65"/>
      <c r="BK57" s="65"/>
      <c r="BL57" s="65"/>
      <c r="BM57" s="66"/>
      <c r="BN57" s="65"/>
      <c r="BO57" s="65"/>
      <c r="BP57" s="65"/>
      <c r="BQ57" s="65"/>
      <c r="BR57" s="65"/>
      <c r="BS57" s="65"/>
      <c r="BT57" s="65"/>
      <c r="BU57" s="65"/>
      <c r="BV57" s="65"/>
      <c r="BW57" s="65"/>
      <c r="BX57" s="65"/>
      <c r="BY57" s="65"/>
      <c r="BZ57" s="66"/>
      <c r="CA57" s="65"/>
      <c r="CB57" s="65"/>
      <c r="CC57" s="65"/>
      <c r="CD57" s="65"/>
      <c r="CE57" s="65"/>
      <c r="CF57" s="65"/>
      <c r="CG57" s="65"/>
      <c r="CH57" s="65"/>
      <c r="CI57" s="65"/>
      <c r="CJ57" s="65"/>
      <c r="CK57" s="65"/>
      <c r="CL57" s="65"/>
      <c r="CM57" s="65"/>
      <c r="CN57" s="65"/>
      <c r="CO57" s="65"/>
      <c r="CP57" s="65"/>
      <c r="CQ57" s="65"/>
      <c r="CR57" s="65"/>
      <c r="CS57" s="28"/>
      <c r="CT57" s="28"/>
      <c r="CU57" s="28"/>
      <c r="CV57" s="28"/>
      <c r="CW57" s="28"/>
      <c r="CX57" s="28"/>
      <c r="CY57" s="28"/>
      <c r="CZ57" s="28"/>
      <c r="DA57" s="28"/>
      <c r="DB57" s="28"/>
      <c r="DC57" s="28"/>
      <c r="DD57" s="28"/>
      <c r="DE57" s="28"/>
      <c r="DF57" s="28"/>
      <c r="DG57" s="28"/>
      <c r="DH57" s="28"/>
      <c r="DI57" s="28"/>
      <c r="DJ57" s="28"/>
      <c r="DK57" s="64"/>
      <c r="DL57" s="28"/>
      <c r="DM57" s="28"/>
      <c r="DN57" s="64"/>
      <c r="DO57" s="64"/>
      <c r="DP57" s="28"/>
      <c r="DQ57" s="28"/>
      <c r="DR57" s="64"/>
      <c r="DS57" s="64"/>
      <c r="DT57" s="28"/>
      <c r="DU57" s="28"/>
      <c r="DV57" s="64"/>
      <c r="DW57" s="28"/>
      <c r="DX57" s="28"/>
      <c r="DY57" s="28"/>
      <c r="DZ57" s="28"/>
      <c r="EA57" s="28"/>
      <c r="EB57" s="28"/>
      <c r="EC57" s="28"/>
      <c r="ED57" s="28"/>
      <c r="EE57" s="28"/>
      <c r="EF57" s="28"/>
      <c r="EG57" s="28"/>
      <c r="EH57" s="28"/>
      <c r="EI57" s="28"/>
      <c r="EJ57" s="28"/>
      <c r="EK57" s="28"/>
      <c r="EL57" s="28"/>
      <c r="EM57" s="28"/>
      <c r="EN57" s="28"/>
      <c r="EO57" s="28"/>
      <c r="EP57" s="28"/>
      <c r="EQ57" s="28"/>
      <c r="ER57" s="28"/>
      <c r="ES57" s="28"/>
      <c r="ET57" s="28"/>
      <c r="EU57" s="28"/>
      <c r="EV57" s="28"/>
      <c r="EW57" s="28"/>
      <c r="EX57" s="28"/>
      <c r="EY57" s="28"/>
      <c r="EZ57" s="28"/>
      <c r="FA57" s="28"/>
      <c r="FB57" s="28"/>
      <c r="FC57" s="28"/>
      <c r="FD57" s="28"/>
      <c r="FE57" s="28"/>
      <c r="FF57" s="28"/>
      <c r="FG57" s="28"/>
      <c r="FH57" s="28"/>
      <c r="FI57" s="28"/>
      <c r="FJ57" s="28"/>
      <c r="FK57" s="28"/>
      <c r="FL57" s="28"/>
      <c r="FM57" s="28"/>
      <c r="FN57" s="28"/>
      <c r="FO57" s="28"/>
      <c r="FP57" s="28"/>
      <c r="FQ57" s="28"/>
      <c r="FR57" s="28"/>
      <c r="FS57" s="28"/>
      <c r="FT57" s="28"/>
      <c r="FU57" s="28"/>
      <c r="FV57" s="28"/>
      <c r="FW57" s="28"/>
      <c r="FX57" s="28"/>
      <c r="FY57" s="28"/>
      <c r="FZ57" s="28"/>
      <c r="GA57" s="28"/>
      <c r="GB57" s="28"/>
      <c r="GC57" s="28"/>
      <c r="GD57" s="28"/>
      <c r="GE57" s="28"/>
      <c r="GF57" s="28"/>
      <c r="GG57" s="28"/>
      <c r="GH57" s="28"/>
      <c r="GI57" s="28"/>
      <c r="GJ57" s="28"/>
      <c r="GK57" s="28"/>
      <c r="GL57" s="28"/>
      <c r="GM57" s="28"/>
      <c r="GN57" s="28"/>
      <c r="GO57" s="28"/>
    </row>
    <row r="58" spans="1:197" x14ac:dyDescent="0.25">
      <c r="A58" s="28"/>
      <c r="B58" s="69"/>
      <c r="C58" s="28"/>
      <c r="D58" s="28"/>
      <c r="E58" s="64"/>
      <c r="F58" s="28"/>
      <c r="G58" s="28"/>
      <c r="H58" s="28"/>
      <c r="I58" s="28"/>
      <c r="J58" s="28"/>
      <c r="K58" s="64"/>
      <c r="L58" s="64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64"/>
      <c r="X58" s="64"/>
      <c r="Y58" s="28"/>
      <c r="Z58" s="28"/>
      <c r="AA58" s="28"/>
      <c r="AB58" s="28"/>
      <c r="AC58" s="28"/>
      <c r="AD58" s="28"/>
      <c r="AE58" s="28"/>
      <c r="AF58" s="28"/>
      <c r="AG58" s="28"/>
      <c r="AH58" s="28"/>
      <c r="AI58" s="64"/>
      <c r="AJ58" s="64"/>
      <c r="AK58" s="28"/>
      <c r="AL58" s="28"/>
      <c r="AM58" s="28"/>
      <c r="AN58" s="28"/>
      <c r="AO58" s="28"/>
      <c r="AP58" s="28"/>
      <c r="AQ58" s="28"/>
      <c r="AR58" s="28"/>
      <c r="AS58" s="28"/>
      <c r="AT58" s="28"/>
      <c r="AU58" s="28"/>
      <c r="AV58" s="28"/>
      <c r="AW58" s="28"/>
      <c r="AX58" s="28"/>
      <c r="AY58" s="65"/>
      <c r="AZ58" s="66"/>
      <c r="BA58" s="65"/>
      <c r="BB58" s="65"/>
      <c r="BC58" s="65"/>
      <c r="BD58" s="65"/>
      <c r="BE58" s="65"/>
      <c r="BF58" s="65"/>
      <c r="BG58" s="65"/>
      <c r="BH58" s="65"/>
      <c r="BI58" s="65"/>
      <c r="BJ58" s="65"/>
      <c r="BK58" s="65"/>
      <c r="BL58" s="65"/>
      <c r="BM58" s="66"/>
      <c r="BN58" s="65"/>
      <c r="BO58" s="65"/>
      <c r="BP58" s="65"/>
      <c r="BQ58" s="65"/>
      <c r="BR58" s="65"/>
      <c r="BS58" s="65"/>
      <c r="BT58" s="65"/>
      <c r="BU58" s="65"/>
      <c r="BV58" s="65"/>
      <c r="BW58" s="65"/>
      <c r="BX58" s="65"/>
      <c r="BY58" s="65"/>
      <c r="BZ58" s="66"/>
      <c r="CA58" s="65"/>
      <c r="CB58" s="65"/>
      <c r="CC58" s="65"/>
      <c r="CD58" s="65"/>
      <c r="CE58" s="65"/>
      <c r="CF58" s="65"/>
      <c r="CG58" s="65"/>
      <c r="CH58" s="65"/>
      <c r="CI58" s="65"/>
      <c r="CJ58" s="65"/>
      <c r="CK58" s="65"/>
      <c r="CL58" s="65"/>
      <c r="CM58" s="65"/>
      <c r="CN58" s="65"/>
      <c r="CO58" s="65"/>
      <c r="CP58" s="65"/>
      <c r="CQ58" s="65"/>
      <c r="CR58" s="65"/>
      <c r="CS58" s="28"/>
      <c r="CT58" s="28"/>
      <c r="CU58" s="28"/>
      <c r="CV58" s="28"/>
      <c r="CW58" s="28"/>
      <c r="CX58" s="28"/>
      <c r="CY58" s="28"/>
      <c r="CZ58" s="28"/>
      <c r="DA58" s="28"/>
      <c r="DB58" s="28"/>
      <c r="DC58" s="28"/>
      <c r="DD58" s="28"/>
      <c r="DE58" s="28"/>
      <c r="DF58" s="28"/>
      <c r="DG58" s="28"/>
      <c r="DH58" s="28"/>
      <c r="DI58" s="28"/>
      <c r="DJ58" s="28"/>
      <c r="DK58" s="64"/>
      <c r="DL58" s="28"/>
      <c r="DM58" s="28"/>
      <c r="DN58" s="64"/>
      <c r="DO58" s="64"/>
      <c r="DP58" s="28"/>
      <c r="DQ58" s="28"/>
      <c r="DR58" s="64"/>
      <c r="DS58" s="64"/>
      <c r="DT58" s="28"/>
      <c r="DU58" s="28"/>
      <c r="DV58" s="64"/>
      <c r="DW58" s="28"/>
      <c r="DX58" s="28"/>
      <c r="DY58" s="28"/>
      <c r="DZ58" s="28"/>
      <c r="EA58" s="28"/>
      <c r="EB58" s="28"/>
      <c r="EC58" s="28"/>
      <c r="ED58" s="28"/>
      <c r="EE58" s="28"/>
      <c r="EF58" s="28"/>
      <c r="EG58" s="28"/>
      <c r="EH58" s="28"/>
      <c r="EI58" s="28"/>
      <c r="EJ58" s="28"/>
      <c r="EK58" s="28"/>
      <c r="EL58" s="28"/>
      <c r="EM58" s="28"/>
      <c r="EN58" s="28"/>
      <c r="EO58" s="28"/>
      <c r="EP58" s="28"/>
      <c r="EQ58" s="28"/>
      <c r="ER58" s="28"/>
      <c r="ES58" s="28"/>
      <c r="ET58" s="28"/>
      <c r="EU58" s="28"/>
      <c r="EV58" s="28"/>
      <c r="EW58" s="28"/>
      <c r="EX58" s="28"/>
      <c r="EY58" s="28"/>
      <c r="EZ58" s="28"/>
      <c r="FA58" s="28"/>
      <c r="FB58" s="28"/>
      <c r="FC58" s="28"/>
      <c r="FD58" s="28"/>
      <c r="FE58" s="28"/>
      <c r="FF58" s="28"/>
      <c r="FG58" s="28"/>
      <c r="FH58" s="28"/>
      <c r="FI58" s="28"/>
      <c r="FJ58" s="28"/>
      <c r="FK58" s="28"/>
      <c r="FL58" s="28"/>
      <c r="FM58" s="28"/>
      <c r="FN58" s="28"/>
      <c r="FO58" s="28"/>
      <c r="FP58" s="28"/>
      <c r="FQ58" s="28"/>
      <c r="FR58" s="28"/>
      <c r="FS58" s="28"/>
      <c r="FT58" s="28"/>
      <c r="FU58" s="28"/>
      <c r="FV58" s="28"/>
      <c r="FW58" s="28"/>
      <c r="FX58" s="28"/>
      <c r="FY58" s="28"/>
      <c r="FZ58" s="28"/>
      <c r="GA58" s="28"/>
      <c r="GB58" s="28"/>
      <c r="GC58" s="28"/>
      <c r="GD58" s="28"/>
      <c r="GE58" s="28"/>
      <c r="GF58" s="28"/>
      <c r="GG58" s="28"/>
      <c r="GH58" s="28"/>
      <c r="GI58" s="28"/>
      <c r="GJ58" s="28"/>
      <c r="GK58" s="28"/>
      <c r="GL58" s="28"/>
      <c r="GM58" s="28"/>
      <c r="GN58" s="28"/>
      <c r="GO58" s="28"/>
    </row>
    <row r="59" spans="1:197" x14ac:dyDescent="0.25">
      <c r="A59" s="28"/>
      <c r="B59" s="69"/>
      <c r="C59" s="28"/>
      <c r="D59" s="28"/>
      <c r="E59" s="64"/>
      <c r="F59" s="28"/>
      <c r="G59" s="28"/>
      <c r="H59" s="28"/>
      <c r="I59" s="28"/>
      <c r="J59" s="28"/>
      <c r="K59" s="64"/>
      <c r="L59" s="64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64"/>
      <c r="X59" s="64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64"/>
      <c r="AJ59" s="64"/>
      <c r="AK59" s="28"/>
      <c r="AL59" s="28"/>
      <c r="AM59" s="28"/>
      <c r="AN59" s="28"/>
      <c r="AO59" s="28"/>
      <c r="AP59" s="28"/>
      <c r="AQ59" s="28"/>
      <c r="AR59" s="28"/>
      <c r="AS59" s="28"/>
      <c r="AT59" s="28"/>
      <c r="AU59" s="28"/>
      <c r="AV59" s="28"/>
      <c r="AW59" s="28"/>
      <c r="AX59" s="28"/>
      <c r="AY59" s="65"/>
      <c r="AZ59" s="66"/>
      <c r="BA59" s="65"/>
      <c r="BB59" s="65"/>
      <c r="BC59" s="65"/>
      <c r="BD59" s="65"/>
      <c r="BE59" s="65"/>
      <c r="BF59" s="65"/>
      <c r="BG59" s="65"/>
      <c r="BH59" s="65"/>
      <c r="BI59" s="65"/>
      <c r="BJ59" s="65"/>
      <c r="BK59" s="65"/>
      <c r="BL59" s="65"/>
      <c r="BM59" s="66"/>
      <c r="BN59" s="65"/>
      <c r="BO59" s="65"/>
      <c r="BP59" s="65"/>
      <c r="BQ59" s="65"/>
      <c r="BR59" s="65"/>
      <c r="BS59" s="65"/>
      <c r="BT59" s="65"/>
      <c r="BU59" s="65"/>
      <c r="BV59" s="65"/>
      <c r="BW59" s="65"/>
      <c r="BX59" s="65"/>
      <c r="BY59" s="65"/>
      <c r="BZ59" s="66"/>
      <c r="CA59" s="65"/>
      <c r="CB59" s="65"/>
      <c r="CC59" s="65"/>
      <c r="CD59" s="65"/>
      <c r="CE59" s="65"/>
      <c r="CF59" s="65"/>
      <c r="CG59" s="65"/>
      <c r="CH59" s="65"/>
      <c r="CI59" s="65"/>
      <c r="CJ59" s="65"/>
      <c r="CK59" s="65"/>
      <c r="CL59" s="65"/>
      <c r="CM59" s="65"/>
      <c r="CN59" s="65"/>
      <c r="CO59" s="65"/>
      <c r="CP59" s="65"/>
      <c r="CQ59" s="65"/>
      <c r="CR59" s="65"/>
      <c r="CS59" s="28"/>
      <c r="CT59" s="28"/>
      <c r="CU59" s="28"/>
      <c r="CV59" s="28"/>
      <c r="CW59" s="28"/>
      <c r="CX59" s="28"/>
      <c r="CY59" s="28"/>
      <c r="CZ59" s="28"/>
      <c r="DA59" s="28"/>
      <c r="DB59" s="28"/>
      <c r="DC59" s="28"/>
      <c r="DD59" s="28"/>
      <c r="DE59" s="28"/>
      <c r="DF59" s="28"/>
      <c r="DG59" s="28"/>
      <c r="DH59" s="28"/>
      <c r="DI59" s="28"/>
      <c r="DJ59" s="28"/>
      <c r="DK59" s="64"/>
      <c r="DL59" s="28"/>
      <c r="DM59" s="28"/>
      <c r="DN59" s="64"/>
      <c r="DO59" s="64"/>
      <c r="DP59" s="28"/>
      <c r="DQ59" s="28"/>
      <c r="DR59" s="64"/>
      <c r="DS59" s="64"/>
      <c r="DT59" s="28"/>
      <c r="DU59" s="28"/>
      <c r="DV59" s="64"/>
      <c r="DW59" s="28"/>
      <c r="DX59" s="28"/>
      <c r="DY59" s="28"/>
      <c r="DZ59" s="28"/>
      <c r="EA59" s="28"/>
      <c r="EB59" s="28"/>
      <c r="EC59" s="28"/>
      <c r="ED59" s="28"/>
      <c r="EE59" s="28"/>
      <c r="EF59" s="28"/>
      <c r="EG59" s="28"/>
      <c r="EH59" s="28"/>
      <c r="EI59" s="28"/>
      <c r="EJ59" s="28"/>
      <c r="EK59" s="28"/>
      <c r="EL59" s="28"/>
      <c r="EM59" s="28"/>
      <c r="EN59" s="28"/>
      <c r="EO59" s="28"/>
      <c r="EP59" s="28"/>
      <c r="EQ59" s="28"/>
      <c r="ER59" s="28"/>
      <c r="ES59" s="28"/>
      <c r="ET59" s="28"/>
      <c r="EU59" s="28"/>
      <c r="EV59" s="28"/>
      <c r="EW59" s="28"/>
      <c r="EX59" s="28"/>
      <c r="EY59" s="28"/>
      <c r="EZ59" s="28"/>
      <c r="FA59" s="28"/>
      <c r="FB59" s="28"/>
      <c r="FC59" s="28"/>
      <c r="FD59" s="28"/>
      <c r="FE59" s="28"/>
      <c r="FF59" s="28"/>
      <c r="FG59" s="28"/>
      <c r="FH59" s="28"/>
      <c r="FI59" s="28"/>
      <c r="FJ59" s="28"/>
      <c r="FK59" s="28"/>
      <c r="FL59" s="28"/>
      <c r="FM59" s="28"/>
      <c r="FN59" s="28"/>
      <c r="FO59" s="28"/>
      <c r="FP59" s="28"/>
      <c r="FQ59" s="28"/>
      <c r="FR59" s="28"/>
      <c r="FS59" s="28"/>
      <c r="FT59" s="28"/>
      <c r="FU59" s="28"/>
      <c r="FV59" s="28"/>
      <c r="FW59" s="28"/>
      <c r="FX59" s="28"/>
      <c r="FY59" s="28"/>
      <c r="FZ59" s="28"/>
      <c r="GA59" s="28"/>
      <c r="GB59" s="28"/>
      <c r="GC59" s="28"/>
      <c r="GD59" s="28"/>
      <c r="GE59" s="28"/>
      <c r="GF59" s="28"/>
      <c r="GG59" s="28"/>
      <c r="GH59" s="28"/>
      <c r="GI59" s="28"/>
      <c r="GJ59" s="28"/>
      <c r="GK59" s="28"/>
      <c r="GL59" s="28"/>
      <c r="GM59" s="28"/>
      <c r="GN59" s="28"/>
      <c r="GO59" s="28"/>
    </row>
    <row r="60" spans="1:197" x14ac:dyDescent="0.25">
      <c r="A60" s="28"/>
      <c r="B60" s="69"/>
      <c r="C60" s="28"/>
      <c r="D60" s="28"/>
      <c r="E60" s="64"/>
      <c r="F60" s="28"/>
      <c r="G60" s="28"/>
      <c r="H60" s="28"/>
      <c r="I60" s="28"/>
      <c r="J60" s="28"/>
      <c r="K60" s="64"/>
      <c r="L60" s="64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64"/>
      <c r="X60" s="64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64"/>
      <c r="AJ60" s="64"/>
      <c r="AK60" s="28"/>
      <c r="AL60" s="28"/>
      <c r="AM60" s="28"/>
      <c r="AN60" s="28"/>
      <c r="AO60" s="28"/>
      <c r="AP60" s="28"/>
      <c r="AQ60" s="28"/>
      <c r="AR60" s="28"/>
      <c r="AS60" s="28"/>
      <c r="AT60" s="28"/>
      <c r="AU60" s="28"/>
      <c r="AV60" s="28"/>
      <c r="AW60" s="28"/>
      <c r="AX60" s="28"/>
      <c r="AY60" s="65"/>
      <c r="AZ60" s="66"/>
      <c r="BA60" s="65"/>
      <c r="BB60" s="65"/>
      <c r="BC60" s="65"/>
      <c r="BD60" s="65"/>
      <c r="BE60" s="65"/>
      <c r="BF60" s="65"/>
      <c r="BG60" s="65"/>
      <c r="BH60" s="65"/>
      <c r="BI60" s="65"/>
      <c r="BJ60" s="65"/>
      <c r="BK60" s="65"/>
      <c r="BL60" s="65"/>
      <c r="BM60" s="66"/>
      <c r="BN60" s="65"/>
      <c r="BO60" s="65"/>
      <c r="BP60" s="65"/>
      <c r="BQ60" s="65"/>
      <c r="BR60" s="65"/>
      <c r="BS60" s="65"/>
      <c r="BT60" s="65"/>
      <c r="BU60" s="65"/>
      <c r="BV60" s="65"/>
      <c r="BW60" s="65"/>
      <c r="BX60" s="65"/>
      <c r="BY60" s="65"/>
      <c r="BZ60" s="66"/>
      <c r="CA60" s="65"/>
      <c r="CB60" s="65"/>
      <c r="CC60" s="65"/>
      <c r="CD60" s="65"/>
      <c r="CE60" s="65"/>
      <c r="CF60" s="65"/>
      <c r="CG60" s="65"/>
      <c r="CH60" s="65"/>
      <c r="CI60" s="65"/>
      <c r="CJ60" s="65"/>
      <c r="CK60" s="65"/>
      <c r="CL60" s="65"/>
      <c r="CM60" s="65"/>
      <c r="CN60" s="65"/>
      <c r="CO60" s="65"/>
      <c r="CP60" s="65"/>
      <c r="CQ60" s="65"/>
      <c r="CR60" s="65"/>
      <c r="CS60" s="28"/>
      <c r="CT60" s="28"/>
      <c r="CU60" s="28"/>
      <c r="CV60" s="28"/>
      <c r="CW60" s="28"/>
      <c r="CX60" s="28"/>
      <c r="CY60" s="28"/>
      <c r="CZ60" s="28"/>
      <c r="DA60" s="28"/>
      <c r="DB60" s="28"/>
      <c r="DC60" s="28"/>
      <c r="DD60" s="28"/>
      <c r="DE60" s="28"/>
      <c r="DF60" s="28"/>
      <c r="DG60" s="28"/>
      <c r="DH60" s="28"/>
      <c r="DI60" s="28"/>
      <c r="DJ60" s="28"/>
      <c r="DK60" s="64"/>
      <c r="DL60" s="28"/>
      <c r="DM60" s="28"/>
      <c r="DN60" s="64"/>
      <c r="DO60" s="64"/>
      <c r="DP60" s="28"/>
      <c r="DQ60" s="28"/>
      <c r="DR60" s="64"/>
      <c r="DS60" s="64"/>
      <c r="DT60" s="28"/>
      <c r="DU60" s="28"/>
      <c r="DV60" s="64"/>
      <c r="DW60" s="28"/>
      <c r="DX60" s="28"/>
      <c r="DY60" s="28"/>
      <c r="DZ60" s="28"/>
      <c r="EA60" s="28"/>
      <c r="EB60" s="28"/>
      <c r="EC60" s="28"/>
      <c r="ED60" s="28"/>
      <c r="EE60" s="28"/>
      <c r="EF60" s="28"/>
      <c r="EG60" s="28"/>
      <c r="EH60" s="28"/>
      <c r="EI60" s="28"/>
      <c r="EJ60" s="28"/>
      <c r="EK60" s="28"/>
      <c r="EL60" s="28"/>
      <c r="EM60" s="28"/>
      <c r="EN60" s="28"/>
      <c r="EO60" s="28"/>
      <c r="EP60" s="28"/>
      <c r="EQ60" s="28"/>
      <c r="ER60" s="28"/>
      <c r="ES60" s="28"/>
      <c r="ET60" s="28"/>
      <c r="EU60" s="28"/>
      <c r="EV60" s="28"/>
      <c r="EW60" s="28"/>
      <c r="EX60" s="28"/>
      <c r="EY60" s="28"/>
      <c r="EZ60" s="28"/>
      <c r="FA60" s="28"/>
      <c r="FB60" s="28"/>
      <c r="FC60" s="28"/>
      <c r="FD60" s="28"/>
      <c r="FE60" s="28"/>
      <c r="FF60" s="28"/>
      <c r="FG60" s="28"/>
      <c r="FH60" s="28"/>
      <c r="FI60" s="28"/>
      <c r="FJ60" s="28"/>
      <c r="FK60" s="28"/>
      <c r="FL60" s="28"/>
      <c r="FM60" s="28"/>
      <c r="FN60" s="28"/>
      <c r="FO60" s="28"/>
      <c r="FP60" s="28"/>
      <c r="FQ60" s="28"/>
      <c r="FR60" s="28"/>
      <c r="FS60" s="28"/>
      <c r="FT60" s="28"/>
      <c r="FU60" s="28"/>
      <c r="FV60" s="28"/>
      <c r="FW60" s="28"/>
      <c r="FX60" s="28"/>
      <c r="FY60" s="28"/>
      <c r="FZ60" s="28"/>
      <c r="GA60" s="28"/>
      <c r="GB60" s="28"/>
      <c r="GC60" s="28"/>
      <c r="GD60" s="28"/>
      <c r="GE60" s="28"/>
      <c r="GF60" s="28"/>
      <c r="GG60" s="28"/>
      <c r="GH60" s="28"/>
      <c r="GI60" s="28"/>
      <c r="GJ60" s="28"/>
      <c r="GK60" s="28"/>
      <c r="GL60" s="28"/>
      <c r="GM60" s="28"/>
      <c r="GN60" s="28"/>
      <c r="GO60" s="28"/>
    </row>
    <row r="61" spans="1:197" x14ac:dyDescent="0.25">
      <c r="A61" s="28"/>
      <c r="B61" s="69"/>
      <c r="C61" s="28"/>
      <c r="D61" s="28"/>
      <c r="E61" s="64"/>
      <c r="F61" s="28"/>
      <c r="G61" s="28"/>
      <c r="H61" s="28"/>
      <c r="I61" s="28"/>
      <c r="J61" s="28"/>
      <c r="K61" s="64"/>
      <c r="L61" s="64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64"/>
      <c r="X61" s="64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64"/>
      <c r="AJ61" s="64"/>
      <c r="AK61" s="28"/>
      <c r="AL61" s="28"/>
      <c r="AM61" s="28"/>
      <c r="AN61" s="28"/>
      <c r="AO61" s="28"/>
      <c r="AP61" s="28"/>
      <c r="AQ61" s="28"/>
      <c r="AR61" s="28"/>
      <c r="AS61" s="28"/>
      <c r="AT61" s="28"/>
      <c r="AU61" s="28"/>
      <c r="AV61" s="28"/>
      <c r="AW61" s="28"/>
      <c r="AX61" s="28"/>
      <c r="AY61" s="65"/>
      <c r="AZ61" s="66"/>
      <c r="BA61" s="65"/>
      <c r="BB61" s="65"/>
      <c r="BC61" s="65"/>
      <c r="BD61" s="65"/>
      <c r="BE61" s="65"/>
      <c r="BF61" s="65"/>
      <c r="BG61" s="65"/>
      <c r="BH61" s="65"/>
      <c r="BI61" s="65"/>
      <c r="BJ61" s="65"/>
      <c r="BK61" s="65"/>
      <c r="BL61" s="65"/>
      <c r="BM61" s="66"/>
      <c r="BN61" s="65"/>
      <c r="BO61" s="65"/>
      <c r="BP61" s="65"/>
      <c r="BQ61" s="65"/>
      <c r="BR61" s="65"/>
      <c r="BS61" s="65"/>
      <c r="BT61" s="65"/>
      <c r="BU61" s="65"/>
      <c r="BV61" s="65"/>
      <c r="BW61" s="65"/>
      <c r="BX61" s="65"/>
      <c r="BY61" s="65"/>
      <c r="BZ61" s="66"/>
      <c r="CA61" s="65"/>
      <c r="CB61" s="65"/>
      <c r="CC61" s="65"/>
      <c r="CD61" s="65"/>
      <c r="CE61" s="65"/>
      <c r="CF61" s="65"/>
      <c r="CG61" s="65"/>
      <c r="CH61" s="65"/>
      <c r="CI61" s="65"/>
      <c r="CJ61" s="65"/>
      <c r="CK61" s="65"/>
      <c r="CL61" s="65"/>
      <c r="CM61" s="65"/>
      <c r="CN61" s="65"/>
      <c r="CO61" s="65"/>
      <c r="CP61" s="65"/>
      <c r="CQ61" s="65"/>
      <c r="CR61" s="65"/>
      <c r="CS61" s="28"/>
      <c r="CT61" s="28"/>
      <c r="CU61" s="28"/>
      <c r="CV61" s="28"/>
      <c r="CW61" s="28"/>
      <c r="CX61" s="28"/>
      <c r="CY61" s="28"/>
      <c r="CZ61" s="28"/>
      <c r="DA61" s="28"/>
      <c r="DB61" s="28"/>
      <c r="DC61" s="28"/>
      <c r="DD61" s="28"/>
      <c r="DE61" s="28"/>
      <c r="DF61" s="28"/>
      <c r="DG61" s="28"/>
      <c r="DH61" s="28"/>
      <c r="DI61" s="28"/>
      <c r="DJ61" s="28"/>
      <c r="DK61" s="64"/>
      <c r="DL61" s="28"/>
      <c r="DM61" s="28"/>
      <c r="DN61" s="64"/>
      <c r="DO61" s="64"/>
      <c r="DP61" s="28"/>
      <c r="DQ61" s="28"/>
      <c r="DR61" s="64"/>
      <c r="DS61" s="64"/>
      <c r="DT61" s="28"/>
      <c r="DU61" s="28"/>
      <c r="DV61" s="64"/>
      <c r="DW61" s="28"/>
      <c r="DX61" s="28"/>
      <c r="DY61" s="28"/>
      <c r="DZ61" s="28"/>
      <c r="EA61" s="28"/>
      <c r="EB61" s="28"/>
      <c r="EC61" s="28"/>
      <c r="ED61" s="28"/>
      <c r="EE61" s="28"/>
      <c r="EF61" s="28"/>
      <c r="EG61" s="28"/>
      <c r="EH61" s="28"/>
      <c r="EI61" s="28"/>
      <c r="EJ61" s="28"/>
      <c r="EK61" s="28"/>
      <c r="EL61" s="28"/>
      <c r="EM61" s="28"/>
      <c r="EN61" s="28"/>
      <c r="EO61" s="28"/>
      <c r="EP61" s="28"/>
      <c r="EQ61" s="28"/>
      <c r="ER61" s="28"/>
      <c r="ES61" s="28"/>
      <c r="ET61" s="28"/>
      <c r="EU61" s="28"/>
      <c r="EV61" s="28"/>
      <c r="EW61" s="28"/>
      <c r="EX61" s="28"/>
      <c r="EY61" s="28"/>
      <c r="EZ61" s="28"/>
      <c r="FA61" s="28"/>
      <c r="FB61" s="28"/>
      <c r="FC61" s="28"/>
      <c r="FD61" s="28"/>
      <c r="FE61" s="28"/>
      <c r="FF61" s="28"/>
      <c r="FG61" s="28"/>
      <c r="FH61" s="28"/>
      <c r="FI61" s="28"/>
      <c r="FJ61" s="28"/>
      <c r="FK61" s="28"/>
      <c r="FL61" s="28"/>
      <c r="FM61" s="28"/>
      <c r="FN61" s="28"/>
      <c r="FO61" s="28"/>
      <c r="FP61" s="28"/>
      <c r="FQ61" s="28"/>
      <c r="FR61" s="28"/>
      <c r="FS61" s="28"/>
      <c r="FT61" s="28"/>
      <c r="FU61" s="28"/>
      <c r="FV61" s="28"/>
      <c r="FW61" s="28"/>
      <c r="FX61" s="28"/>
      <c r="FY61" s="28"/>
      <c r="FZ61" s="28"/>
      <c r="GA61" s="28"/>
      <c r="GB61" s="28"/>
      <c r="GC61" s="28"/>
      <c r="GD61" s="28"/>
      <c r="GE61" s="28"/>
      <c r="GF61" s="28"/>
      <c r="GG61" s="28"/>
      <c r="GH61" s="28"/>
      <c r="GI61" s="28"/>
      <c r="GJ61" s="28"/>
      <c r="GK61" s="28"/>
      <c r="GL61" s="28"/>
      <c r="GM61" s="28"/>
      <c r="GN61" s="28"/>
      <c r="GO61" s="28"/>
    </row>
    <row r="62" spans="1:197" x14ac:dyDescent="0.25">
      <c r="A62" s="28"/>
      <c r="B62" s="69"/>
      <c r="C62" s="28"/>
      <c r="D62" s="28"/>
      <c r="E62" s="64"/>
      <c r="F62" s="28"/>
      <c r="G62" s="28"/>
      <c r="H62" s="28"/>
      <c r="I62" s="28"/>
      <c r="J62" s="28"/>
      <c r="K62" s="64"/>
      <c r="L62" s="64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64"/>
      <c r="X62" s="64"/>
      <c r="Y62" s="28"/>
      <c r="Z62" s="28"/>
      <c r="AA62" s="28"/>
      <c r="AB62" s="28"/>
      <c r="AC62" s="28"/>
      <c r="AD62" s="28"/>
      <c r="AE62" s="28"/>
      <c r="AF62" s="28"/>
      <c r="AG62" s="28"/>
      <c r="AH62" s="28"/>
      <c r="AI62" s="64"/>
      <c r="AJ62" s="64"/>
      <c r="AK62" s="28"/>
      <c r="AL62" s="28"/>
      <c r="AM62" s="28"/>
      <c r="AN62" s="28"/>
      <c r="AO62" s="28"/>
      <c r="AP62" s="28"/>
      <c r="AQ62" s="28"/>
      <c r="AR62" s="28"/>
      <c r="AS62" s="28"/>
      <c r="AT62" s="28"/>
      <c r="AU62" s="28"/>
      <c r="AV62" s="28"/>
      <c r="AW62" s="28"/>
      <c r="AX62" s="28"/>
      <c r="AY62" s="65"/>
      <c r="AZ62" s="66"/>
      <c r="BA62" s="65"/>
      <c r="BB62" s="65"/>
      <c r="BC62" s="65"/>
      <c r="BD62" s="65"/>
      <c r="BE62" s="65"/>
      <c r="BF62" s="65"/>
      <c r="BG62" s="65"/>
      <c r="BH62" s="65"/>
      <c r="BI62" s="65"/>
      <c r="BJ62" s="65"/>
      <c r="BK62" s="65"/>
      <c r="BL62" s="65"/>
      <c r="BM62" s="66"/>
      <c r="BN62" s="65"/>
      <c r="BO62" s="65"/>
      <c r="BP62" s="65"/>
      <c r="BQ62" s="65"/>
      <c r="BR62" s="65"/>
      <c r="BS62" s="65"/>
      <c r="BT62" s="65"/>
      <c r="BU62" s="65"/>
      <c r="BV62" s="65"/>
      <c r="BW62" s="65"/>
      <c r="BX62" s="65"/>
      <c r="BY62" s="65"/>
      <c r="BZ62" s="66"/>
      <c r="CA62" s="65"/>
      <c r="CB62" s="65"/>
      <c r="CC62" s="65"/>
      <c r="CD62" s="65"/>
      <c r="CE62" s="65"/>
      <c r="CF62" s="65"/>
      <c r="CG62" s="65"/>
      <c r="CH62" s="65"/>
      <c r="CI62" s="65"/>
      <c r="CJ62" s="65"/>
      <c r="CK62" s="65"/>
      <c r="CL62" s="65"/>
      <c r="CM62" s="65"/>
      <c r="CN62" s="65"/>
      <c r="CO62" s="65"/>
      <c r="CP62" s="65"/>
      <c r="CQ62" s="65"/>
      <c r="CR62" s="65"/>
      <c r="CS62" s="28"/>
      <c r="CT62" s="28"/>
      <c r="CU62" s="28"/>
      <c r="CV62" s="28"/>
      <c r="CW62" s="28"/>
      <c r="CX62" s="28"/>
      <c r="CY62" s="28"/>
      <c r="CZ62" s="28"/>
      <c r="DA62" s="28"/>
      <c r="DB62" s="28"/>
      <c r="DC62" s="28"/>
      <c r="DD62" s="28"/>
      <c r="DE62" s="28"/>
      <c r="DF62" s="28"/>
      <c r="DG62" s="28"/>
      <c r="DH62" s="28"/>
      <c r="DI62" s="28"/>
      <c r="DJ62" s="28"/>
      <c r="DK62" s="64"/>
      <c r="DL62" s="28"/>
      <c r="DM62" s="28"/>
      <c r="DN62" s="64"/>
      <c r="DO62" s="64"/>
      <c r="DP62" s="28"/>
      <c r="DQ62" s="28"/>
      <c r="DR62" s="64"/>
      <c r="DS62" s="64"/>
      <c r="DT62" s="28"/>
      <c r="DU62" s="28"/>
      <c r="DV62" s="64"/>
      <c r="DW62" s="28"/>
      <c r="DX62" s="28"/>
      <c r="DY62" s="28"/>
      <c r="DZ62" s="28"/>
      <c r="EA62" s="28"/>
      <c r="EB62" s="28"/>
      <c r="EC62" s="28"/>
      <c r="ED62" s="28"/>
      <c r="EE62" s="28"/>
      <c r="EF62" s="28"/>
      <c r="EG62" s="28"/>
      <c r="EH62" s="28"/>
      <c r="EI62" s="28"/>
      <c r="EJ62" s="28"/>
      <c r="EK62" s="28"/>
      <c r="EL62" s="28"/>
      <c r="EM62" s="28"/>
      <c r="EN62" s="28"/>
      <c r="EO62" s="28"/>
      <c r="EP62" s="28"/>
      <c r="EQ62" s="28"/>
      <c r="ER62" s="28"/>
      <c r="ES62" s="28"/>
      <c r="ET62" s="28"/>
      <c r="EU62" s="28"/>
      <c r="EV62" s="28"/>
      <c r="EW62" s="28"/>
      <c r="EX62" s="28"/>
      <c r="EY62" s="28"/>
      <c r="EZ62" s="28"/>
      <c r="FA62" s="28"/>
      <c r="FB62" s="28"/>
      <c r="FC62" s="28"/>
      <c r="FD62" s="28"/>
      <c r="FE62" s="28"/>
      <c r="FF62" s="28"/>
      <c r="FG62" s="28"/>
      <c r="FH62" s="28"/>
      <c r="FI62" s="28"/>
      <c r="FJ62" s="28"/>
      <c r="FK62" s="28"/>
      <c r="FL62" s="28"/>
      <c r="FM62" s="28"/>
      <c r="FN62" s="28"/>
      <c r="FO62" s="28"/>
      <c r="FP62" s="28"/>
      <c r="FQ62" s="28"/>
      <c r="FR62" s="28"/>
      <c r="FS62" s="28"/>
      <c r="FT62" s="28"/>
      <c r="FU62" s="28"/>
      <c r="FV62" s="28"/>
      <c r="FW62" s="28"/>
      <c r="FX62" s="28"/>
      <c r="FY62" s="28"/>
      <c r="FZ62" s="28"/>
      <c r="GA62" s="28"/>
      <c r="GB62" s="28"/>
      <c r="GC62" s="28"/>
      <c r="GD62" s="28"/>
      <c r="GE62" s="28"/>
      <c r="GF62" s="28"/>
      <c r="GG62" s="28"/>
      <c r="GH62" s="28"/>
      <c r="GI62" s="28"/>
      <c r="GJ62" s="28"/>
      <c r="GK62" s="28"/>
      <c r="GL62" s="28"/>
      <c r="GM62" s="28"/>
      <c r="GN62" s="28"/>
      <c r="GO62" s="28"/>
    </row>
  </sheetData>
  <mergeCells count="50">
    <mergeCell ref="CO1:CP2"/>
    <mergeCell ref="A1:F2"/>
    <mergeCell ref="G1:G2"/>
    <mergeCell ref="H1:H2"/>
    <mergeCell ref="J1:U2"/>
    <mergeCell ref="V1:AG2"/>
    <mergeCell ref="AH1:AS2"/>
    <mergeCell ref="AT1:AY2"/>
    <mergeCell ref="AZ1:BL2"/>
    <mergeCell ref="BM1:BY2"/>
    <mergeCell ref="BZ1:CL2"/>
    <mergeCell ref="CM1:CN2"/>
    <mergeCell ref="DK1:DN2"/>
    <mergeCell ref="DO1:DR2"/>
    <mergeCell ref="DS1:DV2"/>
    <mergeCell ref="C3:D3"/>
    <mergeCell ref="M3:N3"/>
    <mergeCell ref="Y3:Z3"/>
    <mergeCell ref="AK3:AL3"/>
    <mergeCell ref="AT3:AU3"/>
    <mergeCell ref="AV3:AW3"/>
    <mergeCell ref="DD1:DD2"/>
    <mergeCell ref="DE1:DE2"/>
    <mergeCell ref="DF1:DF2"/>
    <mergeCell ref="DG1:DG2"/>
    <mergeCell ref="DH1:DH2"/>
    <mergeCell ref="DI1:DI2"/>
    <mergeCell ref="DC1:DC2"/>
    <mergeCell ref="O14:R15"/>
    <mergeCell ref="S14:U15"/>
    <mergeCell ref="O16:R17"/>
    <mergeCell ref="S16:U17"/>
    <mergeCell ref="DJ1:DJ2"/>
    <mergeCell ref="CQ1:CR2"/>
    <mergeCell ref="CS1:CS2"/>
    <mergeCell ref="CT1:CT2"/>
    <mergeCell ref="CU1:CU2"/>
    <mergeCell ref="CV1:CV2"/>
    <mergeCell ref="CW1:CW2"/>
    <mergeCell ref="CX1:CX2"/>
    <mergeCell ref="CY1:CY2"/>
    <mergeCell ref="CZ1:CZ2"/>
    <mergeCell ref="DA1:DA2"/>
    <mergeCell ref="DB1:DB2"/>
    <mergeCell ref="AX3:AY3"/>
    <mergeCell ref="BB3:BC3"/>
    <mergeCell ref="BO3:BP3"/>
    <mergeCell ref="CB3:CC3"/>
    <mergeCell ref="O12:R13"/>
    <mergeCell ref="S12:U13"/>
  </mergeCells>
  <conditionalFormatting sqref="K4:L27">
    <cfRule type="containsText" dxfId="95" priority="37" operator="containsText" text="Lille OSC">
      <formula>NOT(ISERROR(SEARCH("Lille OSC",K4)))</formula>
    </cfRule>
  </conditionalFormatting>
  <conditionalFormatting sqref="M4:M27">
    <cfRule type="cellIs" dxfId="94" priority="34" operator="lessThan">
      <formula>0</formula>
    </cfRule>
    <cfRule type="cellIs" dxfId="93" priority="35" operator="greaterThan">
      <formula>0</formula>
    </cfRule>
    <cfRule type="cellIs" dxfId="92" priority="36" operator="equal">
      <formula>0</formula>
    </cfRule>
  </conditionalFormatting>
  <conditionalFormatting sqref="W4:X27">
    <cfRule type="containsText" dxfId="91" priority="33" operator="containsText" text="Lille OSC">
      <formula>NOT(ISERROR(SEARCH("Lille OSC",W4)))</formula>
    </cfRule>
  </conditionalFormatting>
  <conditionalFormatting sqref="Y4:Y27">
    <cfRule type="cellIs" dxfId="90" priority="30" operator="lessThan">
      <formula>0</formula>
    </cfRule>
    <cfRule type="cellIs" dxfId="89" priority="31" operator="greaterThan">
      <formula>0</formula>
    </cfRule>
    <cfRule type="cellIs" dxfId="88" priority="32" operator="equal">
      <formula>0</formula>
    </cfRule>
  </conditionalFormatting>
  <conditionalFormatting sqref="Z4:Z27">
    <cfRule type="containsText" dxfId="87" priority="27" operator="containsText" text="p">
      <formula>NOT(ISERROR(SEARCH("p",Z4)))</formula>
    </cfRule>
    <cfRule type="containsText" dxfId="86" priority="28" operator="containsText" text="u">
      <formula>NOT(ISERROR(SEARCH("u",Z4)))</formula>
    </cfRule>
    <cfRule type="containsText" dxfId="85" priority="29" operator="containsText" text="q">
      <formula>NOT(ISERROR(SEARCH("q",Z4)))</formula>
    </cfRule>
  </conditionalFormatting>
  <conditionalFormatting sqref="AI4:AJ27">
    <cfRule type="containsText" dxfId="84" priority="26" operator="containsText" text="Lille OSC">
      <formula>NOT(ISERROR(SEARCH("Lille OSC",AI4)))</formula>
    </cfRule>
  </conditionalFormatting>
  <conditionalFormatting sqref="AK4:AK27">
    <cfRule type="cellIs" dxfId="83" priority="23" operator="lessThan">
      <formula>0</formula>
    </cfRule>
    <cfRule type="cellIs" dxfId="82" priority="24" operator="greaterThan">
      <formula>0</formula>
    </cfRule>
    <cfRule type="cellIs" dxfId="81" priority="25" operator="equal">
      <formula>0</formula>
    </cfRule>
  </conditionalFormatting>
  <conditionalFormatting sqref="AL4:AL27">
    <cfRule type="containsText" dxfId="80" priority="20" operator="containsText" text="p">
      <formula>NOT(ISERROR(SEARCH("p",AL4)))</formula>
    </cfRule>
    <cfRule type="containsText" dxfId="79" priority="21" operator="containsText" text="u">
      <formula>NOT(ISERROR(SEARCH("u",AL4)))</formula>
    </cfRule>
    <cfRule type="containsText" dxfId="78" priority="22" operator="containsText" text="q">
      <formula>NOT(ISERROR(SEARCH("q",AL4)))</formula>
    </cfRule>
  </conditionalFormatting>
  <conditionalFormatting sqref="N4:N27">
    <cfRule type="containsText" dxfId="77" priority="17" operator="containsText" text="p">
      <formula>NOT(ISERROR(SEARCH("p",N4)))</formula>
    </cfRule>
    <cfRule type="containsText" dxfId="76" priority="18" operator="containsText" text="u">
      <formula>NOT(ISERROR(SEARCH("u",N4)))</formula>
    </cfRule>
    <cfRule type="containsText" dxfId="75" priority="19" operator="containsText" text="q">
      <formula>NOT(ISERROR(SEARCH("q",N4)))</formula>
    </cfRule>
  </conditionalFormatting>
  <conditionalFormatting sqref="G14:G15">
    <cfRule type="containsText" dxfId="74" priority="6" operator="containsText" text="Remis">
      <formula>NOT(ISERROR(SEARCH("Remis",G14)))</formula>
    </cfRule>
    <cfRule type="containsText" dxfId="73" priority="7" operator="containsText" text="Arrêté">
      <formula>NOT(ISERROR(SEARCH("Arrêté",G14)))</formula>
    </cfRule>
    <cfRule type="containsText" dxfId="72" priority="8" operator="containsText" text="Annulé">
      <formula>NOT(ISERROR(SEARCH("Annulé",G14)))</formula>
    </cfRule>
  </conditionalFormatting>
  <conditionalFormatting sqref="B14:B15 E14:E15">
    <cfRule type="containsText" dxfId="71" priority="5" operator="containsText" text="Lille OSC">
      <formula>NOT(ISERROR(SEARCH("Lille OSC",B14)))</formula>
    </cfRule>
  </conditionalFormatting>
  <conditionalFormatting sqref="G4:G13">
    <cfRule type="containsText" dxfId="70" priority="2" operator="containsText" text="Remis">
      <formula>NOT(ISERROR(SEARCH("Remis",G4)))</formula>
    </cfRule>
    <cfRule type="containsText" dxfId="69" priority="3" operator="containsText" text="Arrêté">
      <formula>NOT(ISERROR(SEARCH("Arrêté",G4)))</formula>
    </cfRule>
    <cfRule type="containsText" dxfId="68" priority="4" operator="containsText" text="Annulé">
      <formula>NOT(ISERROR(SEARCH("Annulé",G4)))</formula>
    </cfRule>
  </conditionalFormatting>
  <conditionalFormatting sqref="B4:B13 E4:E13">
    <cfRule type="containsText" dxfId="67" priority="1" operator="containsText" text="Lille OSC">
      <formula>NOT(ISERROR(SEARCH("Lille OSC",B4)))</formula>
    </cfRule>
  </conditionalFormatting>
  <dataValidations count="2">
    <dataValidation type="list" allowBlank="1" showInputMessage="1" showErrorMessage="1" sqref="E4:E7 B4:B7" xr:uid="{719ECD52-6FDC-46F0-80FC-DE75716AF630}">
      <formula1>Equipes</formula1>
    </dataValidation>
    <dataValidation type="list" allowBlank="1" showInputMessage="1" showErrorMessage="1" sqref="G4:G7" xr:uid="{D32BA985-DDC4-44C0-9AE9-35C67A47B985}">
      <formula1>Etat</formula1>
    </dataValidation>
  </dataValidation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7AEE4B-F3DB-4D03-A4E6-4C1833CB7BFA}">
  <sheetPr>
    <tabColor rgb="FF0000FF"/>
  </sheetPr>
  <dimension ref="A1:MZ62"/>
  <sheetViews>
    <sheetView workbookViewId="0">
      <selection sqref="A1:F2"/>
    </sheetView>
  </sheetViews>
  <sheetFormatPr baseColWidth="10" defaultRowHeight="15" x14ac:dyDescent="0.25"/>
  <cols>
    <col min="1" max="1" width="5.7109375" style="2" customWidth="1"/>
    <col min="2" max="2" width="30.7109375" style="4" customWidth="1"/>
    <col min="3" max="4" width="5.7109375" style="2" customWidth="1"/>
    <col min="5" max="5" width="30.7109375" style="1" customWidth="1"/>
    <col min="6" max="6" width="5.7109375" style="2" customWidth="1"/>
    <col min="7" max="7" width="25.7109375" style="2" customWidth="1"/>
    <col min="8" max="9" width="10.7109375" style="2" customWidth="1"/>
    <col min="10" max="10" width="5.7109375" style="2" customWidth="1"/>
    <col min="11" max="11" width="30.7109375" style="1" customWidth="1"/>
    <col min="12" max="12" width="5.7109375" style="1" customWidth="1"/>
    <col min="13" max="22" width="5.7109375" style="2" customWidth="1"/>
    <col min="23" max="23" width="30.7109375" style="1" customWidth="1"/>
    <col min="24" max="24" width="5.7109375" style="1" customWidth="1"/>
    <col min="25" max="34" width="5.7109375" style="2" customWidth="1"/>
    <col min="35" max="35" width="30.7109375" style="1" customWidth="1"/>
    <col min="36" max="36" width="5.7109375" style="1" customWidth="1"/>
    <col min="37" max="45" width="5.7109375" style="2" customWidth="1"/>
    <col min="46" max="51" width="5.7109375" style="2" hidden="1" customWidth="1"/>
    <col min="52" max="52" width="30.7109375" style="1" hidden="1" customWidth="1"/>
    <col min="53" max="64" width="5.7109375" style="2" hidden="1" customWidth="1"/>
    <col min="65" max="65" width="30.7109375" style="1" hidden="1" customWidth="1"/>
    <col min="66" max="77" width="5.7109375" style="2" hidden="1" customWidth="1"/>
    <col min="78" max="78" width="30.7109375" style="1" hidden="1" customWidth="1"/>
    <col min="79" max="90" width="5.7109375" style="2" hidden="1" customWidth="1"/>
    <col min="91" max="96" width="15.7109375" style="2" hidden="1" customWidth="1"/>
    <col min="97" max="114" width="5.7109375" style="2" hidden="1" customWidth="1"/>
    <col min="115" max="115" width="30.7109375" style="1" hidden="1" customWidth="1"/>
    <col min="116" max="116" width="15.7109375" style="2" hidden="1" customWidth="1"/>
    <col min="117" max="117" width="5.7109375" style="2" hidden="1" customWidth="1"/>
    <col min="118" max="119" width="30.7109375" style="1" hidden="1" customWidth="1"/>
    <col min="120" max="120" width="15.7109375" style="2" hidden="1" customWidth="1"/>
    <col min="121" max="121" width="5.7109375" style="2" hidden="1" customWidth="1"/>
    <col min="122" max="123" width="30.7109375" style="1" hidden="1" customWidth="1"/>
    <col min="124" max="124" width="15.7109375" style="2" hidden="1" customWidth="1"/>
    <col min="125" max="125" width="5.7109375" style="2" hidden="1" customWidth="1"/>
    <col min="126" max="126" width="30.7109375" style="1" hidden="1" customWidth="1"/>
    <col min="127" max="364" width="5.7109375" style="2" customWidth="1"/>
  </cols>
  <sheetData>
    <row r="1" spans="1:197" ht="15.75" thickTop="1" x14ac:dyDescent="0.25">
      <c r="A1" s="268" t="str">
        <f>'J01'!$A$1:$F$2</f>
        <v>Nom du championnat</v>
      </c>
      <c r="B1" s="269"/>
      <c r="C1" s="269"/>
      <c r="D1" s="269"/>
      <c r="E1" s="269"/>
      <c r="F1" s="270"/>
      <c r="G1" s="266" t="str">
        <f>'J01'!$G$1:$G$2</f>
        <v>2018 - 2019</v>
      </c>
      <c r="H1" s="264" t="s">
        <v>61</v>
      </c>
      <c r="I1" s="28"/>
      <c r="J1" s="276" t="s">
        <v>26</v>
      </c>
      <c r="K1" s="277"/>
      <c r="L1" s="277"/>
      <c r="M1" s="277"/>
      <c r="N1" s="277"/>
      <c r="O1" s="277"/>
      <c r="P1" s="277"/>
      <c r="Q1" s="277"/>
      <c r="R1" s="277"/>
      <c r="S1" s="277"/>
      <c r="T1" s="277"/>
      <c r="U1" s="278"/>
      <c r="V1" s="233" t="s">
        <v>27</v>
      </c>
      <c r="W1" s="234"/>
      <c r="X1" s="234"/>
      <c r="Y1" s="234"/>
      <c r="Z1" s="234"/>
      <c r="AA1" s="234"/>
      <c r="AB1" s="234"/>
      <c r="AC1" s="234"/>
      <c r="AD1" s="234"/>
      <c r="AE1" s="234"/>
      <c r="AF1" s="234"/>
      <c r="AG1" s="235"/>
      <c r="AH1" s="241" t="s">
        <v>28</v>
      </c>
      <c r="AI1" s="242"/>
      <c r="AJ1" s="242"/>
      <c r="AK1" s="242"/>
      <c r="AL1" s="242"/>
      <c r="AM1" s="242"/>
      <c r="AN1" s="242"/>
      <c r="AO1" s="242"/>
      <c r="AP1" s="242"/>
      <c r="AQ1" s="242"/>
      <c r="AR1" s="242"/>
      <c r="AS1" s="243"/>
      <c r="AT1" s="232"/>
      <c r="AU1" s="232"/>
      <c r="AV1" s="232"/>
      <c r="AW1" s="232"/>
      <c r="AX1" s="232"/>
      <c r="AY1" s="232"/>
      <c r="AZ1" s="282" t="s">
        <v>26</v>
      </c>
      <c r="BA1" s="282"/>
      <c r="BB1" s="282"/>
      <c r="BC1" s="282"/>
      <c r="BD1" s="282"/>
      <c r="BE1" s="282"/>
      <c r="BF1" s="282"/>
      <c r="BG1" s="282"/>
      <c r="BH1" s="282"/>
      <c r="BI1" s="282"/>
      <c r="BJ1" s="282"/>
      <c r="BK1" s="282"/>
      <c r="BL1" s="282"/>
      <c r="BM1" s="282" t="s">
        <v>27</v>
      </c>
      <c r="BN1" s="282"/>
      <c r="BO1" s="282"/>
      <c r="BP1" s="282"/>
      <c r="BQ1" s="282"/>
      <c r="BR1" s="282"/>
      <c r="BS1" s="282"/>
      <c r="BT1" s="282"/>
      <c r="BU1" s="282"/>
      <c r="BV1" s="282"/>
      <c r="BW1" s="282"/>
      <c r="BX1" s="282"/>
      <c r="BY1" s="282"/>
      <c r="BZ1" s="282" t="s">
        <v>28</v>
      </c>
      <c r="CA1" s="282"/>
      <c r="CB1" s="282"/>
      <c r="CC1" s="282"/>
      <c r="CD1" s="282"/>
      <c r="CE1" s="282"/>
      <c r="CF1" s="282"/>
      <c r="CG1" s="282"/>
      <c r="CH1" s="282"/>
      <c r="CI1" s="282"/>
      <c r="CJ1" s="282"/>
      <c r="CK1" s="282"/>
      <c r="CL1" s="282"/>
      <c r="CM1" s="229" t="s">
        <v>40</v>
      </c>
      <c r="CN1" s="229"/>
      <c r="CO1" s="229" t="s">
        <v>46</v>
      </c>
      <c r="CP1" s="229"/>
      <c r="CQ1" s="229" t="s">
        <v>41</v>
      </c>
      <c r="CR1" s="229"/>
      <c r="CS1" s="283" t="s">
        <v>44</v>
      </c>
      <c r="CT1" s="283" t="s">
        <v>45</v>
      </c>
      <c r="CU1" s="283" t="s">
        <v>44</v>
      </c>
      <c r="CV1" s="283" t="s">
        <v>45</v>
      </c>
      <c r="CW1" s="283" t="s">
        <v>44</v>
      </c>
      <c r="CX1" s="283" t="s">
        <v>45</v>
      </c>
      <c r="CY1" s="283" t="s">
        <v>44</v>
      </c>
      <c r="CZ1" s="283" t="s">
        <v>45</v>
      </c>
      <c r="DA1" s="283" t="s">
        <v>44</v>
      </c>
      <c r="DB1" s="283" t="s">
        <v>45</v>
      </c>
      <c r="DC1" s="283" t="s">
        <v>44</v>
      </c>
      <c r="DD1" s="283" t="s">
        <v>45</v>
      </c>
      <c r="DE1" s="283" t="s">
        <v>44</v>
      </c>
      <c r="DF1" s="283" t="s">
        <v>45</v>
      </c>
      <c r="DG1" s="283" t="s">
        <v>44</v>
      </c>
      <c r="DH1" s="283" t="s">
        <v>45</v>
      </c>
      <c r="DI1" s="283" t="s">
        <v>44</v>
      </c>
      <c r="DJ1" s="284" t="s">
        <v>45</v>
      </c>
      <c r="DK1" s="282" t="s">
        <v>40</v>
      </c>
      <c r="DL1" s="282"/>
      <c r="DM1" s="282"/>
      <c r="DN1" s="282"/>
      <c r="DO1" s="282" t="s">
        <v>46</v>
      </c>
      <c r="DP1" s="282"/>
      <c r="DQ1" s="282"/>
      <c r="DR1" s="282"/>
      <c r="DS1" s="282" t="s">
        <v>41</v>
      </c>
      <c r="DT1" s="282"/>
      <c r="DU1" s="282"/>
      <c r="DV1" s="282"/>
      <c r="DW1" s="28"/>
      <c r="DX1" s="28"/>
      <c r="DY1" s="28"/>
      <c r="DZ1" s="28"/>
      <c r="EA1" s="28"/>
      <c r="EB1" s="28"/>
      <c r="EC1" s="28"/>
      <c r="ED1" s="28"/>
      <c r="EE1" s="28"/>
      <c r="EF1" s="28"/>
      <c r="EG1" s="28"/>
      <c r="EH1" s="28"/>
      <c r="EI1" s="28"/>
      <c r="EJ1" s="28"/>
      <c r="EK1" s="28"/>
      <c r="EL1" s="28"/>
      <c r="EM1" s="28"/>
      <c r="EN1" s="28"/>
      <c r="EO1" s="28"/>
      <c r="EP1" s="28"/>
      <c r="EQ1" s="28"/>
      <c r="ER1" s="28"/>
      <c r="ES1" s="28"/>
      <c r="ET1" s="28"/>
      <c r="EU1" s="28"/>
      <c r="EV1" s="28"/>
      <c r="EW1" s="28"/>
      <c r="EX1" s="28"/>
      <c r="EY1" s="28"/>
      <c r="EZ1" s="28"/>
      <c r="FA1" s="28"/>
      <c r="FB1" s="28"/>
      <c r="FC1" s="28"/>
      <c r="FD1" s="28"/>
      <c r="FE1" s="28"/>
      <c r="FF1" s="28"/>
      <c r="FG1" s="28"/>
      <c r="FH1" s="28"/>
      <c r="FI1" s="28"/>
      <c r="FJ1" s="28"/>
      <c r="FK1" s="28"/>
      <c r="FL1" s="28"/>
      <c r="FM1" s="28"/>
      <c r="FN1" s="28"/>
      <c r="FO1" s="28"/>
      <c r="FP1" s="28"/>
      <c r="FQ1" s="28"/>
      <c r="FR1" s="28"/>
      <c r="FS1" s="28"/>
      <c r="FT1" s="28"/>
      <c r="FU1" s="28"/>
      <c r="FV1" s="28"/>
      <c r="FW1" s="28"/>
      <c r="FX1" s="28"/>
      <c r="FY1" s="28"/>
      <c r="FZ1" s="28"/>
      <c r="GA1" s="28"/>
      <c r="GB1" s="28"/>
      <c r="GC1" s="28"/>
      <c r="GD1" s="28"/>
      <c r="GE1" s="28"/>
      <c r="GF1" s="28"/>
      <c r="GG1" s="28"/>
      <c r="GH1" s="28"/>
      <c r="GI1" s="28"/>
      <c r="GJ1" s="28"/>
      <c r="GK1" s="28"/>
      <c r="GL1" s="28"/>
      <c r="GM1" s="28"/>
      <c r="GN1" s="28"/>
      <c r="GO1" s="28"/>
    </row>
    <row r="2" spans="1:197" ht="15.75" thickBot="1" x14ac:dyDescent="0.3">
      <c r="A2" s="271"/>
      <c r="B2" s="272"/>
      <c r="C2" s="272"/>
      <c r="D2" s="272"/>
      <c r="E2" s="272"/>
      <c r="F2" s="273"/>
      <c r="G2" s="267"/>
      <c r="H2" s="265"/>
      <c r="I2" s="28"/>
      <c r="J2" s="279"/>
      <c r="K2" s="280"/>
      <c r="L2" s="280"/>
      <c r="M2" s="280"/>
      <c r="N2" s="280"/>
      <c r="O2" s="280"/>
      <c r="P2" s="280"/>
      <c r="Q2" s="280"/>
      <c r="R2" s="280"/>
      <c r="S2" s="280"/>
      <c r="T2" s="280"/>
      <c r="U2" s="281"/>
      <c r="V2" s="236"/>
      <c r="W2" s="237"/>
      <c r="X2" s="237"/>
      <c r="Y2" s="237"/>
      <c r="Z2" s="237"/>
      <c r="AA2" s="237"/>
      <c r="AB2" s="237"/>
      <c r="AC2" s="237"/>
      <c r="AD2" s="237"/>
      <c r="AE2" s="237"/>
      <c r="AF2" s="237"/>
      <c r="AG2" s="238"/>
      <c r="AH2" s="244"/>
      <c r="AI2" s="245"/>
      <c r="AJ2" s="245"/>
      <c r="AK2" s="245"/>
      <c r="AL2" s="245"/>
      <c r="AM2" s="245"/>
      <c r="AN2" s="245"/>
      <c r="AO2" s="245"/>
      <c r="AP2" s="245"/>
      <c r="AQ2" s="245"/>
      <c r="AR2" s="245"/>
      <c r="AS2" s="246"/>
      <c r="AT2" s="232"/>
      <c r="AU2" s="232"/>
      <c r="AV2" s="232"/>
      <c r="AW2" s="232"/>
      <c r="AX2" s="232"/>
      <c r="AY2" s="232"/>
      <c r="AZ2" s="282"/>
      <c r="BA2" s="282"/>
      <c r="BB2" s="282"/>
      <c r="BC2" s="282"/>
      <c r="BD2" s="282"/>
      <c r="BE2" s="282"/>
      <c r="BF2" s="282"/>
      <c r="BG2" s="282"/>
      <c r="BH2" s="282"/>
      <c r="BI2" s="282"/>
      <c r="BJ2" s="282"/>
      <c r="BK2" s="282"/>
      <c r="BL2" s="282"/>
      <c r="BM2" s="282"/>
      <c r="BN2" s="282"/>
      <c r="BO2" s="282"/>
      <c r="BP2" s="282"/>
      <c r="BQ2" s="282"/>
      <c r="BR2" s="282"/>
      <c r="BS2" s="282"/>
      <c r="BT2" s="282"/>
      <c r="BU2" s="282"/>
      <c r="BV2" s="282"/>
      <c r="BW2" s="282"/>
      <c r="BX2" s="282"/>
      <c r="BY2" s="282"/>
      <c r="BZ2" s="282"/>
      <c r="CA2" s="282"/>
      <c r="CB2" s="282"/>
      <c r="CC2" s="282"/>
      <c r="CD2" s="282"/>
      <c r="CE2" s="282"/>
      <c r="CF2" s="282"/>
      <c r="CG2" s="282"/>
      <c r="CH2" s="282"/>
      <c r="CI2" s="282"/>
      <c r="CJ2" s="282"/>
      <c r="CK2" s="282"/>
      <c r="CL2" s="282"/>
      <c r="CM2" s="229"/>
      <c r="CN2" s="229"/>
      <c r="CO2" s="229"/>
      <c r="CP2" s="229"/>
      <c r="CQ2" s="229"/>
      <c r="CR2" s="229"/>
      <c r="CS2" s="283"/>
      <c r="CT2" s="283"/>
      <c r="CU2" s="283"/>
      <c r="CV2" s="283"/>
      <c r="CW2" s="283"/>
      <c r="CX2" s="283"/>
      <c r="CY2" s="283"/>
      <c r="CZ2" s="283"/>
      <c r="DA2" s="283"/>
      <c r="DB2" s="283"/>
      <c r="DC2" s="283"/>
      <c r="DD2" s="283"/>
      <c r="DE2" s="283"/>
      <c r="DF2" s="283"/>
      <c r="DG2" s="283"/>
      <c r="DH2" s="283"/>
      <c r="DI2" s="283"/>
      <c r="DJ2" s="284"/>
      <c r="DK2" s="282"/>
      <c r="DL2" s="282"/>
      <c r="DM2" s="282"/>
      <c r="DN2" s="282"/>
      <c r="DO2" s="282"/>
      <c r="DP2" s="282"/>
      <c r="DQ2" s="282"/>
      <c r="DR2" s="282"/>
      <c r="DS2" s="282"/>
      <c r="DT2" s="282"/>
      <c r="DU2" s="282"/>
      <c r="DV2" s="282"/>
      <c r="DW2" s="28"/>
      <c r="DX2" s="28"/>
      <c r="DY2" s="28"/>
      <c r="DZ2" s="28"/>
      <c r="EA2" s="28"/>
      <c r="EB2" s="28"/>
      <c r="EC2" s="28"/>
      <c r="ED2" s="28"/>
      <c r="EE2" s="28"/>
      <c r="EF2" s="28"/>
      <c r="EG2" s="28"/>
      <c r="EH2" s="28"/>
      <c r="EI2" s="28"/>
      <c r="EJ2" s="28"/>
      <c r="EK2" s="28"/>
      <c r="EL2" s="28"/>
      <c r="EM2" s="28"/>
      <c r="EN2" s="28"/>
      <c r="EO2" s="28"/>
      <c r="EP2" s="28"/>
      <c r="EQ2" s="28"/>
      <c r="ER2" s="28"/>
      <c r="ES2" s="28"/>
      <c r="ET2" s="28"/>
      <c r="EU2" s="28"/>
      <c r="EV2" s="28"/>
      <c r="EW2" s="28"/>
      <c r="EX2" s="28"/>
      <c r="EY2" s="28"/>
      <c r="EZ2" s="28"/>
      <c r="FA2" s="28"/>
      <c r="FB2" s="28"/>
      <c r="FC2" s="28"/>
      <c r="FD2" s="28"/>
      <c r="FE2" s="28"/>
      <c r="FF2" s="28"/>
      <c r="FG2" s="28"/>
      <c r="FH2" s="28"/>
      <c r="FI2" s="28"/>
      <c r="FJ2" s="28"/>
      <c r="FK2" s="28"/>
      <c r="FL2" s="28"/>
      <c r="FM2" s="28"/>
      <c r="FN2" s="28"/>
      <c r="FO2" s="28"/>
      <c r="FP2" s="28"/>
      <c r="FQ2" s="28"/>
      <c r="FR2" s="28"/>
      <c r="FS2" s="28"/>
      <c r="FT2" s="28"/>
      <c r="FU2" s="28"/>
      <c r="FV2" s="28"/>
      <c r="FW2" s="28"/>
      <c r="FX2" s="28"/>
      <c r="FY2" s="28"/>
      <c r="FZ2" s="28"/>
      <c r="GA2" s="28"/>
      <c r="GB2" s="28"/>
      <c r="GC2" s="28"/>
      <c r="GD2" s="28"/>
      <c r="GE2" s="28"/>
      <c r="GF2" s="28"/>
      <c r="GG2" s="28"/>
      <c r="GH2" s="28"/>
      <c r="GI2" s="28"/>
      <c r="GJ2" s="28"/>
      <c r="GK2" s="28"/>
      <c r="GL2" s="28"/>
      <c r="GM2" s="28"/>
      <c r="GN2" s="28"/>
      <c r="GO2" s="28"/>
    </row>
    <row r="3" spans="1:197" ht="15" customHeight="1" thickTop="1" thickBot="1" x14ac:dyDescent="0.3">
      <c r="A3" s="16" t="s">
        <v>12</v>
      </c>
      <c r="B3" s="29" t="s">
        <v>0</v>
      </c>
      <c r="C3" s="263" t="s">
        <v>13</v>
      </c>
      <c r="D3" s="263"/>
      <c r="E3" s="29" t="s">
        <v>0</v>
      </c>
      <c r="F3" s="6" t="s">
        <v>12</v>
      </c>
      <c r="G3" s="13" t="s">
        <v>14</v>
      </c>
      <c r="H3" s="17" t="s">
        <v>15</v>
      </c>
      <c r="I3" s="28"/>
      <c r="J3" s="36" t="s">
        <v>17</v>
      </c>
      <c r="K3" s="40" t="s">
        <v>0</v>
      </c>
      <c r="L3" s="39" t="s">
        <v>18</v>
      </c>
      <c r="M3" s="274" t="s">
        <v>19</v>
      </c>
      <c r="N3" s="275"/>
      <c r="O3" s="41" t="s">
        <v>20</v>
      </c>
      <c r="P3" s="37" t="s">
        <v>21</v>
      </c>
      <c r="Q3" s="37" t="s">
        <v>22</v>
      </c>
      <c r="R3" s="37" t="s">
        <v>12</v>
      </c>
      <c r="S3" s="37" t="s">
        <v>23</v>
      </c>
      <c r="T3" s="37" t="s">
        <v>24</v>
      </c>
      <c r="U3" s="38" t="s">
        <v>25</v>
      </c>
      <c r="V3" s="43" t="s">
        <v>17</v>
      </c>
      <c r="W3" s="45" t="s">
        <v>0</v>
      </c>
      <c r="X3" s="44" t="s">
        <v>18</v>
      </c>
      <c r="Y3" s="239" t="s">
        <v>19</v>
      </c>
      <c r="Z3" s="240"/>
      <c r="AA3" s="46" t="s">
        <v>20</v>
      </c>
      <c r="AB3" s="47" t="s">
        <v>21</v>
      </c>
      <c r="AC3" s="47" t="s">
        <v>22</v>
      </c>
      <c r="AD3" s="47" t="s">
        <v>12</v>
      </c>
      <c r="AE3" s="47" t="s">
        <v>23</v>
      </c>
      <c r="AF3" s="47" t="s">
        <v>24</v>
      </c>
      <c r="AG3" s="48" t="s">
        <v>25</v>
      </c>
      <c r="AH3" s="53" t="s">
        <v>17</v>
      </c>
      <c r="AI3" s="55" t="s">
        <v>0</v>
      </c>
      <c r="AJ3" s="54" t="s">
        <v>18</v>
      </c>
      <c r="AK3" s="247" t="s">
        <v>19</v>
      </c>
      <c r="AL3" s="248"/>
      <c r="AM3" s="56" t="s">
        <v>20</v>
      </c>
      <c r="AN3" s="57" t="s">
        <v>21</v>
      </c>
      <c r="AO3" s="57" t="s">
        <v>22</v>
      </c>
      <c r="AP3" s="57" t="s">
        <v>12</v>
      </c>
      <c r="AQ3" s="57" t="s">
        <v>23</v>
      </c>
      <c r="AR3" s="57" t="s">
        <v>24</v>
      </c>
      <c r="AS3" s="58" t="s">
        <v>25</v>
      </c>
      <c r="AT3" s="231" t="s">
        <v>32</v>
      </c>
      <c r="AU3" s="229"/>
      <c r="AV3" s="229" t="s">
        <v>33</v>
      </c>
      <c r="AW3" s="229"/>
      <c r="AX3" s="229" t="s">
        <v>34</v>
      </c>
      <c r="AY3" s="230"/>
      <c r="AZ3" s="26" t="s">
        <v>0</v>
      </c>
      <c r="BA3" s="26" t="s">
        <v>35</v>
      </c>
      <c r="BB3" s="229" t="s">
        <v>19</v>
      </c>
      <c r="BC3" s="229"/>
      <c r="BD3" s="26" t="s">
        <v>17</v>
      </c>
      <c r="BE3" s="26" t="s">
        <v>36</v>
      </c>
      <c r="BF3" s="26" t="s">
        <v>20</v>
      </c>
      <c r="BG3" s="26" t="s">
        <v>21</v>
      </c>
      <c r="BH3" s="26" t="s">
        <v>22</v>
      </c>
      <c r="BI3" s="26" t="s">
        <v>12</v>
      </c>
      <c r="BJ3" s="26" t="s">
        <v>23</v>
      </c>
      <c r="BK3" s="26" t="s">
        <v>24</v>
      </c>
      <c r="BL3" s="26" t="s">
        <v>25</v>
      </c>
      <c r="BM3" s="26" t="s">
        <v>0</v>
      </c>
      <c r="BN3" s="26" t="s">
        <v>35</v>
      </c>
      <c r="BO3" s="229" t="s">
        <v>19</v>
      </c>
      <c r="BP3" s="229"/>
      <c r="BQ3" s="26" t="s">
        <v>17</v>
      </c>
      <c r="BR3" s="26" t="s">
        <v>36</v>
      </c>
      <c r="BS3" s="26" t="s">
        <v>20</v>
      </c>
      <c r="BT3" s="26" t="s">
        <v>21</v>
      </c>
      <c r="BU3" s="26" t="s">
        <v>22</v>
      </c>
      <c r="BV3" s="26" t="s">
        <v>12</v>
      </c>
      <c r="BW3" s="26" t="s">
        <v>23</v>
      </c>
      <c r="BX3" s="26" t="s">
        <v>24</v>
      </c>
      <c r="BY3" s="26" t="s">
        <v>25</v>
      </c>
      <c r="BZ3" s="26" t="s">
        <v>0</v>
      </c>
      <c r="CA3" s="26" t="s">
        <v>35</v>
      </c>
      <c r="CB3" s="229" t="s">
        <v>19</v>
      </c>
      <c r="CC3" s="229"/>
      <c r="CD3" s="26" t="s">
        <v>17</v>
      </c>
      <c r="CE3" s="26" t="s">
        <v>36</v>
      </c>
      <c r="CF3" s="26" t="s">
        <v>20</v>
      </c>
      <c r="CG3" s="26" t="s">
        <v>21</v>
      </c>
      <c r="CH3" s="26" t="s">
        <v>22</v>
      </c>
      <c r="CI3" s="26" t="s">
        <v>12</v>
      </c>
      <c r="CJ3" s="26" t="s">
        <v>23</v>
      </c>
      <c r="CK3" s="26" t="s">
        <v>24</v>
      </c>
      <c r="CL3" s="26" t="s">
        <v>25</v>
      </c>
      <c r="CM3" s="26" t="s">
        <v>42</v>
      </c>
      <c r="CN3" s="26" t="s">
        <v>42</v>
      </c>
      <c r="CO3" s="26" t="s">
        <v>42</v>
      </c>
      <c r="CP3" s="26" t="s">
        <v>42</v>
      </c>
      <c r="CQ3" s="26" t="s">
        <v>42</v>
      </c>
      <c r="CR3" s="26" t="s">
        <v>42</v>
      </c>
      <c r="CS3" s="26" t="s">
        <v>12</v>
      </c>
      <c r="CT3" s="26" t="s">
        <v>12</v>
      </c>
      <c r="CU3" s="26" t="s">
        <v>36</v>
      </c>
      <c r="CV3" s="26" t="s">
        <v>36</v>
      </c>
      <c r="CW3" s="26" t="s">
        <v>43</v>
      </c>
      <c r="CX3" s="26" t="s">
        <v>43</v>
      </c>
      <c r="CY3" s="26" t="s">
        <v>20</v>
      </c>
      <c r="CZ3" s="26" t="s">
        <v>20</v>
      </c>
      <c r="DA3" s="26" t="s">
        <v>21</v>
      </c>
      <c r="DB3" s="26" t="s">
        <v>21</v>
      </c>
      <c r="DC3" s="26" t="s">
        <v>22</v>
      </c>
      <c r="DD3" s="26" t="s">
        <v>22</v>
      </c>
      <c r="DE3" s="26" t="s">
        <v>12</v>
      </c>
      <c r="DF3" s="26" t="s">
        <v>12</v>
      </c>
      <c r="DG3" s="26" t="s">
        <v>23</v>
      </c>
      <c r="DH3" s="26" t="s">
        <v>23</v>
      </c>
      <c r="DI3" s="26" t="s">
        <v>24</v>
      </c>
      <c r="DJ3" s="30" t="s">
        <v>24</v>
      </c>
      <c r="DK3" s="26" t="s">
        <v>0</v>
      </c>
      <c r="DL3" s="26" t="s">
        <v>35</v>
      </c>
      <c r="DM3" s="26" t="s">
        <v>42</v>
      </c>
      <c r="DN3" s="26" t="s">
        <v>0</v>
      </c>
      <c r="DO3" s="26" t="s">
        <v>0</v>
      </c>
      <c r="DP3" s="26" t="s">
        <v>35</v>
      </c>
      <c r="DQ3" s="26" t="s">
        <v>42</v>
      </c>
      <c r="DR3" s="26" t="s">
        <v>0</v>
      </c>
      <c r="DS3" s="26" t="s">
        <v>0</v>
      </c>
      <c r="DT3" s="26" t="s">
        <v>35</v>
      </c>
      <c r="DU3" s="26" t="s">
        <v>42</v>
      </c>
      <c r="DV3" s="26" t="s">
        <v>0</v>
      </c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P3" s="28"/>
      <c r="EQ3" s="28"/>
      <c r="ER3" s="28"/>
      <c r="ES3" s="28"/>
      <c r="ET3" s="28"/>
      <c r="EU3" s="28"/>
      <c r="EV3" s="28"/>
      <c r="EW3" s="28"/>
      <c r="EX3" s="28"/>
      <c r="EY3" s="28"/>
      <c r="EZ3" s="28"/>
      <c r="FA3" s="28"/>
      <c r="FB3" s="28"/>
      <c r="FC3" s="28"/>
      <c r="FD3" s="28"/>
      <c r="FE3" s="28"/>
      <c r="FF3" s="28"/>
      <c r="FG3" s="28"/>
      <c r="FH3" s="28"/>
      <c r="FI3" s="28"/>
      <c r="FJ3" s="28"/>
      <c r="FK3" s="28"/>
      <c r="FL3" s="28"/>
      <c r="FM3" s="28"/>
      <c r="FN3" s="28"/>
      <c r="FO3" s="28"/>
      <c r="FP3" s="28"/>
      <c r="FQ3" s="28"/>
      <c r="FR3" s="28"/>
      <c r="FS3" s="28"/>
      <c r="FT3" s="28"/>
      <c r="FU3" s="28"/>
      <c r="FV3" s="28"/>
      <c r="FW3" s="28"/>
      <c r="FX3" s="28"/>
      <c r="FY3" s="28"/>
      <c r="FZ3" s="28"/>
      <c r="GA3" s="28"/>
      <c r="GB3" s="28"/>
      <c r="GC3" s="28"/>
      <c r="GD3" s="28"/>
      <c r="GE3" s="28"/>
      <c r="GF3" s="28"/>
      <c r="GG3" s="28"/>
      <c r="GH3" s="28"/>
      <c r="GI3" s="28"/>
      <c r="GJ3" s="28"/>
      <c r="GK3" s="28"/>
      <c r="GL3" s="28"/>
      <c r="GM3" s="28"/>
      <c r="GN3" s="28"/>
      <c r="GO3" s="28"/>
    </row>
    <row r="4" spans="1:197" ht="15" customHeight="1" thickTop="1" x14ac:dyDescent="0.25">
      <c r="A4" s="18"/>
      <c r="B4" s="212"/>
      <c r="C4" s="11"/>
      <c r="D4" s="9"/>
      <c r="E4" s="215"/>
      <c r="F4" s="7"/>
      <c r="G4" s="14"/>
      <c r="H4" s="19"/>
      <c r="I4" s="28"/>
      <c r="J4" s="35">
        <v>1</v>
      </c>
      <c r="K4" s="218" t="str">
        <f>VLOOKUP(AT4,$AU$4:$AZ$27,6,0)</f>
        <v>Equipe 01</v>
      </c>
      <c r="L4" s="184">
        <f t="shared" ref="L4:L11" si="0">VLOOKUP(K4,$AZ$4:$BL$27,6,0)</f>
        <v>0</v>
      </c>
      <c r="M4" s="139">
        <f t="shared" ref="M4:M11" si="1">VLOOKUP(K4,$AZ$4:$BL$27,3,0)</f>
        <v>0</v>
      </c>
      <c r="N4" s="63" t="str">
        <f t="shared" ref="N4:N11" si="2">VLOOKUP(K4,$AZ$4:$BL$27,4,0)</f>
        <v>u</v>
      </c>
      <c r="O4" s="142">
        <f t="shared" ref="O4:O11" si="3">VLOOKUP(K4,$AZ$4:$BL$27,7,0)</f>
        <v>0</v>
      </c>
      <c r="P4" s="143">
        <f t="shared" ref="P4:P11" si="4">VLOOKUP(K4,$AZ$4:$BL$27,8,0)</f>
        <v>0</v>
      </c>
      <c r="Q4" s="143">
        <f t="shared" ref="Q4:Q11" si="5">VLOOKUP(K4,$AZ$4:$BL$27,9,0)</f>
        <v>0</v>
      </c>
      <c r="R4" s="143">
        <f t="shared" ref="R4:R11" si="6">VLOOKUP(K4,$AZ$4:$BL$27,10,0)</f>
        <v>0</v>
      </c>
      <c r="S4" s="143">
        <f t="shared" ref="S4:S11" si="7">VLOOKUP(K4,$AZ$4:$BL$27,11,0)</f>
        <v>0</v>
      </c>
      <c r="T4" s="143">
        <f t="shared" ref="T4:T11" si="8">VLOOKUP(K4,$AZ$4:$BL$27,12,0)</f>
        <v>0</v>
      </c>
      <c r="U4" s="175">
        <f t="shared" ref="U4:U11" si="9">VLOOKUP(K4,$AZ$4:$BL$27,13,0)</f>
        <v>0</v>
      </c>
      <c r="V4" s="49">
        <v>1</v>
      </c>
      <c r="W4" s="221" t="str">
        <f>VLOOKUP(AV4,$AW$4:$BM$27,17,0)</f>
        <v>Equipe 01</v>
      </c>
      <c r="X4" s="187">
        <f t="shared" ref="X4:X11" si="10">VLOOKUP(W4,$BM$4:$BY$27,6,0)</f>
        <v>0</v>
      </c>
      <c r="Y4" s="148">
        <f t="shared" ref="Y4:Y11" si="11">VLOOKUP(W4,$BM$4:$BY$27,3,0)</f>
        <v>0</v>
      </c>
      <c r="Z4" s="50" t="str">
        <f t="shared" ref="Z4:Z11" si="12">VLOOKUP(W4,$BM$4:$BY$27,4,0)</f>
        <v>u</v>
      </c>
      <c r="AA4" s="151">
        <f t="shared" ref="AA4:AA11" si="13">VLOOKUP(W4,$BM$4:$BY$27,7,0)</f>
        <v>0</v>
      </c>
      <c r="AB4" s="152">
        <f t="shared" ref="AB4:AB11" si="14">VLOOKUP(W4,$BM$4:$BY$27,8,0)</f>
        <v>0</v>
      </c>
      <c r="AC4" s="152">
        <f t="shared" ref="AC4:AC11" si="15">VLOOKUP(W4,$BM$4:$BY$27,9,0)</f>
        <v>0</v>
      </c>
      <c r="AD4" s="152">
        <f t="shared" ref="AD4:AD11" si="16">VLOOKUP(W4,$BM$4:$BY$27,10,0)</f>
        <v>0</v>
      </c>
      <c r="AE4" s="152">
        <f t="shared" ref="AE4:AE11" si="17">VLOOKUP(W4,$BM$4:$BY$27,11,0)</f>
        <v>0</v>
      </c>
      <c r="AF4" s="152">
        <f t="shared" ref="AF4:AF11" si="18">VLOOKUP(W4,$BM$4:$BY$27,12,0)</f>
        <v>0</v>
      </c>
      <c r="AG4" s="178">
        <f t="shared" ref="AG4:AG11" si="19">VLOOKUP(W4,$BM$4:$BY$27,13,0)</f>
        <v>0</v>
      </c>
      <c r="AH4" s="59">
        <v>1</v>
      </c>
      <c r="AI4" s="224" t="str">
        <f>VLOOKUP(AX4,$AY$4:$BZ$27,28,0)</f>
        <v>Equipe 01</v>
      </c>
      <c r="AJ4" s="190">
        <f t="shared" ref="AJ4:AJ11" si="20">VLOOKUP(AI4,$BZ$4:$CL$27,6,0)</f>
        <v>0</v>
      </c>
      <c r="AK4" s="157">
        <f>VLOOKUP(AI4,$BZ$4:$CL$27,3,0)</f>
        <v>0</v>
      </c>
      <c r="AL4" s="60" t="str">
        <f>VLOOKUP(AI4,$BZ$4:$CL$27,4,0)</f>
        <v>u</v>
      </c>
      <c r="AM4" s="160">
        <f>VLOOKUP(AI4,$BZ$4:$CL$27,7,0)</f>
        <v>0</v>
      </c>
      <c r="AN4" s="161">
        <f>VLOOKUP(AI4,$BZ$4:$CL$27,8,0)</f>
        <v>0</v>
      </c>
      <c r="AO4" s="161">
        <f>VLOOKUP(AI4,$BZ$4:$CL$27,9,0)</f>
        <v>0</v>
      </c>
      <c r="AP4" s="161">
        <f>VLOOKUP(AI4,$BZ$4:$CL$27,10,0)</f>
        <v>0</v>
      </c>
      <c r="AQ4" s="161">
        <f>VLOOKUP(AI4,$BZ$4:$CL$27,11,0)</f>
        <v>0</v>
      </c>
      <c r="AR4" s="161">
        <f>VLOOKUP(AI4,$BZ$4:$CL$27,12,0)</f>
        <v>0</v>
      </c>
      <c r="AS4" s="181">
        <f>VLOOKUP(AI4,$BZ$4:$CL$27,13,0)</f>
        <v>0</v>
      </c>
      <c r="AT4" s="27">
        <v>1</v>
      </c>
      <c r="AU4" s="26">
        <f>BD4</f>
        <v>1</v>
      </c>
      <c r="AV4" s="26">
        <v>1</v>
      </c>
      <c r="AW4" s="26">
        <f>BQ4</f>
        <v>1</v>
      </c>
      <c r="AX4" s="26">
        <v>1</v>
      </c>
      <c r="AY4" s="30">
        <f>CD4</f>
        <v>1</v>
      </c>
      <c r="AZ4" s="31" t="str">
        <f>Equipes!A2</f>
        <v>Equipe 01</v>
      </c>
      <c r="BA4" s="26">
        <f>RANK(CM4,$CM$4:$CM$27)</f>
        <v>1</v>
      </c>
      <c r="BB4" s="26">
        <f>'J12'!BA4-BA4</f>
        <v>0</v>
      </c>
      <c r="BC4" s="32" t="str">
        <f>IF(BA4&gt;'J12'!BA4,'J12'!$BC$28,IF(BA4='J12'!BA4,'J12'!$BB$28,IF(BA4&lt;'J12'!BA4,'J12'!$BA$28)))</f>
        <v>u</v>
      </c>
      <c r="BD4" s="26">
        <f>RANK(CN4,$CN$4:$CN$27)</f>
        <v>1</v>
      </c>
      <c r="BE4" s="26">
        <f>SUMPRODUCT(($B$4:$B$15=AZ4)*($CW$4:$CW$15))+SUMPRODUCT(($E$4:$E$15=AZ4)*($CX$4:$CX$15))+'J12'!BE4</f>
        <v>0</v>
      </c>
      <c r="BF4" s="26">
        <f>SUMPRODUCT(($B$4:$B$15=AZ4)*($CY$4:$CY$15))+SUMPRODUCT(($E$4:$E$15=AZ4)*($CZ$4:$CZ$15))+'J12'!BF4</f>
        <v>0</v>
      </c>
      <c r="BG4" s="26">
        <f>SUMPRODUCT(($B$4:$B$15=AZ4)*($DA$4:$DA$15))+SUMPRODUCT(($E$4:$E$15=AZ4)*($DB$4:$DB$15))+'J12'!BG4</f>
        <v>0</v>
      </c>
      <c r="BH4" s="26">
        <f>SUMPRODUCT(($B$4:$B$15=AZ4)*($DC$4:$DC$15))+SUMPRODUCT(($E$4:$E$15=AZ4)*($DD$4:$DD$15))+'J12'!BH4</f>
        <v>0</v>
      </c>
      <c r="BI4" s="26">
        <f>SUMPRODUCT(($B$4:$B$15=AZ4)*($DE$4:$DE$15))+SUMPRODUCT(($E$4:$E$15=AZ4)*($DF$4:$DF$15))+'J12'!BI4</f>
        <v>0</v>
      </c>
      <c r="BJ4" s="26">
        <f>SUMPRODUCT(($B$4:$B$15=AZ4)*($DG$4:$DG$15))+SUMPRODUCT(($E$4:$E$15=AZ4)*($DH$4:$DH$15))+'J12'!BJ4</f>
        <v>0</v>
      </c>
      <c r="BK4" s="26">
        <f>SUMPRODUCT(($B$4:$B$15=AZ4)*($DI$4:$DI$15))+SUMPRODUCT(($E$4:$E$15=AZ4)*($DJ$4:$DJ$15))+'J12'!BK4</f>
        <v>0</v>
      </c>
      <c r="BL4" s="26">
        <f>BJ4-BK4</f>
        <v>0</v>
      </c>
      <c r="BM4" s="31" t="str">
        <f>Equipes!A2</f>
        <v>Equipe 01</v>
      </c>
      <c r="BN4" s="26">
        <f>RANK(CO4,$CO$4:$CO$27)</f>
        <v>1</v>
      </c>
      <c r="BO4" s="26">
        <f>'J12'!BN4-BN4</f>
        <v>0</v>
      </c>
      <c r="BP4" s="32" t="str">
        <f>IF(BN4&gt;'J12'!BN4,'J12'!$BP$28,IF(BN4='J12'!BN4,'J12'!$BO$28,IF(BN4&lt;'J12'!BN4,'J12'!$BN$28)))</f>
        <v>u</v>
      </c>
      <c r="BQ4" s="26">
        <f>RANK(CP4,$CP$4:$CP$27)</f>
        <v>1</v>
      </c>
      <c r="BR4" s="26">
        <f>SUMPRODUCT(($B$4:$B$15=BM4)*($CU$4:$CU$15))+'J12'!BR4</f>
        <v>0</v>
      </c>
      <c r="BS4" s="26">
        <f>SUMPRODUCT(($B$4:$B$15=BM4)*($CY$4:$CY$15))+'J12'!BS4</f>
        <v>0</v>
      </c>
      <c r="BT4" s="26">
        <f>SUMPRODUCT(($B$4:$B$15=BM4)*($DA$4:$DA$15))+'J12'!BT4</f>
        <v>0</v>
      </c>
      <c r="BU4" s="26">
        <f>SUMPRODUCT(($B$4:$B$15=BM4)*($DC$4:$DC$15))+'J12'!BU4</f>
        <v>0</v>
      </c>
      <c r="BV4" s="26">
        <f>SUMPRODUCT(($B$4:$B$15=BM4)*($DE$4:$DE$15))+'J12'!BV4</f>
        <v>0</v>
      </c>
      <c r="BW4" s="26">
        <f>SUMPRODUCT(($B$4:$B$15=BM4)*($DG$4:$DG$15))+'J12'!BW4</f>
        <v>0</v>
      </c>
      <c r="BX4" s="26">
        <f>SUMPRODUCT(($B$4:$B$15=BM4)*($DI$4:$DI$15))+'J12'!BX4</f>
        <v>0</v>
      </c>
      <c r="BY4" s="26">
        <f>BW4-BX4</f>
        <v>0</v>
      </c>
      <c r="BZ4" s="31" t="str">
        <f>Equipes!A2</f>
        <v>Equipe 01</v>
      </c>
      <c r="CA4" s="26">
        <f>RANK(CQ4,$CQ$4:$CQ$27)</f>
        <v>1</v>
      </c>
      <c r="CB4" s="26">
        <f>'J12'!CA4-CA4</f>
        <v>0</v>
      </c>
      <c r="CC4" s="32" t="str">
        <f>IF(CA4&gt;'J12'!CA4,'J12'!$CC$28,IF(CA4='J12'!CA4,'J12'!$CB$28,IF(CA4&lt;'J12'!CA4,'J12'!$CA$28)))</f>
        <v>u</v>
      </c>
      <c r="CD4" s="26">
        <f>RANK(CR4,$CR$4:$CR$27)</f>
        <v>1</v>
      </c>
      <c r="CE4" s="26">
        <f>SUMPRODUCT(($E$4:$E$15=BZ4)*($CV$4:$CV$15))+'J12'!CE4</f>
        <v>0</v>
      </c>
      <c r="CF4" s="26">
        <f>SUMPRODUCT(($E$4:$E$15=BZ4)*($CZ$4:$CZ$15))+'J12'!CF4</f>
        <v>0</v>
      </c>
      <c r="CG4" s="26">
        <f>SUMPRODUCT(($E$4:$E$15=BZ4)*($DB$4:$DB$15))+'J12'!CG4</f>
        <v>0</v>
      </c>
      <c r="CH4" s="26">
        <f>SUMPRODUCT(($E$4:$E$15=BZ4)*($DD$4:$DD$15))+'J12'!CH4</f>
        <v>0</v>
      </c>
      <c r="CI4" s="26">
        <f>SUMPRODUCT(($E$4:$E$15=BZ4)*($DF$4:$DF$15))+'J12'!CI4</f>
        <v>0</v>
      </c>
      <c r="CJ4" s="26">
        <f>SUMPRODUCT(($E$4:$E$15=BZ4)*($DH$4:$DH$15))+'J12'!CJ4</f>
        <v>0</v>
      </c>
      <c r="CK4" s="26">
        <f>SUMPRODUCT(($E$4:$E$15=BZ4)*($DJ$4:$DJ$15))+'J12'!CK4</f>
        <v>0</v>
      </c>
      <c r="CL4" s="26">
        <f>CJ4-CK4</f>
        <v>0</v>
      </c>
      <c r="CM4" s="33">
        <f>SUM(BE4*1000+(BL4)/100+(BJ4)/1000)</f>
        <v>0</v>
      </c>
      <c r="CN4" s="33">
        <f>CM4+0.0000008</f>
        <v>7.9999999999999996E-7</v>
      </c>
      <c r="CO4" s="33">
        <f>SUM(BR4*1000+(BY4)/100+(BW4)/1000)</f>
        <v>0</v>
      </c>
      <c r="CP4" s="33">
        <f>CO4+0.0000008</f>
        <v>7.9999999999999996E-7</v>
      </c>
      <c r="CQ4" s="33">
        <f>SUM(CE4*1000+(CL4)/100+(CJ4)/1000)</f>
        <v>0</v>
      </c>
      <c r="CR4" s="33">
        <f>CQ4+0.0000008</f>
        <v>7.9999999999999996E-7</v>
      </c>
      <c r="CS4" s="26">
        <f>A4</f>
        <v>0</v>
      </c>
      <c r="CT4" s="26">
        <f>F4</f>
        <v>0</v>
      </c>
      <c r="CU4" s="26">
        <f>IF(C4="",0,IF(C4&gt;D4,3,IF(C4=D4,1,IF(C4&lt;D4,0))))</f>
        <v>0</v>
      </c>
      <c r="CV4" s="26">
        <f>IF(D4="",0,IF(D4&gt;C4,3,IF(D4=C4,1,IF(D4&lt;C4,0))))</f>
        <v>0</v>
      </c>
      <c r="CW4" s="26">
        <f>CU4-CS4</f>
        <v>0</v>
      </c>
      <c r="CX4" s="26">
        <f>CV4-CT4</f>
        <v>0</v>
      </c>
      <c r="CY4" s="26">
        <f t="shared" ref="CY4:CZ7" si="21">IF(C4="",0,1)</f>
        <v>0</v>
      </c>
      <c r="CZ4" s="26">
        <f t="shared" si="21"/>
        <v>0</v>
      </c>
      <c r="DA4" s="26" t="b">
        <f>IF(C4&lt;&gt;"",IF(C4&gt;D4,1))</f>
        <v>0</v>
      </c>
      <c r="DB4" s="26" t="b">
        <f>IF(D4&lt;&gt;"",IF(D4&gt;C4,1))</f>
        <v>0</v>
      </c>
      <c r="DC4" s="26" t="b">
        <f>IF(C4&lt;&gt;"",IF(C4=D4,1))</f>
        <v>0</v>
      </c>
      <c r="DD4" s="26" t="b">
        <f>IF(D4&lt;&gt;"",IF(D4=C4,1))</f>
        <v>0</v>
      </c>
      <c r="DE4" s="26" t="b">
        <f>IF(C4&lt;&gt;"",IF(C4&lt;D4,1))</f>
        <v>0</v>
      </c>
      <c r="DF4" s="26" t="b">
        <f>IF(D4&lt;&gt;"",IF(D4&lt;C4,1))</f>
        <v>0</v>
      </c>
      <c r="DG4" s="26">
        <f t="shared" ref="DG4:DH7" si="22">C4</f>
        <v>0</v>
      </c>
      <c r="DH4" s="26">
        <f t="shared" si="22"/>
        <v>0</v>
      </c>
      <c r="DI4" s="26">
        <f>D4</f>
        <v>0</v>
      </c>
      <c r="DJ4" s="30">
        <f>C4</f>
        <v>0</v>
      </c>
      <c r="DK4" s="31" t="str">
        <f>VLOOKUP(AT4,$AU$4:$AZ$27,6,0)</f>
        <v>Equipe 01</v>
      </c>
      <c r="DL4" s="33">
        <f>VLOOKUP(DK4,$AZ$4:$CM$27,40,0)</f>
        <v>0</v>
      </c>
      <c r="DM4" s="26">
        <f>RANK(DL4,$DL$4:$DL$27)</f>
        <v>1</v>
      </c>
      <c r="DN4" s="31" t="str">
        <f>AZ4</f>
        <v>Equipe 01</v>
      </c>
      <c r="DO4" s="31" t="str">
        <f>VLOOKUP(AV4,$AW$4:$BM$27,17,0)</f>
        <v>Equipe 01</v>
      </c>
      <c r="DP4" s="33">
        <f>VLOOKUP(DO4,$BM$4:$CO$27,29,0)</f>
        <v>0</v>
      </c>
      <c r="DQ4" s="26">
        <f>RANK(DP4,$DP$4:$DP$27)</f>
        <v>1</v>
      </c>
      <c r="DR4" s="31" t="str">
        <f>BM4</f>
        <v>Equipe 01</v>
      </c>
      <c r="DS4" s="31" t="str">
        <f>VLOOKUP(AX4,$AY$4:$BZ$27,28,0)</f>
        <v>Equipe 01</v>
      </c>
      <c r="DT4" s="33">
        <f>VLOOKUP(DS4,$BZ$4:$CQ$27,18,0)</f>
        <v>0</v>
      </c>
      <c r="DU4" s="26">
        <f>RANK(DT4,$DT$4:$DT$27)</f>
        <v>1</v>
      </c>
      <c r="DV4" s="31" t="str">
        <f>BZ4</f>
        <v>Equipe 01</v>
      </c>
      <c r="DW4" s="28"/>
      <c r="DX4" s="28"/>
      <c r="DY4" s="28"/>
      <c r="DZ4" s="28"/>
      <c r="EA4" s="28"/>
      <c r="EB4" s="28"/>
      <c r="EC4" s="28"/>
      <c r="ED4" s="28"/>
      <c r="EE4" s="28"/>
      <c r="EF4" s="28"/>
      <c r="EG4" s="28"/>
      <c r="EH4" s="28"/>
      <c r="EI4" s="28"/>
      <c r="EJ4" s="28"/>
      <c r="EK4" s="28"/>
      <c r="EL4" s="28"/>
      <c r="EM4" s="28"/>
      <c r="EN4" s="28"/>
      <c r="EO4" s="28"/>
      <c r="EP4" s="28"/>
      <c r="EQ4" s="28"/>
      <c r="ER4" s="28"/>
      <c r="ES4" s="28"/>
      <c r="ET4" s="28"/>
      <c r="EU4" s="28"/>
      <c r="EV4" s="28"/>
      <c r="EW4" s="28"/>
      <c r="EX4" s="28"/>
      <c r="EY4" s="28"/>
      <c r="EZ4" s="28"/>
      <c r="FA4" s="28"/>
      <c r="FB4" s="28"/>
      <c r="FC4" s="28"/>
      <c r="FD4" s="28"/>
      <c r="FE4" s="28"/>
      <c r="FF4" s="28"/>
      <c r="FG4" s="28"/>
      <c r="FH4" s="28"/>
      <c r="FI4" s="28"/>
      <c r="FJ4" s="28"/>
      <c r="FK4" s="28"/>
      <c r="FL4" s="28"/>
      <c r="FM4" s="28"/>
      <c r="FN4" s="28"/>
      <c r="FO4" s="28"/>
      <c r="FP4" s="28"/>
      <c r="FQ4" s="28"/>
      <c r="FR4" s="28"/>
      <c r="FS4" s="28"/>
      <c r="FT4" s="28"/>
      <c r="FU4" s="28"/>
      <c r="FV4" s="28"/>
      <c r="FW4" s="28"/>
      <c r="FX4" s="28"/>
      <c r="FY4" s="28"/>
      <c r="FZ4" s="28"/>
      <c r="GA4" s="28"/>
      <c r="GB4" s="28"/>
      <c r="GC4" s="28"/>
      <c r="GD4" s="28"/>
      <c r="GE4" s="28"/>
      <c r="GF4" s="28"/>
      <c r="GG4" s="28"/>
      <c r="GH4" s="28"/>
      <c r="GI4" s="28"/>
      <c r="GJ4" s="28"/>
      <c r="GK4" s="28"/>
      <c r="GL4" s="28"/>
      <c r="GM4" s="28"/>
      <c r="GN4" s="28"/>
      <c r="GO4" s="28"/>
    </row>
    <row r="5" spans="1:197" ht="15" customHeight="1" x14ac:dyDescent="0.25">
      <c r="A5" s="20"/>
      <c r="B5" s="213"/>
      <c r="C5" s="12"/>
      <c r="D5" s="10"/>
      <c r="E5" s="216"/>
      <c r="F5" s="8"/>
      <c r="G5" s="15"/>
      <c r="H5" s="21"/>
      <c r="I5" s="28"/>
      <c r="J5" s="34">
        <f>IF(DL5=DL4,DM4,DM5)</f>
        <v>1</v>
      </c>
      <c r="K5" s="219" t="str">
        <f t="shared" ref="K5:K11" si="23">VLOOKUP(AT5,$AU$4:$AZ$27,6,0)</f>
        <v>Equipe 02</v>
      </c>
      <c r="L5" s="185">
        <f t="shared" si="0"/>
        <v>0</v>
      </c>
      <c r="M5" s="140">
        <f t="shared" si="1"/>
        <v>0</v>
      </c>
      <c r="N5" s="42" t="str">
        <f t="shared" si="2"/>
        <v>u</v>
      </c>
      <c r="O5" s="144">
        <f t="shared" si="3"/>
        <v>0</v>
      </c>
      <c r="P5" s="145">
        <f t="shared" si="4"/>
        <v>0</v>
      </c>
      <c r="Q5" s="145">
        <f t="shared" si="5"/>
        <v>0</v>
      </c>
      <c r="R5" s="145">
        <f t="shared" si="6"/>
        <v>0</v>
      </c>
      <c r="S5" s="145">
        <f t="shared" si="7"/>
        <v>0</v>
      </c>
      <c r="T5" s="145">
        <f t="shared" si="8"/>
        <v>0</v>
      </c>
      <c r="U5" s="176">
        <f t="shared" si="9"/>
        <v>0</v>
      </c>
      <c r="V5" s="51">
        <f>IF(DP5=DP4,DQ4,DQ5)</f>
        <v>1</v>
      </c>
      <c r="W5" s="222" t="str">
        <f t="shared" ref="W5:W11" si="24">VLOOKUP(AV5,$AW$4:$BM$27,17,0)</f>
        <v>Equipe 02</v>
      </c>
      <c r="X5" s="188">
        <f t="shared" si="10"/>
        <v>0</v>
      </c>
      <c r="Y5" s="149">
        <f t="shared" si="11"/>
        <v>0</v>
      </c>
      <c r="Z5" s="52" t="str">
        <f t="shared" si="12"/>
        <v>u</v>
      </c>
      <c r="AA5" s="153">
        <f t="shared" si="13"/>
        <v>0</v>
      </c>
      <c r="AB5" s="154">
        <f t="shared" si="14"/>
        <v>0</v>
      </c>
      <c r="AC5" s="154">
        <f t="shared" si="15"/>
        <v>0</v>
      </c>
      <c r="AD5" s="154">
        <f t="shared" si="16"/>
        <v>0</v>
      </c>
      <c r="AE5" s="154">
        <f t="shared" si="17"/>
        <v>0</v>
      </c>
      <c r="AF5" s="154">
        <f t="shared" si="18"/>
        <v>0</v>
      </c>
      <c r="AG5" s="179">
        <f t="shared" si="19"/>
        <v>0</v>
      </c>
      <c r="AH5" s="61">
        <f>IF(DT5=DT4,DU4,DU5)</f>
        <v>1</v>
      </c>
      <c r="AI5" s="225" t="str">
        <f t="shared" ref="AI5:AI11" si="25">VLOOKUP(AX5,$AY$4:$BZ$27,28,0)</f>
        <v>Equipe 02</v>
      </c>
      <c r="AJ5" s="191">
        <f t="shared" si="20"/>
        <v>0</v>
      </c>
      <c r="AK5" s="158">
        <f t="shared" ref="AK5:AK11" si="26">VLOOKUP(AI5,$BZ$4:$CL$27,3,0)</f>
        <v>0</v>
      </c>
      <c r="AL5" s="62" t="str">
        <f t="shared" ref="AL5:AL11" si="27">VLOOKUP(AI5,$BZ$4:$CL$27,4,0)</f>
        <v>u</v>
      </c>
      <c r="AM5" s="162">
        <f t="shared" ref="AM5:AM11" si="28">VLOOKUP(AI5,$BZ$4:$CL$27,7,0)</f>
        <v>0</v>
      </c>
      <c r="AN5" s="163">
        <f t="shared" ref="AN5:AN11" si="29">VLOOKUP(AI5,$BZ$4:$CL$27,8,0)</f>
        <v>0</v>
      </c>
      <c r="AO5" s="163">
        <f t="shared" ref="AO5:AO11" si="30">VLOOKUP(AI5,$BZ$4:$CL$27,9,0)</f>
        <v>0</v>
      </c>
      <c r="AP5" s="163">
        <f t="shared" ref="AP5:AP11" si="31">VLOOKUP(AI5,$BZ$4:$CL$27,10,0)</f>
        <v>0</v>
      </c>
      <c r="AQ5" s="163">
        <f t="shared" ref="AQ5:AQ11" si="32">VLOOKUP(AI5,$BZ$4:$CL$27,11,0)</f>
        <v>0</v>
      </c>
      <c r="AR5" s="163">
        <f t="shared" ref="AR5:AR11" si="33">VLOOKUP(AI5,$BZ$4:$CL$27,12,0)</f>
        <v>0</v>
      </c>
      <c r="AS5" s="182">
        <f t="shared" ref="AS5:AS11" si="34">VLOOKUP(AI5,$BZ$4:$CL$27,13,0)</f>
        <v>0</v>
      </c>
      <c r="AT5" s="27">
        <v>2</v>
      </c>
      <c r="AU5" s="26">
        <f t="shared" ref="AU5:AU11" si="35">BD5</f>
        <v>2</v>
      </c>
      <c r="AV5" s="26">
        <v>2</v>
      </c>
      <c r="AW5" s="26">
        <f t="shared" ref="AW5:AW11" si="36">BQ5</f>
        <v>2</v>
      </c>
      <c r="AX5" s="26">
        <v>2</v>
      </c>
      <c r="AY5" s="30">
        <f t="shared" ref="AY5:AY11" si="37">CD5</f>
        <v>2</v>
      </c>
      <c r="AZ5" s="31" t="str">
        <f>Equipes!A3</f>
        <v>Equipe 02</v>
      </c>
      <c r="BA5" s="26">
        <f t="shared" ref="BA5:BA11" si="38">RANK(CM5,$CM$4:$CM$27)</f>
        <v>1</v>
      </c>
      <c r="BB5" s="26">
        <f>'J12'!BA5-BA5</f>
        <v>0</v>
      </c>
      <c r="BC5" s="32" t="str">
        <f>IF(BA5&gt;'J12'!BA5,'J12'!$BC$28,IF(BA5='J12'!BA5,'J12'!$BB$28,IF(BA5&lt;'J12'!BA5,'J12'!$BA$28)))</f>
        <v>u</v>
      </c>
      <c r="BD5" s="26">
        <f t="shared" ref="BD5:BD11" si="39">RANK(CN5,$CN$4:$CN$27)</f>
        <v>2</v>
      </c>
      <c r="BE5" s="26">
        <f>SUMPRODUCT(($B$4:$B$15=AZ5)*($CW$4:$CW$15))+SUMPRODUCT(($E$4:$E$15=AZ5)*($CX$4:$CX$15))+'J12'!BE5</f>
        <v>0</v>
      </c>
      <c r="BF5" s="26">
        <f>SUMPRODUCT(($B$4:$B$15=AZ5)*($CY$4:$CY$15))+SUMPRODUCT(($E$4:$E$15=AZ5)*($CZ$4:$CZ$15))+'J12'!BF5</f>
        <v>0</v>
      </c>
      <c r="BG5" s="26">
        <f>SUMPRODUCT(($B$4:$B$15=AZ5)*($DA$4:$DA$15))+SUMPRODUCT(($E$4:$E$15=AZ5)*($DB$4:$DB$15))+'J12'!BG5</f>
        <v>0</v>
      </c>
      <c r="BH5" s="26">
        <f>SUMPRODUCT(($B$4:$B$15=AZ5)*($DC$4:$DC$15))+SUMPRODUCT(($E$4:$E$15=AZ5)*($DD$4:$DD$15))+'J12'!BH5</f>
        <v>0</v>
      </c>
      <c r="BI5" s="26">
        <f>SUMPRODUCT(($B$4:$B$15=AZ5)*($DE$4:$DE$15))+SUMPRODUCT(($E$4:$E$15=AZ5)*($DF$4:$DF$15))+'J12'!BI5</f>
        <v>0</v>
      </c>
      <c r="BJ5" s="26">
        <f>SUMPRODUCT(($B$4:$B$15=AZ5)*($DG$4:$DG$15))+SUMPRODUCT(($E$4:$E$15=AZ5)*($DH$4:$DH$15))+'J12'!BJ5</f>
        <v>0</v>
      </c>
      <c r="BK5" s="26">
        <f>SUMPRODUCT(($B$4:$B$15=AZ5)*($DI$4:$DI$15))+SUMPRODUCT(($E$4:$E$15=AZ5)*($DJ$4:$DJ$15))+'J12'!BK5</f>
        <v>0</v>
      </c>
      <c r="BL5" s="26">
        <f t="shared" ref="BL5:BL11" si="40">BJ5-BK5</f>
        <v>0</v>
      </c>
      <c r="BM5" s="31" t="str">
        <f>Equipes!A3</f>
        <v>Equipe 02</v>
      </c>
      <c r="BN5" s="26">
        <f t="shared" ref="BN5:BN11" si="41">RANK(CO5,$CO$4:$CO$27)</f>
        <v>1</v>
      </c>
      <c r="BO5" s="26">
        <f>'J12'!BN5-BN5</f>
        <v>0</v>
      </c>
      <c r="BP5" s="32" t="str">
        <f>IF(BN5&gt;'J12'!BN5,'J12'!$BP$28,IF(BN5='J12'!BN5,'J12'!$BO$28,IF(BN5&lt;'J12'!BN5,'J12'!$BN$28)))</f>
        <v>u</v>
      </c>
      <c r="BQ5" s="26">
        <f t="shared" ref="BQ5:BQ11" si="42">RANK(CP5,$CP$4:$CP$27)</f>
        <v>2</v>
      </c>
      <c r="BR5" s="26">
        <f>SUMPRODUCT(($B$4:$B$15=BM5)*($CU$4:$CU$15))+'J12'!BR5</f>
        <v>0</v>
      </c>
      <c r="BS5" s="26">
        <f>SUMPRODUCT(($B$4:$B$15=BM5)*($CY$4:$CY$15))+'J12'!BS5</f>
        <v>0</v>
      </c>
      <c r="BT5" s="26">
        <f>SUMPRODUCT(($B$4:$B$15=BM5)*($DA$4:$DA$15))+'J12'!BT5</f>
        <v>0</v>
      </c>
      <c r="BU5" s="26">
        <f>SUMPRODUCT(($B$4:$B$15=BM5)*($DC$4:$DC$15))+'J12'!BU5</f>
        <v>0</v>
      </c>
      <c r="BV5" s="26">
        <f>SUMPRODUCT(($B$4:$B$15=BM5)*($DE$4:$DE$15))+'J12'!BV5</f>
        <v>0</v>
      </c>
      <c r="BW5" s="26">
        <f>SUMPRODUCT(($B$4:$B$15=BM5)*($DG$4:$DG$15))+'J12'!BW5</f>
        <v>0</v>
      </c>
      <c r="BX5" s="26">
        <f>SUMPRODUCT(($B$4:$B$15=BM5)*($DI$4:$DI$15))+'J12'!BX5</f>
        <v>0</v>
      </c>
      <c r="BY5" s="26">
        <f t="shared" ref="BY5:BY11" si="43">BW5-BX5</f>
        <v>0</v>
      </c>
      <c r="BZ5" s="31" t="str">
        <f>Equipes!A3</f>
        <v>Equipe 02</v>
      </c>
      <c r="CA5" s="26">
        <f t="shared" ref="CA5:CA11" si="44">RANK(CQ5,$CQ$4:$CQ$27)</f>
        <v>1</v>
      </c>
      <c r="CB5" s="26">
        <f>'J12'!CA5-CA5</f>
        <v>0</v>
      </c>
      <c r="CC5" s="32" t="str">
        <f>IF(CA5&gt;'J12'!CA5,'J12'!$CC$28,IF(CA5='J12'!CA5,'J12'!$CB$28,IF(CA5&lt;'J12'!CA5,'J12'!$CA$28)))</f>
        <v>u</v>
      </c>
      <c r="CD5" s="26">
        <f t="shared" ref="CD5:CD11" si="45">RANK(CR5,$CR$4:$CR$27)</f>
        <v>2</v>
      </c>
      <c r="CE5" s="26">
        <f>SUMPRODUCT(($E$4:$E$15=BZ5)*($CV$4:$CV$15))+'J12'!CE5</f>
        <v>0</v>
      </c>
      <c r="CF5" s="26">
        <f>SUMPRODUCT(($E$4:$E$15=BZ5)*($CZ$4:$CZ$15))+'J12'!CF5</f>
        <v>0</v>
      </c>
      <c r="CG5" s="26">
        <f>SUMPRODUCT(($E$4:$E$15=BZ5)*($DB$4:$DB$15))+'J12'!CG5</f>
        <v>0</v>
      </c>
      <c r="CH5" s="26">
        <f>SUMPRODUCT(($E$4:$E$15=BZ5)*($DD$4:$DD$15))+'J12'!CH5</f>
        <v>0</v>
      </c>
      <c r="CI5" s="26">
        <f>SUMPRODUCT(($E$4:$E$15=BZ5)*($DF$4:$DF$15))+'J12'!CI5</f>
        <v>0</v>
      </c>
      <c r="CJ5" s="26">
        <f>SUMPRODUCT(($E$4:$E$15=BZ5)*($DH$4:$DH$15))+'J12'!CJ5</f>
        <v>0</v>
      </c>
      <c r="CK5" s="26">
        <f>SUMPRODUCT(($E$4:$E$15=BZ5)*($DJ$4:$DJ$15))+'J12'!CK5</f>
        <v>0</v>
      </c>
      <c r="CL5" s="26">
        <f t="shared" ref="CL5:CL11" si="46">CJ5-CK5</f>
        <v>0</v>
      </c>
      <c r="CM5" s="33">
        <f t="shared" ref="CM5:CM11" si="47">SUM(BE5*1000+(BL5)/100+(BJ5)/1000)</f>
        <v>0</v>
      </c>
      <c r="CN5" s="33">
        <f>CM5+0.0000007</f>
        <v>6.9999999999999997E-7</v>
      </c>
      <c r="CO5" s="33">
        <f t="shared" ref="CO5:CO11" si="48">SUM(BR5*1000+(BY5)/100+(BW5)/1000)</f>
        <v>0</v>
      </c>
      <c r="CP5" s="33">
        <f>CO5+0.0000007</f>
        <v>6.9999999999999997E-7</v>
      </c>
      <c r="CQ5" s="33">
        <f t="shared" ref="CQ5:CQ11" si="49">SUM(CE5*1000+(CL5)/100+(CJ5)/1000)</f>
        <v>0</v>
      </c>
      <c r="CR5" s="33">
        <f>CQ5+0.0000007</f>
        <v>6.9999999999999997E-7</v>
      </c>
      <c r="CS5" s="26">
        <f>A5</f>
        <v>0</v>
      </c>
      <c r="CT5" s="26">
        <f>F5</f>
        <v>0</v>
      </c>
      <c r="CU5" s="26">
        <f>IF(C5="",0,IF(C5&gt;D5,3,IF(C5=D5,1,IF(C5&lt;D5,0))))</f>
        <v>0</v>
      </c>
      <c r="CV5" s="26">
        <f>IF(D5="",0,IF(D5&gt;C5,3,IF(D5=C5,1,IF(D5&lt;C5,0))))</f>
        <v>0</v>
      </c>
      <c r="CW5" s="26">
        <f t="shared" ref="CW5:CX7" si="50">CU5-CS5</f>
        <v>0</v>
      </c>
      <c r="CX5" s="26">
        <f t="shared" si="50"/>
        <v>0</v>
      </c>
      <c r="CY5" s="26">
        <f t="shared" si="21"/>
        <v>0</v>
      </c>
      <c r="CZ5" s="26">
        <f t="shared" si="21"/>
        <v>0</v>
      </c>
      <c r="DA5" s="26" t="b">
        <f>IF(C5&lt;&gt;"",IF(C5&gt;D5,1))</f>
        <v>0</v>
      </c>
      <c r="DB5" s="26" t="b">
        <f>IF(D5&lt;&gt;"",IF(D5&gt;C5,1))</f>
        <v>0</v>
      </c>
      <c r="DC5" s="26" t="b">
        <f>IF(C5&lt;&gt;"",IF(C5=D5,1))</f>
        <v>0</v>
      </c>
      <c r="DD5" s="26" t="b">
        <f>IF(D5&lt;&gt;"",IF(D5=C5,1))</f>
        <v>0</v>
      </c>
      <c r="DE5" s="26" t="b">
        <f>IF(C5&lt;&gt;"",IF(C5&lt;D5,1))</f>
        <v>0</v>
      </c>
      <c r="DF5" s="26" t="b">
        <f>IF(D5&lt;&gt;"",IF(D5&lt;C5,1))</f>
        <v>0</v>
      </c>
      <c r="DG5" s="26">
        <f t="shared" si="22"/>
        <v>0</v>
      </c>
      <c r="DH5" s="26">
        <f t="shared" si="22"/>
        <v>0</v>
      </c>
      <c r="DI5" s="26">
        <f>D5</f>
        <v>0</v>
      </c>
      <c r="DJ5" s="30">
        <f>C5</f>
        <v>0</v>
      </c>
      <c r="DK5" s="31" t="str">
        <f t="shared" ref="DK5:DK11" si="51">VLOOKUP(AT5,$AU$4:$AZ$27,6,0)</f>
        <v>Equipe 02</v>
      </c>
      <c r="DL5" s="33">
        <f t="shared" ref="DL5:DL11" si="52">VLOOKUP(DK5,$AZ$4:$CM$27,40,0)</f>
        <v>0</v>
      </c>
      <c r="DM5" s="26">
        <f t="shared" ref="DM5:DM11" si="53">RANK(DL5,$DL$4:$DL$27)</f>
        <v>1</v>
      </c>
      <c r="DN5" s="31" t="str">
        <f t="shared" ref="DN5:DN11" si="54">AZ5</f>
        <v>Equipe 02</v>
      </c>
      <c r="DO5" s="31" t="str">
        <f t="shared" ref="DO5:DO11" si="55">VLOOKUP(AV5,$AW$4:$BM$27,17,0)</f>
        <v>Equipe 02</v>
      </c>
      <c r="DP5" s="33">
        <f t="shared" ref="DP5:DP11" si="56">VLOOKUP(DO5,$BM$4:$CO$27,29,0)</f>
        <v>0</v>
      </c>
      <c r="DQ5" s="26">
        <f t="shared" ref="DQ5:DQ11" si="57">RANK(DP5,$DP$4:$DP$27)</f>
        <v>1</v>
      </c>
      <c r="DR5" s="31" t="str">
        <f t="shared" ref="DR5:DR11" si="58">BM5</f>
        <v>Equipe 02</v>
      </c>
      <c r="DS5" s="31" t="str">
        <f t="shared" ref="DS5:DS11" si="59">VLOOKUP(AX5,$AY$4:$BZ$27,28,0)</f>
        <v>Equipe 02</v>
      </c>
      <c r="DT5" s="33">
        <f t="shared" ref="DT5:DT11" si="60">VLOOKUP(DS5,$BZ$4:$CQ$27,18,0)</f>
        <v>0</v>
      </c>
      <c r="DU5" s="26">
        <f t="shared" ref="DU5:DU11" si="61">RANK(DT5,$DT$4:$DT$27)</f>
        <v>1</v>
      </c>
      <c r="DV5" s="31" t="str">
        <f t="shared" ref="DV5:DV11" si="62">BZ5</f>
        <v>Equipe 02</v>
      </c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</row>
    <row r="6" spans="1:197" ht="15" customHeight="1" x14ac:dyDescent="0.25">
      <c r="A6" s="20"/>
      <c r="B6" s="213"/>
      <c r="C6" s="12"/>
      <c r="D6" s="10"/>
      <c r="E6" s="216"/>
      <c r="F6" s="8"/>
      <c r="G6" s="15"/>
      <c r="H6" s="21"/>
      <c r="I6" s="28"/>
      <c r="J6" s="34">
        <f t="shared" ref="J6:J11" si="63">IF(DL6=DL5,DM5,DM6)</f>
        <v>1</v>
      </c>
      <c r="K6" s="219" t="str">
        <f t="shared" si="23"/>
        <v>Equipe 03</v>
      </c>
      <c r="L6" s="185">
        <f t="shared" si="0"/>
        <v>0</v>
      </c>
      <c r="M6" s="140">
        <f t="shared" si="1"/>
        <v>0</v>
      </c>
      <c r="N6" s="42" t="str">
        <f t="shared" si="2"/>
        <v>u</v>
      </c>
      <c r="O6" s="144">
        <f t="shared" si="3"/>
        <v>0</v>
      </c>
      <c r="P6" s="145">
        <f t="shared" si="4"/>
        <v>0</v>
      </c>
      <c r="Q6" s="145">
        <f t="shared" si="5"/>
        <v>0</v>
      </c>
      <c r="R6" s="145">
        <f t="shared" si="6"/>
        <v>0</v>
      </c>
      <c r="S6" s="145">
        <f t="shared" si="7"/>
        <v>0</v>
      </c>
      <c r="T6" s="145">
        <f t="shared" si="8"/>
        <v>0</v>
      </c>
      <c r="U6" s="176">
        <f t="shared" si="9"/>
        <v>0</v>
      </c>
      <c r="V6" s="51">
        <f t="shared" ref="V6:V11" si="64">IF(DP6=DP5,DQ5,DQ6)</f>
        <v>1</v>
      </c>
      <c r="W6" s="222" t="str">
        <f t="shared" si="24"/>
        <v>Equipe 03</v>
      </c>
      <c r="X6" s="188">
        <f t="shared" si="10"/>
        <v>0</v>
      </c>
      <c r="Y6" s="149">
        <f t="shared" si="11"/>
        <v>0</v>
      </c>
      <c r="Z6" s="52" t="str">
        <f t="shared" si="12"/>
        <v>u</v>
      </c>
      <c r="AA6" s="153">
        <f t="shared" si="13"/>
        <v>0</v>
      </c>
      <c r="AB6" s="154">
        <f t="shared" si="14"/>
        <v>0</v>
      </c>
      <c r="AC6" s="154">
        <f t="shared" si="15"/>
        <v>0</v>
      </c>
      <c r="AD6" s="154">
        <f t="shared" si="16"/>
        <v>0</v>
      </c>
      <c r="AE6" s="154">
        <f t="shared" si="17"/>
        <v>0</v>
      </c>
      <c r="AF6" s="154">
        <f t="shared" si="18"/>
        <v>0</v>
      </c>
      <c r="AG6" s="179">
        <f t="shared" si="19"/>
        <v>0</v>
      </c>
      <c r="AH6" s="61">
        <f t="shared" ref="AH6:AH11" si="65">IF(DT6=DT5,DU5,DU6)</f>
        <v>1</v>
      </c>
      <c r="AI6" s="225" t="str">
        <f t="shared" si="25"/>
        <v>Equipe 03</v>
      </c>
      <c r="AJ6" s="191">
        <f t="shared" si="20"/>
        <v>0</v>
      </c>
      <c r="AK6" s="158">
        <f t="shared" si="26"/>
        <v>0</v>
      </c>
      <c r="AL6" s="62" t="str">
        <f t="shared" si="27"/>
        <v>u</v>
      </c>
      <c r="AM6" s="162">
        <f t="shared" si="28"/>
        <v>0</v>
      </c>
      <c r="AN6" s="163">
        <f t="shared" si="29"/>
        <v>0</v>
      </c>
      <c r="AO6" s="163">
        <f t="shared" si="30"/>
        <v>0</v>
      </c>
      <c r="AP6" s="163">
        <f t="shared" si="31"/>
        <v>0</v>
      </c>
      <c r="AQ6" s="163">
        <f t="shared" si="32"/>
        <v>0</v>
      </c>
      <c r="AR6" s="163">
        <f t="shared" si="33"/>
        <v>0</v>
      </c>
      <c r="AS6" s="182">
        <f t="shared" si="34"/>
        <v>0</v>
      </c>
      <c r="AT6" s="27">
        <v>3</v>
      </c>
      <c r="AU6" s="26">
        <f t="shared" si="35"/>
        <v>3</v>
      </c>
      <c r="AV6" s="26">
        <v>3</v>
      </c>
      <c r="AW6" s="26">
        <f t="shared" si="36"/>
        <v>3</v>
      </c>
      <c r="AX6" s="26">
        <v>3</v>
      </c>
      <c r="AY6" s="30">
        <f t="shared" si="37"/>
        <v>3</v>
      </c>
      <c r="AZ6" s="31" t="str">
        <f>Equipes!A4</f>
        <v>Equipe 03</v>
      </c>
      <c r="BA6" s="26">
        <f t="shared" si="38"/>
        <v>1</v>
      </c>
      <c r="BB6" s="26">
        <f>'J12'!BA6-BA6</f>
        <v>0</v>
      </c>
      <c r="BC6" s="32" t="str">
        <f>IF(BA6&gt;'J12'!BA6,'J12'!$BC$28,IF(BA6='J12'!BA6,'J12'!$BB$28,IF(BA6&lt;'J12'!BA6,'J12'!$BA$28)))</f>
        <v>u</v>
      </c>
      <c r="BD6" s="26">
        <f t="shared" si="39"/>
        <v>3</v>
      </c>
      <c r="BE6" s="26">
        <f>SUMPRODUCT(($B$4:$B$15=AZ6)*($CW$4:$CW$15))+SUMPRODUCT(($E$4:$E$15=AZ6)*($CX$4:$CX$15))+'J12'!BE6</f>
        <v>0</v>
      </c>
      <c r="BF6" s="26">
        <f>SUMPRODUCT(($B$4:$B$15=AZ6)*($CY$4:$CY$15))+SUMPRODUCT(($E$4:$E$15=AZ6)*($CZ$4:$CZ$15))+'J12'!BF6</f>
        <v>0</v>
      </c>
      <c r="BG6" s="26">
        <f>SUMPRODUCT(($B$4:$B$15=AZ6)*($DA$4:$DA$15))+SUMPRODUCT(($E$4:$E$15=AZ6)*($DB$4:$DB$15))+'J12'!BG6</f>
        <v>0</v>
      </c>
      <c r="BH6" s="26">
        <f>SUMPRODUCT(($B$4:$B$15=AZ6)*($DC$4:$DC$15))+SUMPRODUCT(($E$4:$E$15=AZ6)*($DD$4:$DD$15))+'J12'!BH6</f>
        <v>0</v>
      </c>
      <c r="BI6" s="26">
        <f>SUMPRODUCT(($B$4:$B$15=AZ6)*($DE$4:$DE$15))+SUMPRODUCT(($E$4:$E$15=AZ6)*($DF$4:$DF$15))+'J12'!BI6</f>
        <v>0</v>
      </c>
      <c r="BJ6" s="26">
        <f>SUMPRODUCT(($B$4:$B$15=AZ6)*($DG$4:$DG$15))+SUMPRODUCT(($E$4:$E$15=AZ6)*($DH$4:$DH$15))+'J12'!BJ6</f>
        <v>0</v>
      </c>
      <c r="BK6" s="26">
        <f>SUMPRODUCT(($B$4:$B$15=AZ6)*($DI$4:$DI$15))+SUMPRODUCT(($E$4:$E$15=AZ6)*($DJ$4:$DJ$15))+'J12'!BK6</f>
        <v>0</v>
      </c>
      <c r="BL6" s="26">
        <f t="shared" si="40"/>
        <v>0</v>
      </c>
      <c r="BM6" s="31" t="str">
        <f>Equipes!A4</f>
        <v>Equipe 03</v>
      </c>
      <c r="BN6" s="26">
        <f t="shared" si="41"/>
        <v>1</v>
      </c>
      <c r="BO6" s="26">
        <f>'J12'!BN6-BN6</f>
        <v>0</v>
      </c>
      <c r="BP6" s="32" t="str">
        <f>IF(BN6&gt;'J12'!BN6,'J12'!$BP$28,IF(BN6='J12'!BN6,'J12'!$BO$28,IF(BN6&lt;'J12'!BN6,'J12'!$BN$28)))</f>
        <v>u</v>
      </c>
      <c r="BQ6" s="26">
        <f t="shared" si="42"/>
        <v>3</v>
      </c>
      <c r="BR6" s="26">
        <f>SUMPRODUCT(($B$4:$B$15=BM6)*($CU$4:$CU$15))+'J12'!BR6</f>
        <v>0</v>
      </c>
      <c r="BS6" s="26">
        <f>SUMPRODUCT(($B$4:$B$15=BM6)*($CY$4:$CY$15))+'J12'!BS6</f>
        <v>0</v>
      </c>
      <c r="BT6" s="26">
        <f>SUMPRODUCT(($B$4:$B$15=BM6)*($DA$4:$DA$15))+'J12'!BT6</f>
        <v>0</v>
      </c>
      <c r="BU6" s="26">
        <f>SUMPRODUCT(($B$4:$B$15=BM6)*($DC$4:$DC$15))+'J12'!BU6</f>
        <v>0</v>
      </c>
      <c r="BV6" s="26">
        <f>SUMPRODUCT(($B$4:$B$15=BM6)*($DE$4:$DE$15))+'J12'!BV6</f>
        <v>0</v>
      </c>
      <c r="BW6" s="26">
        <f>SUMPRODUCT(($B$4:$B$15=BM6)*($DG$4:$DG$15))+'J12'!BW6</f>
        <v>0</v>
      </c>
      <c r="BX6" s="26">
        <f>SUMPRODUCT(($B$4:$B$15=BM6)*($DI$4:$DI$15))+'J12'!BX6</f>
        <v>0</v>
      </c>
      <c r="BY6" s="26">
        <f t="shared" si="43"/>
        <v>0</v>
      </c>
      <c r="BZ6" s="31" t="str">
        <f>Equipes!A4</f>
        <v>Equipe 03</v>
      </c>
      <c r="CA6" s="26">
        <f t="shared" si="44"/>
        <v>1</v>
      </c>
      <c r="CB6" s="26">
        <f>'J12'!CA6-CA6</f>
        <v>0</v>
      </c>
      <c r="CC6" s="32" t="str">
        <f>IF(CA6&gt;'J12'!CA6,'J12'!$CC$28,IF(CA6='J12'!CA6,'J12'!$CB$28,IF(CA6&lt;'J12'!CA6,'J12'!$CA$28)))</f>
        <v>u</v>
      </c>
      <c r="CD6" s="26">
        <f t="shared" si="45"/>
        <v>3</v>
      </c>
      <c r="CE6" s="26">
        <f>SUMPRODUCT(($E$4:$E$15=BZ6)*($CV$4:$CV$15))+'J12'!CE6</f>
        <v>0</v>
      </c>
      <c r="CF6" s="26">
        <f>SUMPRODUCT(($E$4:$E$15=BZ6)*($CZ$4:$CZ$15))+'J12'!CF6</f>
        <v>0</v>
      </c>
      <c r="CG6" s="26">
        <f>SUMPRODUCT(($E$4:$E$15=BZ6)*($DB$4:$DB$15))+'J12'!CG6</f>
        <v>0</v>
      </c>
      <c r="CH6" s="26">
        <f>SUMPRODUCT(($E$4:$E$15=BZ6)*($DD$4:$DD$15))+'J12'!CH6</f>
        <v>0</v>
      </c>
      <c r="CI6" s="26">
        <f>SUMPRODUCT(($E$4:$E$15=BZ6)*($DF$4:$DF$15))+'J12'!CI6</f>
        <v>0</v>
      </c>
      <c r="CJ6" s="26">
        <f>SUMPRODUCT(($E$4:$E$15=BZ6)*($DH$4:$DH$15))+'J12'!CJ6</f>
        <v>0</v>
      </c>
      <c r="CK6" s="26">
        <f>SUMPRODUCT(($E$4:$E$15=BZ6)*($DJ$4:$DJ$15))+'J12'!CK6</f>
        <v>0</v>
      </c>
      <c r="CL6" s="26">
        <f t="shared" si="46"/>
        <v>0</v>
      </c>
      <c r="CM6" s="33">
        <f t="shared" si="47"/>
        <v>0</v>
      </c>
      <c r="CN6" s="33">
        <f>CM6+0.0000006</f>
        <v>5.9999999999999997E-7</v>
      </c>
      <c r="CO6" s="33">
        <f t="shared" si="48"/>
        <v>0</v>
      </c>
      <c r="CP6" s="33">
        <f>CO6+0.0000006</f>
        <v>5.9999999999999997E-7</v>
      </c>
      <c r="CQ6" s="33">
        <f t="shared" si="49"/>
        <v>0</v>
      </c>
      <c r="CR6" s="33">
        <f>CQ6+0.0000006</f>
        <v>5.9999999999999997E-7</v>
      </c>
      <c r="CS6" s="26">
        <f>A6</f>
        <v>0</v>
      </c>
      <c r="CT6" s="26">
        <f>F6</f>
        <v>0</v>
      </c>
      <c r="CU6" s="26">
        <f>IF(C6="",0,IF(C6&gt;D6,3,IF(C6=D6,1,IF(C6&lt;D6,0))))</f>
        <v>0</v>
      </c>
      <c r="CV6" s="26">
        <f>IF(D6="",0,IF(D6&gt;C6,3,IF(D6=C6,1,IF(D6&lt;C6,0))))</f>
        <v>0</v>
      </c>
      <c r="CW6" s="26">
        <f t="shared" si="50"/>
        <v>0</v>
      </c>
      <c r="CX6" s="26">
        <f t="shared" si="50"/>
        <v>0</v>
      </c>
      <c r="CY6" s="26">
        <f t="shared" si="21"/>
        <v>0</v>
      </c>
      <c r="CZ6" s="26">
        <f t="shared" si="21"/>
        <v>0</v>
      </c>
      <c r="DA6" s="26" t="b">
        <f>IF(C6&lt;&gt;"",IF(C6&gt;D6,1))</f>
        <v>0</v>
      </c>
      <c r="DB6" s="26" t="b">
        <f>IF(D6&lt;&gt;"",IF(D6&gt;C6,1))</f>
        <v>0</v>
      </c>
      <c r="DC6" s="26" t="b">
        <f>IF(C6&lt;&gt;"",IF(C6=D6,1))</f>
        <v>0</v>
      </c>
      <c r="DD6" s="26" t="b">
        <f>IF(D6&lt;&gt;"",IF(D6=C6,1))</f>
        <v>0</v>
      </c>
      <c r="DE6" s="26" t="b">
        <f>IF(C6&lt;&gt;"",IF(C6&lt;D6,1))</f>
        <v>0</v>
      </c>
      <c r="DF6" s="26" t="b">
        <f>IF(D6&lt;&gt;"",IF(D6&lt;C6,1))</f>
        <v>0</v>
      </c>
      <c r="DG6" s="26">
        <f t="shared" si="22"/>
        <v>0</v>
      </c>
      <c r="DH6" s="26">
        <f t="shared" si="22"/>
        <v>0</v>
      </c>
      <c r="DI6" s="26">
        <f>D6</f>
        <v>0</v>
      </c>
      <c r="DJ6" s="30">
        <f>C6</f>
        <v>0</v>
      </c>
      <c r="DK6" s="31" t="str">
        <f t="shared" si="51"/>
        <v>Equipe 03</v>
      </c>
      <c r="DL6" s="33">
        <f t="shared" si="52"/>
        <v>0</v>
      </c>
      <c r="DM6" s="26">
        <f t="shared" si="53"/>
        <v>1</v>
      </c>
      <c r="DN6" s="31" t="str">
        <f t="shared" si="54"/>
        <v>Equipe 03</v>
      </c>
      <c r="DO6" s="31" t="str">
        <f t="shared" si="55"/>
        <v>Equipe 03</v>
      </c>
      <c r="DP6" s="33">
        <f t="shared" si="56"/>
        <v>0</v>
      </c>
      <c r="DQ6" s="26">
        <f t="shared" si="57"/>
        <v>1</v>
      </c>
      <c r="DR6" s="31" t="str">
        <f t="shared" si="58"/>
        <v>Equipe 03</v>
      </c>
      <c r="DS6" s="31" t="str">
        <f t="shared" si="59"/>
        <v>Equipe 03</v>
      </c>
      <c r="DT6" s="33">
        <f t="shared" si="60"/>
        <v>0</v>
      </c>
      <c r="DU6" s="26">
        <f t="shared" si="61"/>
        <v>1</v>
      </c>
      <c r="DV6" s="31" t="str">
        <f t="shared" si="62"/>
        <v>Equipe 03</v>
      </c>
      <c r="DW6" s="28"/>
      <c r="DX6" s="28"/>
      <c r="DY6" s="28"/>
      <c r="DZ6" s="28"/>
      <c r="EA6" s="28"/>
      <c r="EB6" s="28"/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8"/>
      <c r="ET6" s="28"/>
      <c r="EU6" s="28"/>
      <c r="EV6" s="28"/>
      <c r="EW6" s="28"/>
      <c r="EX6" s="28"/>
      <c r="EY6" s="28"/>
      <c r="EZ6" s="28"/>
      <c r="FA6" s="28"/>
      <c r="FB6" s="28"/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8"/>
    </row>
    <row r="7" spans="1:197" ht="15" customHeight="1" thickBot="1" x14ac:dyDescent="0.3">
      <c r="A7" s="73"/>
      <c r="B7" s="214"/>
      <c r="C7" s="74"/>
      <c r="D7" s="75"/>
      <c r="E7" s="217"/>
      <c r="F7" s="76"/>
      <c r="G7" s="77"/>
      <c r="H7" s="78"/>
      <c r="I7" s="28"/>
      <c r="J7" s="34">
        <f t="shared" si="63"/>
        <v>1</v>
      </c>
      <c r="K7" s="219" t="str">
        <f t="shared" si="23"/>
        <v>Equipe 04</v>
      </c>
      <c r="L7" s="185">
        <f t="shared" si="0"/>
        <v>0</v>
      </c>
      <c r="M7" s="140">
        <f t="shared" si="1"/>
        <v>0</v>
      </c>
      <c r="N7" s="42" t="str">
        <f t="shared" si="2"/>
        <v>u</v>
      </c>
      <c r="O7" s="144">
        <f t="shared" si="3"/>
        <v>0</v>
      </c>
      <c r="P7" s="145">
        <f t="shared" si="4"/>
        <v>0</v>
      </c>
      <c r="Q7" s="145">
        <f t="shared" si="5"/>
        <v>0</v>
      </c>
      <c r="R7" s="145">
        <f t="shared" si="6"/>
        <v>0</v>
      </c>
      <c r="S7" s="145">
        <f t="shared" si="7"/>
        <v>0</v>
      </c>
      <c r="T7" s="145">
        <f t="shared" si="8"/>
        <v>0</v>
      </c>
      <c r="U7" s="176">
        <f t="shared" si="9"/>
        <v>0</v>
      </c>
      <c r="V7" s="51">
        <f t="shared" si="64"/>
        <v>1</v>
      </c>
      <c r="W7" s="222" t="str">
        <f t="shared" si="24"/>
        <v>Equipe 04</v>
      </c>
      <c r="X7" s="188">
        <f t="shared" si="10"/>
        <v>0</v>
      </c>
      <c r="Y7" s="149">
        <f t="shared" si="11"/>
        <v>0</v>
      </c>
      <c r="Z7" s="52" t="str">
        <f t="shared" si="12"/>
        <v>u</v>
      </c>
      <c r="AA7" s="153">
        <f t="shared" si="13"/>
        <v>0</v>
      </c>
      <c r="AB7" s="154">
        <f t="shared" si="14"/>
        <v>0</v>
      </c>
      <c r="AC7" s="154">
        <f t="shared" si="15"/>
        <v>0</v>
      </c>
      <c r="AD7" s="154">
        <f t="shared" si="16"/>
        <v>0</v>
      </c>
      <c r="AE7" s="154">
        <f t="shared" si="17"/>
        <v>0</v>
      </c>
      <c r="AF7" s="154">
        <f t="shared" si="18"/>
        <v>0</v>
      </c>
      <c r="AG7" s="179">
        <f t="shared" si="19"/>
        <v>0</v>
      </c>
      <c r="AH7" s="61">
        <f t="shared" si="65"/>
        <v>1</v>
      </c>
      <c r="AI7" s="225" t="str">
        <f t="shared" si="25"/>
        <v>Equipe 04</v>
      </c>
      <c r="AJ7" s="191">
        <f t="shared" si="20"/>
        <v>0</v>
      </c>
      <c r="AK7" s="158">
        <f t="shared" si="26"/>
        <v>0</v>
      </c>
      <c r="AL7" s="62" t="str">
        <f t="shared" si="27"/>
        <v>u</v>
      </c>
      <c r="AM7" s="162">
        <f t="shared" si="28"/>
        <v>0</v>
      </c>
      <c r="AN7" s="163">
        <f t="shared" si="29"/>
        <v>0</v>
      </c>
      <c r="AO7" s="163">
        <f t="shared" si="30"/>
        <v>0</v>
      </c>
      <c r="AP7" s="163">
        <f t="shared" si="31"/>
        <v>0</v>
      </c>
      <c r="AQ7" s="163">
        <f t="shared" si="32"/>
        <v>0</v>
      </c>
      <c r="AR7" s="163">
        <f t="shared" si="33"/>
        <v>0</v>
      </c>
      <c r="AS7" s="182">
        <f t="shared" si="34"/>
        <v>0</v>
      </c>
      <c r="AT7" s="27">
        <v>4</v>
      </c>
      <c r="AU7" s="26">
        <f t="shared" si="35"/>
        <v>4</v>
      </c>
      <c r="AV7" s="26">
        <v>4</v>
      </c>
      <c r="AW7" s="26">
        <f t="shared" si="36"/>
        <v>4</v>
      </c>
      <c r="AX7" s="26">
        <v>4</v>
      </c>
      <c r="AY7" s="30">
        <f t="shared" si="37"/>
        <v>4</v>
      </c>
      <c r="AZ7" s="31" t="str">
        <f>Equipes!A5</f>
        <v>Equipe 04</v>
      </c>
      <c r="BA7" s="26">
        <f t="shared" si="38"/>
        <v>1</v>
      </c>
      <c r="BB7" s="26">
        <f>'J12'!BA7-BA7</f>
        <v>0</v>
      </c>
      <c r="BC7" s="32" t="str">
        <f>IF(BA7&gt;'J12'!BA7,'J12'!$BC$28,IF(BA7='J12'!BA7,'J12'!$BB$28,IF(BA7&lt;'J12'!BA7,'J12'!$BA$28)))</f>
        <v>u</v>
      </c>
      <c r="BD7" s="26">
        <f t="shared" si="39"/>
        <v>4</v>
      </c>
      <c r="BE7" s="26">
        <f>SUMPRODUCT(($B$4:$B$15=AZ7)*($CW$4:$CW$15))+SUMPRODUCT(($E$4:$E$15=AZ7)*($CX$4:$CX$15))+'J12'!BE7</f>
        <v>0</v>
      </c>
      <c r="BF7" s="26">
        <f>SUMPRODUCT(($B$4:$B$15=AZ7)*($CY$4:$CY$15))+SUMPRODUCT(($E$4:$E$15=AZ7)*($CZ$4:$CZ$15))+'J12'!BF7</f>
        <v>0</v>
      </c>
      <c r="BG7" s="26">
        <f>SUMPRODUCT(($B$4:$B$15=AZ7)*($DA$4:$DA$15))+SUMPRODUCT(($E$4:$E$15=AZ7)*($DB$4:$DB$15))+'J12'!BG7</f>
        <v>0</v>
      </c>
      <c r="BH7" s="26">
        <f>SUMPRODUCT(($B$4:$B$15=AZ7)*($DC$4:$DC$15))+SUMPRODUCT(($E$4:$E$15=AZ7)*($DD$4:$DD$15))+'J12'!BH7</f>
        <v>0</v>
      </c>
      <c r="BI7" s="26">
        <f>SUMPRODUCT(($B$4:$B$15=AZ7)*($DE$4:$DE$15))+SUMPRODUCT(($E$4:$E$15=AZ7)*($DF$4:$DF$15))+'J12'!BI7</f>
        <v>0</v>
      </c>
      <c r="BJ7" s="26">
        <f>SUMPRODUCT(($B$4:$B$15=AZ7)*($DG$4:$DG$15))+SUMPRODUCT(($E$4:$E$15=AZ7)*($DH$4:$DH$15))+'J12'!BJ7</f>
        <v>0</v>
      </c>
      <c r="BK7" s="26">
        <f>SUMPRODUCT(($B$4:$B$15=AZ7)*($DI$4:$DI$15))+SUMPRODUCT(($E$4:$E$15=AZ7)*($DJ$4:$DJ$15))+'J12'!BK7</f>
        <v>0</v>
      </c>
      <c r="BL7" s="26">
        <f t="shared" si="40"/>
        <v>0</v>
      </c>
      <c r="BM7" s="31" t="str">
        <f>Equipes!A5</f>
        <v>Equipe 04</v>
      </c>
      <c r="BN7" s="26">
        <f t="shared" si="41"/>
        <v>1</v>
      </c>
      <c r="BO7" s="26">
        <f>'J12'!BN7-BN7</f>
        <v>0</v>
      </c>
      <c r="BP7" s="32" t="str">
        <f>IF(BN7&gt;'J12'!BN7,'J12'!$BP$28,IF(BN7='J12'!BN7,'J12'!$BO$28,IF(BN7&lt;'J12'!BN7,'J12'!$BN$28)))</f>
        <v>u</v>
      </c>
      <c r="BQ7" s="26">
        <f t="shared" si="42"/>
        <v>4</v>
      </c>
      <c r="BR7" s="26">
        <f>SUMPRODUCT(($B$4:$B$15=BM7)*($CU$4:$CU$15))+'J12'!BR7</f>
        <v>0</v>
      </c>
      <c r="BS7" s="26">
        <f>SUMPRODUCT(($B$4:$B$15=BM7)*($CY$4:$CY$15))+'J12'!BS7</f>
        <v>0</v>
      </c>
      <c r="BT7" s="26">
        <f>SUMPRODUCT(($B$4:$B$15=BM7)*($DA$4:$DA$15))+'J12'!BT7</f>
        <v>0</v>
      </c>
      <c r="BU7" s="26">
        <f>SUMPRODUCT(($B$4:$B$15=BM7)*($DC$4:$DC$15))+'J12'!BU7</f>
        <v>0</v>
      </c>
      <c r="BV7" s="26">
        <f>SUMPRODUCT(($B$4:$B$15=BM7)*($DE$4:$DE$15))+'J12'!BV7</f>
        <v>0</v>
      </c>
      <c r="BW7" s="26">
        <f>SUMPRODUCT(($B$4:$B$15=BM7)*($DG$4:$DG$15))+'J12'!BW7</f>
        <v>0</v>
      </c>
      <c r="BX7" s="26">
        <f>SUMPRODUCT(($B$4:$B$15=BM7)*($DI$4:$DI$15))+'J12'!BX7</f>
        <v>0</v>
      </c>
      <c r="BY7" s="26">
        <f t="shared" si="43"/>
        <v>0</v>
      </c>
      <c r="BZ7" s="31" t="str">
        <f>Equipes!A5</f>
        <v>Equipe 04</v>
      </c>
      <c r="CA7" s="26">
        <f t="shared" si="44"/>
        <v>1</v>
      </c>
      <c r="CB7" s="26">
        <f>'J12'!CA7-CA7</f>
        <v>0</v>
      </c>
      <c r="CC7" s="32" t="str">
        <f>IF(CA7&gt;'J12'!CA7,'J12'!$CC$28,IF(CA7='J12'!CA7,'J12'!$CB$28,IF(CA7&lt;'J12'!CA7,'J12'!$CA$28)))</f>
        <v>u</v>
      </c>
      <c r="CD7" s="26">
        <f t="shared" si="45"/>
        <v>4</v>
      </c>
      <c r="CE7" s="26">
        <f>SUMPRODUCT(($E$4:$E$15=BZ7)*($CV$4:$CV$15))+'J12'!CE7</f>
        <v>0</v>
      </c>
      <c r="CF7" s="26">
        <f>SUMPRODUCT(($E$4:$E$15=BZ7)*($CZ$4:$CZ$15))+'J12'!CF7</f>
        <v>0</v>
      </c>
      <c r="CG7" s="26">
        <f>SUMPRODUCT(($E$4:$E$15=BZ7)*($DB$4:$DB$15))+'J12'!CG7</f>
        <v>0</v>
      </c>
      <c r="CH7" s="26">
        <f>SUMPRODUCT(($E$4:$E$15=BZ7)*($DD$4:$DD$15))+'J12'!CH7</f>
        <v>0</v>
      </c>
      <c r="CI7" s="26">
        <f>SUMPRODUCT(($E$4:$E$15=BZ7)*($DF$4:$DF$15))+'J12'!CI7</f>
        <v>0</v>
      </c>
      <c r="CJ7" s="26">
        <f>SUMPRODUCT(($E$4:$E$15=BZ7)*($DH$4:$DH$15))+'J12'!CJ7</f>
        <v>0</v>
      </c>
      <c r="CK7" s="26">
        <f>SUMPRODUCT(($E$4:$E$15=BZ7)*($DJ$4:$DJ$15))+'J12'!CK7</f>
        <v>0</v>
      </c>
      <c r="CL7" s="26">
        <f t="shared" si="46"/>
        <v>0</v>
      </c>
      <c r="CM7" s="33">
        <f t="shared" si="47"/>
        <v>0</v>
      </c>
      <c r="CN7" s="33">
        <f>CM7+0.0000005</f>
        <v>4.9999999999999998E-7</v>
      </c>
      <c r="CO7" s="33">
        <f t="shared" si="48"/>
        <v>0</v>
      </c>
      <c r="CP7" s="33">
        <f>CO7+0.0000005</f>
        <v>4.9999999999999998E-7</v>
      </c>
      <c r="CQ7" s="33">
        <f t="shared" si="49"/>
        <v>0</v>
      </c>
      <c r="CR7" s="33">
        <f>CQ7+0.0000005</f>
        <v>4.9999999999999998E-7</v>
      </c>
      <c r="CS7" s="26">
        <f>A7</f>
        <v>0</v>
      </c>
      <c r="CT7" s="26">
        <f>F7</f>
        <v>0</v>
      </c>
      <c r="CU7" s="26">
        <f>IF(C7="",0,IF(C7&gt;D7,3,IF(C7=D7,1,IF(C7&lt;D7,0))))</f>
        <v>0</v>
      </c>
      <c r="CV7" s="26">
        <f>IF(D7="",0,IF(D7&gt;C7,3,IF(D7=C7,1,IF(D7&lt;C7,0))))</f>
        <v>0</v>
      </c>
      <c r="CW7" s="26">
        <f t="shared" si="50"/>
        <v>0</v>
      </c>
      <c r="CX7" s="26">
        <f t="shared" si="50"/>
        <v>0</v>
      </c>
      <c r="CY7" s="26">
        <f t="shared" si="21"/>
        <v>0</v>
      </c>
      <c r="CZ7" s="26">
        <f t="shared" si="21"/>
        <v>0</v>
      </c>
      <c r="DA7" s="26" t="b">
        <f>IF(C7&lt;&gt;"",IF(C7&gt;D7,1))</f>
        <v>0</v>
      </c>
      <c r="DB7" s="26" t="b">
        <f>IF(D7&lt;&gt;"",IF(D7&gt;C7,1))</f>
        <v>0</v>
      </c>
      <c r="DC7" s="26" t="b">
        <f>IF(C7&lt;&gt;"",IF(C7=D7,1))</f>
        <v>0</v>
      </c>
      <c r="DD7" s="26" t="b">
        <f>IF(D7&lt;&gt;"",IF(D7=C7,1))</f>
        <v>0</v>
      </c>
      <c r="DE7" s="26" t="b">
        <f>IF(C7&lt;&gt;"",IF(C7&lt;D7,1))</f>
        <v>0</v>
      </c>
      <c r="DF7" s="26" t="b">
        <f>IF(D7&lt;&gt;"",IF(D7&lt;C7,1))</f>
        <v>0</v>
      </c>
      <c r="DG7" s="26">
        <f t="shared" si="22"/>
        <v>0</v>
      </c>
      <c r="DH7" s="26">
        <f t="shared" si="22"/>
        <v>0</v>
      </c>
      <c r="DI7" s="26">
        <f>D7</f>
        <v>0</v>
      </c>
      <c r="DJ7" s="30">
        <f>C7</f>
        <v>0</v>
      </c>
      <c r="DK7" s="31" t="str">
        <f t="shared" si="51"/>
        <v>Equipe 04</v>
      </c>
      <c r="DL7" s="33">
        <f t="shared" si="52"/>
        <v>0</v>
      </c>
      <c r="DM7" s="26">
        <f t="shared" si="53"/>
        <v>1</v>
      </c>
      <c r="DN7" s="31" t="str">
        <f t="shared" si="54"/>
        <v>Equipe 04</v>
      </c>
      <c r="DO7" s="31" t="str">
        <f t="shared" si="55"/>
        <v>Equipe 04</v>
      </c>
      <c r="DP7" s="33">
        <f t="shared" si="56"/>
        <v>0</v>
      </c>
      <c r="DQ7" s="26">
        <f t="shared" si="57"/>
        <v>1</v>
      </c>
      <c r="DR7" s="31" t="str">
        <f t="shared" si="58"/>
        <v>Equipe 04</v>
      </c>
      <c r="DS7" s="31" t="str">
        <f t="shared" si="59"/>
        <v>Equipe 04</v>
      </c>
      <c r="DT7" s="33">
        <f t="shared" si="60"/>
        <v>0</v>
      </c>
      <c r="DU7" s="26">
        <f t="shared" si="61"/>
        <v>1</v>
      </c>
      <c r="DV7" s="31" t="str">
        <f t="shared" si="62"/>
        <v>Equipe 04</v>
      </c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</row>
    <row r="8" spans="1:197" ht="15" customHeight="1" thickTop="1" x14ac:dyDescent="0.25">
      <c r="A8" s="79"/>
      <c r="B8" s="196"/>
      <c r="C8" s="80"/>
      <c r="D8" s="80"/>
      <c r="E8" s="197"/>
      <c r="F8" s="79"/>
      <c r="G8" s="81"/>
      <c r="H8" s="82"/>
      <c r="I8" s="28"/>
      <c r="J8" s="34">
        <f t="shared" si="63"/>
        <v>1</v>
      </c>
      <c r="K8" s="219" t="str">
        <f t="shared" si="23"/>
        <v>Equipe 05</v>
      </c>
      <c r="L8" s="185">
        <f t="shared" si="0"/>
        <v>0</v>
      </c>
      <c r="M8" s="140">
        <f t="shared" si="1"/>
        <v>0</v>
      </c>
      <c r="N8" s="42" t="str">
        <f t="shared" si="2"/>
        <v>u</v>
      </c>
      <c r="O8" s="144">
        <f t="shared" si="3"/>
        <v>0</v>
      </c>
      <c r="P8" s="145">
        <f t="shared" si="4"/>
        <v>0</v>
      </c>
      <c r="Q8" s="145">
        <f t="shared" si="5"/>
        <v>0</v>
      </c>
      <c r="R8" s="145">
        <f t="shared" si="6"/>
        <v>0</v>
      </c>
      <c r="S8" s="145">
        <f t="shared" si="7"/>
        <v>0</v>
      </c>
      <c r="T8" s="145">
        <f t="shared" si="8"/>
        <v>0</v>
      </c>
      <c r="U8" s="176">
        <f t="shared" si="9"/>
        <v>0</v>
      </c>
      <c r="V8" s="51">
        <f t="shared" si="64"/>
        <v>1</v>
      </c>
      <c r="W8" s="222" t="str">
        <f t="shared" si="24"/>
        <v>Equipe 05</v>
      </c>
      <c r="X8" s="188">
        <f t="shared" si="10"/>
        <v>0</v>
      </c>
      <c r="Y8" s="149">
        <f t="shared" si="11"/>
        <v>0</v>
      </c>
      <c r="Z8" s="52" t="str">
        <f t="shared" si="12"/>
        <v>u</v>
      </c>
      <c r="AA8" s="153">
        <f t="shared" si="13"/>
        <v>0</v>
      </c>
      <c r="AB8" s="154">
        <f t="shared" si="14"/>
        <v>0</v>
      </c>
      <c r="AC8" s="154">
        <f t="shared" si="15"/>
        <v>0</v>
      </c>
      <c r="AD8" s="154">
        <f t="shared" si="16"/>
        <v>0</v>
      </c>
      <c r="AE8" s="154">
        <f t="shared" si="17"/>
        <v>0</v>
      </c>
      <c r="AF8" s="154">
        <f t="shared" si="18"/>
        <v>0</v>
      </c>
      <c r="AG8" s="179">
        <f t="shared" si="19"/>
        <v>0</v>
      </c>
      <c r="AH8" s="61">
        <f t="shared" si="65"/>
        <v>1</v>
      </c>
      <c r="AI8" s="225" t="str">
        <f t="shared" si="25"/>
        <v>Equipe 05</v>
      </c>
      <c r="AJ8" s="191">
        <f t="shared" si="20"/>
        <v>0</v>
      </c>
      <c r="AK8" s="158">
        <f t="shared" si="26"/>
        <v>0</v>
      </c>
      <c r="AL8" s="62" t="str">
        <f t="shared" si="27"/>
        <v>u</v>
      </c>
      <c r="AM8" s="162">
        <f t="shared" si="28"/>
        <v>0</v>
      </c>
      <c r="AN8" s="163">
        <f t="shared" si="29"/>
        <v>0</v>
      </c>
      <c r="AO8" s="163">
        <f t="shared" si="30"/>
        <v>0</v>
      </c>
      <c r="AP8" s="163">
        <f t="shared" si="31"/>
        <v>0</v>
      </c>
      <c r="AQ8" s="163">
        <f t="shared" si="32"/>
        <v>0</v>
      </c>
      <c r="AR8" s="163">
        <f t="shared" si="33"/>
        <v>0</v>
      </c>
      <c r="AS8" s="182">
        <f t="shared" si="34"/>
        <v>0</v>
      </c>
      <c r="AT8" s="27">
        <v>5</v>
      </c>
      <c r="AU8" s="26">
        <f t="shared" si="35"/>
        <v>5</v>
      </c>
      <c r="AV8" s="26">
        <v>5</v>
      </c>
      <c r="AW8" s="26">
        <f t="shared" si="36"/>
        <v>5</v>
      </c>
      <c r="AX8" s="26">
        <v>5</v>
      </c>
      <c r="AY8" s="30">
        <f t="shared" si="37"/>
        <v>5</v>
      </c>
      <c r="AZ8" s="31" t="str">
        <f>Equipes!A6</f>
        <v>Equipe 05</v>
      </c>
      <c r="BA8" s="26">
        <f t="shared" si="38"/>
        <v>1</v>
      </c>
      <c r="BB8" s="26">
        <f>'J12'!BA8-BA8</f>
        <v>0</v>
      </c>
      <c r="BC8" s="32" t="str">
        <f>IF(BA8&gt;'J12'!BA8,'J12'!$BC$28,IF(BA8='J12'!BA8,'J12'!$BB$28,IF(BA8&lt;'J12'!BA8,'J12'!$BA$28)))</f>
        <v>u</v>
      </c>
      <c r="BD8" s="26">
        <f t="shared" si="39"/>
        <v>5</v>
      </c>
      <c r="BE8" s="26">
        <f>SUMPRODUCT(($B$4:$B$15=AZ8)*($CW$4:$CW$15))+SUMPRODUCT(($E$4:$E$15=AZ8)*($CX$4:$CX$15))+'J12'!BE8</f>
        <v>0</v>
      </c>
      <c r="BF8" s="26">
        <f>SUMPRODUCT(($B$4:$B$15=AZ8)*($CY$4:$CY$15))+SUMPRODUCT(($E$4:$E$15=AZ8)*($CZ$4:$CZ$15))+'J12'!BF8</f>
        <v>0</v>
      </c>
      <c r="BG8" s="26">
        <f>SUMPRODUCT(($B$4:$B$15=AZ8)*($DA$4:$DA$15))+SUMPRODUCT(($E$4:$E$15=AZ8)*($DB$4:$DB$15))+'J12'!BG8</f>
        <v>0</v>
      </c>
      <c r="BH8" s="26">
        <f>SUMPRODUCT(($B$4:$B$15=AZ8)*($DC$4:$DC$15))+SUMPRODUCT(($E$4:$E$15=AZ8)*($DD$4:$DD$15))+'J12'!BH8</f>
        <v>0</v>
      </c>
      <c r="BI8" s="26">
        <f>SUMPRODUCT(($B$4:$B$15=AZ8)*($DE$4:$DE$15))+SUMPRODUCT(($E$4:$E$15=AZ8)*($DF$4:$DF$15))+'J12'!BI8</f>
        <v>0</v>
      </c>
      <c r="BJ8" s="26">
        <f>SUMPRODUCT(($B$4:$B$15=AZ8)*($DG$4:$DG$15))+SUMPRODUCT(($E$4:$E$15=AZ8)*($DH$4:$DH$15))+'J12'!BJ8</f>
        <v>0</v>
      </c>
      <c r="BK8" s="26">
        <f>SUMPRODUCT(($B$4:$B$15=AZ8)*($DI$4:$DI$15))+SUMPRODUCT(($E$4:$E$15=AZ8)*($DJ$4:$DJ$15))+'J12'!BK8</f>
        <v>0</v>
      </c>
      <c r="BL8" s="26">
        <f t="shared" si="40"/>
        <v>0</v>
      </c>
      <c r="BM8" s="31" t="str">
        <f>Equipes!A6</f>
        <v>Equipe 05</v>
      </c>
      <c r="BN8" s="26">
        <f t="shared" si="41"/>
        <v>1</v>
      </c>
      <c r="BO8" s="26">
        <f>'J12'!BN8-BN8</f>
        <v>0</v>
      </c>
      <c r="BP8" s="32" t="str">
        <f>IF(BN8&gt;'J12'!BN8,'J12'!$BP$28,IF(BN8='J12'!BN8,'J12'!$BO$28,IF(BN8&lt;'J12'!BN8,'J12'!$BN$28)))</f>
        <v>u</v>
      </c>
      <c r="BQ8" s="26">
        <f t="shared" si="42"/>
        <v>5</v>
      </c>
      <c r="BR8" s="26">
        <f>SUMPRODUCT(($B$4:$B$15=BM8)*($CU$4:$CU$15))+'J12'!BR8</f>
        <v>0</v>
      </c>
      <c r="BS8" s="26">
        <f>SUMPRODUCT(($B$4:$B$15=BM8)*($CY$4:$CY$15))+'J12'!BS8</f>
        <v>0</v>
      </c>
      <c r="BT8" s="26">
        <f>SUMPRODUCT(($B$4:$B$15=BM8)*($DA$4:$DA$15))+'J12'!BT8</f>
        <v>0</v>
      </c>
      <c r="BU8" s="26">
        <f>SUMPRODUCT(($B$4:$B$15=BM8)*($DC$4:$DC$15))+'J12'!BU8</f>
        <v>0</v>
      </c>
      <c r="BV8" s="26">
        <f>SUMPRODUCT(($B$4:$B$15=BM8)*($DE$4:$DE$15))+'J12'!BV8</f>
        <v>0</v>
      </c>
      <c r="BW8" s="26">
        <f>SUMPRODUCT(($B$4:$B$15=BM8)*($DG$4:$DG$15))+'J12'!BW8</f>
        <v>0</v>
      </c>
      <c r="BX8" s="26">
        <f>SUMPRODUCT(($B$4:$B$15=BM8)*($DI$4:$DI$15))+'J12'!BX8</f>
        <v>0</v>
      </c>
      <c r="BY8" s="26">
        <f t="shared" si="43"/>
        <v>0</v>
      </c>
      <c r="BZ8" s="31" t="str">
        <f>Equipes!A6</f>
        <v>Equipe 05</v>
      </c>
      <c r="CA8" s="26">
        <f t="shared" si="44"/>
        <v>1</v>
      </c>
      <c r="CB8" s="26">
        <f>'J12'!CA8-CA8</f>
        <v>0</v>
      </c>
      <c r="CC8" s="32" t="str">
        <f>IF(CA8&gt;'J12'!CA8,'J12'!$CC$28,IF(CA8='J12'!CA8,'J12'!$CB$28,IF(CA8&lt;'J12'!CA8,'J12'!$CA$28)))</f>
        <v>u</v>
      </c>
      <c r="CD8" s="26">
        <f t="shared" si="45"/>
        <v>5</v>
      </c>
      <c r="CE8" s="26">
        <f>SUMPRODUCT(($E$4:$E$15=BZ8)*($CV$4:$CV$15))+'J12'!CE8</f>
        <v>0</v>
      </c>
      <c r="CF8" s="26">
        <f>SUMPRODUCT(($E$4:$E$15=BZ8)*($CZ$4:$CZ$15))+'J12'!CF8</f>
        <v>0</v>
      </c>
      <c r="CG8" s="26">
        <f>SUMPRODUCT(($E$4:$E$15=BZ8)*($DB$4:$DB$15))+'J12'!CG8</f>
        <v>0</v>
      </c>
      <c r="CH8" s="26">
        <f>SUMPRODUCT(($E$4:$E$15=BZ8)*($DD$4:$DD$15))+'J12'!CH8</f>
        <v>0</v>
      </c>
      <c r="CI8" s="26">
        <f>SUMPRODUCT(($E$4:$E$15=BZ8)*($DF$4:$DF$15))+'J12'!CI8</f>
        <v>0</v>
      </c>
      <c r="CJ8" s="26">
        <f>SUMPRODUCT(($E$4:$E$15=BZ8)*($DH$4:$DH$15))+'J12'!CJ8</f>
        <v>0</v>
      </c>
      <c r="CK8" s="26">
        <f>SUMPRODUCT(($E$4:$E$15=BZ8)*($DJ$4:$DJ$15))+'J12'!CK8</f>
        <v>0</v>
      </c>
      <c r="CL8" s="26">
        <f t="shared" si="46"/>
        <v>0</v>
      </c>
      <c r="CM8" s="33">
        <f t="shared" si="47"/>
        <v>0</v>
      </c>
      <c r="CN8" s="33">
        <f>CM8+0.0000004</f>
        <v>3.9999999999999998E-7</v>
      </c>
      <c r="CO8" s="33">
        <f t="shared" si="48"/>
        <v>0</v>
      </c>
      <c r="CP8" s="33">
        <f>CO8+0.0000004</f>
        <v>3.9999999999999998E-7</v>
      </c>
      <c r="CQ8" s="33">
        <f t="shared" si="49"/>
        <v>0</v>
      </c>
      <c r="CR8" s="33">
        <f>CQ8+0.0000004</f>
        <v>3.9999999999999998E-7</v>
      </c>
      <c r="CS8" s="103"/>
      <c r="CT8" s="97"/>
      <c r="CU8" s="97"/>
      <c r="CV8" s="97"/>
      <c r="CW8" s="97"/>
      <c r="CX8" s="97"/>
      <c r="CY8" s="97"/>
      <c r="CZ8" s="97"/>
      <c r="DA8" s="97"/>
      <c r="DB8" s="97"/>
      <c r="DC8" s="97"/>
      <c r="DD8" s="97"/>
      <c r="DE8" s="97"/>
      <c r="DF8" s="97"/>
      <c r="DG8" s="97"/>
      <c r="DH8" s="97"/>
      <c r="DI8" s="97"/>
      <c r="DJ8" s="104"/>
      <c r="DK8" s="31" t="str">
        <f t="shared" si="51"/>
        <v>Equipe 05</v>
      </c>
      <c r="DL8" s="33">
        <f t="shared" si="52"/>
        <v>0</v>
      </c>
      <c r="DM8" s="26">
        <f t="shared" si="53"/>
        <v>1</v>
      </c>
      <c r="DN8" s="31" t="str">
        <f t="shared" si="54"/>
        <v>Equipe 05</v>
      </c>
      <c r="DO8" s="31" t="str">
        <f t="shared" si="55"/>
        <v>Equipe 05</v>
      </c>
      <c r="DP8" s="33">
        <f t="shared" si="56"/>
        <v>0</v>
      </c>
      <c r="DQ8" s="26">
        <f t="shared" si="57"/>
        <v>1</v>
      </c>
      <c r="DR8" s="31" t="str">
        <f t="shared" si="58"/>
        <v>Equipe 05</v>
      </c>
      <c r="DS8" s="31" t="str">
        <f t="shared" si="59"/>
        <v>Equipe 05</v>
      </c>
      <c r="DT8" s="33">
        <f t="shared" si="60"/>
        <v>0</v>
      </c>
      <c r="DU8" s="26">
        <f t="shared" si="61"/>
        <v>1</v>
      </c>
      <c r="DV8" s="31" t="str">
        <f t="shared" si="62"/>
        <v>Equipe 05</v>
      </c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</row>
    <row r="9" spans="1:197" ht="15" customHeight="1" x14ac:dyDescent="0.25">
      <c r="A9" s="105"/>
      <c r="B9" s="106"/>
      <c r="C9" s="94"/>
      <c r="D9" s="94"/>
      <c r="E9" s="93"/>
      <c r="F9" s="105"/>
      <c r="G9" s="107"/>
      <c r="H9" s="108"/>
      <c r="I9" s="28"/>
      <c r="J9" s="34">
        <f t="shared" si="63"/>
        <v>1</v>
      </c>
      <c r="K9" s="219" t="str">
        <f t="shared" si="23"/>
        <v>Equipe 06</v>
      </c>
      <c r="L9" s="185">
        <f t="shared" si="0"/>
        <v>0</v>
      </c>
      <c r="M9" s="140">
        <f t="shared" si="1"/>
        <v>0</v>
      </c>
      <c r="N9" s="42" t="str">
        <f t="shared" si="2"/>
        <v>u</v>
      </c>
      <c r="O9" s="144">
        <f t="shared" si="3"/>
        <v>0</v>
      </c>
      <c r="P9" s="145">
        <f t="shared" si="4"/>
        <v>0</v>
      </c>
      <c r="Q9" s="145">
        <f t="shared" si="5"/>
        <v>0</v>
      </c>
      <c r="R9" s="145">
        <f t="shared" si="6"/>
        <v>0</v>
      </c>
      <c r="S9" s="145">
        <f t="shared" si="7"/>
        <v>0</v>
      </c>
      <c r="T9" s="145">
        <f t="shared" si="8"/>
        <v>0</v>
      </c>
      <c r="U9" s="176">
        <f t="shared" si="9"/>
        <v>0</v>
      </c>
      <c r="V9" s="51">
        <f t="shared" si="64"/>
        <v>1</v>
      </c>
      <c r="W9" s="222" t="str">
        <f t="shared" si="24"/>
        <v>Equipe 06</v>
      </c>
      <c r="X9" s="188">
        <f t="shared" si="10"/>
        <v>0</v>
      </c>
      <c r="Y9" s="149">
        <f t="shared" si="11"/>
        <v>0</v>
      </c>
      <c r="Z9" s="52" t="str">
        <f t="shared" si="12"/>
        <v>u</v>
      </c>
      <c r="AA9" s="153">
        <f t="shared" si="13"/>
        <v>0</v>
      </c>
      <c r="AB9" s="154">
        <f t="shared" si="14"/>
        <v>0</v>
      </c>
      <c r="AC9" s="154">
        <f t="shared" si="15"/>
        <v>0</v>
      </c>
      <c r="AD9" s="154">
        <f t="shared" si="16"/>
        <v>0</v>
      </c>
      <c r="AE9" s="154">
        <f t="shared" si="17"/>
        <v>0</v>
      </c>
      <c r="AF9" s="154">
        <f t="shared" si="18"/>
        <v>0</v>
      </c>
      <c r="AG9" s="179">
        <f t="shared" si="19"/>
        <v>0</v>
      </c>
      <c r="AH9" s="61">
        <f t="shared" si="65"/>
        <v>1</v>
      </c>
      <c r="AI9" s="225" t="str">
        <f t="shared" si="25"/>
        <v>Equipe 06</v>
      </c>
      <c r="AJ9" s="191">
        <f t="shared" si="20"/>
        <v>0</v>
      </c>
      <c r="AK9" s="158">
        <f t="shared" si="26"/>
        <v>0</v>
      </c>
      <c r="AL9" s="62" t="str">
        <f t="shared" si="27"/>
        <v>u</v>
      </c>
      <c r="AM9" s="162">
        <f t="shared" si="28"/>
        <v>0</v>
      </c>
      <c r="AN9" s="163">
        <f t="shared" si="29"/>
        <v>0</v>
      </c>
      <c r="AO9" s="163">
        <f t="shared" si="30"/>
        <v>0</v>
      </c>
      <c r="AP9" s="163">
        <f t="shared" si="31"/>
        <v>0</v>
      </c>
      <c r="AQ9" s="163">
        <f t="shared" si="32"/>
        <v>0</v>
      </c>
      <c r="AR9" s="163">
        <f t="shared" si="33"/>
        <v>0</v>
      </c>
      <c r="AS9" s="182">
        <f t="shared" si="34"/>
        <v>0</v>
      </c>
      <c r="AT9" s="27">
        <v>6</v>
      </c>
      <c r="AU9" s="26">
        <f t="shared" si="35"/>
        <v>6</v>
      </c>
      <c r="AV9" s="26">
        <v>6</v>
      </c>
      <c r="AW9" s="26">
        <f t="shared" si="36"/>
        <v>6</v>
      </c>
      <c r="AX9" s="26">
        <v>6</v>
      </c>
      <c r="AY9" s="30">
        <f t="shared" si="37"/>
        <v>6</v>
      </c>
      <c r="AZ9" s="31" t="str">
        <f>Equipes!A7</f>
        <v>Equipe 06</v>
      </c>
      <c r="BA9" s="26">
        <f t="shared" si="38"/>
        <v>1</v>
      </c>
      <c r="BB9" s="26">
        <f>'J12'!BA9-BA9</f>
        <v>0</v>
      </c>
      <c r="BC9" s="32" t="str">
        <f>IF(BA9&gt;'J12'!BA9,'J12'!$BC$28,IF(BA9='J12'!BA9,'J12'!$BB$28,IF(BA9&lt;'J12'!BA9,'J12'!$BA$28)))</f>
        <v>u</v>
      </c>
      <c r="BD9" s="26">
        <f t="shared" si="39"/>
        <v>6</v>
      </c>
      <c r="BE9" s="26">
        <f>SUMPRODUCT(($B$4:$B$15=AZ9)*($CW$4:$CW$15))+SUMPRODUCT(($E$4:$E$15=AZ9)*($CX$4:$CX$15))+'J12'!BE9</f>
        <v>0</v>
      </c>
      <c r="BF9" s="26">
        <f>SUMPRODUCT(($B$4:$B$15=AZ9)*($CY$4:$CY$15))+SUMPRODUCT(($E$4:$E$15=AZ9)*($CZ$4:$CZ$15))+'J12'!BF9</f>
        <v>0</v>
      </c>
      <c r="BG9" s="26">
        <f>SUMPRODUCT(($B$4:$B$15=AZ9)*($DA$4:$DA$15))+SUMPRODUCT(($E$4:$E$15=AZ9)*($DB$4:$DB$15))+'J12'!BG9</f>
        <v>0</v>
      </c>
      <c r="BH9" s="26">
        <f>SUMPRODUCT(($B$4:$B$15=AZ9)*($DC$4:$DC$15))+SUMPRODUCT(($E$4:$E$15=AZ9)*($DD$4:$DD$15))+'J12'!BH9</f>
        <v>0</v>
      </c>
      <c r="BI9" s="26">
        <f>SUMPRODUCT(($B$4:$B$15=AZ9)*($DE$4:$DE$15))+SUMPRODUCT(($E$4:$E$15=AZ9)*($DF$4:$DF$15))+'J12'!BI9</f>
        <v>0</v>
      </c>
      <c r="BJ9" s="26">
        <f>SUMPRODUCT(($B$4:$B$15=AZ9)*($DG$4:$DG$15))+SUMPRODUCT(($E$4:$E$15=AZ9)*($DH$4:$DH$15))+'J12'!BJ9</f>
        <v>0</v>
      </c>
      <c r="BK9" s="26">
        <f>SUMPRODUCT(($B$4:$B$15=AZ9)*($DI$4:$DI$15))+SUMPRODUCT(($E$4:$E$15=AZ9)*($DJ$4:$DJ$15))+'J12'!BK9</f>
        <v>0</v>
      </c>
      <c r="BL9" s="26">
        <f t="shared" si="40"/>
        <v>0</v>
      </c>
      <c r="BM9" s="31" t="str">
        <f>Equipes!A7</f>
        <v>Equipe 06</v>
      </c>
      <c r="BN9" s="26">
        <f t="shared" si="41"/>
        <v>1</v>
      </c>
      <c r="BO9" s="26">
        <f>'J12'!BN9-BN9</f>
        <v>0</v>
      </c>
      <c r="BP9" s="32" t="str">
        <f>IF(BN9&gt;'J12'!BN9,'J12'!$BP$28,IF(BN9='J12'!BN9,'J12'!$BO$28,IF(BN9&lt;'J12'!BN9,'J12'!$BN$28)))</f>
        <v>u</v>
      </c>
      <c r="BQ9" s="26">
        <f t="shared" si="42"/>
        <v>6</v>
      </c>
      <c r="BR9" s="26">
        <f>SUMPRODUCT(($B$4:$B$15=BM9)*($CU$4:$CU$15))+'J12'!BR9</f>
        <v>0</v>
      </c>
      <c r="BS9" s="26">
        <f>SUMPRODUCT(($B$4:$B$15=BM9)*($CY$4:$CY$15))+'J12'!BS9</f>
        <v>0</v>
      </c>
      <c r="BT9" s="26">
        <f>SUMPRODUCT(($B$4:$B$15=BM9)*($DA$4:$DA$15))+'J12'!BT9</f>
        <v>0</v>
      </c>
      <c r="BU9" s="26">
        <f>SUMPRODUCT(($B$4:$B$15=BM9)*($DC$4:$DC$15))+'J12'!BU9</f>
        <v>0</v>
      </c>
      <c r="BV9" s="26">
        <f>SUMPRODUCT(($B$4:$B$15=BM9)*($DE$4:$DE$15))+'J12'!BV9</f>
        <v>0</v>
      </c>
      <c r="BW9" s="26">
        <f>SUMPRODUCT(($B$4:$B$15=BM9)*($DG$4:$DG$15))+'J12'!BW9</f>
        <v>0</v>
      </c>
      <c r="BX9" s="26">
        <f>SUMPRODUCT(($B$4:$B$15=BM9)*($DI$4:$DI$15))+'J12'!BX9</f>
        <v>0</v>
      </c>
      <c r="BY9" s="26">
        <f t="shared" si="43"/>
        <v>0</v>
      </c>
      <c r="BZ9" s="31" t="str">
        <f>Equipes!A7</f>
        <v>Equipe 06</v>
      </c>
      <c r="CA9" s="26">
        <f t="shared" si="44"/>
        <v>1</v>
      </c>
      <c r="CB9" s="26">
        <f>'J12'!CA9-CA9</f>
        <v>0</v>
      </c>
      <c r="CC9" s="32" t="str">
        <f>IF(CA9&gt;'J12'!CA9,'J12'!$CC$28,IF(CA9='J12'!CA9,'J12'!$CB$28,IF(CA9&lt;'J12'!CA9,'J12'!$CA$28)))</f>
        <v>u</v>
      </c>
      <c r="CD9" s="26">
        <f t="shared" si="45"/>
        <v>6</v>
      </c>
      <c r="CE9" s="26">
        <f>SUMPRODUCT(($E$4:$E$15=BZ9)*($CV$4:$CV$15))+'J12'!CE9</f>
        <v>0</v>
      </c>
      <c r="CF9" s="26">
        <f>SUMPRODUCT(($E$4:$E$15=BZ9)*($CZ$4:$CZ$15))+'J12'!CF9</f>
        <v>0</v>
      </c>
      <c r="CG9" s="26">
        <f>SUMPRODUCT(($E$4:$E$15=BZ9)*($DB$4:$DB$15))+'J12'!CG9</f>
        <v>0</v>
      </c>
      <c r="CH9" s="26">
        <f>SUMPRODUCT(($E$4:$E$15=BZ9)*($DD$4:$DD$15))+'J12'!CH9</f>
        <v>0</v>
      </c>
      <c r="CI9" s="26">
        <f>SUMPRODUCT(($E$4:$E$15=BZ9)*($DF$4:$DF$15))+'J12'!CI9</f>
        <v>0</v>
      </c>
      <c r="CJ9" s="26">
        <f>SUMPRODUCT(($E$4:$E$15=BZ9)*($DH$4:$DH$15))+'J12'!CJ9</f>
        <v>0</v>
      </c>
      <c r="CK9" s="26">
        <f>SUMPRODUCT(($E$4:$E$15=BZ9)*($DJ$4:$DJ$15))+'J12'!CK9</f>
        <v>0</v>
      </c>
      <c r="CL9" s="26">
        <f t="shared" si="46"/>
        <v>0</v>
      </c>
      <c r="CM9" s="33">
        <f t="shared" si="47"/>
        <v>0</v>
      </c>
      <c r="CN9" s="33">
        <f>CM9+0.0000003</f>
        <v>2.9999999999999999E-7</v>
      </c>
      <c r="CO9" s="33">
        <f t="shared" si="48"/>
        <v>0</v>
      </c>
      <c r="CP9" s="33">
        <f>CO9+0.0000003</f>
        <v>2.9999999999999999E-7</v>
      </c>
      <c r="CQ9" s="33">
        <f t="shared" si="49"/>
        <v>0</v>
      </c>
      <c r="CR9" s="33">
        <f>CQ9+0.0000003</f>
        <v>2.9999999999999999E-7</v>
      </c>
      <c r="CS9" s="109"/>
      <c r="CT9" s="101"/>
      <c r="CU9" s="101"/>
      <c r="CV9" s="101"/>
      <c r="CW9" s="101"/>
      <c r="CX9" s="101"/>
      <c r="CY9" s="101"/>
      <c r="CZ9" s="101"/>
      <c r="DA9" s="101"/>
      <c r="DB9" s="101"/>
      <c r="DC9" s="101"/>
      <c r="DD9" s="101"/>
      <c r="DE9" s="101"/>
      <c r="DF9" s="101"/>
      <c r="DG9" s="101"/>
      <c r="DH9" s="101"/>
      <c r="DI9" s="101"/>
      <c r="DJ9" s="110"/>
      <c r="DK9" s="31" t="str">
        <f t="shared" si="51"/>
        <v>Equipe 06</v>
      </c>
      <c r="DL9" s="33">
        <f t="shared" si="52"/>
        <v>0</v>
      </c>
      <c r="DM9" s="26">
        <f t="shared" si="53"/>
        <v>1</v>
      </c>
      <c r="DN9" s="31" t="str">
        <f t="shared" si="54"/>
        <v>Equipe 06</v>
      </c>
      <c r="DO9" s="31" t="str">
        <f t="shared" si="55"/>
        <v>Equipe 06</v>
      </c>
      <c r="DP9" s="33">
        <f t="shared" si="56"/>
        <v>0</v>
      </c>
      <c r="DQ9" s="26">
        <f t="shared" si="57"/>
        <v>1</v>
      </c>
      <c r="DR9" s="31" t="str">
        <f t="shared" si="58"/>
        <v>Equipe 06</v>
      </c>
      <c r="DS9" s="31" t="str">
        <f t="shared" si="59"/>
        <v>Equipe 06</v>
      </c>
      <c r="DT9" s="33">
        <f t="shared" si="60"/>
        <v>0</v>
      </c>
      <c r="DU9" s="26">
        <f t="shared" si="61"/>
        <v>1</v>
      </c>
      <c r="DV9" s="31" t="str">
        <f t="shared" si="62"/>
        <v>Equipe 06</v>
      </c>
      <c r="DW9" s="28"/>
      <c r="DX9" s="28"/>
      <c r="DY9" s="28"/>
      <c r="DZ9" s="28"/>
      <c r="EA9" s="28"/>
      <c r="EB9" s="28"/>
      <c r="EC9" s="28"/>
      <c r="ED9" s="28"/>
      <c r="EE9" s="28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  <c r="GJ9" s="28"/>
      <c r="GK9" s="28"/>
      <c r="GL9" s="28"/>
      <c r="GM9" s="28"/>
      <c r="GN9" s="28"/>
      <c r="GO9" s="28"/>
    </row>
    <row r="10" spans="1:197" ht="15" customHeight="1" x14ac:dyDescent="0.25">
      <c r="A10" s="105"/>
      <c r="B10" s="106"/>
      <c r="C10" s="94"/>
      <c r="D10" s="94"/>
      <c r="E10" s="93"/>
      <c r="F10" s="105"/>
      <c r="G10" s="107"/>
      <c r="H10" s="108"/>
      <c r="I10" s="28"/>
      <c r="J10" s="34">
        <f t="shared" si="63"/>
        <v>1</v>
      </c>
      <c r="K10" s="219" t="str">
        <f t="shared" si="23"/>
        <v>Equipe 07</v>
      </c>
      <c r="L10" s="185">
        <f t="shared" si="0"/>
        <v>0</v>
      </c>
      <c r="M10" s="140">
        <f t="shared" si="1"/>
        <v>0</v>
      </c>
      <c r="N10" s="42" t="str">
        <f t="shared" si="2"/>
        <v>u</v>
      </c>
      <c r="O10" s="144">
        <f t="shared" si="3"/>
        <v>0</v>
      </c>
      <c r="P10" s="145">
        <f t="shared" si="4"/>
        <v>0</v>
      </c>
      <c r="Q10" s="145">
        <f t="shared" si="5"/>
        <v>0</v>
      </c>
      <c r="R10" s="145">
        <f t="shared" si="6"/>
        <v>0</v>
      </c>
      <c r="S10" s="145">
        <f t="shared" si="7"/>
        <v>0</v>
      </c>
      <c r="T10" s="145">
        <f t="shared" si="8"/>
        <v>0</v>
      </c>
      <c r="U10" s="176">
        <f t="shared" si="9"/>
        <v>0</v>
      </c>
      <c r="V10" s="51">
        <f t="shared" si="64"/>
        <v>1</v>
      </c>
      <c r="W10" s="222" t="str">
        <f t="shared" si="24"/>
        <v>Equipe 07</v>
      </c>
      <c r="X10" s="188">
        <f t="shared" si="10"/>
        <v>0</v>
      </c>
      <c r="Y10" s="149">
        <f t="shared" si="11"/>
        <v>0</v>
      </c>
      <c r="Z10" s="52" t="str">
        <f t="shared" si="12"/>
        <v>u</v>
      </c>
      <c r="AA10" s="153">
        <f t="shared" si="13"/>
        <v>0</v>
      </c>
      <c r="AB10" s="154">
        <f t="shared" si="14"/>
        <v>0</v>
      </c>
      <c r="AC10" s="154">
        <f t="shared" si="15"/>
        <v>0</v>
      </c>
      <c r="AD10" s="154">
        <f t="shared" si="16"/>
        <v>0</v>
      </c>
      <c r="AE10" s="154">
        <f t="shared" si="17"/>
        <v>0</v>
      </c>
      <c r="AF10" s="154">
        <f t="shared" si="18"/>
        <v>0</v>
      </c>
      <c r="AG10" s="179">
        <f t="shared" si="19"/>
        <v>0</v>
      </c>
      <c r="AH10" s="61">
        <f t="shared" si="65"/>
        <v>1</v>
      </c>
      <c r="AI10" s="225" t="str">
        <f t="shared" si="25"/>
        <v>Equipe 07</v>
      </c>
      <c r="AJ10" s="191">
        <f t="shared" si="20"/>
        <v>0</v>
      </c>
      <c r="AK10" s="158">
        <f t="shared" si="26"/>
        <v>0</v>
      </c>
      <c r="AL10" s="62" t="str">
        <f t="shared" si="27"/>
        <v>u</v>
      </c>
      <c r="AM10" s="162">
        <f t="shared" si="28"/>
        <v>0</v>
      </c>
      <c r="AN10" s="163">
        <f t="shared" si="29"/>
        <v>0</v>
      </c>
      <c r="AO10" s="163">
        <f t="shared" si="30"/>
        <v>0</v>
      </c>
      <c r="AP10" s="163">
        <f t="shared" si="31"/>
        <v>0</v>
      </c>
      <c r="AQ10" s="163">
        <f t="shared" si="32"/>
        <v>0</v>
      </c>
      <c r="AR10" s="163">
        <f t="shared" si="33"/>
        <v>0</v>
      </c>
      <c r="AS10" s="182">
        <f t="shared" si="34"/>
        <v>0</v>
      </c>
      <c r="AT10" s="27">
        <v>7</v>
      </c>
      <c r="AU10" s="26">
        <f t="shared" si="35"/>
        <v>7</v>
      </c>
      <c r="AV10" s="26">
        <v>7</v>
      </c>
      <c r="AW10" s="26">
        <f t="shared" si="36"/>
        <v>7</v>
      </c>
      <c r="AX10" s="26">
        <v>7</v>
      </c>
      <c r="AY10" s="30">
        <f t="shared" si="37"/>
        <v>7</v>
      </c>
      <c r="AZ10" s="31" t="str">
        <f>Equipes!A8</f>
        <v>Equipe 07</v>
      </c>
      <c r="BA10" s="26">
        <f t="shared" si="38"/>
        <v>1</v>
      </c>
      <c r="BB10" s="26">
        <f>'J12'!BA10-BA10</f>
        <v>0</v>
      </c>
      <c r="BC10" s="32" t="str">
        <f>IF(BA10&gt;'J12'!BA10,'J12'!$BC$28,IF(BA10='J12'!BA10,'J12'!$BB$28,IF(BA10&lt;'J12'!BA10,'J12'!$BA$28)))</f>
        <v>u</v>
      </c>
      <c r="BD10" s="26">
        <f t="shared" si="39"/>
        <v>7</v>
      </c>
      <c r="BE10" s="26">
        <f>SUMPRODUCT(($B$4:$B$15=AZ10)*($CW$4:$CW$15))+SUMPRODUCT(($E$4:$E$15=AZ10)*($CX$4:$CX$15))+'J12'!BE10</f>
        <v>0</v>
      </c>
      <c r="BF10" s="26">
        <f>SUMPRODUCT(($B$4:$B$15=AZ10)*($CY$4:$CY$15))+SUMPRODUCT(($E$4:$E$15=AZ10)*($CZ$4:$CZ$15))+'J12'!BF10</f>
        <v>0</v>
      </c>
      <c r="BG10" s="26">
        <f>SUMPRODUCT(($B$4:$B$15=AZ10)*($DA$4:$DA$15))+SUMPRODUCT(($E$4:$E$15=AZ10)*($DB$4:$DB$15))+'J12'!BG10</f>
        <v>0</v>
      </c>
      <c r="BH10" s="26">
        <f>SUMPRODUCT(($B$4:$B$15=AZ10)*($DC$4:$DC$15))+SUMPRODUCT(($E$4:$E$15=AZ10)*($DD$4:$DD$15))+'J12'!BH10</f>
        <v>0</v>
      </c>
      <c r="BI10" s="26">
        <f>SUMPRODUCT(($B$4:$B$15=AZ10)*($DE$4:$DE$15))+SUMPRODUCT(($E$4:$E$15=AZ10)*($DF$4:$DF$15))+'J12'!BI10</f>
        <v>0</v>
      </c>
      <c r="BJ10" s="26">
        <f>SUMPRODUCT(($B$4:$B$15=AZ10)*($DG$4:$DG$15))+SUMPRODUCT(($E$4:$E$15=AZ10)*($DH$4:$DH$15))+'J12'!BJ10</f>
        <v>0</v>
      </c>
      <c r="BK10" s="26">
        <f>SUMPRODUCT(($B$4:$B$15=AZ10)*($DI$4:$DI$15))+SUMPRODUCT(($E$4:$E$15=AZ10)*($DJ$4:$DJ$15))+'J12'!BK10</f>
        <v>0</v>
      </c>
      <c r="BL10" s="26">
        <f t="shared" si="40"/>
        <v>0</v>
      </c>
      <c r="BM10" s="31" t="str">
        <f>Equipes!A8</f>
        <v>Equipe 07</v>
      </c>
      <c r="BN10" s="26">
        <f t="shared" si="41"/>
        <v>1</v>
      </c>
      <c r="BO10" s="26">
        <f>'J12'!BN10-BN10</f>
        <v>0</v>
      </c>
      <c r="BP10" s="32" t="str">
        <f>IF(BN10&gt;'J12'!BN10,'J12'!$BP$28,IF(BN10='J12'!BN10,'J12'!$BO$28,IF(BN10&lt;'J12'!BN10,'J12'!$BN$28)))</f>
        <v>u</v>
      </c>
      <c r="BQ10" s="26">
        <f t="shared" si="42"/>
        <v>7</v>
      </c>
      <c r="BR10" s="26">
        <f>SUMPRODUCT(($B$4:$B$15=BM10)*($CU$4:$CU$15))+'J12'!BR10</f>
        <v>0</v>
      </c>
      <c r="BS10" s="26">
        <f>SUMPRODUCT(($B$4:$B$15=BM10)*($CY$4:$CY$15))+'J12'!BS10</f>
        <v>0</v>
      </c>
      <c r="BT10" s="26">
        <f>SUMPRODUCT(($B$4:$B$15=BM10)*($DA$4:$DA$15))+'J12'!BT10</f>
        <v>0</v>
      </c>
      <c r="BU10" s="26">
        <f>SUMPRODUCT(($B$4:$B$15=BM10)*($DC$4:$DC$15))+'J12'!BU10</f>
        <v>0</v>
      </c>
      <c r="BV10" s="26">
        <f>SUMPRODUCT(($B$4:$B$15=BM10)*($DE$4:$DE$15))+'J12'!BV10</f>
        <v>0</v>
      </c>
      <c r="BW10" s="26">
        <f>SUMPRODUCT(($B$4:$B$15=BM10)*($DG$4:$DG$15))+'J12'!BW10</f>
        <v>0</v>
      </c>
      <c r="BX10" s="26">
        <f>SUMPRODUCT(($B$4:$B$15=BM10)*($DI$4:$DI$15))+'J12'!BX10</f>
        <v>0</v>
      </c>
      <c r="BY10" s="26">
        <f t="shared" si="43"/>
        <v>0</v>
      </c>
      <c r="BZ10" s="31" t="str">
        <f>Equipes!A8</f>
        <v>Equipe 07</v>
      </c>
      <c r="CA10" s="26">
        <f t="shared" si="44"/>
        <v>1</v>
      </c>
      <c r="CB10" s="26">
        <f>'J12'!CA10-CA10</f>
        <v>0</v>
      </c>
      <c r="CC10" s="32" t="str">
        <f>IF(CA10&gt;'J12'!CA10,'J12'!$CC$28,IF(CA10='J12'!CA10,'J12'!$CB$28,IF(CA10&lt;'J12'!CA10,'J12'!$CA$28)))</f>
        <v>u</v>
      </c>
      <c r="CD10" s="26">
        <f t="shared" si="45"/>
        <v>7</v>
      </c>
      <c r="CE10" s="26">
        <f>SUMPRODUCT(($E$4:$E$15=BZ10)*($CV$4:$CV$15))+'J12'!CE10</f>
        <v>0</v>
      </c>
      <c r="CF10" s="26">
        <f>SUMPRODUCT(($E$4:$E$15=BZ10)*($CZ$4:$CZ$15))+'J12'!CF10</f>
        <v>0</v>
      </c>
      <c r="CG10" s="26">
        <f>SUMPRODUCT(($E$4:$E$15=BZ10)*($DB$4:$DB$15))+'J12'!CG10</f>
        <v>0</v>
      </c>
      <c r="CH10" s="26">
        <f>SUMPRODUCT(($E$4:$E$15=BZ10)*($DD$4:$DD$15))+'J12'!CH10</f>
        <v>0</v>
      </c>
      <c r="CI10" s="26">
        <f>SUMPRODUCT(($E$4:$E$15=BZ10)*($DF$4:$DF$15))+'J12'!CI10</f>
        <v>0</v>
      </c>
      <c r="CJ10" s="26">
        <f>SUMPRODUCT(($E$4:$E$15=BZ10)*($DH$4:$DH$15))+'J12'!CJ10</f>
        <v>0</v>
      </c>
      <c r="CK10" s="26">
        <f>SUMPRODUCT(($E$4:$E$15=BZ10)*($DJ$4:$DJ$15))+'J12'!CK10</f>
        <v>0</v>
      </c>
      <c r="CL10" s="26">
        <f t="shared" si="46"/>
        <v>0</v>
      </c>
      <c r="CM10" s="33">
        <f t="shared" si="47"/>
        <v>0</v>
      </c>
      <c r="CN10" s="33">
        <f>CM10+0.0000002</f>
        <v>1.9999999999999999E-7</v>
      </c>
      <c r="CO10" s="33">
        <f t="shared" si="48"/>
        <v>0</v>
      </c>
      <c r="CP10" s="33">
        <f>CO10+0.0000002</f>
        <v>1.9999999999999999E-7</v>
      </c>
      <c r="CQ10" s="33">
        <f t="shared" si="49"/>
        <v>0</v>
      </c>
      <c r="CR10" s="33">
        <f>CQ10+0.0000002</f>
        <v>1.9999999999999999E-7</v>
      </c>
      <c r="CS10" s="109"/>
      <c r="CT10" s="101"/>
      <c r="CU10" s="101"/>
      <c r="CV10" s="101"/>
      <c r="CW10" s="101"/>
      <c r="CX10" s="101"/>
      <c r="CY10" s="101"/>
      <c r="CZ10" s="101"/>
      <c r="DA10" s="101"/>
      <c r="DB10" s="101"/>
      <c r="DC10" s="101"/>
      <c r="DD10" s="101"/>
      <c r="DE10" s="101"/>
      <c r="DF10" s="101"/>
      <c r="DG10" s="101"/>
      <c r="DH10" s="101"/>
      <c r="DI10" s="101"/>
      <c r="DJ10" s="110"/>
      <c r="DK10" s="31" t="str">
        <f t="shared" si="51"/>
        <v>Equipe 07</v>
      </c>
      <c r="DL10" s="33">
        <f t="shared" si="52"/>
        <v>0</v>
      </c>
      <c r="DM10" s="26">
        <f t="shared" si="53"/>
        <v>1</v>
      </c>
      <c r="DN10" s="31" t="str">
        <f t="shared" si="54"/>
        <v>Equipe 07</v>
      </c>
      <c r="DO10" s="31" t="str">
        <f t="shared" si="55"/>
        <v>Equipe 07</v>
      </c>
      <c r="DP10" s="33">
        <f t="shared" si="56"/>
        <v>0</v>
      </c>
      <c r="DQ10" s="26">
        <f t="shared" si="57"/>
        <v>1</v>
      </c>
      <c r="DR10" s="31" t="str">
        <f t="shared" si="58"/>
        <v>Equipe 07</v>
      </c>
      <c r="DS10" s="31" t="str">
        <f t="shared" si="59"/>
        <v>Equipe 07</v>
      </c>
      <c r="DT10" s="33">
        <f t="shared" si="60"/>
        <v>0</v>
      </c>
      <c r="DU10" s="26">
        <f t="shared" si="61"/>
        <v>1</v>
      </c>
      <c r="DV10" s="31" t="str">
        <f t="shared" si="62"/>
        <v>Equipe 07</v>
      </c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28"/>
      <c r="EV10" s="28"/>
      <c r="EW10" s="28"/>
      <c r="EX10" s="28"/>
      <c r="EY10" s="28"/>
      <c r="EZ10" s="28"/>
      <c r="FA10" s="28"/>
      <c r="FB10" s="28"/>
      <c r="FC10" s="28"/>
      <c r="FD10" s="28"/>
      <c r="FE10" s="28"/>
      <c r="FF10" s="28"/>
      <c r="FG10" s="28"/>
      <c r="FH10" s="28"/>
      <c r="FI10" s="28"/>
      <c r="FJ10" s="28"/>
      <c r="FK10" s="28"/>
      <c r="FL10" s="28"/>
      <c r="FM10" s="28"/>
      <c r="FN10" s="28"/>
      <c r="FO10" s="28"/>
      <c r="FP10" s="28"/>
      <c r="FQ10" s="28"/>
      <c r="FR10" s="28"/>
      <c r="FS10" s="28"/>
      <c r="FT10" s="28"/>
      <c r="FU10" s="28"/>
      <c r="FV10" s="28"/>
      <c r="FW10" s="28"/>
      <c r="FX10" s="28"/>
      <c r="FY10" s="28"/>
      <c r="FZ10" s="28"/>
      <c r="GA10" s="28"/>
      <c r="GB10" s="28"/>
      <c r="GC10" s="28"/>
      <c r="GD10" s="28"/>
      <c r="GE10" s="28"/>
      <c r="GF10" s="28"/>
      <c r="GG10" s="28"/>
      <c r="GH10" s="28"/>
      <c r="GI10" s="28"/>
      <c r="GJ10" s="28"/>
      <c r="GK10" s="28"/>
      <c r="GL10" s="28"/>
      <c r="GM10" s="28"/>
      <c r="GN10" s="28"/>
      <c r="GO10" s="28"/>
    </row>
    <row r="11" spans="1:197" ht="15" customHeight="1" thickBot="1" x14ac:dyDescent="0.3">
      <c r="A11" s="105"/>
      <c r="B11" s="106"/>
      <c r="C11" s="94"/>
      <c r="D11" s="94"/>
      <c r="E11" s="93"/>
      <c r="F11" s="105"/>
      <c r="G11" s="107"/>
      <c r="H11" s="108"/>
      <c r="I11" s="28"/>
      <c r="J11" s="83">
        <f t="shared" si="63"/>
        <v>1</v>
      </c>
      <c r="K11" s="220" t="str">
        <f t="shared" si="23"/>
        <v>Equipe 08</v>
      </c>
      <c r="L11" s="186">
        <f t="shared" si="0"/>
        <v>0</v>
      </c>
      <c r="M11" s="141">
        <f t="shared" si="1"/>
        <v>0</v>
      </c>
      <c r="N11" s="84" t="str">
        <f t="shared" si="2"/>
        <v>u</v>
      </c>
      <c r="O11" s="146">
        <f t="shared" si="3"/>
        <v>0</v>
      </c>
      <c r="P11" s="147">
        <f t="shared" si="4"/>
        <v>0</v>
      </c>
      <c r="Q11" s="147">
        <f t="shared" si="5"/>
        <v>0</v>
      </c>
      <c r="R11" s="147">
        <f t="shared" si="6"/>
        <v>0</v>
      </c>
      <c r="S11" s="147">
        <f t="shared" si="7"/>
        <v>0</v>
      </c>
      <c r="T11" s="147">
        <f t="shared" si="8"/>
        <v>0</v>
      </c>
      <c r="U11" s="177">
        <f t="shared" si="9"/>
        <v>0</v>
      </c>
      <c r="V11" s="85">
        <f t="shared" si="64"/>
        <v>1</v>
      </c>
      <c r="W11" s="223" t="str">
        <f t="shared" si="24"/>
        <v>Equipe 08</v>
      </c>
      <c r="X11" s="189">
        <f t="shared" si="10"/>
        <v>0</v>
      </c>
      <c r="Y11" s="150">
        <f t="shared" si="11"/>
        <v>0</v>
      </c>
      <c r="Z11" s="86" t="str">
        <f t="shared" si="12"/>
        <v>u</v>
      </c>
      <c r="AA11" s="155">
        <f t="shared" si="13"/>
        <v>0</v>
      </c>
      <c r="AB11" s="156">
        <f t="shared" si="14"/>
        <v>0</v>
      </c>
      <c r="AC11" s="156">
        <f t="shared" si="15"/>
        <v>0</v>
      </c>
      <c r="AD11" s="156">
        <f t="shared" si="16"/>
        <v>0</v>
      </c>
      <c r="AE11" s="156">
        <f t="shared" si="17"/>
        <v>0</v>
      </c>
      <c r="AF11" s="156">
        <f t="shared" si="18"/>
        <v>0</v>
      </c>
      <c r="AG11" s="180">
        <f t="shared" si="19"/>
        <v>0</v>
      </c>
      <c r="AH11" s="87">
        <f t="shared" si="65"/>
        <v>1</v>
      </c>
      <c r="AI11" s="226" t="str">
        <f t="shared" si="25"/>
        <v>Equipe 08</v>
      </c>
      <c r="AJ11" s="192">
        <f t="shared" si="20"/>
        <v>0</v>
      </c>
      <c r="AK11" s="159">
        <f t="shared" si="26"/>
        <v>0</v>
      </c>
      <c r="AL11" s="88" t="str">
        <f t="shared" si="27"/>
        <v>u</v>
      </c>
      <c r="AM11" s="164">
        <f t="shared" si="28"/>
        <v>0</v>
      </c>
      <c r="AN11" s="165">
        <f t="shared" si="29"/>
        <v>0</v>
      </c>
      <c r="AO11" s="165">
        <f t="shared" si="30"/>
        <v>0</v>
      </c>
      <c r="AP11" s="165">
        <f t="shared" si="31"/>
        <v>0</v>
      </c>
      <c r="AQ11" s="165">
        <f t="shared" si="32"/>
        <v>0</v>
      </c>
      <c r="AR11" s="165">
        <f t="shared" si="33"/>
        <v>0</v>
      </c>
      <c r="AS11" s="183">
        <f t="shared" si="34"/>
        <v>0</v>
      </c>
      <c r="AT11" s="27">
        <v>8</v>
      </c>
      <c r="AU11" s="26">
        <f t="shared" si="35"/>
        <v>8</v>
      </c>
      <c r="AV11" s="26">
        <v>8</v>
      </c>
      <c r="AW11" s="26">
        <f t="shared" si="36"/>
        <v>8</v>
      </c>
      <c r="AX11" s="26">
        <v>8</v>
      </c>
      <c r="AY11" s="30">
        <f t="shared" si="37"/>
        <v>8</v>
      </c>
      <c r="AZ11" s="31" t="str">
        <f>Equipes!A9</f>
        <v>Equipe 08</v>
      </c>
      <c r="BA11" s="26">
        <f t="shared" si="38"/>
        <v>1</v>
      </c>
      <c r="BB11" s="26">
        <f>'J12'!BA11-BA11</f>
        <v>0</v>
      </c>
      <c r="BC11" s="32" t="str">
        <f>IF(BA11&gt;'J12'!BA11,'J12'!$BC$28,IF(BA11='J12'!BA11,'J12'!$BB$28,IF(BA11&lt;'J12'!BA11,'J12'!$BA$28)))</f>
        <v>u</v>
      </c>
      <c r="BD11" s="26">
        <f t="shared" si="39"/>
        <v>8</v>
      </c>
      <c r="BE11" s="26">
        <f>SUMPRODUCT(($B$4:$B$15=AZ11)*($CW$4:$CW$15))+SUMPRODUCT(($E$4:$E$15=AZ11)*($CX$4:$CX$15))+'J12'!BE11</f>
        <v>0</v>
      </c>
      <c r="BF11" s="26">
        <f>SUMPRODUCT(($B$4:$B$15=AZ11)*($CY$4:$CY$15))+SUMPRODUCT(($E$4:$E$15=AZ11)*($CZ$4:$CZ$15))+'J12'!BF11</f>
        <v>0</v>
      </c>
      <c r="BG11" s="26">
        <f>SUMPRODUCT(($B$4:$B$15=AZ11)*($DA$4:$DA$15))+SUMPRODUCT(($E$4:$E$15=AZ11)*($DB$4:$DB$15))+'J12'!BG11</f>
        <v>0</v>
      </c>
      <c r="BH11" s="26">
        <f>SUMPRODUCT(($B$4:$B$15=AZ11)*($DC$4:$DC$15))+SUMPRODUCT(($E$4:$E$15=AZ11)*($DD$4:$DD$15))+'J12'!BH11</f>
        <v>0</v>
      </c>
      <c r="BI11" s="26">
        <f>SUMPRODUCT(($B$4:$B$15=AZ11)*($DE$4:$DE$15))+SUMPRODUCT(($E$4:$E$15=AZ11)*($DF$4:$DF$15))+'J12'!BI11</f>
        <v>0</v>
      </c>
      <c r="BJ11" s="26">
        <f>SUMPRODUCT(($B$4:$B$15=AZ11)*($DG$4:$DG$15))+SUMPRODUCT(($E$4:$E$15=AZ11)*($DH$4:$DH$15))+'J12'!BJ11</f>
        <v>0</v>
      </c>
      <c r="BK11" s="26">
        <f>SUMPRODUCT(($B$4:$B$15=AZ11)*($DI$4:$DI$15))+SUMPRODUCT(($E$4:$E$15=AZ11)*($DJ$4:$DJ$15))+'J12'!BK11</f>
        <v>0</v>
      </c>
      <c r="BL11" s="26">
        <f t="shared" si="40"/>
        <v>0</v>
      </c>
      <c r="BM11" s="31" t="str">
        <f>Equipes!A9</f>
        <v>Equipe 08</v>
      </c>
      <c r="BN11" s="26">
        <f t="shared" si="41"/>
        <v>1</v>
      </c>
      <c r="BO11" s="26">
        <f>'J12'!BN11-BN11</f>
        <v>0</v>
      </c>
      <c r="BP11" s="32" t="str">
        <f>IF(BN11&gt;'J12'!BN11,'J12'!$BP$28,IF(BN11='J12'!BN11,'J12'!$BO$28,IF(BN11&lt;'J12'!BN11,'J12'!$BN$28)))</f>
        <v>u</v>
      </c>
      <c r="BQ11" s="26">
        <f t="shared" si="42"/>
        <v>8</v>
      </c>
      <c r="BR11" s="26">
        <f>SUMPRODUCT(($B$4:$B$15=BM11)*($CU$4:$CU$15))+'J12'!BR11</f>
        <v>0</v>
      </c>
      <c r="BS11" s="26">
        <f>SUMPRODUCT(($B$4:$B$15=BM11)*($CY$4:$CY$15))+'J12'!BS11</f>
        <v>0</v>
      </c>
      <c r="BT11" s="26">
        <f>SUMPRODUCT(($B$4:$B$15=BM11)*($DA$4:$DA$15))+'J12'!BT11</f>
        <v>0</v>
      </c>
      <c r="BU11" s="26">
        <f>SUMPRODUCT(($B$4:$B$15=BM11)*($DC$4:$DC$15))+'J12'!BU11</f>
        <v>0</v>
      </c>
      <c r="BV11" s="26">
        <f>SUMPRODUCT(($B$4:$B$15=BM11)*($DE$4:$DE$15))+'J12'!BV11</f>
        <v>0</v>
      </c>
      <c r="BW11" s="26">
        <f>SUMPRODUCT(($B$4:$B$15=BM11)*($DG$4:$DG$15))+'J12'!BW11</f>
        <v>0</v>
      </c>
      <c r="BX11" s="26">
        <f>SUMPRODUCT(($B$4:$B$15=BM11)*($DI$4:$DI$15))+'J12'!BX11</f>
        <v>0</v>
      </c>
      <c r="BY11" s="26">
        <f t="shared" si="43"/>
        <v>0</v>
      </c>
      <c r="BZ11" s="31" t="str">
        <f>Equipes!A9</f>
        <v>Equipe 08</v>
      </c>
      <c r="CA11" s="26">
        <f t="shared" si="44"/>
        <v>1</v>
      </c>
      <c r="CB11" s="26">
        <f>'J12'!CA11-CA11</f>
        <v>0</v>
      </c>
      <c r="CC11" s="32" t="str">
        <f>IF(CA11&gt;'J12'!CA11,'J12'!$CC$28,IF(CA11='J12'!CA11,'J12'!$CB$28,IF(CA11&lt;'J12'!CA11,'J12'!$CA$28)))</f>
        <v>u</v>
      </c>
      <c r="CD11" s="26">
        <f t="shared" si="45"/>
        <v>8</v>
      </c>
      <c r="CE11" s="26">
        <f>SUMPRODUCT(($E$4:$E$15=BZ11)*($CV$4:$CV$15))+'J12'!CE11</f>
        <v>0</v>
      </c>
      <c r="CF11" s="26">
        <f>SUMPRODUCT(($E$4:$E$15=BZ11)*($CZ$4:$CZ$15))+'J12'!CF11</f>
        <v>0</v>
      </c>
      <c r="CG11" s="26">
        <f>SUMPRODUCT(($E$4:$E$15=BZ11)*($DB$4:$DB$15))+'J12'!CG11</f>
        <v>0</v>
      </c>
      <c r="CH11" s="26">
        <f>SUMPRODUCT(($E$4:$E$15=BZ11)*($DD$4:$DD$15))+'J12'!CH11</f>
        <v>0</v>
      </c>
      <c r="CI11" s="26">
        <f>SUMPRODUCT(($E$4:$E$15=BZ11)*($DF$4:$DF$15))+'J12'!CI11</f>
        <v>0</v>
      </c>
      <c r="CJ11" s="26">
        <f>SUMPRODUCT(($E$4:$E$15=BZ11)*($DH$4:$DH$15))+'J12'!CJ11</f>
        <v>0</v>
      </c>
      <c r="CK11" s="26">
        <f>SUMPRODUCT(($E$4:$E$15=BZ11)*($DJ$4:$DJ$15))+'J12'!CK11</f>
        <v>0</v>
      </c>
      <c r="CL11" s="26">
        <f t="shared" si="46"/>
        <v>0</v>
      </c>
      <c r="CM11" s="33">
        <f t="shared" si="47"/>
        <v>0</v>
      </c>
      <c r="CN11" s="33">
        <f>CM11+0.0000001</f>
        <v>9.9999999999999995E-8</v>
      </c>
      <c r="CO11" s="33">
        <f t="shared" si="48"/>
        <v>0</v>
      </c>
      <c r="CP11" s="33">
        <f>CO11+0.0000001</f>
        <v>9.9999999999999995E-8</v>
      </c>
      <c r="CQ11" s="33">
        <f t="shared" si="49"/>
        <v>0</v>
      </c>
      <c r="CR11" s="33">
        <f>CQ11+0.0000001</f>
        <v>9.9999999999999995E-8</v>
      </c>
      <c r="CS11" s="109"/>
      <c r="CT11" s="101"/>
      <c r="CU11" s="101"/>
      <c r="CV11" s="101"/>
      <c r="CW11" s="101"/>
      <c r="CX11" s="101"/>
      <c r="CY11" s="101"/>
      <c r="CZ11" s="101"/>
      <c r="DA11" s="101"/>
      <c r="DB11" s="101"/>
      <c r="DC11" s="101"/>
      <c r="DD11" s="101"/>
      <c r="DE11" s="101"/>
      <c r="DF11" s="101"/>
      <c r="DG11" s="101"/>
      <c r="DH11" s="101"/>
      <c r="DI11" s="101"/>
      <c r="DJ11" s="110"/>
      <c r="DK11" s="31" t="str">
        <f t="shared" si="51"/>
        <v>Equipe 08</v>
      </c>
      <c r="DL11" s="33">
        <f t="shared" si="52"/>
        <v>0</v>
      </c>
      <c r="DM11" s="26">
        <f t="shared" si="53"/>
        <v>1</v>
      </c>
      <c r="DN11" s="31" t="str">
        <f t="shared" si="54"/>
        <v>Equipe 08</v>
      </c>
      <c r="DO11" s="31" t="str">
        <f t="shared" si="55"/>
        <v>Equipe 08</v>
      </c>
      <c r="DP11" s="33">
        <f t="shared" si="56"/>
        <v>0</v>
      </c>
      <c r="DQ11" s="26">
        <f t="shared" si="57"/>
        <v>1</v>
      </c>
      <c r="DR11" s="31" t="str">
        <f t="shared" si="58"/>
        <v>Equipe 08</v>
      </c>
      <c r="DS11" s="31" t="str">
        <f t="shared" si="59"/>
        <v>Equipe 08</v>
      </c>
      <c r="DT11" s="33">
        <f t="shared" si="60"/>
        <v>0</v>
      </c>
      <c r="DU11" s="26">
        <f t="shared" si="61"/>
        <v>1</v>
      </c>
      <c r="DV11" s="31" t="str">
        <f t="shared" si="62"/>
        <v>Equipe 08</v>
      </c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</row>
    <row r="12" spans="1:197" ht="15" customHeight="1" thickTop="1" x14ac:dyDescent="0.25">
      <c r="A12" s="105"/>
      <c r="B12" s="106"/>
      <c r="C12" s="94"/>
      <c r="D12" s="94"/>
      <c r="E12" s="93"/>
      <c r="F12" s="105"/>
      <c r="G12" s="107"/>
      <c r="H12" s="108"/>
      <c r="I12" s="28"/>
      <c r="J12" s="89"/>
      <c r="K12" s="197"/>
      <c r="L12" s="198"/>
      <c r="M12" s="205"/>
      <c r="N12" s="90"/>
      <c r="O12" s="253" t="s">
        <v>29</v>
      </c>
      <c r="P12" s="254"/>
      <c r="Q12" s="254"/>
      <c r="R12" s="254"/>
      <c r="S12" s="261">
        <f>SUM(C4:D7)</f>
        <v>0</v>
      </c>
      <c r="T12" s="261"/>
      <c r="U12" s="262"/>
      <c r="V12" s="89"/>
      <c r="W12" s="197"/>
      <c r="X12" s="198"/>
      <c r="Y12" s="205"/>
      <c r="Z12" s="91"/>
      <c r="AA12" s="205"/>
      <c r="AB12" s="205"/>
      <c r="AC12" s="205"/>
      <c r="AD12" s="205"/>
      <c r="AE12" s="205"/>
      <c r="AF12" s="205"/>
      <c r="AG12" s="206"/>
      <c r="AH12" s="89"/>
      <c r="AI12" s="197"/>
      <c r="AJ12" s="198"/>
      <c r="AK12" s="205"/>
      <c r="AL12" s="91"/>
      <c r="AM12" s="205"/>
      <c r="AN12" s="205"/>
      <c r="AO12" s="205"/>
      <c r="AP12" s="205"/>
      <c r="AQ12" s="205"/>
      <c r="AR12" s="205"/>
      <c r="AS12" s="206"/>
      <c r="AT12" s="97"/>
      <c r="AU12" s="97"/>
      <c r="AV12" s="97"/>
      <c r="AW12" s="97"/>
      <c r="AX12" s="97"/>
      <c r="AY12" s="97"/>
      <c r="AZ12" s="98"/>
      <c r="BA12" s="97"/>
      <c r="BB12" s="97"/>
      <c r="BC12" s="99"/>
      <c r="BD12" s="97"/>
      <c r="BE12" s="97"/>
      <c r="BF12" s="97"/>
      <c r="BG12" s="97"/>
      <c r="BH12" s="97"/>
      <c r="BI12" s="97"/>
      <c r="BJ12" s="97"/>
      <c r="BK12" s="97"/>
      <c r="BL12" s="97"/>
      <c r="BM12" s="98"/>
      <c r="BN12" s="97"/>
      <c r="BO12" s="97"/>
      <c r="BP12" s="99"/>
      <c r="BQ12" s="97"/>
      <c r="BR12" s="97"/>
      <c r="BS12" s="97"/>
      <c r="BT12" s="97"/>
      <c r="BU12" s="97"/>
      <c r="BV12" s="97"/>
      <c r="BW12" s="97"/>
      <c r="BX12" s="97"/>
      <c r="BY12" s="97"/>
      <c r="BZ12" s="98"/>
      <c r="CA12" s="97"/>
      <c r="CB12" s="97"/>
      <c r="CC12" s="99"/>
      <c r="CD12" s="97"/>
      <c r="CE12" s="97"/>
      <c r="CF12" s="97"/>
      <c r="CG12" s="97"/>
      <c r="CH12" s="97"/>
      <c r="CI12" s="97"/>
      <c r="CJ12" s="97"/>
      <c r="CK12" s="97"/>
      <c r="CL12" s="97"/>
      <c r="CM12" s="100"/>
      <c r="CN12" s="100"/>
      <c r="CO12" s="100"/>
      <c r="CP12" s="100"/>
      <c r="CQ12" s="100"/>
      <c r="CR12" s="100"/>
      <c r="CS12" s="101"/>
      <c r="CT12" s="101"/>
      <c r="CU12" s="101"/>
      <c r="CV12" s="101"/>
      <c r="CW12" s="101"/>
      <c r="CX12" s="101"/>
      <c r="CY12" s="101"/>
      <c r="CZ12" s="101"/>
      <c r="DA12" s="101"/>
      <c r="DB12" s="101"/>
      <c r="DC12" s="101"/>
      <c r="DD12" s="101"/>
      <c r="DE12" s="101"/>
      <c r="DF12" s="101"/>
      <c r="DG12" s="101"/>
      <c r="DH12" s="101"/>
      <c r="DI12" s="101"/>
      <c r="DJ12" s="101"/>
      <c r="DK12" s="98"/>
      <c r="DL12" s="100"/>
      <c r="DM12" s="97"/>
      <c r="DN12" s="98"/>
      <c r="DO12" s="98"/>
      <c r="DP12" s="100"/>
      <c r="DQ12" s="97"/>
      <c r="DR12" s="98"/>
      <c r="DS12" s="98"/>
      <c r="DT12" s="100"/>
      <c r="DU12" s="97"/>
      <c r="DV12" s="9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</row>
    <row r="13" spans="1:197" ht="15" customHeight="1" x14ac:dyDescent="0.25">
      <c r="A13" s="105"/>
      <c r="B13" s="106"/>
      <c r="C13" s="94"/>
      <c r="D13" s="94"/>
      <c r="E13" s="93"/>
      <c r="F13" s="105"/>
      <c r="G13" s="107"/>
      <c r="H13" s="108"/>
      <c r="I13" s="28"/>
      <c r="J13" s="92"/>
      <c r="K13" s="201"/>
      <c r="L13" s="202"/>
      <c r="M13" s="207"/>
      <c r="N13" s="95"/>
      <c r="O13" s="249"/>
      <c r="P13" s="250"/>
      <c r="Q13" s="250"/>
      <c r="R13" s="250"/>
      <c r="S13" s="259"/>
      <c r="T13" s="259"/>
      <c r="U13" s="260"/>
      <c r="V13" s="92"/>
      <c r="W13" s="201"/>
      <c r="X13" s="202"/>
      <c r="Y13" s="207"/>
      <c r="Z13" s="96"/>
      <c r="AA13" s="207"/>
      <c r="AB13" s="207"/>
      <c r="AC13" s="207"/>
      <c r="AD13" s="207"/>
      <c r="AE13" s="207"/>
      <c r="AF13" s="207"/>
      <c r="AG13" s="208"/>
      <c r="AH13" s="92"/>
      <c r="AI13" s="201"/>
      <c r="AJ13" s="202"/>
      <c r="AK13" s="207"/>
      <c r="AL13" s="96"/>
      <c r="AM13" s="207"/>
      <c r="AN13" s="207"/>
      <c r="AO13" s="207"/>
      <c r="AP13" s="207"/>
      <c r="AQ13" s="207"/>
      <c r="AR13" s="207"/>
      <c r="AS13" s="208"/>
      <c r="AT13" s="101"/>
      <c r="AU13" s="101"/>
      <c r="AV13" s="101"/>
      <c r="AW13" s="101"/>
      <c r="AX13" s="101"/>
      <c r="AY13" s="101"/>
      <c r="AZ13" s="72"/>
      <c r="BA13" s="101"/>
      <c r="BB13" s="101"/>
      <c r="BC13" s="95"/>
      <c r="BD13" s="101"/>
      <c r="BE13" s="101"/>
      <c r="BF13" s="101"/>
      <c r="BG13" s="101"/>
      <c r="BH13" s="101"/>
      <c r="BI13" s="101"/>
      <c r="BJ13" s="101"/>
      <c r="BK13" s="101"/>
      <c r="BL13" s="101"/>
      <c r="BM13" s="72"/>
      <c r="BN13" s="101"/>
      <c r="BO13" s="101"/>
      <c r="BP13" s="95"/>
      <c r="BQ13" s="101"/>
      <c r="BR13" s="101"/>
      <c r="BS13" s="101"/>
      <c r="BT13" s="101"/>
      <c r="BU13" s="101"/>
      <c r="BV13" s="101"/>
      <c r="BW13" s="101"/>
      <c r="BX13" s="101"/>
      <c r="BY13" s="101"/>
      <c r="BZ13" s="72"/>
      <c r="CA13" s="101"/>
      <c r="CB13" s="101"/>
      <c r="CC13" s="95"/>
      <c r="CD13" s="101"/>
      <c r="CE13" s="101"/>
      <c r="CF13" s="101"/>
      <c r="CG13" s="101"/>
      <c r="CH13" s="101"/>
      <c r="CI13" s="101"/>
      <c r="CJ13" s="101"/>
      <c r="CK13" s="101"/>
      <c r="CL13" s="101"/>
      <c r="CM13" s="102"/>
      <c r="CN13" s="102"/>
      <c r="CO13" s="102"/>
      <c r="CP13" s="102"/>
      <c r="CQ13" s="102"/>
      <c r="CR13" s="102"/>
      <c r="CS13" s="101"/>
      <c r="CT13" s="101"/>
      <c r="CU13" s="101"/>
      <c r="CV13" s="101"/>
      <c r="CW13" s="101"/>
      <c r="CX13" s="101"/>
      <c r="CY13" s="101"/>
      <c r="CZ13" s="101"/>
      <c r="DA13" s="101"/>
      <c r="DB13" s="101"/>
      <c r="DC13" s="101"/>
      <c r="DD13" s="101"/>
      <c r="DE13" s="101"/>
      <c r="DF13" s="101"/>
      <c r="DG13" s="101"/>
      <c r="DH13" s="101"/>
      <c r="DI13" s="101"/>
      <c r="DJ13" s="101"/>
      <c r="DK13" s="72"/>
      <c r="DL13" s="102"/>
      <c r="DM13" s="101"/>
      <c r="DN13" s="72"/>
      <c r="DO13" s="72"/>
      <c r="DP13" s="102"/>
      <c r="DQ13" s="101"/>
      <c r="DR13" s="72"/>
      <c r="DS13" s="72"/>
      <c r="DT13" s="102"/>
      <c r="DU13" s="101"/>
      <c r="DV13" s="72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</row>
    <row r="14" spans="1:197" ht="15" customHeight="1" x14ac:dyDescent="0.25">
      <c r="A14" s="105"/>
      <c r="B14" s="106"/>
      <c r="C14" s="94"/>
      <c r="D14" s="94"/>
      <c r="E14" s="93"/>
      <c r="F14" s="105"/>
      <c r="G14" s="107"/>
      <c r="H14" s="108"/>
      <c r="I14" s="28"/>
      <c r="J14" s="92"/>
      <c r="K14" s="93"/>
      <c r="L14" s="93"/>
      <c r="M14" s="94"/>
      <c r="N14" s="95"/>
      <c r="O14" s="249" t="s">
        <v>30</v>
      </c>
      <c r="P14" s="250"/>
      <c r="Q14" s="250"/>
      <c r="R14" s="250"/>
      <c r="S14" s="259">
        <f>S12+'J12'!S14:U15</f>
        <v>0</v>
      </c>
      <c r="T14" s="259"/>
      <c r="U14" s="260"/>
      <c r="V14" s="92"/>
      <c r="W14" s="93"/>
      <c r="X14" s="93"/>
      <c r="Y14" s="94"/>
      <c r="Z14" s="96"/>
      <c r="AA14" s="94"/>
      <c r="AB14" s="94"/>
      <c r="AC14" s="94"/>
      <c r="AD14" s="94"/>
      <c r="AE14" s="94"/>
      <c r="AF14" s="94"/>
      <c r="AG14" s="94"/>
      <c r="AH14" s="92"/>
      <c r="AI14" s="93"/>
      <c r="AJ14" s="93"/>
      <c r="AK14" s="94"/>
      <c r="AL14" s="96"/>
      <c r="AM14" s="94"/>
      <c r="AN14" s="94"/>
      <c r="AO14" s="94"/>
      <c r="AP14" s="94"/>
      <c r="AQ14" s="94"/>
      <c r="AR14" s="94"/>
      <c r="AS14" s="94"/>
      <c r="AT14" s="101"/>
      <c r="AU14" s="101"/>
      <c r="AV14" s="101"/>
      <c r="AW14" s="101"/>
      <c r="AX14" s="101"/>
      <c r="AY14" s="101"/>
      <c r="AZ14" s="72"/>
      <c r="BA14" s="101"/>
      <c r="BB14" s="101"/>
      <c r="BC14" s="95"/>
      <c r="BD14" s="101"/>
      <c r="BE14" s="101"/>
      <c r="BF14" s="101"/>
      <c r="BG14" s="101"/>
      <c r="BH14" s="101"/>
      <c r="BI14" s="101"/>
      <c r="BJ14" s="101"/>
      <c r="BK14" s="101"/>
      <c r="BL14" s="101"/>
      <c r="BM14" s="72"/>
      <c r="BN14" s="101"/>
      <c r="BO14" s="101"/>
      <c r="BP14" s="95"/>
      <c r="BQ14" s="101"/>
      <c r="BR14" s="101"/>
      <c r="BS14" s="101"/>
      <c r="BT14" s="101"/>
      <c r="BU14" s="101"/>
      <c r="BV14" s="101"/>
      <c r="BW14" s="101"/>
      <c r="BX14" s="101"/>
      <c r="BY14" s="101"/>
      <c r="BZ14" s="72"/>
      <c r="CA14" s="101"/>
      <c r="CB14" s="101"/>
      <c r="CC14" s="95"/>
      <c r="CD14" s="101"/>
      <c r="CE14" s="101"/>
      <c r="CF14" s="101"/>
      <c r="CG14" s="101"/>
      <c r="CH14" s="101"/>
      <c r="CI14" s="101"/>
      <c r="CJ14" s="101"/>
      <c r="CK14" s="101"/>
      <c r="CL14" s="101"/>
      <c r="CM14" s="102"/>
      <c r="CN14" s="102"/>
      <c r="CO14" s="102"/>
      <c r="CP14" s="102"/>
      <c r="CQ14" s="102"/>
      <c r="CR14" s="102"/>
      <c r="CS14" s="101"/>
      <c r="CT14" s="101"/>
      <c r="CU14" s="101"/>
      <c r="CV14" s="101"/>
      <c r="CW14" s="101"/>
      <c r="CX14" s="101"/>
      <c r="CY14" s="101"/>
      <c r="CZ14" s="101"/>
      <c r="DA14" s="101"/>
      <c r="DB14" s="101"/>
      <c r="DC14" s="101"/>
      <c r="DD14" s="101"/>
      <c r="DE14" s="101"/>
      <c r="DF14" s="101"/>
      <c r="DG14" s="101"/>
      <c r="DH14" s="101"/>
      <c r="DI14" s="101"/>
      <c r="DJ14" s="101"/>
      <c r="DK14" s="72"/>
      <c r="DL14" s="102"/>
      <c r="DM14" s="101"/>
      <c r="DN14" s="72"/>
      <c r="DO14" s="72"/>
      <c r="DP14" s="102"/>
      <c r="DQ14" s="101"/>
      <c r="DR14" s="72"/>
      <c r="DS14" s="72"/>
      <c r="DT14" s="102"/>
      <c r="DU14" s="101"/>
      <c r="DV14" s="72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</row>
    <row r="15" spans="1:197" ht="15" customHeight="1" x14ac:dyDescent="0.25">
      <c r="A15" s="105"/>
      <c r="B15" s="106"/>
      <c r="C15" s="94"/>
      <c r="D15" s="94"/>
      <c r="E15" s="93"/>
      <c r="F15" s="105"/>
      <c r="G15" s="107"/>
      <c r="H15" s="108"/>
      <c r="I15" s="28"/>
      <c r="J15" s="92"/>
      <c r="K15" s="93"/>
      <c r="L15" s="93"/>
      <c r="M15" s="94"/>
      <c r="N15" s="95"/>
      <c r="O15" s="249"/>
      <c r="P15" s="250"/>
      <c r="Q15" s="250"/>
      <c r="R15" s="250"/>
      <c r="S15" s="259"/>
      <c r="T15" s="259"/>
      <c r="U15" s="260"/>
      <c r="V15" s="92"/>
      <c r="W15" s="93"/>
      <c r="X15" s="93"/>
      <c r="Y15" s="94"/>
      <c r="Z15" s="96"/>
      <c r="AA15" s="94"/>
      <c r="AB15" s="94"/>
      <c r="AC15" s="94"/>
      <c r="AD15" s="94"/>
      <c r="AE15" s="94"/>
      <c r="AF15" s="94"/>
      <c r="AG15" s="94"/>
      <c r="AH15" s="92"/>
      <c r="AI15" s="93"/>
      <c r="AJ15" s="93"/>
      <c r="AK15" s="94"/>
      <c r="AL15" s="96"/>
      <c r="AM15" s="94"/>
      <c r="AN15" s="94"/>
      <c r="AO15" s="94"/>
      <c r="AP15" s="94"/>
      <c r="AQ15" s="94"/>
      <c r="AR15" s="94"/>
      <c r="AS15" s="94"/>
      <c r="AT15" s="101"/>
      <c r="AU15" s="101"/>
      <c r="AV15" s="101"/>
      <c r="AW15" s="101"/>
      <c r="AX15" s="101"/>
      <c r="AY15" s="101"/>
      <c r="AZ15" s="72"/>
      <c r="BA15" s="101"/>
      <c r="BB15" s="101"/>
      <c r="BC15" s="95"/>
      <c r="BD15" s="101"/>
      <c r="BE15" s="101"/>
      <c r="BF15" s="101"/>
      <c r="BG15" s="101"/>
      <c r="BH15" s="101"/>
      <c r="BI15" s="101"/>
      <c r="BJ15" s="101"/>
      <c r="BK15" s="101"/>
      <c r="BL15" s="101"/>
      <c r="BM15" s="72"/>
      <c r="BN15" s="101"/>
      <c r="BO15" s="101"/>
      <c r="BP15" s="95"/>
      <c r="BQ15" s="101"/>
      <c r="BR15" s="101"/>
      <c r="BS15" s="101"/>
      <c r="BT15" s="101"/>
      <c r="BU15" s="101"/>
      <c r="BV15" s="101"/>
      <c r="BW15" s="101"/>
      <c r="BX15" s="101"/>
      <c r="BY15" s="101"/>
      <c r="BZ15" s="72"/>
      <c r="CA15" s="101"/>
      <c r="CB15" s="101"/>
      <c r="CC15" s="95"/>
      <c r="CD15" s="101"/>
      <c r="CE15" s="101"/>
      <c r="CF15" s="101"/>
      <c r="CG15" s="101"/>
      <c r="CH15" s="101"/>
      <c r="CI15" s="101"/>
      <c r="CJ15" s="101"/>
      <c r="CK15" s="101"/>
      <c r="CL15" s="101"/>
      <c r="CM15" s="102"/>
      <c r="CN15" s="102"/>
      <c r="CO15" s="102"/>
      <c r="CP15" s="102"/>
      <c r="CQ15" s="102"/>
      <c r="CR15" s="102"/>
      <c r="CS15" s="101"/>
      <c r="CT15" s="101"/>
      <c r="CU15" s="101"/>
      <c r="CV15" s="101"/>
      <c r="CW15" s="101"/>
      <c r="CX15" s="101"/>
      <c r="CY15" s="101"/>
      <c r="CZ15" s="101"/>
      <c r="DA15" s="101"/>
      <c r="DB15" s="101"/>
      <c r="DC15" s="101"/>
      <c r="DD15" s="101"/>
      <c r="DE15" s="101"/>
      <c r="DF15" s="101"/>
      <c r="DG15" s="101"/>
      <c r="DH15" s="101"/>
      <c r="DI15" s="101"/>
      <c r="DJ15" s="101"/>
      <c r="DK15" s="72"/>
      <c r="DL15" s="102"/>
      <c r="DM15" s="101"/>
      <c r="DN15" s="72"/>
      <c r="DO15" s="72"/>
      <c r="DP15" s="102"/>
      <c r="DQ15" s="101"/>
      <c r="DR15" s="72"/>
      <c r="DS15" s="72"/>
      <c r="DT15" s="102"/>
      <c r="DU15" s="101"/>
      <c r="DV15" s="72"/>
      <c r="DW15" s="28"/>
      <c r="DX15" s="28"/>
      <c r="DY15" s="28"/>
      <c r="DZ15" s="28"/>
      <c r="EA15" s="28"/>
      <c r="EB15" s="28"/>
      <c r="EC15" s="28"/>
      <c r="ED15" s="28"/>
      <c r="EE15" s="28"/>
      <c r="EF15" s="28"/>
      <c r="EG15" s="28"/>
      <c r="EH15" s="28"/>
      <c r="EI15" s="28"/>
      <c r="EJ15" s="28"/>
      <c r="EK15" s="28"/>
      <c r="EL15" s="28"/>
      <c r="EM15" s="28"/>
      <c r="EN15" s="28"/>
      <c r="EO15" s="28"/>
      <c r="EP15" s="28"/>
      <c r="EQ15" s="28"/>
      <c r="ER15" s="28"/>
      <c r="ES15" s="28"/>
      <c r="ET15" s="28"/>
      <c r="EU15" s="28"/>
      <c r="EV15" s="28"/>
      <c r="EW15" s="28"/>
      <c r="EX15" s="28"/>
      <c r="EY15" s="28"/>
      <c r="EZ15" s="28"/>
      <c r="FA15" s="28"/>
      <c r="FB15" s="28"/>
      <c r="FC15" s="28"/>
      <c r="FD15" s="28"/>
      <c r="FE15" s="28"/>
      <c r="FF15" s="28"/>
      <c r="FG15" s="28"/>
      <c r="FH15" s="28"/>
      <c r="FI15" s="28"/>
      <c r="FJ15" s="28"/>
      <c r="FK15" s="28"/>
      <c r="FL15" s="28"/>
      <c r="FM15" s="28"/>
      <c r="FN15" s="28"/>
      <c r="FO15" s="28"/>
      <c r="FP15" s="28"/>
      <c r="FQ15" s="28"/>
      <c r="FR15" s="28"/>
      <c r="FS15" s="28"/>
      <c r="FT15" s="28"/>
      <c r="FU15" s="28"/>
      <c r="FV15" s="28"/>
      <c r="FW15" s="28"/>
      <c r="FX15" s="28"/>
      <c r="FY15" s="28"/>
      <c r="FZ15" s="28"/>
      <c r="GA15" s="28"/>
      <c r="GB15" s="28"/>
      <c r="GC15" s="28"/>
      <c r="GD15" s="28"/>
      <c r="GE15" s="28"/>
      <c r="GF15" s="28"/>
      <c r="GG15" s="28"/>
      <c r="GH15" s="28"/>
      <c r="GI15" s="28"/>
      <c r="GJ15" s="28"/>
      <c r="GK15" s="28"/>
      <c r="GL15" s="28"/>
      <c r="GM15" s="28"/>
      <c r="GN15" s="28"/>
      <c r="GO15" s="28"/>
    </row>
    <row r="16" spans="1:197" ht="15" customHeight="1" x14ac:dyDescent="0.25">
      <c r="A16" s="71"/>
      <c r="B16" s="69"/>
      <c r="C16" s="71"/>
      <c r="D16" s="71"/>
      <c r="E16" s="64"/>
      <c r="F16" s="71"/>
      <c r="G16" s="71"/>
      <c r="H16" s="71"/>
      <c r="I16" s="28"/>
      <c r="J16" s="92"/>
      <c r="K16" s="93"/>
      <c r="L16" s="93"/>
      <c r="M16" s="94"/>
      <c r="N16" s="95"/>
      <c r="O16" s="249" t="s">
        <v>31</v>
      </c>
      <c r="P16" s="250"/>
      <c r="Q16" s="250"/>
      <c r="R16" s="250"/>
      <c r="S16" s="255" t="str">
        <f>IF(O4=0,"",SUM(S4:S11)/SUM(O4:O11)*2)</f>
        <v/>
      </c>
      <c r="T16" s="255"/>
      <c r="U16" s="256"/>
      <c r="V16" s="92"/>
      <c r="W16" s="93"/>
      <c r="X16" s="93"/>
      <c r="Y16" s="94"/>
      <c r="Z16" s="96"/>
      <c r="AA16" s="94"/>
      <c r="AB16" s="94"/>
      <c r="AC16" s="94"/>
      <c r="AD16" s="94"/>
      <c r="AE16" s="94"/>
      <c r="AF16" s="94"/>
      <c r="AG16" s="94"/>
      <c r="AH16" s="92"/>
      <c r="AI16" s="93"/>
      <c r="AJ16" s="93"/>
      <c r="AK16" s="94"/>
      <c r="AL16" s="96"/>
      <c r="AM16" s="94"/>
      <c r="AN16" s="94"/>
      <c r="AO16" s="94"/>
      <c r="AP16" s="94"/>
      <c r="AQ16" s="94"/>
      <c r="AR16" s="94"/>
      <c r="AS16" s="94"/>
      <c r="AT16" s="101"/>
      <c r="AU16" s="101"/>
      <c r="AV16" s="101"/>
      <c r="AW16" s="101"/>
      <c r="AX16" s="101"/>
      <c r="AY16" s="101"/>
      <c r="AZ16" s="72"/>
      <c r="BA16" s="101"/>
      <c r="BB16" s="101"/>
      <c r="BC16" s="95"/>
      <c r="BD16" s="101"/>
      <c r="BE16" s="101"/>
      <c r="BF16" s="101"/>
      <c r="BG16" s="101"/>
      <c r="BH16" s="101"/>
      <c r="BI16" s="101"/>
      <c r="BJ16" s="101"/>
      <c r="BK16" s="101"/>
      <c r="BL16" s="101"/>
      <c r="BM16" s="72"/>
      <c r="BN16" s="101"/>
      <c r="BO16" s="101"/>
      <c r="BP16" s="95"/>
      <c r="BQ16" s="101"/>
      <c r="BR16" s="101"/>
      <c r="BS16" s="101"/>
      <c r="BT16" s="101"/>
      <c r="BU16" s="101"/>
      <c r="BV16" s="101"/>
      <c r="BW16" s="101"/>
      <c r="BX16" s="101"/>
      <c r="BY16" s="101"/>
      <c r="BZ16" s="72"/>
      <c r="CA16" s="101"/>
      <c r="CB16" s="101"/>
      <c r="CC16" s="95"/>
      <c r="CD16" s="101"/>
      <c r="CE16" s="101"/>
      <c r="CF16" s="101"/>
      <c r="CG16" s="101"/>
      <c r="CH16" s="101"/>
      <c r="CI16" s="101"/>
      <c r="CJ16" s="101"/>
      <c r="CK16" s="101"/>
      <c r="CL16" s="101"/>
      <c r="CM16" s="102"/>
      <c r="CN16" s="102"/>
      <c r="CO16" s="102"/>
      <c r="CP16" s="102"/>
      <c r="CQ16" s="102"/>
      <c r="CR16" s="102"/>
      <c r="CS16" s="28"/>
      <c r="CT16" s="28"/>
      <c r="CU16" s="28"/>
      <c r="CV16" s="28"/>
      <c r="CW16" s="28"/>
      <c r="CX16" s="28"/>
      <c r="CY16" s="28"/>
      <c r="CZ16" s="28"/>
      <c r="DA16" s="28"/>
      <c r="DB16" s="28"/>
      <c r="DC16" s="28"/>
      <c r="DD16" s="28"/>
      <c r="DE16" s="28"/>
      <c r="DF16" s="28"/>
      <c r="DG16" s="28"/>
      <c r="DH16" s="28"/>
      <c r="DI16" s="28"/>
      <c r="DJ16" s="28"/>
      <c r="DK16" s="72"/>
      <c r="DL16" s="102"/>
      <c r="DM16" s="101"/>
      <c r="DN16" s="72"/>
      <c r="DO16" s="72"/>
      <c r="DP16" s="102"/>
      <c r="DQ16" s="101"/>
      <c r="DR16" s="72"/>
      <c r="DS16" s="72"/>
      <c r="DT16" s="102"/>
      <c r="DU16" s="101"/>
      <c r="DV16" s="72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28"/>
      <c r="EV16" s="28"/>
      <c r="EW16" s="28"/>
      <c r="EX16" s="28"/>
      <c r="EY16" s="28"/>
      <c r="EZ16" s="28"/>
      <c r="FA16" s="28"/>
      <c r="FB16" s="28"/>
      <c r="FC16" s="28"/>
      <c r="FD16" s="28"/>
      <c r="FE16" s="28"/>
      <c r="FF16" s="28"/>
      <c r="FG16" s="28"/>
      <c r="FH16" s="28"/>
      <c r="FI16" s="28"/>
      <c r="FJ16" s="28"/>
      <c r="FK16" s="28"/>
      <c r="FL16" s="28"/>
      <c r="FM16" s="28"/>
      <c r="FN16" s="28"/>
      <c r="FO16" s="28"/>
      <c r="FP16" s="28"/>
      <c r="FQ16" s="28"/>
      <c r="FR16" s="28"/>
      <c r="FS16" s="28"/>
      <c r="FT16" s="28"/>
      <c r="FU16" s="28"/>
      <c r="FV16" s="28"/>
      <c r="FW16" s="28"/>
      <c r="FX16" s="28"/>
      <c r="FY16" s="28"/>
      <c r="FZ16" s="28"/>
      <c r="GA16" s="28"/>
      <c r="GB16" s="28"/>
      <c r="GC16" s="28"/>
      <c r="GD16" s="28"/>
      <c r="GE16" s="28"/>
      <c r="GF16" s="28"/>
      <c r="GG16" s="28"/>
      <c r="GH16" s="28"/>
      <c r="GI16" s="28"/>
      <c r="GJ16" s="28"/>
      <c r="GK16" s="28"/>
      <c r="GL16" s="28"/>
      <c r="GM16" s="28"/>
      <c r="GN16" s="28"/>
      <c r="GO16" s="28"/>
    </row>
    <row r="17" spans="1:197" ht="15" customHeight="1" thickBot="1" x14ac:dyDescent="0.3">
      <c r="A17" s="28"/>
      <c r="B17" s="228"/>
      <c r="C17" s="228"/>
      <c r="D17" s="228"/>
      <c r="E17" s="228"/>
      <c r="F17" s="228"/>
      <c r="G17" s="228"/>
      <c r="H17" s="28"/>
      <c r="I17" s="28"/>
      <c r="J17" s="92"/>
      <c r="K17" s="93"/>
      <c r="L17" s="93"/>
      <c r="M17" s="94"/>
      <c r="N17" s="95"/>
      <c r="O17" s="251"/>
      <c r="P17" s="252"/>
      <c r="Q17" s="252"/>
      <c r="R17" s="252"/>
      <c r="S17" s="257"/>
      <c r="T17" s="257"/>
      <c r="U17" s="258"/>
      <c r="V17" s="92"/>
      <c r="W17" s="93"/>
      <c r="X17" s="93"/>
      <c r="Y17" s="94"/>
      <c r="Z17" s="96"/>
      <c r="AA17" s="94"/>
      <c r="AB17" s="94"/>
      <c r="AC17" s="94"/>
      <c r="AD17" s="94"/>
      <c r="AE17" s="94"/>
      <c r="AF17" s="94"/>
      <c r="AG17" s="94"/>
      <c r="AH17" s="92"/>
      <c r="AI17" s="93"/>
      <c r="AJ17" s="93"/>
      <c r="AK17" s="94"/>
      <c r="AL17" s="96"/>
      <c r="AM17" s="94"/>
      <c r="AN17" s="94"/>
      <c r="AO17" s="94"/>
      <c r="AP17" s="94"/>
      <c r="AQ17" s="94"/>
      <c r="AR17" s="94"/>
      <c r="AS17" s="94"/>
      <c r="AT17" s="101"/>
      <c r="AU17" s="101"/>
      <c r="AV17" s="101"/>
      <c r="AW17" s="101"/>
      <c r="AX17" s="101"/>
      <c r="AY17" s="101"/>
      <c r="AZ17" s="72"/>
      <c r="BA17" s="101"/>
      <c r="BB17" s="101"/>
      <c r="BC17" s="95"/>
      <c r="BD17" s="101"/>
      <c r="BE17" s="101"/>
      <c r="BF17" s="101"/>
      <c r="BG17" s="101"/>
      <c r="BH17" s="101"/>
      <c r="BI17" s="101"/>
      <c r="BJ17" s="101"/>
      <c r="BK17" s="101"/>
      <c r="BL17" s="101"/>
      <c r="BM17" s="72"/>
      <c r="BN17" s="101"/>
      <c r="BO17" s="101"/>
      <c r="BP17" s="95"/>
      <c r="BQ17" s="101"/>
      <c r="BR17" s="101"/>
      <c r="BS17" s="101"/>
      <c r="BT17" s="101"/>
      <c r="BU17" s="101"/>
      <c r="BV17" s="101"/>
      <c r="BW17" s="101"/>
      <c r="BX17" s="101"/>
      <c r="BY17" s="101"/>
      <c r="BZ17" s="72"/>
      <c r="CA17" s="101"/>
      <c r="CB17" s="101"/>
      <c r="CC17" s="95"/>
      <c r="CD17" s="101"/>
      <c r="CE17" s="101"/>
      <c r="CF17" s="101"/>
      <c r="CG17" s="101"/>
      <c r="CH17" s="101"/>
      <c r="CI17" s="101"/>
      <c r="CJ17" s="101"/>
      <c r="CK17" s="101"/>
      <c r="CL17" s="101"/>
      <c r="CM17" s="102"/>
      <c r="CN17" s="102"/>
      <c r="CO17" s="102"/>
      <c r="CP17" s="102"/>
      <c r="CQ17" s="102"/>
      <c r="CR17" s="102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72"/>
      <c r="DL17" s="102"/>
      <c r="DM17" s="101"/>
      <c r="DN17" s="72"/>
      <c r="DO17" s="72"/>
      <c r="DP17" s="102"/>
      <c r="DQ17" s="101"/>
      <c r="DR17" s="72"/>
      <c r="DS17" s="72"/>
      <c r="DT17" s="102"/>
      <c r="DU17" s="101"/>
      <c r="DV17" s="72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</row>
    <row r="18" spans="1:197" ht="15" customHeight="1" thickTop="1" x14ac:dyDescent="0.25">
      <c r="A18" s="28"/>
      <c r="B18" s="228"/>
      <c r="C18" s="228"/>
      <c r="D18" s="228"/>
      <c r="E18" s="228"/>
      <c r="F18" s="228"/>
      <c r="G18" s="228"/>
      <c r="H18" s="28"/>
      <c r="I18" s="28"/>
      <c r="J18" s="92"/>
      <c r="K18" s="93"/>
      <c r="L18" s="93"/>
      <c r="M18" s="94"/>
      <c r="N18" s="95"/>
      <c r="O18" s="193"/>
      <c r="P18" s="193"/>
      <c r="Q18" s="193"/>
      <c r="R18" s="193"/>
      <c r="S18" s="193"/>
      <c r="T18" s="193"/>
      <c r="U18" s="193"/>
      <c r="V18" s="92"/>
      <c r="W18" s="93"/>
      <c r="X18" s="93"/>
      <c r="Y18" s="94"/>
      <c r="Z18" s="96"/>
      <c r="AA18" s="94"/>
      <c r="AB18" s="94"/>
      <c r="AC18" s="94"/>
      <c r="AD18" s="94"/>
      <c r="AE18" s="94"/>
      <c r="AF18" s="94"/>
      <c r="AG18" s="94"/>
      <c r="AH18" s="92"/>
      <c r="AI18" s="93"/>
      <c r="AJ18" s="93"/>
      <c r="AK18" s="94"/>
      <c r="AL18" s="96"/>
      <c r="AM18" s="94"/>
      <c r="AN18" s="94"/>
      <c r="AO18" s="94"/>
      <c r="AP18" s="94"/>
      <c r="AQ18" s="94"/>
      <c r="AR18" s="94"/>
      <c r="AS18" s="94"/>
      <c r="AT18" s="101"/>
      <c r="AU18" s="101"/>
      <c r="AV18" s="101"/>
      <c r="AW18" s="101"/>
      <c r="AX18" s="101"/>
      <c r="AY18" s="101"/>
      <c r="AZ18" s="72"/>
      <c r="BA18" s="101"/>
      <c r="BB18" s="101"/>
      <c r="BC18" s="95"/>
      <c r="BD18" s="101"/>
      <c r="BE18" s="101"/>
      <c r="BF18" s="101"/>
      <c r="BG18" s="101"/>
      <c r="BH18" s="101"/>
      <c r="BI18" s="101"/>
      <c r="BJ18" s="101"/>
      <c r="BK18" s="101"/>
      <c r="BL18" s="101"/>
      <c r="BM18" s="72"/>
      <c r="BN18" s="101"/>
      <c r="BO18" s="101"/>
      <c r="BP18" s="95"/>
      <c r="BQ18" s="101"/>
      <c r="BR18" s="101"/>
      <c r="BS18" s="101"/>
      <c r="BT18" s="101"/>
      <c r="BU18" s="101"/>
      <c r="BV18" s="101"/>
      <c r="BW18" s="101"/>
      <c r="BX18" s="101"/>
      <c r="BY18" s="101"/>
      <c r="BZ18" s="72"/>
      <c r="CA18" s="101"/>
      <c r="CB18" s="101"/>
      <c r="CC18" s="95"/>
      <c r="CD18" s="101"/>
      <c r="CE18" s="101"/>
      <c r="CF18" s="101"/>
      <c r="CG18" s="101"/>
      <c r="CH18" s="101"/>
      <c r="CI18" s="101"/>
      <c r="CJ18" s="101"/>
      <c r="CK18" s="101"/>
      <c r="CL18" s="101"/>
      <c r="CM18" s="102"/>
      <c r="CN18" s="102"/>
      <c r="CO18" s="102"/>
      <c r="CP18" s="102"/>
      <c r="CQ18" s="102"/>
      <c r="CR18" s="102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72"/>
      <c r="DL18" s="102"/>
      <c r="DM18" s="101"/>
      <c r="DN18" s="72"/>
      <c r="DO18" s="72"/>
      <c r="DP18" s="102"/>
      <c r="DQ18" s="101"/>
      <c r="DR18" s="72"/>
      <c r="DS18" s="72"/>
      <c r="DT18" s="102"/>
      <c r="DU18" s="101"/>
      <c r="DV18" s="72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</row>
    <row r="19" spans="1:197" ht="15" customHeight="1" x14ac:dyDescent="0.25">
      <c r="A19" s="28"/>
      <c r="B19" s="228"/>
      <c r="C19" s="228"/>
      <c r="D19" s="228"/>
      <c r="E19" s="228"/>
      <c r="F19" s="228"/>
      <c r="G19" s="228"/>
      <c r="H19" s="28"/>
      <c r="I19" s="28"/>
      <c r="J19" s="92"/>
      <c r="K19" s="93"/>
      <c r="L19" s="93"/>
      <c r="M19" s="94"/>
      <c r="N19" s="95"/>
      <c r="O19" s="193"/>
      <c r="P19" s="193"/>
      <c r="Q19" s="193"/>
      <c r="R19" s="193"/>
      <c r="S19" s="193"/>
      <c r="T19" s="193"/>
      <c r="U19" s="193"/>
      <c r="V19" s="92"/>
      <c r="W19" s="93"/>
      <c r="X19" s="93"/>
      <c r="Y19" s="94"/>
      <c r="Z19" s="96"/>
      <c r="AA19" s="94"/>
      <c r="AB19" s="94"/>
      <c r="AC19" s="94"/>
      <c r="AD19" s="94"/>
      <c r="AE19" s="94"/>
      <c r="AF19" s="94"/>
      <c r="AG19" s="94"/>
      <c r="AH19" s="92"/>
      <c r="AI19" s="93"/>
      <c r="AJ19" s="93"/>
      <c r="AK19" s="94"/>
      <c r="AL19" s="96"/>
      <c r="AM19" s="94"/>
      <c r="AN19" s="94"/>
      <c r="AO19" s="94"/>
      <c r="AP19" s="94"/>
      <c r="AQ19" s="94"/>
      <c r="AR19" s="94"/>
      <c r="AS19" s="94"/>
      <c r="AT19" s="101"/>
      <c r="AU19" s="101"/>
      <c r="AV19" s="101"/>
      <c r="AW19" s="101"/>
      <c r="AX19" s="101"/>
      <c r="AY19" s="101"/>
      <c r="AZ19" s="72"/>
      <c r="BA19" s="101"/>
      <c r="BB19" s="101"/>
      <c r="BC19" s="95"/>
      <c r="BD19" s="101"/>
      <c r="BE19" s="101"/>
      <c r="BF19" s="101"/>
      <c r="BG19" s="101"/>
      <c r="BH19" s="101"/>
      <c r="BI19" s="101"/>
      <c r="BJ19" s="101"/>
      <c r="BK19" s="101"/>
      <c r="BL19" s="101"/>
      <c r="BM19" s="72"/>
      <c r="BN19" s="101"/>
      <c r="BO19" s="101"/>
      <c r="BP19" s="95"/>
      <c r="BQ19" s="101"/>
      <c r="BR19" s="101"/>
      <c r="BS19" s="101"/>
      <c r="BT19" s="101"/>
      <c r="BU19" s="101"/>
      <c r="BV19" s="101"/>
      <c r="BW19" s="101"/>
      <c r="BX19" s="101"/>
      <c r="BY19" s="101"/>
      <c r="BZ19" s="72"/>
      <c r="CA19" s="101"/>
      <c r="CB19" s="101"/>
      <c r="CC19" s="95"/>
      <c r="CD19" s="101"/>
      <c r="CE19" s="101"/>
      <c r="CF19" s="101"/>
      <c r="CG19" s="101"/>
      <c r="CH19" s="101"/>
      <c r="CI19" s="101"/>
      <c r="CJ19" s="101"/>
      <c r="CK19" s="101"/>
      <c r="CL19" s="101"/>
      <c r="CM19" s="102"/>
      <c r="CN19" s="102"/>
      <c r="CO19" s="102"/>
      <c r="CP19" s="102"/>
      <c r="CQ19" s="102"/>
      <c r="CR19" s="102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72"/>
      <c r="DL19" s="102"/>
      <c r="DM19" s="101"/>
      <c r="DN19" s="72"/>
      <c r="DO19" s="72"/>
      <c r="DP19" s="102"/>
      <c r="DQ19" s="101"/>
      <c r="DR19" s="72"/>
      <c r="DS19" s="72"/>
      <c r="DT19" s="102"/>
      <c r="DU19" s="101"/>
      <c r="DV19" s="72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</row>
    <row r="20" spans="1:197" ht="15" customHeight="1" x14ac:dyDescent="0.25">
      <c r="A20" s="28"/>
      <c r="B20" s="228"/>
      <c r="C20" s="228"/>
      <c r="D20" s="228"/>
      <c r="E20" s="228"/>
      <c r="F20" s="228"/>
      <c r="G20" s="228"/>
      <c r="H20" s="28"/>
      <c r="I20" s="28"/>
      <c r="J20" s="92"/>
      <c r="K20" s="93"/>
      <c r="L20" s="93"/>
      <c r="M20" s="94"/>
      <c r="N20" s="95"/>
      <c r="O20" s="94"/>
      <c r="P20" s="94"/>
      <c r="Q20" s="94"/>
      <c r="R20" s="94"/>
      <c r="S20" s="94"/>
      <c r="T20" s="94"/>
      <c r="U20" s="94"/>
      <c r="V20" s="92"/>
      <c r="W20" s="93"/>
      <c r="X20" s="93"/>
      <c r="Y20" s="94"/>
      <c r="Z20" s="96"/>
      <c r="AA20" s="94"/>
      <c r="AB20" s="94"/>
      <c r="AC20" s="94"/>
      <c r="AD20" s="94"/>
      <c r="AE20" s="94"/>
      <c r="AF20" s="94"/>
      <c r="AG20" s="94"/>
      <c r="AH20" s="92"/>
      <c r="AI20" s="93"/>
      <c r="AJ20" s="93"/>
      <c r="AK20" s="94"/>
      <c r="AL20" s="96"/>
      <c r="AM20" s="94"/>
      <c r="AN20" s="94"/>
      <c r="AO20" s="94"/>
      <c r="AP20" s="94"/>
      <c r="AQ20" s="94"/>
      <c r="AR20" s="94"/>
      <c r="AS20" s="94"/>
      <c r="AT20" s="101"/>
      <c r="AU20" s="101"/>
      <c r="AV20" s="101"/>
      <c r="AW20" s="101"/>
      <c r="AX20" s="101"/>
      <c r="AY20" s="101"/>
      <c r="AZ20" s="72"/>
      <c r="BA20" s="101"/>
      <c r="BB20" s="101"/>
      <c r="BC20" s="95"/>
      <c r="BD20" s="101"/>
      <c r="BE20" s="101"/>
      <c r="BF20" s="101"/>
      <c r="BG20" s="101"/>
      <c r="BH20" s="101"/>
      <c r="BI20" s="101"/>
      <c r="BJ20" s="101"/>
      <c r="BK20" s="101"/>
      <c r="BL20" s="101"/>
      <c r="BM20" s="72"/>
      <c r="BN20" s="101"/>
      <c r="BO20" s="101"/>
      <c r="BP20" s="95"/>
      <c r="BQ20" s="101"/>
      <c r="BR20" s="101"/>
      <c r="BS20" s="101"/>
      <c r="BT20" s="101"/>
      <c r="BU20" s="101"/>
      <c r="BV20" s="101"/>
      <c r="BW20" s="101"/>
      <c r="BX20" s="101"/>
      <c r="BY20" s="101"/>
      <c r="BZ20" s="72"/>
      <c r="CA20" s="101"/>
      <c r="CB20" s="101"/>
      <c r="CC20" s="95"/>
      <c r="CD20" s="101"/>
      <c r="CE20" s="101"/>
      <c r="CF20" s="101"/>
      <c r="CG20" s="101"/>
      <c r="CH20" s="101"/>
      <c r="CI20" s="101"/>
      <c r="CJ20" s="101"/>
      <c r="CK20" s="101"/>
      <c r="CL20" s="101"/>
      <c r="CM20" s="102"/>
      <c r="CN20" s="102"/>
      <c r="CO20" s="102"/>
      <c r="CP20" s="102"/>
      <c r="CQ20" s="102"/>
      <c r="CR20" s="102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72"/>
      <c r="DL20" s="102"/>
      <c r="DM20" s="101"/>
      <c r="DN20" s="72"/>
      <c r="DO20" s="72"/>
      <c r="DP20" s="102"/>
      <c r="DQ20" s="101"/>
      <c r="DR20" s="72"/>
      <c r="DS20" s="72"/>
      <c r="DT20" s="102"/>
      <c r="DU20" s="101"/>
      <c r="DV20" s="72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</row>
    <row r="21" spans="1:197" ht="15" customHeight="1" x14ac:dyDescent="0.25">
      <c r="A21" s="28"/>
      <c r="B21" s="228"/>
      <c r="C21" s="228"/>
      <c r="D21" s="228"/>
      <c r="E21" s="228"/>
      <c r="F21" s="228"/>
      <c r="G21" s="228"/>
      <c r="H21" s="28"/>
      <c r="I21" s="28"/>
      <c r="J21" s="92"/>
      <c r="K21" s="93"/>
      <c r="L21" s="93"/>
      <c r="M21" s="94"/>
      <c r="N21" s="95"/>
      <c r="O21" s="94"/>
      <c r="P21" s="94"/>
      <c r="Q21" s="94"/>
      <c r="R21" s="94"/>
      <c r="S21" s="94"/>
      <c r="T21" s="94"/>
      <c r="U21" s="94"/>
      <c r="V21" s="92"/>
      <c r="W21" s="93"/>
      <c r="X21" s="93"/>
      <c r="Y21" s="94"/>
      <c r="Z21" s="96"/>
      <c r="AA21" s="94"/>
      <c r="AB21" s="94"/>
      <c r="AC21" s="94"/>
      <c r="AD21" s="94"/>
      <c r="AE21" s="94"/>
      <c r="AF21" s="94"/>
      <c r="AG21" s="94"/>
      <c r="AH21" s="92"/>
      <c r="AI21" s="93"/>
      <c r="AJ21" s="93"/>
      <c r="AK21" s="94"/>
      <c r="AL21" s="96"/>
      <c r="AM21" s="94"/>
      <c r="AN21" s="94"/>
      <c r="AO21" s="94"/>
      <c r="AP21" s="94"/>
      <c r="AQ21" s="94"/>
      <c r="AR21" s="94"/>
      <c r="AS21" s="94"/>
      <c r="AT21" s="101"/>
      <c r="AU21" s="101"/>
      <c r="AV21" s="101"/>
      <c r="AW21" s="101"/>
      <c r="AX21" s="101"/>
      <c r="AY21" s="101"/>
      <c r="AZ21" s="72"/>
      <c r="BA21" s="101"/>
      <c r="BB21" s="101"/>
      <c r="BC21" s="95"/>
      <c r="BD21" s="101"/>
      <c r="BE21" s="101"/>
      <c r="BF21" s="101"/>
      <c r="BG21" s="101"/>
      <c r="BH21" s="101"/>
      <c r="BI21" s="101"/>
      <c r="BJ21" s="101"/>
      <c r="BK21" s="101"/>
      <c r="BL21" s="101"/>
      <c r="BM21" s="72"/>
      <c r="BN21" s="101"/>
      <c r="BO21" s="101"/>
      <c r="BP21" s="95"/>
      <c r="BQ21" s="101"/>
      <c r="BR21" s="101"/>
      <c r="BS21" s="101"/>
      <c r="BT21" s="101"/>
      <c r="BU21" s="101"/>
      <c r="BV21" s="101"/>
      <c r="BW21" s="101"/>
      <c r="BX21" s="101"/>
      <c r="BY21" s="101"/>
      <c r="BZ21" s="72"/>
      <c r="CA21" s="101"/>
      <c r="CB21" s="101"/>
      <c r="CC21" s="95"/>
      <c r="CD21" s="101"/>
      <c r="CE21" s="101"/>
      <c r="CF21" s="101"/>
      <c r="CG21" s="101"/>
      <c r="CH21" s="101"/>
      <c r="CI21" s="101"/>
      <c r="CJ21" s="101"/>
      <c r="CK21" s="101"/>
      <c r="CL21" s="101"/>
      <c r="CM21" s="102"/>
      <c r="CN21" s="102"/>
      <c r="CO21" s="102"/>
      <c r="CP21" s="102"/>
      <c r="CQ21" s="102"/>
      <c r="CR21" s="102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72"/>
      <c r="DL21" s="102"/>
      <c r="DM21" s="101"/>
      <c r="DN21" s="72"/>
      <c r="DO21" s="72"/>
      <c r="DP21" s="102"/>
      <c r="DQ21" s="101"/>
      <c r="DR21" s="72"/>
      <c r="DS21" s="72"/>
      <c r="DT21" s="102"/>
      <c r="DU21" s="101"/>
      <c r="DV21" s="72"/>
      <c r="DW21" s="28"/>
      <c r="DX21" s="28"/>
      <c r="DY21" s="28"/>
      <c r="DZ21" s="28"/>
      <c r="EA21" s="28"/>
      <c r="EB21" s="28"/>
      <c r="EC21" s="28"/>
      <c r="ED21" s="28"/>
      <c r="EE21" s="28"/>
      <c r="EF21" s="28"/>
      <c r="EG21" s="28"/>
      <c r="EH21" s="28"/>
      <c r="EI21" s="28"/>
      <c r="EJ21" s="28"/>
      <c r="EK21" s="28"/>
      <c r="EL21" s="28"/>
      <c r="EM21" s="28"/>
      <c r="EN21" s="28"/>
      <c r="EO21" s="28"/>
      <c r="EP21" s="28"/>
      <c r="EQ21" s="28"/>
      <c r="ER21" s="28"/>
      <c r="ES21" s="28"/>
      <c r="ET21" s="28"/>
      <c r="EU21" s="28"/>
      <c r="EV21" s="28"/>
      <c r="EW21" s="28"/>
      <c r="EX21" s="28"/>
      <c r="EY21" s="28"/>
      <c r="EZ21" s="28"/>
      <c r="FA21" s="28"/>
      <c r="FB21" s="28"/>
      <c r="FC21" s="28"/>
      <c r="FD21" s="28"/>
      <c r="FE21" s="28"/>
      <c r="FF21" s="28"/>
      <c r="FG21" s="28"/>
      <c r="FH21" s="28"/>
      <c r="FI21" s="28"/>
      <c r="FJ21" s="28"/>
      <c r="FK21" s="28"/>
      <c r="FL21" s="28"/>
      <c r="FM21" s="28"/>
      <c r="FN21" s="28"/>
      <c r="FO21" s="28"/>
      <c r="FP21" s="28"/>
      <c r="FQ21" s="28"/>
      <c r="FR21" s="28"/>
      <c r="FS21" s="28"/>
      <c r="FT21" s="28"/>
      <c r="FU21" s="28"/>
      <c r="FV21" s="28"/>
      <c r="FW21" s="28"/>
      <c r="FX21" s="28"/>
      <c r="FY21" s="28"/>
      <c r="FZ21" s="28"/>
      <c r="GA21" s="28"/>
      <c r="GB21" s="28"/>
      <c r="GC21" s="28"/>
      <c r="GD21" s="28"/>
      <c r="GE21" s="28"/>
      <c r="GF21" s="28"/>
      <c r="GG21" s="28"/>
      <c r="GH21" s="28"/>
      <c r="GI21" s="28"/>
      <c r="GJ21" s="28"/>
      <c r="GK21" s="28"/>
      <c r="GL21" s="28"/>
      <c r="GM21" s="28"/>
      <c r="GN21" s="28"/>
      <c r="GO21" s="28"/>
    </row>
    <row r="22" spans="1:197" ht="15" customHeight="1" x14ac:dyDescent="0.25">
      <c r="A22" s="28"/>
      <c r="B22" s="228"/>
      <c r="C22" s="228"/>
      <c r="D22" s="228"/>
      <c r="E22" s="228"/>
      <c r="F22" s="228"/>
      <c r="G22" s="228"/>
      <c r="H22" s="28"/>
      <c r="I22" s="28"/>
      <c r="J22" s="92"/>
      <c r="K22" s="93"/>
      <c r="L22" s="93"/>
      <c r="M22" s="94"/>
      <c r="N22" s="95"/>
      <c r="O22" s="94"/>
      <c r="P22" s="94"/>
      <c r="Q22" s="94"/>
      <c r="R22" s="94"/>
      <c r="S22" s="94"/>
      <c r="T22" s="94"/>
      <c r="U22" s="94"/>
      <c r="V22" s="92"/>
      <c r="W22" s="93"/>
      <c r="X22" s="93"/>
      <c r="Y22" s="94"/>
      <c r="Z22" s="96"/>
      <c r="AA22" s="94"/>
      <c r="AB22" s="94"/>
      <c r="AC22" s="94"/>
      <c r="AD22" s="94"/>
      <c r="AE22" s="94"/>
      <c r="AF22" s="94"/>
      <c r="AG22" s="94"/>
      <c r="AH22" s="92"/>
      <c r="AI22" s="93"/>
      <c r="AJ22" s="93"/>
      <c r="AK22" s="94"/>
      <c r="AL22" s="96"/>
      <c r="AM22" s="94"/>
      <c r="AN22" s="94"/>
      <c r="AO22" s="94"/>
      <c r="AP22" s="94"/>
      <c r="AQ22" s="94"/>
      <c r="AR22" s="94"/>
      <c r="AS22" s="94"/>
      <c r="AT22" s="101"/>
      <c r="AU22" s="101"/>
      <c r="AV22" s="101"/>
      <c r="AW22" s="101"/>
      <c r="AX22" s="101"/>
      <c r="AY22" s="101"/>
      <c r="AZ22" s="72"/>
      <c r="BA22" s="101"/>
      <c r="BB22" s="101"/>
      <c r="BC22" s="95"/>
      <c r="BD22" s="101"/>
      <c r="BE22" s="101"/>
      <c r="BF22" s="101"/>
      <c r="BG22" s="101"/>
      <c r="BH22" s="101"/>
      <c r="BI22" s="101"/>
      <c r="BJ22" s="101"/>
      <c r="BK22" s="101"/>
      <c r="BL22" s="101"/>
      <c r="BM22" s="72"/>
      <c r="BN22" s="101"/>
      <c r="BO22" s="101"/>
      <c r="BP22" s="95"/>
      <c r="BQ22" s="101"/>
      <c r="BR22" s="101"/>
      <c r="BS22" s="101"/>
      <c r="BT22" s="101"/>
      <c r="BU22" s="101"/>
      <c r="BV22" s="101"/>
      <c r="BW22" s="101"/>
      <c r="BX22" s="101"/>
      <c r="BY22" s="101"/>
      <c r="BZ22" s="72"/>
      <c r="CA22" s="101"/>
      <c r="CB22" s="101"/>
      <c r="CC22" s="95"/>
      <c r="CD22" s="101"/>
      <c r="CE22" s="101"/>
      <c r="CF22" s="101"/>
      <c r="CG22" s="101"/>
      <c r="CH22" s="101"/>
      <c r="CI22" s="101"/>
      <c r="CJ22" s="101"/>
      <c r="CK22" s="101"/>
      <c r="CL22" s="101"/>
      <c r="CM22" s="102"/>
      <c r="CN22" s="102"/>
      <c r="CO22" s="102"/>
      <c r="CP22" s="102"/>
      <c r="CQ22" s="102"/>
      <c r="CR22" s="102"/>
      <c r="CS22" s="28"/>
      <c r="CT22" s="28"/>
      <c r="CU22" s="28"/>
      <c r="CV22" s="28"/>
      <c r="CW22" s="28"/>
      <c r="CX22" s="28"/>
      <c r="CY22" s="28"/>
      <c r="CZ22" s="28"/>
      <c r="DA22" s="28"/>
      <c r="DB22" s="28"/>
      <c r="DC22" s="28"/>
      <c r="DD22" s="28"/>
      <c r="DE22" s="28"/>
      <c r="DF22" s="28"/>
      <c r="DG22" s="28"/>
      <c r="DH22" s="28"/>
      <c r="DI22" s="28"/>
      <c r="DJ22" s="28"/>
      <c r="DK22" s="72"/>
      <c r="DL22" s="102"/>
      <c r="DM22" s="101"/>
      <c r="DN22" s="72"/>
      <c r="DO22" s="72"/>
      <c r="DP22" s="102"/>
      <c r="DQ22" s="101"/>
      <c r="DR22" s="72"/>
      <c r="DS22" s="72"/>
      <c r="DT22" s="102"/>
      <c r="DU22" s="101"/>
      <c r="DV22" s="72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28"/>
      <c r="EV22" s="28"/>
      <c r="EW22" s="28"/>
      <c r="EX22" s="28"/>
      <c r="EY22" s="28"/>
      <c r="EZ22" s="28"/>
      <c r="FA22" s="28"/>
      <c r="FB22" s="28"/>
      <c r="FC22" s="28"/>
      <c r="FD22" s="28"/>
      <c r="FE22" s="28"/>
      <c r="FF22" s="28"/>
      <c r="FG22" s="28"/>
      <c r="FH22" s="28"/>
      <c r="FI22" s="28"/>
      <c r="FJ22" s="28"/>
      <c r="FK22" s="28"/>
      <c r="FL22" s="28"/>
      <c r="FM22" s="28"/>
      <c r="FN22" s="28"/>
      <c r="FO22" s="28"/>
      <c r="FP22" s="28"/>
      <c r="FQ22" s="28"/>
      <c r="FR22" s="28"/>
      <c r="FS22" s="28"/>
      <c r="FT22" s="28"/>
      <c r="FU22" s="28"/>
      <c r="FV22" s="28"/>
      <c r="FW22" s="28"/>
      <c r="FX22" s="28"/>
      <c r="FY22" s="28"/>
      <c r="FZ22" s="28"/>
      <c r="GA22" s="28"/>
      <c r="GB22" s="28"/>
      <c r="GC22" s="28"/>
      <c r="GD22" s="28"/>
      <c r="GE22" s="28"/>
      <c r="GF22" s="28"/>
      <c r="GG22" s="28"/>
      <c r="GH22" s="28"/>
      <c r="GI22" s="28"/>
      <c r="GJ22" s="28"/>
      <c r="GK22" s="28"/>
      <c r="GL22" s="28"/>
      <c r="GM22" s="28"/>
      <c r="GN22" s="28"/>
      <c r="GO22" s="28"/>
    </row>
    <row r="23" spans="1:197" ht="15" customHeight="1" x14ac:dyDescent="0.25">
      <c r="A23" s="28"/>
      <c r="B23" s="228"/>
      <c r="C23" s="228"/>
      <c r="D23" s="228"/>
      <c r="E23" s="228"/>
      <c r="F23" s="228"/>
      <c r="G23" s="228"/>
      <c r="H23" s="28"/>
      <c r="I23" s="28"/>
      <c r="J23" s="92"/>
      <c r="K23" s="93"/>
      <c r="L23" s="93"/>
      <c r="M23" s="94"/>
      <c r="N23" s="95"/>
      <c r="O23" s="94"/>
      <c r="P23" s="94"/>
      <c r="Q23" s="94"/>
      <c r="R23" s="94"/>
      <c r="S23" s="94"/>
      <c r="T23" s="94"/>
      <c r="U23" s="94"/>
      <c r="V23" s="92"/>
      <c r="W23" s="93"/>
      <c r="X23" s="93"/>
      <c r="Y23" s="94"/>
      <c r="Z23" s="96"/>
      <c r="AA23" s="94"/>
      <c r="AB23" s="94"/>
      <c r="AC23" s="94"/>
      <c r="AD23" s="94"/>
      <c r="AE23" s="94"/>
      <c r="AF23" s="94"/>
      <c r="AG23" s="94"/>
      <c r="AH23" s="92"/>
      <c r="AI23" s="93"/>
      <c r="AJ23" s="93"/>
      <c r="AK23" s="94"/>
      <c r="AL23" s="96"/>
      <c r="AM23" s="94"/>
      <c r="AN23" s="94"/>
      <c r="AO23" s="94"/>
      <c r="AP23" s="94"/>
      <c r="AQ23" s="94"/>
      <c r="AR23" s="94"/>
      <c r="AS23" s="94"/>
      <c r="AT23" s="101"/>
      <c r="AU23" s="101"/>
      <c r="AV23" s="101"/>
      <c r="AW23" s="101"/>
      <c r="AX23" s="101"/>
      <c r="AY23" s="101"/>
      <c r="AZ23" s="72"/>
      <c r="BA23" s="101"/>
      <c r="BB23" s="101"/>
      <c r="BC23" s="95"/>
      <c r="BD23" s="101"/>
      <c r="BE23" s="101"/>
      <c r="BF23" s="101"/>
      <c r="BG23" s="101"/>
      <c r="BH23" s="101"/>
      <c r="BI23" s="101"/>
      <c r="BJ23" s="101"/>
      <c r="BK23" s="101"/>
      <c r="BL23" s="101"/>
      <c r="BM23" s="72"/>
      <c r="BN23" s="101"/>
      <c r="BO23" s="101"/>
      <c r="BP23" s="95"/>
      <c r="BQ23" s="101"/>
      <c r="BR23" s="101"/>
      <c r="BS23" s="101"/>
      <c r="BT23" s="101"/>
      <c r="BU23" s="101"/>
      <c r="BV23" s="101"/>
      <c r="BW23" s="101"/>
      <c r="BX23" s="101"/>
      <c r="BY23" s="101"/>
      <c r="BZ23" s="72"/>
      <c r="CA23" s="101"/>
      <c r="CB23" s="101"/>
      <c r="CC23" s="95"/>
      <c r="CD23" s="101"/>
      <c r="CE23" s="101"/>
      <c r="CF23" s="101"/>
      <c r="CG23" s="101"/>
      <c r="CH23" s="101"/>
      <c r="CI23" s="101"/>
      <c r="CJ23" s="101"/>
      <c r="CK23" s="101"/>
      <c r="CL23" s="101"/>
      <c r="CM23" s="102"/>
      <c r="CN23" s="102"/>
      <c r="CO23" s="102"/>
      <c r="CP23" s="102"/>
      <c r="CQ23" s="102"/>
      <c r="CR23" s="102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72"/>
      <c r="DL23" s="102"/>
      <c r="DM23" s="101"/>
      <c r="DN23" s="72"/>
      <c r="DO23" s="72"/>
      <c r="DP23" s="102"/>
      <c r="DQ23" s="101"/>
      <c r="DR23" s="72"/>
      <c r="DS23" s="72"/>
      <c r="DT23" s="102"/>
      <c r="DU23" s="101"/>
      <c r="DV23" s="72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</row>
    <row r="24" spans="1:197" ht="15" customHeight="1" x14ac:dyDescent="0.25">
      <c r="A24" s="28"/>
      <c r="B24" s="228"/>
      <c r="C24" s="228"/>
      <c r="D24" s="228"/>
      <c r="E24" s="228"/>
      <c r="F24" s="228"/>
      <c r="G24" s="228"/>
      <c r="H24" s="28"/>
      <c r="I24" s="28"/>
      <c r="J24" s="92"/>
      <c r="K24" s="93"/>
      <c r="L24" s="93"/>
      <c r="M24" s="94"/>
      <c r="N24" s="95"/>
      <c r="O24" s="111"/>
      <c r="P24" s="111"/>
      <c r="Q24" s="111"/>
      <c r="R24" s="111"/>
      <c r="S24" s="111"/>
      <c r="T24" s="111"/>
      <c r="U24" s="111"/>
      <c r="V24" s="92"/>
      <c r="W24" s="93"/>
      <c r="X24" s="93"/>
      <c r="Y24" s="94"/>
      <c r="Z24" s="96"/>
      <c r="AA24" s="94"/>
      <c r="AB24" s="94"/>
      <c r="AC24" s="94"/>
      <c r="AD24" s="94"/>
      <c r="AE24" s="94"/>
      <c r="AF24" s="94"/>
      <c r="AG24" s="94"/>
      <c r="AH24" s="92"/>
      <c r="AI24" s="93"/>
      <c r="AJ24" s="93"/>
      <c r="AK24" s="94"/>
      <c r="AL24" s="96"/>
      <c r="AM24" s="94"/>
      <c r="AN24" s="94"/>
      <c r="AO24" s="94"/>
      <c r="AP24" s="94"/>
      <c r="AQ24" s="94"/>
      <c r="AR24" s="94"/>
      <c r="AS24" s="94"/>
      <c r="AT24" s="101"/>
      <c r="AU24" s="101"/>
      <c r="AV24" s="101"/>
      <c r="AW24" s="101"/>
      <c r="AX24" s="101"/>
      <c r="AY24" s="101"/>
      <c r="AZ24" s="72"/>
      <c r="BA24" s="101"/>
      <c r="BB24" s="101"/>
      <c r="BC24" s="95"/>
      <c r="BD24" s="101"/>
      <c r="BE24" s="101"/>
      <c r="BF24" s="101"/>
      <c r="BG24" s="101"/>
      <c r="BH24" s="101"/>
      <c r="BI24" s="101"/>
      <c r="BJ24" s="101"/>
      <c r="BK24" s="101"/>
      <c r="BL24" s="101"/>
      <c r="BM24" s="72"/>
      <c r="BN24" s="101"/>
      <c r="BO24" s="101"/>
      <c r="BP24" s="95"/>
      <c r="BQ24" s="101"/>
      <c r="BR24" s="101"/>
      <c r="BS24" s="101"/>
      <c r="BT24" s="101"/>
      <c r="BU24" s="101"/>
      <c r="BV24" s="101"/>
      <c r="BW24" s="101"/>
      <c r="BX24" s="101"/>
      <c r="BY24" s="101"/>
      <c r="BZ24" s="72"/>
      <c r="CA24" s="101"/>
      <c r="CB24" s="101"/>
      <c r="CC24" s="95"/>
      <c r="CD24" s="101"/>
      <c r="CE24" s="101"/>
      <c r="CF24" s="101"/>
      <c r="CG24" s="101"/>
      <c r="CH24" s="101"/>
      <c r="CI24" s="101"/>
      <c r="CJ24" s="101"/>
      <c r="CK24" s="101"/>
      <c r="CL24" s="101"/>
      <c r="CM24" s="102"/>
      <c r="CN24" s="102"/>
      <c r="CO24" s="102"/>
      <c r="CP24" s="102"/>
      <c r="CQ24" s="102"/>
      <c r="CR24" s="102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72"/>
      <c r="DL24" s="102"/>
      <c r="DM24" s="101"/>
      <c r="DN24" s="72"/>
      <c r="DO24" s="72"/>
      <c r="DP24" s="102"/>
      <c r="DQ24" s="101"/>
      <c r="DR24" s="72"/>
      <c r="DS24" s="72"/>
      <c r="DT24" s="102"/>
      <c r="DU24" s="101"/>
      <c r="DV24" s="72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</row>
    <row r="25" spans="1:197" ht="15" customHeight="1" x14ac:dyDescent="0.25">
      <c r="A25" s="28"/>
      <c r="B25" s="228"/>
      <c r="C25" s="228"/>
      <c r="D25" s="228"/>
      <c r="E25" s="228"/>
      <c r="F25" s="228"/>
      <c r="G25" s="228"/>
      <c r="H25" s="28"/>
      <c r="I25" s="28"/>
      <c r="J25" s="92"/>
      <c r="K25" s="93"/>
      <c r="L25" s="93"/>
      <c r="M25" s="94"/>
      <c r="N25" s="95"/>
      <c r="O25" s="111"/>
      <c r="P25" s="111"/>
      <c r="Q25" s="111"/>
      <c r="R25" s="111"/>
      <c r="S25" s="111"/>
      <c r="T25" s="111"/>
      <c r="U25" s="111"/>
      <c r="V25" s="92"/>
      <c r="W25" s="93"/>
      <c r="X25" s="93"/>
      <c r="Y25" s="94"/>
      <c r="Z25" s="96"/>
      <c r="AA25" s="94"/>
      <c r="AB25" s="94"/>
      <c r="AC25" s="94"/>
      <c r="AD25" s="94"/>
      <c r="AE25" s="94"/>
      <c r="AF25" s="94"/>
      <c r="AG25" s="94"/>
      <c r="AH25" s="92"/>
      <c r="AI25" s="93"/>
      <c r="AJ25" s="93"/>
      <c r="AK25" s="94"/>
      <c r="AL25" s="96"/>
      <c r="AM25" s="94"/>
      <c r="AN25" s="94"/>
      <c r="AO25" s="94"/>
      <c r="AP25" s="94"/>
      <c r="AQ25" s="94"/>
      <c r="AR25" s="94"/>
      <c r="AS25" s="94"/>
      <c r="AT25" s="101"/>
      <c r="AU25" s="101"/>
      <c r="AV25" s="101"/>
      <c r="AW25" s="101"/>
      <c r="AX25" s="101"/>
      <c r="AY25" s="101"/>
      <c r="AZ25" s="72"/>
      <c r="BA25" s="101"/>
      <c r="BB25" s="101"/>
      <c r="BC25" s="95"/>
      <c r="BD25" s="101"/>
      <c r="BE25" s="101"/>
      <c r="BF25" s="101"/>
      <c r="BG25" s="101"/>
      <c r="BH25" s="101"/>
      <c r="BI25" s="101"/>
      <c r="BJ25" s="101"/>
      <c r="BK25" s="101"/>
      <c r="BL25" s="101"/>
      <c r="BM25" s="72"/>
      <c r="BN25" s="101"/>
      <c r="BO25" s="101"/>
      <c r="BP25" s="95"/>
      <c r="BQ25" s="101"/>
      <c r="BR25" s="101"/>
      <c r="BS25" s="101"/>
      <c r="BT25" s="101"/>
      <c r="BU25" s="101"/>
      <c r="BV25" s="101"/>
      <c r="BW25" s="101"/>
      <c r="BX25" s="101"/>
      <c r="BY25" s="101"/>
      <c r="BZ25" s="72"/>
      <c r="CA25" s="101"/>
      <c r="CB25" s="101"/>
      <c r="CC25" s="95"/>
      <c r="CD25" s="101"/>
      <c r="CE25" s="101"/>
      <c r="CF25" s="101"/>
      <c r="CG25" s="101"/>
      <c r="CH25" s="101"/>
      <c r="CI25" s="101"/>
      <c r="CJ25" s="101"/>
      <c r="CK25" s="101"/>
      <c r="CL25" s="101"/>
      <c r="CM25" s="102"/>
      <c r="CN25" s="102"/>
      <c r="CO25" s="102"/>
      <c r="CP25" s="102"/>
      <c r="CQ25" s="102"/>
      <c r="CR25" s="102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72"/>
      <c r="DL25" s="102"/>
      <c r="DM25" s="101"/>
      <c r="DN25" s="72"/>
      <c r="DO25" s="72"/>
      <c r="DP25" s="102"/>
      <c r="DQ25" s="101"/>
      <c r="DR25" s="72"/>
      <c r="DS25" s="72"/>
      <c r="DT25" s="102"/>
      <c r="DU25" s="101"/>
      <c r="DV25" s="72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</row>
    <row r="26" spans="1:197" ht="15" customHeight="1" x14ac:dyDescent="0.25">
      <c r="A26" s="28"/>
      <c r="B26" s="228"/>
      <c r="C26" s="228"/>
      <c r="D26" s="228"/>
      <c r="E26" s="228"/>
      <c r="F26" s="228"/>
      <c r="G26" s="228"/>
      <c r="H26" s="28"/>
      <c r="I26" s="28"/>
      <c r="J26" s="92"/>
      <c r="K26" s="93"/>
      <c r="L26" s="93"/>
      <c r="M26" s="94"/>
      <c r="N26" s="95"/>
      <c r="O26" s="111"/>
      <c r="P26" s="111"/>
      <c r="Q26" s="111"/>
      <c r="R26" s="111"/>
      <c r="S26" s="111"/>
      <c r="T26" s="111"/>
      <c r="U26" s="111"/>
      <c r="V26" s="92"/>
      <c r="W26" s="93"/>
      <c r="X26" s="93"/>
      <c r="Y26" s="94"/>
      <c r="Z26" s="96"/>
      <c r="AA26" s="94"/>
      <c r="AB26" s="94"/>
      <c r="AC26" s="94"/>
      <c r="AD26" s="94"/>
      <c r="AE26" s="94"/>
      <c r="AF26" s="94"/>
      <c r="AG26" s="94"/>
      <c r="AH26" s="92"/>
      <c r="AI26" s="93"/>
      <c r="AJ26" s="93"/>
      <c r="AK26" s="94"/>
      <c r="AL26" s="96"/>
      <c r="AM26" s="94"/>
      <c r="AN26" s="94"/>
      <c r="AO26" s="94"/>
      <c r="AP26" s="94"/>
      <c r="AQ26" s="94"/>
      <c r="AR26" s="94"/>
      <c r="AS26" s="94"/>
      <c r="AT26" s="101"/>
      <c r="AU26" s="101"/>
      <c r="AV26" s="101"/>
      <c r="AW26" s="101"/>
      <c r="AX26" s="101"/>
      <c r="AY26" s="101"/>
      <c r="AZ26" s="72"/>
      <c r="BA26" s="101"/>
      <c r="BB26" s="101"/>
      <c r="BC26" s="95"/>
      <c r="BD26" s="101"/>
      <c r="BE26" s="101"/>
      <c r="BF26" s="101"/>
      <c r="BG26" s="101"/>
      <c r="BH26" s="101"/>
      <c r="BI26" s="101"/>
      <c r="BJ26" s="101"/>
      <c r="BK26" s="101"/>
      <c r="BL26" s="101"/>
      <c r="BM26" s="72"/>
      <c r="BN26" s="101"/>
      <c r="BO26" s="101"/>
      <c r="BP26" s="95"/>
      <c r="BQ26" s="101"/>
      <c r="BR26" s="101"/>
      <c r="BS26" s="101"/>
      <c r="BT26" s="101"/>
      <c r="BU26" s="101"/>
      <c r="BV26" s="101"/>
      <c r="BW26" s="101"/>
      <c r="BX26" s="101"/>
      <c r="BY26" s="101"/>
      <c r="BZ26" s="72"/>
      <c r="CA26" s="101"/>
      <c r="CB26" s="101"/>
      <c r="CC26" s="95"/>
      <c r="CD26" s="101"/>
      <c r="CE26" s="101"/>
      <c r="CF26" s="101"/>
      <c r="CG26" s="101"/>
      <c r="CH26" s="101"/>
      <c r="CI26" s="101"/>
      <c r="CJ26" s="101"/>
      <c r="CK26" s="101"/>
      <c r="CL26" s="101"/>
      <c r="CM26" s="102"/>
      <c r="CN26" s="102"/>
      <c r="CO26" s="102"/>
      <c r="CP26" s="102"/>
      <c r="CQ26" s="102"/>
      <c r="CR26" s="102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72"/>
      <c r="DL26" s="102"/>
      <c r="DM26" s="101"/>
      <c r="DN26" s="72"/>
      <c r="DO26" s="72"/>
      <c r="DP26" s="102"/>
      <c r="DQ26" s="101"/>
      <c r="DR26" s="72"/>
      <c r="DS26" s="72"/>
      <c r="DT26" s="102"/>
      <c r="DU26" s="101"/>
      <c r="DV26" s="72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</row>
    <row r="27" spans="1:197" ht="15" customHeight="1" x14ac:dyDescent="0.25">
      <c r="A27" s="28"/>
      <c r="B27" s="228"/>
      <c r="C27" s="228"/>
      <c r="D27" s="228"/>
      <c r="E27" s="228"/>
      <c r="F27" s="228"/>
      <c r="G27" s="228"/>
      <c r="H27" s="28"/>
      <c r="I27" s="28"/>
      <c r="J27" s="92"/>
      <c r="K27" s="93"/>
      <c r="L27" s="93"/>
      <c r="M27" s="94"/>
      <c r="N27" s="95"/>
      <c r="O27" s="111"/>
      <c r="P27" s="111"/>
      <c r="Q27" s="111"/>
      <c r="R27" s="111"/>
      <c r="S27" s="111"/>
      <c r="T27" s="111"/>
      <c r="U27" s="111"/>
      <c r="V27" s="92"/>
      <c r="W27" s="93"/>
      <c r="X27" s="93"/>
      <c r="Y27" s="94"/>
      <c r="Z27" s="96"/>
      <c r="AA27" s="94"/>
      <c r="AB27" s="94"/>
      <c r="AC27" s="94"/>
      <c r="AD27" s="94"/>
      <c r="AE27" s="94"/>
      <c r="AF27" s="94"/>
      <c r="AG27" s="94"/>
      <c r="AH27" s="92"/>
      <c r="AI27" s="93"/>
      <c r="AJ27" s="93"/>
      <c r="AK27" s="94"/>
      <c r="AL27" s="96"/>
      <c r="AM27" s="94"/>
      <c r="AN27" s="94"/>
      <c r="AO27" s="94"/>
      <c r="AP27" s="94"/>
      <c r="AQ27" s="94"/>
      <c r="AR27" s="94"/>
      <c r="AS27" s="94"/>
      <c r="AT27" s="101"/>
      <c r="AU27" s="101"/>
      <c r="AV27" s="101"/>
      <c r="AW27" s="101"/>
      <c r="AX27" s="101"/>
      <c r="AY27" s="101"/>
      <c r="AZ27" s="72"/>
      <c r="BA27" s="101"/>
      <c r="BB27" s="101"/>
      <c r="BC27" s="95"/>
      <c r="BD27" s="101"/>
      <c r="BE27" s="101"/>
      <c r="BF27" s="101"/>
      <c r="BG27" s="101"/>
      <c r="BH27" s="101"/>
      <c r="BI27" s="101"/>
      <c r="BJ27" s="101"/>
      <c r="BK27" s="101"/>
      <c r="BL27" s="101"/>
      <c r="BM27" s="72"/>
      <c r="BN27" s="101"/>
      <c r="BO27" s="101"/>
      <c r="BP27" s="95"/>
      <c r="BQ27" s="101"/>
      <c r="BR27" s="101"/>
      <c r="BS27" s="101"/>
      <c r="BT27" s="101"/>
      <c r="BU27" s="101"/>
      <c r="BV27" s="101"/>
      <c r="BW27" s="101"/>
      <c r="BX27" s="101"/>
      <c r="BY27" s="101"/>
      <c r="BZ27" s="72"/>
      <c r="CA27" s="101"/>
      <c r="CB27" s="101"/>
      <c r="CC27" s="95"/>
      <c r="CD27" s="101"/>
      <c r="CE27" s="101"/>
      <c r="CF27" s="101"/>
      <c r="CG27" s="101"/>
      <c r="CH27" s="101"/>
      <c r="CI27" s="101"/>
      <c r="CJ27" s="101"/>
      <c r="CK27" s="101"/>
      <c r="CL27" s="101"/>
      <c r="CM27" s="102"/>
      <c r="CN27" s="102"/>
      <c r="CO27" s="102"/>
      <c r="CP27" s="102"/>
      <c r="CQ27" s="102"/>
      <c r="CR27" s="102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72"/>
      <c r="DL27" s="102"/>
      <c r="DM27" s="101"/>
      <c r="DN27" s="72"/>
      <c r="DO27" s="72"/>
      <c r="DP27" s="102"/>
      <c r="DQ27" s="101"/>
      <c r="DR27" s="72"/>
      <c r="DS27" s="72"/>
      <c r="DT27" s="102"/>
      <c r="DU27" s="101"/>
      <c r="DV27" s="72"/>
      <c r="DW27" s="28"/>
      <c r="DX27" s="28"/>
      <c r="DY27" s="28"/>
      <c r="DZ27" s="28"/>
      <c r="EA27" s="28"/>
      <c r="EB27" s="28"/>
      <c r="EC27" s="28"/>
      <c r="ED27" s="28"/>
      <c r="EE27" s="28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  <c r="FK27" s="28"/>
      <c r="FL27" s="28"/>
      <c r="FM27" s="28"/>
      <c r="FN27" s="28"/>
      <c r="FO27" s="28"/>
      <c r="FP27" s="28"/>
      <c r="FQ27" s="28"/>
      <c r="FR27" s="28"/>
      <c r="FS27" s="28"/>
      <c r="FT27" s="28"/>
      <c r="FU27" s="28"/>
      <c r="FV27" s="28"/>
      <c r="FW27" s="28"/>
      <c r="FX27" s="28"/>
      <c r="FY27" s="28"/>
      <c r="FZ27" s="28"/>
      <c r="GA27" s="28"/>
      <c r="GB27" s="28"/>
      <c r="GC27" s="28"/>
      <c r="GD27" s="28"/>
      <c r="GE27" s="28"/>
      <c r="GF27" s="28"/>
      <c r="GG27" s="28"/>
      <c r="GH27" s="28"/>
      <c r="GI27" s="28"/>
      <c r="GJ27" s="28"/>
      <c r="GK27" s="28"/>
      <c r="GL27" s="28"/>
      <c r="GM27" s="28"/>
      <c r="GN27" s="28"/>
      <c r="GO27" s="28"/>
    </row>
    <row r="28" spans="1:197" ht="15" customHeight="1" x14ac:dyDescent="0.25">
      <c r="A28" s="28"/>
      <c r="B28" s="228"/>
      <c r="C28" s="228"/>
      <c r="D28" s="228"/>
      <c r="E28" s="228"/>
      <c r="F28" s="228"/>
      <c r="G28" s="228"/>
      <c r="H28" s="28"/>
      <c r="I28" s="28"/>
      <c r="J28" s="28"/>
      <c r="K28" s="64"/>
      <c r="L28" s="64"/>
      <c r="M28" s="28"/>
      <c r="N28" s="28"/>
      <c r="O28" s="111"/>
      <c r="P28" s="111"/>
      <c r="Q28" s="111"/>
      <c r="R28" s="111"/>
      <c r="S28" s="111"/>
      <c r="T28" s="111"/>
      <c r="U28" s="111"/>
      <c r="V28" s="28"/>
      <c r="W28" s="64"/>
      <c r="X28" s="64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64"/>
      <c r="AJ28" s="64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65"/>
      <c r="AZ28" s="66"/>
      <c r="BA28" s="67" t="s">
        <v>38</v>
      </c>
      <c r="BB28" s="67" t="s">
        <v>37</v>
      </c>
      <c r="BC28" s="67" t="s">
        <v>39</v>
      </c>
      <c r="BD28" s="65"/>
      <c r="BE28" s="65"/>
      <c r="BF28" s="65"/>
      <c r="BG28" s="65"/>
      <c r="BH28" s="65"/>
      <c r="BI28" s="65"/>
      <c r="BJ28" s="65"/>
      <c r="BK28" s="65"/>
      <c r="BL28" s="65"/>
      <c r="BM28" s="66"/>
      <c r="BN28" s="67" t="s">
        <v>38</v>
      </c>
      <c r="BO28" s="67" t="s">
        <v>37</v>
      </c>
      <c r="BP28" s="67" t="s">
        <v>39</v>
      </c>
      <c r="BQ28" s="65"/>
      <c r="BR28" s="65"/>
      <c r="BS28" s="65"/>
      <c r="BT28" s="65"/>
      <c r="BU28" s="65"/>
      <c r="BV28" s="65"/>
      <c r="BW28" s="65"/>
      <c r="BX28" s="65"/>
      <c r="BY28" s="65"/>
      <c r="BZ28" s="66"/>
      <c r="CA28" s="67" t="s">
        <v>38</v>
      </c>
      <c r="CB28" s="67" t="s">
        <v>37</v>
      </c>
      <c r="CC28" s="67" t="s">
        <v>39</v>
      </c>
      <c r="CD28" s="65"/>
      <c r="CE28" s="65"/>
      <c r="CF28" s="65"/>
      <c r="CG28" s="65"/>
      <c r="CH28" s="65"/>
      <c r="CI28" s="65"/>
      <c r="CJ28" s="65"/>
      <c r="CK28" s="65"/>
      <c r="CL28" s="65"/>
      <c r="CM28" s="65"/>
      <c r="CN28" s="65"/>
      <c r="CO28" s="65"/>
      <c r="CP28" s="65"/>
      <c r="CQ28" s="65"/>
      <c r="CR28" s="65"/>
      <c r="CS28" s="28"/>
      <c r="CT28" s="28"/>
      <c r="CU28" s="28"/>
      <c r="CV28" s="28"/>
      <c r="CW28" s="28"/>
      <c r="CX28" s="28"/>
      <c r="CY28" s="28"/>
      <c r="CZ28" s="28"/>
      <c r="DA28" s="28"/>
      <c r="DB28" s="28"/>
      <c r="DC28" s="28"/>
      <c r="DD28" s="28"/>
      <c r="DE28" s="28"/>
      <c r="DF28" s="28"/>
      <c r="DG28" s="28"/>
      <c r="DH28" s="28"/>
      <c r="DI28" s="28"/>
      <c r="DJ28" s="28"/>
      <c r="DK28" s="64"/>
      <c r="DL28" s="28"/>
      <c r="DM28" s="28"/>
      <c r="DN28" s="64"/>
      <c r="DO28" s="64"/>
      <c r="DP28" s="28"/>
      <c r="DQ28" s="28"/>
      <c r="DR28" s="64"/>
      <c r="DS28" s="64"/>
      <c r="DT28" s="28"/>
      <c r="DU28" s="28"/>
      <c r="DV28" s="64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28"/>
      <c r="EV28" s="28"/>
      <c r="EW28" s="28"/>
      <c r="EX28" s="28"/>
      <c r="EY28" s="28"/>
      <c r="EZ28" s="28"/>
      <c r="FA28" s="28"/>
      <c r="FB28" s="28"/>
      <c r="FC28" s="28"/>
      <c r="FD28" s="28"/>
      <c r="FE28" s="28"/>
      <c r="FF28" s="28"/>
      <c r="FG28" s="28"/>
      <c r="FH28" s="28"/>
      <c r="FI28" s="28"/>
      <c r="FJ28" s="28"/>
      <c r="FK28" s="28"/>
      <c r="FL28" s="28"/>
      <c r="FM28" s="28"/>
      <c r="FN28" s="28"/>
      <c r="FO28" s="28"/>
      <c r="FP28" s="28"/>
      <c r="FQ28" s="28"/>
      <c r="FR28" s="28"/>
      <c r="FS28" s="28"/>
      <c r="FT28" s="28"/>
      <c r="FU28" s="28"/>
      <c r="FV28" s="28"/>
      <c r="FW28" s="28"/>
      <c r="FX28" s="28"/>
      <c r="FY28" s="28"/>
      <c r="FZ28" s="28"/>
      <c r="GA28" s="28"/>
      <c r="GB28" s="28"/>
      <c r="GC28" s="28"/>
      <c r="GD28" s="28"/>
      <c r="GE28" s="28"/>
      <c r="GF28" s="28"/>
      <c r="GG28" s="28"/>
      <c r="GH28" s="28"/>
      <c r="GI28" s="28"/>
      <c r="GJ28" s="28"/>
      <c r="GK28" s="28"/>
      <c r="GL28" s="28"/>
      <c r="GM28" s="28"/>
      <c r="GN28" s="28"/>
      <c r="GO28" s="28"/>
    </row>
    <row r="29" spans="1:197" ht="15" customHeight="1" x14ac:dyDescent="0.25">
      <c r="A29" s="28"/>
      <c r="B29" s="228"/>
      <c r="C29" s="228"/>
      <c r="D29" s="228"/>
      <c r="E29" s="228"/>
      <c r="F29" s="228"/>
      <c r="G29" s="228"/>
      <c r="H29" s="28"/>
      <c r="I29" s="28"/>
      <c r="J29" s="28"/>
      <c r="K29" s="64"/>
      <c r="L29" s="64"/>
      <c r="M29" s="28"/>
      <c r="N29" s="28"/>
      <c r="O29" s="111"/>
      <c r="P29" s="111"/>
      <c r="Q29" s="111"/>
      <c r="R29" s="111"/>
      <c r="S29" s="111"/>
      <c r="T29" s="111"/>
      <c r="U29" s="111"/>
      <c r="V29" s="28"/>
      <c r="W29" s="64"/>
      <c r="X29" s="64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64"/>
      <c r="AJ29" s="64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65"/>
      <c r="AZ29" s="66"/>
      <c r="BA29" s="65" t="s">
        <v>38</v>
      </c>
      <c r="BB29" s="65" t="s">
        <v>37</v>
      </c>
      <c r="BC29" s="65" t="s">
        <v>39</v>
      </c>
      <c r="BD29" s="65"/>
      <c r="BE29" s="65"/>
      <c r="BF29" s="65"/>
      <c r="BG29" s="65"/>
      <c r="BH29" s="65"/>
      <c r="BI29" s="65"/>
      <c r="BJ29" s="65"/>
      <c r="BK29" s="65"/>
      <c r="BL29" s="65"/>
      <c r="BM29" s="66"/>
      <c r="BN29" s="65" t="s">
        <v>38</v>
      </c>
      <c r="BO29" s="65" t="s">
        <v>37</v>
      </c>
      <c r="BP29" s="65" t="s">
        <v>39</v>
      </c>
      <c r="BQ29" s="65"/>
      <c r="BR29" s="65"/>
      <c r="BS29" s="65"/>
      <c r="BT29" s="65"/>
      <c r="BU29" s="65"/>
      <c r="BV29" s="65"/>
      <c r="BW29" s="65"/>
      <c r="BX29" s="65"/>
      <c r="BY29" s="65"/>
      <c r="BZ29" s="66"/>
      <c r="CA29" s="65" t="s">
        <v>38</v>
      </c>
      <c r="CB29" s="65" t="s">
        <v>37</v>
      </c>
      <c r="CC29" s="65" t="s">
        <v>39</v>
      </c>
      <c r="CD29" s="65"/>
      <c r="CE29" s="65"/>
      <c r="CF29" s="65"/>
      <c r="CG29" s="65"/>
      <c r="CH29" s="65"/>
      <c r="CI29" s="65"/>
      <c r="CJ29" s="65"/>
      <c r="CK29" s="65"/>
      <c r="CL29" s="65"/>
      <c r="CM29" s="65"/>
      <c r="CN29" s="65"/>
      <c r="CO29" s="65"/>
      <c r="CP29" s="65"/>
      <c r="CQ29" s="65"/>
      <c r="CR29" s="65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64"/>
      <c r="DL29" s="28"/>
      <c r="DM29" s="28"/>
      <c r="DN29" s="64"/>
      <c r="DO29" s="64"/>
      <c r="DP29" s="28"/>
      <c r="DQ29" s="28"/>
      <c r="DR29" s="64"/>
      <c r="DS29" s="64"/>
      <c r="DT29" s="28"/>
      <c r="DU29" s="28"/>
      <c r="DV29" s="64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</row>
    <row r="30" spans="1:197" ht="15" customHeight="1" x14ac:dyDescent="0.25">
      <c r="A30" s="28"/>
      <c r="B30" s="228"/>
      <c r="C30" s="228"/>
      <c r="D30" s="228"/>
      <c r="E30" s="228"/>
      <c r="F30" s="228"/>
      <c r="G30" s="228"/>
      <c r="H30" s="28"/>
      <c r="I30" s="28"/>
      <c r="J30" s="28"/>
      <c r="K30" s="64"/>
      <c r="L30" s="64"/>
      <c r="M30" s="28"/>
      <c r="N30" s="28"/>
      <c r="O30" s="71"/>
      <c r="P30" s="71"/>
      <c r="Q30" s="71"/>
      <c r="R30" s="71"/>
      <c r="S30" s="71"/>
      <c r="T30" s="71"/>
      <c r="U30" s="71"/>
      <c r="V30" s="28"/>
      <c r="W30" s="64"/>
      <c r="X30" s="64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64"/>
      <c r="AJ30" s="64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65"/>
      <c r="AZ30" s="66"/>
      <c r="BA30" s="65"/>
      <c r="BB30" s="65"/>
      <c r="BC30" s="65"/>
      <c r="BD30" s="65"/>
      <c r="BE30" s="65"/>
      <c r="BF30" s="65"/>
      <c r="BG30" s="65"/>
      <c r="BH30" s="65"/>
      <c r="BI30" s="65"/>
      <c r="BJ30" s="65"/>
      <c r="BK30" s="65"/>
      <c r="BL30" s="65"/>
      <c r="BM30" s="66"/>
      <c r="BN30" s="65"/>
      <c r="BO30" s="65"/>
      <c r="BP30" s="65"/>
      <c r="BQ30" s="65"/>
      <c r="BR30" s="65"/>
      <c r="BS30" s="65"/>
      <c r="BT30" s="65"/>
      <c r="BU30" s="65"/>
      <c r="BV30" s="65"/>
      <c r="BW30" s="65"/>
      <c r="BX30" s="65"/>
      <c r="BY30" s="65"/>
      <c r="BZ30" s="66"/>
      <c r="CA30" s="65"/>
      <c r="CB30" s="65"/>
      <c r="CC30" s="65"/>
      <c r="CD30" s="65"/>
      <c r="CE30" s="65"/>
      <c r="CF30" s="65"/>
      <c r="CG30" s="65"/>
      <c r="CH30" s="65"/>
      <c r="CI30" s="65"/>
      <c r="CJ30" s="65"/>
      <c r="CK30" s="65"/>
      <c r="CL30" s="65"/>
      <c r="CM30" s="65"/>
      <c r="CN30" s="65"/>
      <c r="CO30" s="65"/>
      <c r="CP30" s="65"/>
      <c r="CQ30" s="65"/>
      <c r="CR30" s="65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64"/>
      <c r="DL30" s="28"/>
      <c r="DM30" s="28"/>
      <c r="DN30" s="64"/>
      <c r="DO30" s="64"/>
      <c r="DP30" s="28"/>
      <c r="DQ30" s="28"/>
      <c r="DR30" s="64"/>
      <c r="DS30" s="64"/>
      <c r="DT30" s="28"/>
      <c r="DU30" s="28"/>
      <c r="DV30" s="64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</row>
    <row r="31" spans="1:197" ht="15" customHeight="1" x14ac:dyDescent="0.25">
      <c r="A31" s="28"/>
      <c r="B31" s="228"/>
      <c r="C31" s="228"/>
      <c r="D31" s="228"/>
      <c r="E31" s="228"/>
      <c r="F31" s="228"/>
      <c r="G31" s="228"/>
      <c r="H31" s="28"/>
      <c r="I31" s="28"/>
      <c r="J31" s="28"/>
      <c r="K31" s="64"/>
      <c r="L31" s="64"/>
      <c r="M31" s="28"/>
      <c r="N31" s="28"/>
      <c r="O31" s="71"/>
      <c r="P31" s="71"/>
      <c r="Q31" s="71"/>
      <c r="R31" s="71"/>
      <c r="S31" s="71"/>
      <c r="T31" s="71"/>
      <c r="U31" s="71"/>
      <c r="V31" s="28"/>
      <c r="W31" s="64"/>
      <c r="X31" s="64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64"/>
      <c r="AJ31" s="64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65"/>
      <c r="AZ31" s="66"/>
      <c r="BA31" s="65"/>
      <c r="BB31" s="65"/>
      <c r="BC31" s="65"/>
      <c r="BD31" s="65"/>
      <c r="BE31" s="65"/>
      <c r="BF31" s="65"/>
      <c r="BG31" s="65"/>
      <c r="BH31" s="65"/>
      <c r="BI31" s="65"/>
      <c r="BJ31" s="65"/>
      <c r="BK31" s="65"/>
      <c r="BL31" s="65"/>
      <c r="BM31" s="66"/>
      <c r="BN31" s="65"/>
      <c r="BO31" s="65"/>
      <c r="BP31" s="65"/>
      <c r="BQ31" s="65"/>
      <c r="BR31" s="65"/>
      <c r="BS31" s="65"/>
      <c r="BT31" s="65"/>
      <c r="BU31" s="65"/>
      <c r="BV31" s="65"/>
      <c r="BW31" s="65"/>
      <c r="BX31" s="65"/>
      <c r="BY31" s="65"/>
      <c r="BZ31" s="66"/>
      <c r="CA31" s="65"/>
      <c r="CB31" s="65"/>
      <c r="CC31" s="65"/>
      <c r="CD31" s="65"/>
      <c r="CE31" s="65"/>
      <c r="CF31" s="65"/>
      <c r="CG31" s="65"/>
      <c r="CH31" s="65"/>
      <c r="CI31" s="65"/>
      <c r="CJ31" s="65"/>
      <c r="CK31" s="65"/>
      <c r="CL31" s="65"/>
      <c r="CM31" s="65"/>
      <c r="CN31" s="65"/>
      <c r="CO31" s="65"/>
      <c r="CP31" s="65"/>
      <c r="CQ31" s="65"/>
      <c r="CR31" s="65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64"/>
      <c r="DL31" s="28"/>
      <c r="DM31" s="28"/>
      <c r="DN31" s="64"/>
      <c r="DO31" s="64"/>
      <c r="DP31" s="28"/>
      <c r="DQ31" s="28"/>
      <c r="DR31" s="64"/>
      <c r="DS31" s="64"/>
      <c r="DT31" s="28"/>
      <c r="DU31" s="28"/>
      <c r="DV31" s="64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</row>
    <row r="32" spans="1:197" ht="15" customHeight="1" x14ac:dyDescent="0.25">
      <c r="A32" s="28"/>
      <c r="B32" s="228"/>
      <c r="C32" s="228"/>
      <c r="D32" s="228"/>
      <c r="E32" s="228"/>
      <c r="F32" s="228"/>
      <c r="G32" s="228"/>
      <c r="H32" s="28"/>
      <c r="I32" s="28"/>
      <c r="J32" s="28"/>
      <c r="K32" s="64"/>
      <c r="L32" s="64"/>
      <c r="M32" s="28"/>
      <c r="N32" s="28"/>
      <c r="O32" s="68"/>
      <c r="P32" s="68"/>
      <c r="Q32" s="68"/>
      <c r="R32" s="68"/>
      <c r="S32" s="68"/>
      <c r="T32" s="68"/>
      <c r="U32" s="68"/>
      <c r="V32" s="28"/>
      <c r="W32" s="64"/>
      <c r="X32" s="64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64"/>
      <c r="AJ32" s="64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65"/>
      <c r="AZ32" s="66"/>
      <c r="BA32" s="65"/>
      <c r="BB32" s="65"/>
      <c r="BC32" s="65"/>
      <c r="BD32" s="65"/>
      <c r="BE32" s="65"/>
      <c r="BF32" s="65"/>
      <c r="BG32" s="65"/>
      <c r="BH32" s="65"/>
      <c r="BI32" s="65"/>
      <c r="BJ32" s="65"/>
      <c r="BK32" s="65"/>
      <c r="BL32" s="65"/>
      <c r="BM32" s="66"/>
      <c r="BN32" s="65"/>
      <c r="BO32" s="65"/>
      <c r="BP32" s="65"/>
      <c r="BQ32" s="65"/>
      <c r="BR32" s="65"/>
      <c r="BS32" s="65"/>
      <c r="BT32" s="65"/>
      <c r="BU32" s="65"/>
      <c r="BV32" s="65"/>
      <c r="BW32" s="65"/>
      <c r="BX32" s="65"/>
      <c r="BY32" s="65"/>
      <c r="BZ32" s="66"/>
      <c r="CA32" s="65"/>
      <c r="CB32" s="65"/>
      <c r="CC32" s="65"/>
      <c r="CD32" s="65"/>
      <c r="CE32" s="65"/>
      <c r="CF32" s="65"/>
      <c r="CG32" s="65"/>
      <c r="CH32" s="65"/>
      <c r="CI32" s="65"/>
      <c r="CJ32" s="65"/>
      <c r="CK32" s="65"/>
      <c r="CL32" s="65"/>
      <c r="CM32" s="65"/>
      <c r="CN32" s="65"/>
      <c r="CO32" s="65"/>
      <c r="CP32" s="65"/>
      <c r="CQ32" s="65"/>
      <c r="CR32" s="65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64"/>
      <c r="DL32" s="28"/>
      <c r="DM32" s="28"/>
      <c r="DN32" s="64"/>
      <c r="DO32" s="64"/>
      <c r="DP32" s="28"/>
      <c r="DQ32" s="28"/>
      <c r="DR32" s="64"/>
      <c r="DS32" s="64"/>
      <c r="DT32" s="28"/>
      <c r="DU32" s="28"/>
      <c r="DV32" s="64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</row>
    <row r="33" spans="1:197" ht="15" customHeight="1" x14ac:dyDescent="0.25">
      <c r="A33" s="28"/>
      <c r="B33" s="228"/>
      <c r="C33" s="228"/>
      <c r="D33" s="228"/>
      <c r="E33" s="228"/>
      <c r="F33" s="228"/>
      <c r="G33" s="228"/>
      <c r="H33" s="28"/>
      <c r="I33" s="28"/>
      <c r="J33" s="28"/>
      <c r="K33" s="64"/>
      <c r="L33" s="64"/>
      <c r="M33" s="28"/>
      <c r="N33" s="28"/>
      <c r="O33" s="68"/>
      <c r="P33" s="68"/>
      <c r="Q33" s="68"/>
      <c r="R33" s="68"/>
      <c r="S33" s="68"/>
      <c r="T33" s="68"/>
      <c r="U33" s="68"/>
      <c r="V33" s="28"/>
      <c r="W33" s="64"/>
      <c r="X33" s="64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64"/>
      <c r="AJ33" s="64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65"/>
      <c r="AZ33" s="66"/>
      <c r="BA33" s="65"/>
      <c r="BB33" s="65"/>
      <c r="BC33" s="65"/>
      <c r="BD33" s="65"/>
      <c r="BE33" s="65"/>
      <c r="BF33" s="65"/>
      <c r="BG33" s="65"/>
      <c r="BH33" s="65"/>
      <c r="BI33" s="65"/>
      <c r="BJ33" s="65"/>
      <c r="BK33" s="65"/>
      <c r="BL33" s="65"/>
      <c r="BM33" s="66"/>
      <c r="BN33" s="65"/>
      <c r="BO33" s="65"/>
      <c r="BP33" s="65"/>
      <c r="BQ33" s="65"/>
      <c r="BR33" s="65"/>
      <c r="BS33" s="65"/>
      <c r="BT33" s="65"/>
      <c r="BU33" s="65"/>
      <c r="BV33" s="65"/>
      <c r="BW33" s="65"/>
      <c r="BX33" s="65"/>
      <c r="BY33" s="65"/>
      <c r="BZ33" s="66"/>
      <c r="CA33" s="65"/>
      <c r="CB33" s="65"/>
      <c r="CC33" s="65"/>
      <c r="CD33" s="65"/>
      <c r="CE33" s="65"/>
      <c r="CF33" s="65"/>
      <c r="CG33" s="65"/>
      <c r="CH33" s="65"/>
      <c r="CI33" s="65"/>
      <c r="CJ33" s="65"/>
      <c r="CK33" s="65"/>
      <c r="CL33" s="65"/>
      <c r="CM33" s="65"/>
      <c r="CN33" s="65"/>
      <c r="CO33" s="65"/>
      <c r="CP33" s="65"/>
      <c r="CQ33" s="65"/>
      <c r="CR33" s="65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64"/>
      <c r="DL33" s="28"/>
      <c r="DM33" s="28"/>
      <c r="DN33" s="64"/>
      <c r="DO33" s="64"/>
      <c r="DP33" s="28"/>
      <c r="DQ33" s="28"/>
      <c r="DR33" s="64"/>
      <c r="DS33" s="64"/>
      <c r="DT33" s="28"/>
      <c r="DU33" s="28"/>
      <c r="DV33" s="64"/>
      <c r="DW33" s="28"/>
      <c r="DX33" s="28"/>
      <c r="DY33" s="28"/>
      <c r="DZ33" s="28"/>
      <c r="EA33" s="28"/>
      <c r="EB33" s="28"/>
      <c r="EC33" s="28"/>
      <c r="ED33" s="28"/>
      <c r="EE33" s="28"/>
      <c r="EF33" s="28"/>
      <c r="EG33" s="28"/>
      <c r="EH33" s="28"/>
      <c r="EI33" s="28"/>
      <c r="EJ33" s="28"/>
      <c r="EK33" s="28"/>
      <c r="EL33" s="28"/>
      <c r="EM33" s="28"/>
      <c r="EN33" s="28"/>
      <c r="EO33" s="28"/>
      <c r="EP33" s="28"/>
      <c r="EQ33" s="28"/>
      <c r="ER33" s="28"/>
      <c r="ES33" s="28"/>
      <c r="ET33" s="28"/>
      <c r="EU33" s="28"/>
      <c r="EV33" s="28"/>
      <c r="EW33" s="28"/>
      <c r="EX33" s="28"/>
      <c r="EY33" s="28"/>
      <c r="EZ33" s="28"/>
      <c r="FA33" s="28"/>
      <c r="FB33" s="28"/>
      <c r="FC33" s="28"/>
      <c r="FD33" s="28"/>
      <c r="FE33" s="28"/>
      <c r="FF33" s="28"/>
      <c r="FG33" s="28"/>
      <c r="FH33" s="28"/>
      <c r="FI33" s="28"/>
      <c r="FJ33" s="28"/>
      <c r="FK33" s="28"/>
      <c r="FL33" s="28"/>
      <c r="FM33" s="28"/>
      <c r="FN33" s="28"/>
      <c r="FO33" s="28"/>
      <c r="FP33" s="28"/>
      <c r="FQ33" s="28"/>
      <c r="FR33" s="28"/>
      <c r="FS33" s="28"/>
      <c r="FT33" s="28"/>
      <c r="FU33" s="28"/>
      <c r="FV33" s="28"/>
      <c r="FW33" s="28"/>
      <c r="FX33" s="28"/>
      <c r="FY33" s="28"/>
      <c r="FZ33" s="28"/>
      <c r="GA33" s="28"/>
      <c r="GB33" s="28"/>
      <c r="GC33" s="28"/>
      <c r="GD33" s="28"/>
      <c r="GE33" s="28"/>
      <c r="GF33" s="28"/>
      <c r="GG33" s="28"/>
      <c r="GH33" s="28"/>
      <c r="GI33" s="28"/>
      <c r="GJ33" s="28"/>
      <c r="GK33" s="28"/>
      <c r="GL33" s="28"/>
      <c r="GM33" s="28"/>
      <c r="GN33" s="28"/>
      <c r="GO33" s="28"/>
    </row>
    <row r="34" spans="1:197" x14ac:dyDescent="0.25">
      <c r="A34" s="28"/>
      <c r="B34" s="228"/>
      <c r="C34" s="228"/>
      <c r="D34" s="228"/>
      <c r="E34" s="228"/>
      <c r="F34" s="228"/>
      <c r="G34" s="228"/>
      <c r="H34" s="28"/>
      <c r="I34" s="28"/>
      <c r="J34" s="28"/>
      <c r="K34" s="64"/>
      <c r="L34" s="64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64"/>
      <c r="X34" s="64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64"/>
      <c r="AJ34" s="64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65"/>
      <c r="AZ34" s="66"/>
      <c r="BA34" s="65"/>
      <c r="BB34" s="65"/>
      <c r="BC34" s="65"/>
      <c r="BD34" s="65"/>
      <c r="BE34" s="65"/>
      <c r="BF34" s="65"/>
      <c r="BG34" s="65"/>
      <c r="BH34" s="65"/>
      <c r="BI34" s="65"/>
      <c r="BJ34" s="65"/>
      <c r="BK34" s="65"/>
      <c r="BL34" s="65"/>
      <c r="BM34" s="66"/>
      <c r="BN34" s="65"/>
      <c r="BO34" s="65"/>
      <c r="BP34" s="65"/>
      <c r="BQ34" s="65"/>
      <c r="BR34" s="65"/>
      <c r="BS34" s="65"/>
      <c r="BT34" s="65"/>
      <c r="BU34" s="65"/>
      <c r="BV34" s="65"/>
      <c r="BW34" s="65"/>
      <c r="BX34" s="65"/>
      <c r="BY34" s="65"/>
      <c r="BZ34" s="66"/>
      <c r="CA34" s="65"/>
      <c r="CB34" s="65"/>
      <c r="CC34" s="65"/>
      <c r="CD34" s="65"/>
      <c r="CE34" s="65"/>
      <c r="CF34" s="65"/>
      <c r="CG34" s="65"/>
      <c r="CH34" s="65"/>
      <c r="CI34" s="65"/>
      <c r="CJ34" s="65"/>
      <c r="CK34" s="65"/>
      <c r="CL34" s="65"/>
      <c r="CM34" s="65"/>
      <c r="CN34" s="65"/>
      <c r="CO34" s="65"/>
      <c r="CP34" s="65"/>
      <c r="CQ34" s="65"/>
      <c r="CR34" s="65"/>
      <c r="CS34" s="28"/>
      <c r="CT34" s="28"/>
      <c r="CU34" s="28"/>
      <c r="CV34" s="28"/>
      <c r="CW34" s="28"/>
      <c r="CX34" s="28"/>
      <c r="CY34" s="28"/>
      <c r="CZ34" s="28"/>
      <c r="DA34" s="28"/>
      <c r="DB34" s="28"/>
      <c r="DC34" s="28"/>
      <c r="DD34" s="28"/>
      <c r="DE34" s="28"/>
      <c r="DF34" s="28"/>
      <c r="DG34" s="28"/>
      <c r="DH34" s="28"/>
      <c r="DI34" s="28"/>
      <c r="DJ34" s="28"/>
      <c r="DK34" s="64"/>
      <c r="DL34" s="28"/>
      <c r="DM34" s="28"/>
      <c r="DN34" s="64"/>
      <c r="DO34" s="64"/>
      <c r="DP34" s="28"/>
      <c r="DQ34" s="28"/>
      <c r="DR34" s="64"/>
      <c r="DS34" s="64"/>
      <c r="DT34" s="28"/>
      <c r="DU34" s="28"/>
      <c r="DV34" s="64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28"/>
      <c r="EV34" s="28"/>
      <c r="EW34" s="28"/>
      <c r="EX34" s="28"/>
      <c r="EY34" s="28"/>
      <c r="EZ34" s="28"/>
      <c r="FA34" s="28"/>
      <c r="FB34" s="28"/>
      <c r="FC34" s="28"/>
      <c r="FD34" s="28"/>
      <c r="FE34" s="28"/>
      <c r="FF34" s="28"/>
      <c r="FG34" s="28"/>
      <c r="FH34" s="28"/>
      <c r="FI34" s="28"/>
      <c r="FJ34" s="28"/>
      <c r="FK34" s="28"/>
      <c r="FL34" s="28"/>
      <c r="FM34" s="28"/>
      <c r="FN34" s="28"/>
      <c r="FO34" s="28"/>
      <c r="FP34" s="28"/>
      <c r="FQ34" s="28"/>
      <c r="FR34" s="28"/>
      <c r="FS34" s="28"/>
      <c r="FT34" s="28"/>
      <c r="FU34" s="28"/>
      <c r="FV34" s="28"/>
      <c r="FW34" s="28"/>
      <c r="FX34" s="28"/>
      <c r="FY34" s="28"/>
      <c r="FZ34" s="28"/>
      <c r="GA34" s="28"/>
      <c r="GB34" s="28"/>
      <c r="GC34" s="28"/>
      <c r="GD34" s="28"/>
      <c r="GE34" s="28"/>
      <c r="GF34" s="28"/>
      <c r="GG34" s="28"/>
      <c r="GH34" s="28"/>
      <c r="GI34" s="28"/>
      <c r="GJ34" s="28"/>
      <c r="GK34" s="28"/>
      <c r="GL34" s="28"/>
      <c r="GM34" s="28"/>
      <c r="GN34" s="28"/>
      <c r="GO34" s="28"/>
    </row>
    <row r="35" spans="1:197" x14ac:dyDescent="0.25">
      <c r="A35" s="28"/>
      <c r="B35" s="69"/>
      <c r="C35" s="28"/>
      <c r="D35" s="28"/>
      <c r="E35" s="64"/>
      <c r="F35" s="28"/>
      <c r="G35" s="28"/>
      <c r="H35" s="28"/>
      <c r="I35" s="28"/>
      <c r="J35" s="28"/>
      <c r="K35" s="64"/>
      <c r="L35" s="64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64"/>
      <c r="X35" s="64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64"/>
      <c r="AJ35" s="64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65"/>
      <c r="AZ35" s="66"/>
      <c r="BA35" s="65"/>
      <c r="BB35" s="65"/>
      <c r="BC35" s="65"/>
      <c r="BD35" s="65"/>
      <c r="BE35" s="65"/>
      <c r="BF35" s="65"/>
      <c r="BG35" s="65"/>
      <c r="BH35" s="65"/>
      <c r="BI35" s="65"/>
      <c r="BJ35" s="65"/>
      <c r="BK35" s="65"/>
      <c r="BL35" s="65"/>
      <c r="BM35" s="66"/>
      <c r="BN35" s="65"/>
      <c r="BO35" s="65"/>
      <c r="BP35" s="65"/>
      <c r="BQ35" s="65"/>
      <c r="BR35" s="65"/>
      <c r="BS35" s="65"/>
      <c r="BT35" s="65"/>
      <c r="BU35" s="65"/>
      <c r="BV35" s="65"/>
      <c r="BW35" s="65"/>
      <c r="BX35" s="65"/>
      <c r="BY35" s="65"/>
      <c r="BZ35" s="66"/>
      <c r="CA35" s="65"/>
      <c r="CB35" s="65"/>
      <c r="CC35" s="65"/>
      <c r="CD35" s="65"/>
      <c r="CE35" s="65"/>
      <c r="CF35" s="65"/>
      <c r="CG35" s="65"/>
      <c r="CH35" s="65"/>
      <c r="CI35" s="65"/>
      <c r="CJ35" s="65"/>
      <c r="CK35" s="65"/>
      <c r="CL35" s="65"/>
      <c r="CM35" s="65"/>
      <c r="CN35" s="65"/>
      <c r="CO35" s="65"/>
      <c r="CP35" s="65"/>
      <c r="CQ35" s="65"/>
      <c r="CR35" s="65"/>
      <c r="CS35" s="28"/>
      <c r="CT35" s="28"/>
      <c r="CU35" s="28"/>
      <c r="CV35" s="28"/>
      <c r="CW35" s="28"/>
      <c r="CX35" s="28"/>
      <c r="CY35" s="28"/>
      <c r="CZ35" s="28"/>
      <c r="DA35" s="28"/>
      <c r="DB35" s="28"/>
      <c r="DC35" s="28"/>
      <c r="DD35" s="28"/>
      <c r="DE35" s="28"/>
      <c r="DF35" s="28"/>
      <c r="DG35" s="28"/>
      <c r="DH35" s="28"/>
      <c r="DI35" s="28"/>
      <c r="DJ35" s="28"/>
      <c r="DK35" s="64"/>
      <c r="DL35" s="28"/>
      <c r="DM35" s="28"/>
      <c r="DN35" s="64"/>
      <c r="DO35" s="64"/>
      <c r="DP35" s="28"/>
      <c r="DQ35" s="28"/>
      <c r="DR35" s="64"/>
      <c r="DS35" s="64"/>
      <c r="DT35" s="28"/>
      <c r="DU35" s="28"/>
      <c r="DV35" s="64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28"/>
      <c r="EV35" s="28"/>
      <c r="EW35" s="28"/>
      <c r="EX35" s="28"/>
      <c r="EY35" s="28"/>
      <c r="EZ35" s="28"/>
      <c r="FA35" s="28"/>
      <c r="FB35" s="28"/>
      <c r="FC35" s="28"/>
      <c r="FD35" s="28"/>
      <c r="FE35" s="28"/>
      <c r="FF35" s="28"/>
      <c r="FG35" s="28"/>
      <c r="FH35" s="28"/>
      <c r="FI35" s="28"/>
      <c r="FJ35" s="28"/>
      <c r="FK35" s="28"/>
      <c r="FL35" s="28"/>
      <c r="FM35" s="28"/>
      <c r="FN35" s="28"/>
      <c r="FO35" s="28"/>
      <c r="FP35" s="28"/>
      <c r="FQ35" s="28"/>
      <c r="FR35" s="28"/>
      <c r="FS35" s="28"/>
      <c r="FT35" s="28"/>
      <c r="FU35" s="28"/>
      <c r="FV35" s="28"/>
      <c r="FW35" s="28"/>
      <c r="FX35" s="28"/>
      <c r="FY35" s="28"/>
      <c r="FZ35" s="28"/>
      <c r="GA35" s="28"/>
      <c r="GB35" s="28"/>
      <c r="GC35" s="28"/>
      <c r="GD35" s="28"/>
      <c r="GE35" s="28"/>
      <c r="GF35" s="28"/>
      <c r="GG35" s="28"/>
      <c r="GH35" s="28"/>
      <c r="GI35" s="28"/>
      <c r="GJ35" s="28"/>
      <c r="GK35" s="28"/>
      <c r="GL35" s="28"/>
      <c r="GM35" s="28"/>
      <c r="GN35" s="28"/>
      <c r="GO35" s="28"/>
    </row>
    <row r="36" spans="1:197" x14ac:dyDescent="0.25">
      <c r="A36" s="28"/>
      <c r="B36" s="69"/>
      <c r="C36" s="28"/>
      <c r="D36" s="28"/>
      <c r="E36" s="64"/>
      <c r="F36" s="28"/>
      <c r="G36" s="28"/>
      <c r="H36" s="28"/>
      <c r="I36" s="28"/>
      <c r="J36" s="28"/>
      <c r="K36" s="64"/>
      <c r="L36" s="64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64"/>
      <c r="X36" s="64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64"/>
      <c r="AJ36" s="64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65"/>
      <c r="AZ36" s="66"/>
      <c r="BA36" s="65"/>
      <c r="BB36" s="65"/>
      <c r="BC36" s="65"/>
      <c r="BD36" s="65"/>
      <c r="BE36" s="65"/>
      <c r="BF36" s="65"/>
      <c r="BG36" s="65"/>
      <c r="BH36" s="65"/>
      <c r="BI36" s="65"/>
      <c r="BJ36" s="65"/>
      <c r="BK36" s="65"/>
      <c r="BL36" s="65"/>
      <c r="BM36" s="66"/>
      <c r="BN36" s="65"/>
      <c r="BO36" s="65"/>
      <c r="BP36" s="65"/>
      <c r="BQ36" s="65"/>
      <c r="BR36" s="65"/>
      <c r="BS36" s="65"/>
      <c r="BT36" s="65"/>
      <c r="BU36" s="65"/>
      <c r="BV36" s="65"/>
      <c r="BW36" s="65"/>
      <c r="BX36" s="65"/>
      <c r="BY36" s="65"/>
      <c r="BZ36" s="66"/>
      <c r="CA36" s="65"/>
      <c r="CB36" s="65"/>
      <c r="CC36" s="65"/>
      <c r="CD36" s="65"/>
      <c r="CE36" s="65"/>
      <c r="CF36" s="65"/>
      <c r="CG36" s="65"/>
      <c r="CH36" s="65"/>
      <c r="CI36" s="65"/>
      <c r="CJ36" s="65"/>
      <c r="CK36" s="65"/>
      <c r="CL36" s="65"/>
      <c r="CM36" s="65"/>
      <c r="CN36" s="65"/>
      <c r="CO36" s="65"/>
      <c r="CP36" s="65"/>
      <c r="CQ36" s="65"/>
      <c r="CR36" s="65"/>
      <c r="CS36" s="28"/>
      <c r="CT36" s="28"/>
      <c r="CU36" s="28"/>
      <c r="CV36" s="28"/>
      <c r="CW36" s="28"/>
      <c r="CX36" s="28"/>
      <c r="CY36" s="28"/>
      <c r="CZ36" s="28"/>
      <c r="DA36" s="28"/>
      <c r="DB36" s="28"/>
      <c r="DC36" s="28"/>
      <c r="DD36" s="28"/>
      <c r="DE36" s="28"/>
      <c r="DF36" s="28"/>
      <c r="DG36" s="28"/>
      <c r="DH36" s="28"/>
      <c r="DI36" s="28"/>
      <c r="DJ36" s="28"/>
      <c r="DK36" s="64"/>
      <c r="DL36" s="28"/>
      <c r="DM36" s="28"/>
      <c r="DN36" s="64"/>
      <c r="DO36" s="64"/>
      <c r="DP36" s="28"/>
      <c r="DQ36" s="28"/>
      <c r="DR36" s="64"/>
      <c r="DS36" s="64"/>
      <c r="DT36" s="28"/>
      <c r="DU36" s="28"/>
      <c r="DV36" s="64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28"/>
      <c r="EV36" s="28"/>
      <c r="EW36" s="28"/>
      <c r="EX36" s="28"/>
      <c r="EY36" s="28"/>
      <c r="EZ36" s="28"/>
      <c r="FA36" s="28"/>
      <c r="FB36" s="28"/>
      <c r="FC36" s="28"/>
      <c r="FD36" s="28"/>
      <c r="FE36" s="28"/>
      <c r="FF36" s="28"/>
      <c r="FG36" s="28"/>
      <c r="FH36" s="28"/>
      <c r="FI36" s="28"/>
      <c r="FJ36" s="28"/>
      <c r="FK36" s="28"/>
      <c r="FL36" s="28"/>
      <c r="FM36" s="28"/>
      <c r="FN36" s="28"/>
      <c r="FO36" s="28"/>
      <c r="FP36" s="28"/>
      <c r="FQ36" s="28"/>
      <c r="FR36" s="28"/>
      <c r="FS36" s="28"/>
      <c r="FT36" s="28"/>
      <c r="FU36" s="28"/>
      <c r="FV36" s="28"/>
      <c r="FW36" s="28"/>
      <c r="FX36" s="28"/>
      <c r="FY36" s="28"/>
      <c r="FZ36" s="28"/>
      <c r="GA36" s="28"/>
      <c r="GB36" s="28"/>
      <c r="GC36" s="28"/>
      <c r="GD36" s="28"/>
      <c r="GE36" s="28"/>
      <c r="GF36" s="28"/>
      <c r="GG36" s="28"/>
      <c r="GH36" s="28"/>
      <c r="GI36" s="28"/>
      <c r="GJ36" s="28"/>
      <c r="GK36" s="28"/>
      <c r="GL36" s="28"/>
      <c r="GM36" s="28"/>
      <c r="GN36" s="28"/>
      <c r="GO36" s="28"/>
    </row>
    <row r="37" spans="1:197" x14ac:dyDescent="0.25">
      <c r="A37" s="28"/>
      <c r="B37" s="69"/>
      <c r="C37" s="28"/>
      <c r="D37" s="28"/>
      <c r="E37" s="64"/>
      <c r="F37" s="28"/>
      <c r="G37" s="28"/>
      <c r="H37" s="28"/>
      <c r="I37" s="28"/>
      <c r="J37" s="28"/>
      <c r="K37" s="64"/>
      <c r="L37" s="64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64"/>
      <c r="X37" s="64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64"/>
      <c r="AJ37" s="64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65"/>
      <c r="AZ37" s="66"/>
      <c r="BA37" s="65"/>
      <c r="BB37" s="65"/>
      <c r="BC37" s="65"/>
      <c r="BD37" s="65"/>
      <c r="BE37" s="65"/>
      <c r="BF37" s="65"/>
      <c r="BG37" s="65"/>
      <c r="BH37" s="65"/>
      <c r="BI37" s="65"/>
      <c r="BJ37" s="65"/>
      <c r="BK37" s="65"/>
      <c r="BL37" s="65"/>
      <c r="BM37" s="66"/>
      <c r="BN37" s="65"/>
      <c r="BO37" s="65"/>
      <c r="BP37" s="65"/>
      <c r="BQ37" s="65"/>
      <c r="BR37" s="65"/>
      <c r="BS37" s="65"/>
      <c r="BT37" s="65"/>
      <c r="BU37" s="65"/>
      <c r="BV37" s="65"/>
      <c r="BW37" s="65"/>
      <c r="BX37" s="65"/>
      <c r="BY37" s="65"/>
      <c r="BZ37" s="66"/>
      <c r="CA37" s="65"/>
      <c r="CB37" s="65"/>
      <c r="CC37" s="65"/>
      <c r="CD37" s="65"/>
      <c r="CE37" s="65"/>
      <c r="CF37" s="65"/>
      <c r="CG37" s="65"/>
      <c r="CH37" s="65"/>
      <c r="CI37" s="65"/>
      <c r="CJ37" s="65"/>
      <c r="CK37" s="65"/>
      <c r="CL37" s="65"/>
      <c r="CM37" s="65"/>
      <c r="CN37" s="65"/>
      <c r="CO37" s="65"/>
      <c r="CP37" s="65"/>
      <c r="CQ37" s="65"/>
      <c r="CR37" s="65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64"/>
      <c r="DL37" s="28"/>
      <c r="DM37" s="28"/>
      <c r="DN37" s="64"/>
      <c r="DO37" s="64"/>
      <c r="DP37" s="28"/>
      <c r="DQ37" s="28"/>
      <c r="DR37" s="64"/>
      <c r="DS37" s="64"/>
      <c r="DT37" s="28"/>
      <c r="DU37" s="28"/>
      <c r="DV37" s="64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8"/>
      <c r="FD37" s="28"/>
      <c r="FE37" s="28"/>
      <c r="FF37" s="28"/>
      <c r="FG37" s="28"/>
      <c r="FH37" s="28"/>
      <c r="FI37" s="28"/>
      <c r="FJ37" s="28"/>
      <c r="FK37" s="28"/>
      <c r="FL37" s="28"/>
      <c r="FM37" s="28"/>
      <c r="FN37" s="28"/>
      <c r="FO37" s="28"/>
      <c r="FP37" s="28"/>
      <c r="FQ37" s="28"/>
      <c r="FR37" s="28"/>
      <c r="FS37" s="28"/>
      <c r="FT37" s="28"/>
      <c r="FU37" s="28"/>
      <c r="FV37" s="28"/>
      <c r="FW37" s="28"/>
      <c r="FX37" s="28"/>
      <c r="FY37" s="28"/>
      <c r="FZ37" s="28"/>
      <c r="GA37" s="28"/>
      <c r="GB37" s="28"/>
      <c r="GC37" s="28"/>
      <c r="GD37" s="28"/>
      <c r="GE37" s="28"/>
      <c r="GF37" s="28"/>
      <c r="GG37" s="28"/>
      <c r="GH37" s="28"/>
      <c r="GI37" s="28"/>
      <c r="GJ37" s="28"/>
      <c r="GK37" s="28"/>
      <c r="GL37" s="28"/>
      <c r="GM37" s="28"/>
      <c r="GN37" s="28"/>
      <c r="GO37" s="28"/>
    </row>
    <row r="38" spans="1:197" x14ac:dyDescent="0.25">
      <c r="A38" s="28"/>
      <c r="B38" s="69"/>
      <c r="C38" s="28"/>
      <c r="D38" s="28"/>
      <c r="E38" s="64"/>
      <c r="F38" s="28"/>
      <c r="G38" s="28"/>
      <c r="H38" s="28"/>
      <c r="I38" s="28"/>
      <c r="J38" s="28"/>
      <c r="K38" s="64"/>
      <c r="L38" s="64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64"/>
      <c r="X38" s="64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64"/>
      <c r="AJ38" s="64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65"/>
      <c r="AZ38" s="66"/>
      <c r="BA38" s="65"/>
      <c r="BB38" s="65"/>
      <c r="BC38" s="65"/>
      <c r="BD38" s="65"/>
      <c r="BE38" s="65"/>
      <c r="BF38" s="65"/>
      <c r="BG38" s="65"/>
      <c r="BH38" s="65"/>
      <c r="BI38" s="65"/>
      <c r="BJ38" s="65"/>
      <c r="BK38" s="65"/>
      <c r="BL38" s="65"/>
      <c r="BM38" s="66"/>
      <c r="BN38" s="65"/>
      <c r="BO38" s="65"/>
      <c r="BP38" s="65"/>
      <c r="BQ38" s="65"/>
      <c r="BR38" s="65"/>
      <c r="BS38" s="65"/>
      <c r="BT38" s="65"/>
      <c r="BU38" s="65"/>
      <c r="BV38" s="65"/>
      <c r="BW38" s="65"/>
      <c r="BX38" s="65"/>
      <c r="BY38" s="65"/>
      <c r="BZ38" s="66"/>
      <c r="CA38" s="65"/>
      <c r="CB38" s="65"/>
      <c r="CC38" s="65"/>
      <c r="CD38" s="65"/>
      <c r="CE38" s="65"/>
      <c r="CF38" s="65"/>
      <c r="CG38" s="65"/>
      <c r="CH38" s="65"/>
      <c r="CI38" s="65"/>
      <c r="CJ38" s="65"/>
      <c r="CK38" s="65"/>
      <c r="CL38" s="65"/>
      <c r="CM38" s="65"/>
      <c r="CN38" s="65"/>
      <c r="CO38" s="65"/>
      <c r="CP38" s="65"/>
      <c r="CQ38" s="65"/>
      <c r="CR38" s="65"/>
      <c r="CS38" s="28"/>
      <c r="CT38" s="28"/>
      <c r="CU38" s="28"/>
      <c r="CV38" s="28"/>
      <c r="CW38" s="28"/>
      <c r="CX38" s="28"/>
      <c r="CY38" s="28"/>
      <c r="CZ38" s="28"/>
      <c r="DA38" s="28"/>
      <c r="DB38" s="28"/>
      <c r="DC38" s="28"/>
      <c r="DD38" s="28"/>
      <c r="DE38" s="28"/>
      <c r="DF38" s="28"/>
      <c r="DG38" s="28"/>
      <c r="DH38" s="28"/>
      <c r="DI38" s="28"/>
      <c r="DJ38" s="28"/>
      <c r="DK38" s="64"/>
      <c r="DL38" s="28"/>
      <c r="DM38" s="28"/>
      <c r="DN38" s="64"/>
      <c r="DO38" s="64"/>
      <c r="DP38" s="28"/>
      <c r="DQ38" s="28"/>
      <c r="DR38" s="64"/>
      <c r="DS38" s="64"/>
      <c r="DT38" s="28"/>
      <c r="DU38" s="28"/>
      <c r="DV38" s="64"/>
      <c r="DW38" s="28"/>
      <c r="DX38" s="28"/>
      <c r="DY38" s="28"/>
      <c r="DZ38" s="28"/>
      <c r="EA38" s="28"/>
      <c r="EB38" s="28"/>
      <c r="EC38" s="28"/>
      <c r="ED38" s="28"/>
      <c r="EE38" s="28"/>
      <c r="EF38" s="28"/>
      <c r="EG38" s="28"/>
      <c r="EH38" s="28"/>
      <c r="EI38" s="28"/>
      <c r="EJ38" s="28"/>
      <c r="EK38" s="28"/>
      <c r="EL38" s="28"/>
      <c r="EM38" s="28"/>
      <c r="EN38" s="28"/>
      <c r="EO38" s="28"/>
      <c r="EP38" s="28"/>
      <c r="EQ38" s="28"/>
      <c r="ER38" s="28"/>
      <c r="ES38" s="28"/>
      <c r="ET38" s="28"/>
      <c r="EU38" s="28"/>
      <c r="EV38" s="28"/>
      <c r="EW38" s="28"/>
      <c r="EX38" s="28"/>
      <c r="EY38" s="28"/>
      <c r="EZ38" s="28"/>
      <c r="FA38" s="28"/>
      <c r="FB38" s="28"/>
      <c r="FC38" s="28"/>
      <c r="FD38" s="28"/>
      <c r="FE38" s="28"/>
      <c r="FF38" s="28"/>
      <c r="FG38" s="28"/>
      <c r="FH38" s="28"/>
      <c r="FI38" s="28"/>
      <c r="FJ38" s="28"/>
      <c r="FK38" s="28"/>
      <c r="FL38" s="28"/>
      <c r="FM38" s="28"/>
      <c r="FN38" s="28"/>
      <c r="FO38" s="28"/>
      <c r="FP38" s="28"/>
      <c r="FQ38" s="28"/>
      <c r="FR38" s="28"/>
      <c r="FS38" s="28"/>
      <c r="FT38" s="28"/>
      <c r="FU38" s="28"/>
      <c r="FV38" s="28"/>
      <c r="FW38" s="28"/>
      <c r="FX38" s="28"/>
      <c r="FY38" s="28"/>
      <c r="FZ38" s="28"/>
      <c r="GA38" s="28"/>
      <c r="GB38" s="28"/>
      <c r="GC38" s="28"/>
      <c r="GD38" s="28"/>
      <c r="GE38" s="28"/>
      <c r="GF38" s="28"/>
      <c r="GG38" s="28"/>
      <c r="GH38" s="28"/>
      <c r="GI38" s="28"/>
      <c r="GJ38" s="28"/>
      <c r="GK38" s="28"/>
      <c r="GL38" s="28"/>
      <c r="GM38" s="28"/>
      <c r="GN38" s="28"/>
      <c r="GO38" s="28"/>
    </row>
    <row r="39" spans="1:197" x14ac:dyDescent="0.25">
      <c r="A39" s="28"/>
      <c r="B39" s="69"/>
      <c r="C39" s="28"/>
      <c r="D39" s="28"/>
      <c r="E39" s="64"/>
      <c r="F39" s="28"/>
      <c r="G39" s="28"/>
      <c r="H39" s="28"/>
      <c r="I39" s="28"/>
      <c r="J39" s="28"/>
      <c r="K39" s="64"/>
      <c r="L39" s="64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64"/>
      <c r="X39" s="64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64"/>
      <c r="AJ39" s="64"/>
      <c r="AK39" s="28"/>
      <c r="AL39" s="28"/>
      <c r="AM39" s="28"/>
      <c r="AN39" s="28"/>
      <c r="AO39" s="28"/>
      <c r="AP39" s="28"/>
      <c r="AQ39" s="28"/>
      <c r="AR39" s="28"/>
      <c r="AS39" s="28"/>
      <c r="AT39" s="28"/>
      <c r="AU39" s="28"/>
      <c r="AV39" s="28"/>
      <c r="AW39" s="28"/>
      <c r="AX39" s="28"/>
      <c r="AY39" s="65"/>
      <c r="AZ39" s="66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6"/>
      <c r="BN39" s="65"/>
      <c r="BO39" s="65"/>
      <c r="BP39" s="65"/>
      <c r="BQ39" s="65"/>
      <c r="BR39" s="65"/>
      <c r="BS39" s="65"/>
      <c r="BT39" s="65"/>
      <c r="BU39" s="65"/>
      <c r="BV39" s="65"/>
      <c r="BW39" s="65"/>
      <c r="BX39" s="65"/>
      <c r="BY39" s="65"/>
      <c r="BZ39" s="66"/>
      <c r="CA39" s="65"/>
      <c r="CB39" s="65"/>
      <c r="CC39" s="65"/>
      <c r="CD39" s="65"/>
      <c r="CE39" s="65"/>
      <c r="CF39" s="65"/>
      <c r="CG39" s="65"/>
      <c r="CH39" s="65"/>
      <c r="CI39" s="65"/>
      <c r="CJ39" s="65"/>
      <c r="CK39" s="65"/>
      <c r="CL39" s="65"/>
      <c r="CM39" s="65"/>
      <c r="CN39" s="65"/>
      <c r="CO39" s="65"/>
      <c r="CP39" s="65"/>
      <c r="CQ39" s="65"/>
      <c r="CR39" s="65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64"/>
      <c r="DL39" s="28"/>
      <c r="DM39" s="28"/>
      <c r="DN39" s="64"/>
      <c r="DO39" s="64"/>
      <c r="DP39" s="28"/>
      <c r="DQ39" s="28"/>
      <c r="DR39" s="64"/>
      <c r="DS39" s="64"/>
      <c r="DT39" s="28"/>
      <c r="DU39" s="28"/>
      <c r="DV39" s="64"/>
      <c r="DW39" s="28"/>
      <c r="DX39" s="28"/>
      <c r="DY39" s="28"/>
      <c r="DZ39" s="28"/>
      <c r="EA39" s="28"/>
      <c r="EB39" s="28"/>
      <c r="EC39" s="28"/>
      <c r="ED39" s="28"/>
      <c r="EE39" s="28"/>
      <c r="EF39" s="28"/>
      <c r="EG39" s="28"/>
      <c r="EH39" s="28"/>
      <c r="EI39" s="28"/>
      <c r="EJ39" s="28"/>
      <c r="EK39" s="28"/>
      <c r="EL39" s="28"/>
      <c r="EM39" s="28"/>
      <c r="EN39" s="28"/>
      <c r="EO39" s="28"/>
      <c r="EP39" s="28"/>
      <c r="EQ39" s="28"/>
      <c r="ER39" s="28"/>
      <c r="ES39" s="28"/>
      <c r="ET39" s="28"/>
      <c r="EU39" s="28"/>
      <c r="EV39" s="28"/>
      <c r="EW39" s="28"/>
      <c r="EX39" s="28"/>
      <c r="EY39" s="28"/>
      <c r="EZ39" s="28"/>
      <c r="FA39" s="28"/>
      <c r="FB39" s="28"/>
      <c r="FC39" s="28"/>
      <c r="FD39" s="28"/>
      <c r="FE39" s="28"/>
      <c r="FF39" s="28"/>
      <c r="FG39" s="28"/>
      <c r="FH39" s="28"/>
      <c r="FI39" s="28"/>
      <c r="FJ39" s="28"/>
      <c r="FK39" s="28"/>
      <c r="FL39" s="28"/>
      <c r="FM39" s="28"/>
      <c r="FN39" s="28"/>
      <c r="FO39" s="28"/>
      <c r="FP39" s="28"/>
      <c r="FQ39" s="28"/>
      <c r="FR39" s="28"/>
      <c r="FS39" s="28"/>
      <c r="FT39" s="28"/>
      <c r="FU39" s="28"/>
      <c r="FV39" s="28"/>
      <c r="FW39" s="28"/>
      <c r="FX39" s="28"/>
      <c r="FY39" s="28"/>
      <c r="FZ39" s="28"/>
      <c r="GA39" s="28"/>
      <c r="GB39" s="28"/>
      <c r="GC39" s="28"/>
      <c r="GD39" s="28"/>
      <c r="GE39" s="28"/>
      <c r="GF39" s="28"/>
      <c r="GG39" s="28"/>
      <c r="GH39" s="28"/>
      <c r="GI39" s="28"/>
      <c r="GJ39" s="28"/>
      <c r="GK39" s="28"/>
      <c r="GL39" s="28"/>
      <c r="GM39" s="28"/>
      <c r="GN39" s="28"/>
      <c r="GO39" s="28"/>
    </row>
    <row r="40" spans="1:197" x14ac:dyDescent="0.25">
      <c r="A40" s="28"/>
      <c r="B40" s="69"/>
      <c r="C40" s="28"/>
      <c r="D40" s="28"/>
      <c r="E40" s="64"/>
      <c r="F40" s="28"/>
      <c r="G40" s="28"/>
      <c r="H40" s="28"/>
      <c r="I40" s="28"/>
      <c r="J40" s="28"/>
      <c r="K40" s="64"/>
      <c r="L40" s="64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64"/>
      <c r="X40" s="64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64"/>
      <c r="AJ40" s="64"/>
      <c r="AK40" s="28"/>
      <c r="AL40" s="28"/>
      <c r="AM40" s="28"/>
      <c r="AN40" s="28"/>
      <c r="AO40" s="28"/>
      <c r="AP40" s="28"/>
      <c r="AQ40" s="28"/>
      <c r="AR40" s="28"/>
      <c r="AS40" s="28"/>
      <c r="AT40" s="28"/>
      <c r="AU40" s="28"/>
      <c r="AV40" s="28"/>
      <c r="AW40" s="28"/>
      <c r="AX40" s="28"/>
      <c r="AY40" s="65"/>
      <c r="AZ40" s="66"/>
      <c r="BA40" s="65"/>
      <c r="BB40" s="65"/>
      <c r="BC40" s="65"/>
      <c r="BD40" s="65"/>
      <c r="BE40" s="65"/>
      <c r="BF40" s="65"/>
      <c r="BG40" s="65"/>
      <c r="BH40" s="65"/>
      <c r="BI40" s="65"/>
      <c r="BJ40" s="65"/>
      <c r="BK40" s="65"/>
      <c r="BL40" s="65"/>
      <c r="BM40" s="66"/>
      <c r="BN40" s="65"/>
      <c r="BO40" s="65"/>
      <c r="BP40" s="65"/>
      <c r="BQ40" s="65"/>
      <c r="BR40" s="65"/>
      <c r="BS40" s="65"/>
      <c r="BT40" s="65"/>
      <c r="BU40" s="65"/>
      <c r="BV40" s="65"/>
      <c r="BW40" s="65"/>
      <c r="BX40" s="65"/>
      <c r="BY40" s="65"/>
      <c r="BZ40" s="66"/>
      <c r="CA40" s="65"/>
      <c r="CB40" s="65"/>
      <c r="CC40" s="65"/>
      <c r="CD40" s="65"/>
      <c r="CE40" s="65"/>
      <c r="CF40" s="65"/>
      <c r="CG40" s="65"/>
      <c r="CH40" s="65"/>
      <c r="CI40" s="65"/>
      <c r="CJ40" s="65"/>
      <c r="CK40" s="65"/>
      <c r="CL40" s="65"/>
      <c r="CM40" s="65"/>
      <c r="CN40" s="65"/>
      <c r="CO40" s="65"/>
      <c r="CP40" s="65"/>
      <c r="CQ40" s="65"/>
      <c r="CR40" s="65"/>
      <c r="CS40" s="28"/>
      <c r="CT40" s="28"/>
      <c r="CU40" s="28"/>
      <c r="CV40" s="28"/>
      <c r="CW40" s="28"/>
      <c r="CX40" s="28"/>
      <c r="CY40" s="28"/>
      <c r="CZ40" s="28"/>
      <c r="DA40" s="28"/>
      <c r="DB40" s="28"/>
      <c r="DC40" s="28"/>
      <c r="DD40" s="28"/>
      <c r="DE40" s="28"/>
      <c r="DF40" s="28"/>
      <c r="DG40" s="28"/>
      <c r="DH40" s="28"/>
      <c r="DI40" s="28"/>
      <c r="DJ40" s="28"/>
      <c r="DK40" s="64"/>
      <c r="DL40" s="28"/>
      <c r="DM40" s="28"/>
      <c r="DN40" s="64"/>
      <c r="DO40" s="64"/>
      <c r="DP40" s="28"/>
      <c r="DQ40" s="28"/>
      <c r="DR40" s="64"/>
      <c r="DS40" s="64"/>
      <c r="DT40" s="28"/>
      <c r="DU40" s="28"/>
      <c r="DV40" s="64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28"/>
      <c r="EV40" s="28"/>
      <c r="EW40" s="28"/>
      <c r="EX40" s="28"/>
      <c r="EY40" s="28"/>
      <c r="EZ40" s="28"/>
      <c r="FA40" s="28"/>
      <c r="FB40" s="28"/>
      <c r="FC40" s="28"/>
      <c r="FD40" s="28"/>
      <c r="FE40" s="28"/>
      <c r="FF40" s="28"/>
      <c r="FG40" s="28"/>
      <c r="FH40" s="28"/>
      <c r="FI40" s="28"/>
      <c r="FJ40" s="28"/>
      <c r="FK40" s="28"/>
      <c r="FL40" s="28"/>
      <c r="FM40" s="28"/>
      <c r="FN40" s="28"/>
      <c r="FO40" s="28"/>
      <c r="FP40" s="28"/>
      <c r="FQ40" s="28"/>
      <c r="FR40" s="28"/>
      <c r="FS40" s="28"/>
      <c r="FT40" s="28"/>
      <c r="FU40" s="28"/>
      <c r="FV40" s="28"/>
      <c r="FW40" s="28"/>
      <c r="FX40" s="28"/>
      <c r="FY40" s="28"/>
      <c r="FZ40" s="28"/>
      <c r="GA40" s="28"/>
      <c r="GB40" s="28"/>
      <c r="GC40" s="28"/>
      <c r="GD40" s="28"/>
      <c r="GE40" s="28"/>
      <c r="GF40" s="28"/>
      <c r="GG40" s="28"/>
      <c r="GH40" s="28"/>
      <c r="GI40" s="28"/>
      <c r="GJ40" s="28"/>
      <c r="GK40" s="28"/>
      <c r="GL40" s="28"/>
      <c r="GM40" s="28"/>
      <c r="GN40" s="28"/>
      <c r="GO40" s="28"/>
    </row>
    <row r="41" spans="1:197" x14ac:dyDescent="0.25">
      <c r="A41" s="28"/>
      <c r="B41" s="69"/>
      <c r="C41" s="28"/>
      <c r="D41" s="28"/>
      <c r="E41" s="64"/>
      <c r="F41" s="28"/>
      <c r="G41" s="28"/>
      <c r="H41" s="28"/>
      <c r="I41" s="28"/>
      <c r="J41" s="28"/>
      <c r="K41" s="64"/>
      <c r="L41" s="64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64"/>
      <c r="X41" s="64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64"/>
      <c r="AJ41" s="64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65"/>
      <c r="AZ41" s="66"/>
      <c r="BA41" s="65"/>
      <c r="BB41" s="65"/>
      <c r="BC41" s="65"/>
      <c r="BD41" s="65"/>
      <c r="BE41" s="65"/>
      <c r="BF41" s="65"/>
      <c r="BG41" s="65"/>
      <c r="BH41" s="65"/>
      <c r="BI41" s="65"/>
      <c r="BJ41" s="65"/>
      <c r="BK41" s="65"/>
      <c r="BL41" s="65"/>
      <c r="BM41" s="66"/>
      <c r="BN41" s="65"/>
      <c r="BO41" s="65"/>
      <c r="BP41" s="65"/>
      <c r="BQ41" s="65"/>
      <c r="BR41" s="65"/>
      <c r="BS41" s="65"/>
      <c r="BT41" s="65"/>
      <c r="BU41" s="65"/>
      <c r="BV41" s="65"/>
      <c r="BW41" s="65"/>
      <c r="BX41" s="65"/>
      <c r="BY41" s="65"/>
      <c r="BZ41" s="66"/>
      <c r="CA41" s="65"/>
      <c r="CB41" s="65"/>
      <c r="CC41" s="65"/>
      <c r="CD41" s="65"/>
      <c r="CE41" s="65"/>
      <c r="CF41" s="65"/>
      <c r="CG41" s="65"/>
      <c r="CH41" s="65"/>
      <c r="CI41" s="65"/>
      <c r="CJ41" s="65"/>
      <c r="CK41" s="65"/>
      <c r="CL41" s="65"/>
      <c r="CM41" s="65"/>
      <c r="CN41" s="65"/>
      <c r="CO41" s="65"/>
      <c r="CP41" s="65"/>
      <c r="CQ41" s="65"/>
      <c r="CR41" s="65"/>
      <c r="CS41" s="28"/>
      <c r="CT41" s="28"/>
      <c r="CU41" s="28"/>
      <c r="CV41" s="28"/>
      <c r="CW41" s="28"/>
      <c r="CX41" s="28"/>
      <c r="CY41" s="28"/>
      <c r="CZ41" s="28"/>
      <c r="DA41" s="28"/>
      <c r="DB41" s="28"/>
      <c r="DC41" s="28"/>
      <c r="DD41" s="28"/>
      <c r="DE41" s="28"/>
      <c r="DF41" s="28"/>
      <c r="DG41" s="28"/>
      <c r="DH41" s="28"/>
      <c r="DI41" s="28"/>
      <c r="DJ41" s="28"/>
      <c r="DK41" s="64"/>
      <c r="DL41" s="28"/>
      <c r="DM41" s="28"/>
      <c r="DN41" s="64"/>
      <c r="DO41" s="64"/>
      <c r="DP41" s="28"/>
      <c r="DQ41" s="28"/>
      <c r="DR41" s="64"/>
      <c r="DS41" s="64"/>
      <c r="DT41" s="28"/>
      <c r="DU41" s="28"/>
      <c r="DV41" s="64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28"/>
      <c r="EV41" s="28"/>
      <c r="EW41" s="28"/>
      <c r="EX41" s="28"/>
      <c r="EY41" s="28"/>
      <c r="EZ41" s="28"/>
      <c r="FA41" s="28"/>
      <c r="FB41" s="28"/>
      <c r="FC41" s="28"/>
      <c r="FD41" s="28"/>
      <c r="FE41" s="28"/>
      <c r="FF41" s="28"/>
      <c r="FG41" s="28"/>
      <c r="FH41" s="28"/>
      <c r="FI41" s="28"/>
      <c r="FJ41" s="28"/>
      <c r="FK41" s="28"/>
      <c r="FL41" s="28"/>
      <c r="FM41" s="28"/>
      <c r="FN41" s="28"/>
      <c r="FO41" s="28"/>
      <c r="FP41" s="28"/>
      <c r="FQ41" s="28"/>
      <c r="FR41" s="28"/>
      <c r="FS41" s="28"/>
      <c r="FT41" s="28"/>
      <c r="FU41" s="28"/>
      <c r="FV41" s="28"/>
      <c r="FW41" s="28"/>
      <c r="FX41" s="28"/>
      <c r="FY41" s="28"/>
      <c r="FZ41" s="28"/>
      <c r="GA41" s="28"/>
      <c r="GB41" s="28"/>
      <c r="GC41" s="28"/>
      <c r="GD41" s="28"/>
      <c r="GE41" s="28"/>
      <c r="GF41" s="28"/>
      <c r="GG41" s="28"/>
      <c r="GH41" s="28"/>
      <c r="GI41" s="28"/>
      <c r="GJ41" s="28"/>
      <c r="GK41" s="28"/>
      <c r="GL41" s="28"/>
      <c r="GM41" s="28"/>
      <c r="GN41" s="28"/>
      <c r="GO41" s="28"/>
    </row>
    <row r="42" spans="1:197" x14ac:dyDescent="0.25">
      <c r="A42" s="28"/>
      <c r="B42" s="69"/>
      <c r="C42" s="28"/>
      <c r="D42" s="28"/>
      <c r="E42" s="64"/>
      <c r="F42" s="28"/>
      <c r="G42" s="28"/>
      <c r="H42" s="28"/>
      <c r="I42" s="28"/>
      <c r="J42" s="28"/>
      <c r="K42" s="64"/>
      <c r="L42" s="64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64"/>
      <c r="X42" s="64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64"/>
      <c r="AJ42" s="64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65"/>
      <c r="AZ42" s="66"/>
      <c r="BA42" s="65"/>
      <c r="BB42" s="65"/>
      <c r="BC42" s="65"/>
      <c r="BD42" s="65"/>
      <c r="BE42" s="65"/>
      <c r="BF42" s="65"/>
      <c r="BG42" s="65"/>
      <c r="BH42" s="65"/>
      <c r="BI42" s="65"/>
      <c r="BJ42" s="65"/>
      <c r="BK42" s="65"/>
      <c r="BL42" s="65"/>
      <c r="BM42" s="66"/>
      <c r="BN42" s="65"/>
      <c r="BO42" s="65"/>
      <c r="BP42" s="65"/>
      <c r="BQ42" s="65"/>
      <c r="BR42" s="65"/>
      <c r="BS42" s="65"/>
      <c r="BT42" s="65"/>
      <c r="BU42" s="65"/>
      <c r="BV42" s="65"/>
      <c r="BW42" s="65"/>
      <c r="BX42" s="65"/>
      <c r="BY42" s="65"/>
      <c r="BZ42" s="66"/>
      <c r="CA42" s="65"/>
      <c r="CB42" s="65"/>
      <c r="CC42" s="65"/>
      <c r="CD42" s="65"/>
      <c r="CE42" s="65"/>
      <c r="CF42" s="65"/>
      <c r="CG42" s="65"/>
      <c r="CH42" s="65"/>
      <c r="CI42" s="65"/>
      <c r="CJ42" s="65"/>
      <c r="CK42" s="65"/>
      <c r="CL42" s="65"/>
      <c r="CM42" s="65"/>
      <c r="CN42" s="65"/>
      <c r="CO42" s="65"/>
      <c r="CP42" s="65"/>
      <c r="CQ42" s="65"/>
      <c r="CR42" s="65"/>
      <c r="CS42" s="28"/>
      <c r="CT42" s="28"/>
      <c r="CU42" s="28"/>
      <c r="CV42" s="28"/>
      <c r="CW42" s="28"/>
      <c r="CX42" s="28"/>
      <c r="CY42" s="28"/>
      <c r="CZ42" s="28"/>
      <c r="DA42" s="28"/>
      <c r="DB42" s="28"/>
      <c r="DC42" s="28"/>
      <c r="DD42" s="28"/>
      <c r="DE42" s="28"/>
      <c r="DF42" s="28"/>
      <c r="DG42" s="28"/>
      <c r="DH42" s="28"/>
      <c r="DI42" s="28"/>
      <c r="DJ42" s="28"/>
      <c r="DK42" s="64"/>
      <c r="DL42" s="28"/>
      <c r="DM42" s="28"/>
      <c r="DN42" s="64"/>
      <c r="DO42" s="64"/>
      <c r="DP42" s="28"/>
      <c r="DQ42" s="28"/>
      <c r="DR42" s="64"/>
      <c r="DS42" s="64"/>
      <c r="DT42" s="28"/>
      <c r="DU42" s="28"/>
      <c r="DV42" s="64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28"/>
      <c r="EW42" s="28"/>
      <c r="EX42" s="28"/>
      <c r="EY42" s="28"/>
      <c r="EZ42" s="28"/>
      <c r="FA42" s="28"/>
      <c r="FB42" s="28"/>
      <c r="FC42" s="28"/>
      <c r="FD42" s="28"/>
      <c r="FE42" s="28"/>
      <c r="FF42" s="28"/>
      <c r="FG42" s="28"/>
      <c r="FH42" s="28"/>
      <c r="FI42" s="28"/>
      <c r="FJ42" s="28"/>
      <c r="FK42" s="28"/>
      <c r="FL42" s="28"/>
      <c r="FM42" s="28"/>
      <c r="FN42" s="28"/>
      <c r="FO42" s="28"/>
      <c r="FP42" s="28"/>
      <c r="FQ42" s="28"/>
      <c r="FR42" s="28"/>
      <c r="FS42" s="28"/>
      <c r="FT42" s="28"/>
      <c r="FU42" s="28"/>
      <c r="FV42" s="28"/>
      <c r="FW42" s="28"/>
      <c r="FX42" s="28"/>
      <c r="FY42" s="28"/>
      <c r="FZ42" s="28"/>
      <c r="GA42" s="28"/>
      <c r="GB42" s="28"/>
      <c r="GC42" s="28"/>
      <c r="GD42" s="28"/>
      <c r="GE42" s="28"/>
      <c r="GF42" s="28"/>
      <c r="GG42" s="28"/>
      <c r="GH42" s="28"/>
      <c r="GI42" s="28"/>
      <c r="GJ42" s="28"/>
      <c r="GK42" s="28"/>
      <c r="GL42" s="28"/>
      <c r="GM42" s="28"/>
      <c r="GN42" s="28"/>
      <c r="GO42" s="28"/>
    </row>
    <row r="43" spans="1:197" x14ac:dyDescent="0.25">
      <c r="A43" s="28"/>
      <c r="B43" s="69"/>
      <c r="C43" s="28"/>
      <c r="D43" s="28"/>
      <c r="E43" s="64"/>
      <c r="F43" s="28"/>
      <c r="G43" s="28"/>
      <c r="H43" s="28"/>
      <c r="I43" s="28"/>
      <c r="J43" s="28"/>
      <c r="K43" s="64"/>
      <c r="L43" s="64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64"/>
      <c r="X43" s="64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64"/>
      <c r="AJ43" s="64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65"/>
      <c r="AZ43" s="66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6"/>
      <c r="BN43" s="65"/>
      <c r="BO43" s="65"/>
      <c r="BP43" s="65"/>
      <c r="BQ43" s="65"/>
      <c r="BR43" s="65"/>
      <c r="BS43" s="65"/>
      <c r="BT43" s="65"/>
      <c r="BU43" s="65"/>
      <c r="BV43" s="65"/>
      <c r="BW43" s="65"/>
      <c r="BX43" s="65"/>
      <c r="BY43" s="65"/>
      <c r="BZ43" s="66"/>
      <c r="CA43" s="65"/>
      <c r="CB43" s="65"/>
      <c r="CC43" s="65"/>
      <c r="CD43" s="65"/>
      <c r="CE43" s="65"/>
      <c r="CF43" s="65"/>
      <c r="CG43" s="65"/>
      <c r="CH43" s="65"/>
      <c r="CI43" s="65"/>
      <c r="CJ43" s="65"/>
      <c r="CK43" s="65"/>
      <c r="CL43" s="65"/>
      <c r="CM43" s="65"/>
      <c r="CN43" s="65"/>
      <c r="CO43" s="65"/>
      <c r="CP43" s="65"/>
      <c r="CQ43" s="65"/>
      <c r="CR43" s="65"/>
      <c r="CS43" s="28"/>
      <c r="CT43" s="28"/>
      <c r="CU43" s="28"/>
      <c r="CV43" s="28"/>
      <c r="CW43" s="28"/>
      <c r="CX43" s="28"/>
      <c r="CY43" s="28"/>
      <c r="CZ43" s="28"/>
      <c r="DA43" s="28"/>
      <c r="DB43" s="28"/>
      <c r="DC43" s="28"/>
      <c r="DD43" s="28"/>
      <c r="DE43" s="28"/>
      <c r="DF43" s="28"/>
      <c r="DG43" s="28"/>
      <c r="DH43" s="28"/>
      <c r="DI43" s="28"/>
      <c r="DJ43" s="28"/>
      <c r="DK43" s="64"/>
      <c r="DL43" s="28"/>
      <c r="DM43" s="28"/>
      <c r="DN43" s="64"/>
      <c r="DO43" s="64"/>
      <c r="DP43" s="28"/>
      <c r="DQ43" s="28"/>
      <c r="DR43" s="64"/>
      <c r="DS43" s="64"/>
      <c r="DT43" s="28"/>
      <c r="DU43" s="28"/>
      <c r="DV43" s="64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28"/>
      <c r="EW43" s="28"/>
      <c r="EX43" s="28"/>
      <c r="EY43" s="28"/>
      <c r="EZ43" s="28"/>
      <c r="FA43" s="28"/>
      <c r="FB43" s="28"/>
      <c r="FC43" s="28"/>
      <c r="FD43" s="28"/>
      <c r="FE43" s="28"/>
      <c r="FF43" s="28"/>
      <c r="FG43" s="28"/>
      <c r="FH43" s="28"/>
      <c r="FI43" s="28"/>
      <c r="FJ43" s="28"/>
      <c r="FK43" s="28"/>
      <c r="FL43" s="28"/>
      <c r="FM43" s="28"/>
      <c r="FN43" s="28"/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  <c r="GD43" s="28"/>
      <c r="GE43" s="28"/>
      <c r="GF43" s="28"/>
      <c r="GG43" s="28"/>
      <c r="GH43" s="28"/>
      <c r="GI43" s="28"/>
      <c r="GJ43" s="28"/>
      <c r="GK43" s="28"/>
      <c r="GL43" s="28"/>
      <c r="GM43" s="28"/>
      <c r="GN43" s="28"/>
      <c r="GO43" s="28"/>
    </row>
    <row r="44" spans="1:197" x14ac:dyDescent="0.25">
      <c r="A44" s="28"/>
      <c r="B44" s="69"/>
      <c r="C44" s="28"/>
      <c r="D44" s="28"/>
      <c r="E44" s="64"/>
      <c r="F44" s="28"/>
      <c r="G44" s="28"/>
      <c r="H44" s="28"/>
      <c r="I44" s="28"/>
      <c r="J44" s="28"/>
      <c r="K44" s="64"/>
      <c r="L44" s="64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64"/>
      <c r="X44" s="64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64"/>
      <c r="AJ44" s="64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/>
      <c r="AY44" s="65"/>
      <c r="AZ44" s="66"/>
      <c r="BA44" s="65"/>
      <c r="BB44" s="65"/>
      <c r="BC44" s="65"/>
      <c r="BD44" s="65"/>
      <c r="BE44" s="65"/>
      <c r="BF44" s="65"/>
      <c r="BG44" s="65"/>
      <c r="BH44" s="65"/>
      <c r="BI44" s="65"/>
      <c r="BJ44" s="65"/>
      <c r="BK44" s="65"/>
      <c r="BL44" s="65"/>
      <c r="BM44" s="66"/>
      <c r="BN44" s="65"/>
      <c r="BO44" s="65"/>
      <c r="BP44" s="65"/>
      <c r="BQ44" s="65"/>
      <c r="BR44" s="65"/>
      <c r="BS44" s="65"/>
      <c r="BT44" s="65"/>
      <c r="BU44" s="65"/>
      <c r="BV44" s="65"/>
      <c r="BW44" s="65"/>
      <c r="BX44" s="65"/>
      <c r="BY44" s="65"/>
      <c r="BZ44" s="66"/>
      <c r="CA44" s="65"/>
      <c r="CB44" s="65"/>
      <c r="CC44" s="65"/>
      <c r="CD44" s="65"/>
      <c r="CE44" s="65"/>
      <c r="CF44" s="65"/>
      <c r="CG44" s="65"/>
      <c r="CH44" s="65"/>
      <c r="CI44" s="65"/>
      <c r="CJ44" s="65"/>
      <c r="CK44" s="65"/>
      <c r="CL44" s="65"/>
      <c r="CM44" s="65"/>
      <c r="CN44" s="65"/>
      <c r="CO44" s="65"/>
      <c r="CP44" s="65"/>
      <c r="CQ44" s="65"/>
      <c r="CR44" s="65"/>
      <c r="CS44" s="28"/>
      <c r="CT44" s="28"/>
      <c r="CU44" s="28"/>
      <c r="CV44" s="28"/>
      <c r="CW44" s="28"/>
      <c r="CX44" s="28"/>
      <c r="CY44" s="28"/>
      <c r="CZ44" s="28"/>
      <c r="DA44" s="28"/>
      <c r="DB44" s="28"/>
      <c r="DC44" s="28"/>
      <c r="DD44" s="28"/>
      <c r="DE44" s="28"/>
      <c r="DF44" s="28"/>
      <c r="DG44" s="28"/>
      <c r="DH44" s="28"/>
      <c r="DI44" s="28"/>
      <c r="DJ44" s="28"/>
      <c r="DK44" s="64"/>
      <c r="DL44" s="28"/>
      <c r="DM44" s="28"/>
      <c r="DN44" s="64"/>
      <c r="DO44" s="64"/>
      <c r="DP44" s="28"/>
      <c r="DQ44" s="28"/>
      <c r="DR44" s="64"/>
      <c r="DS44" s="64"/>
      <c r="DT44" s="28"/>
      <c r="DU44" s="28"/>
      <c r="DV44" s="64"/>
      <c r="DW44" s="28"/>
      <c r="DX44" s="28"/>
      <c r="DY44" s="28"/>
      <c r="DZ44" s="28"/>
      <c r="EA44" s="28"/>
      <c r="EB44" s="28"/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28"/>
      <c r="EW44" s="28"/>
      <c r="EX44" s="28"/>
      <c r="EY44" s="28"/>
      <c r="EZ44" s="28"/>
      <c r="FA44" s="28"/>
      <c r="FB44" s="28"/>
      <c r="FC44" s="28"/>
      <c r="FD44" s="28"/>
      <c r="FE44" s="28"/>
      <c r="FF44" s="28"/>
      <c r="FG44" s="28"/>
      <c r="FH44" s="28"/>
      <c r="FI44" s="28"/>
      <c r="FJ44" s="28"/>
      <c r="FK44" s="28"/>
      <c r="FL44" s="28"/>
      <c r="FM44" s="28"/>
      <c r="FN44" s="28"/>
      <c r="FO44" s="28"/>
      <c r="FP44" s="28"/>
      <c r="FQ44" s="28"/>
      <c r="FR44" s="28"/>
      <c r="FS44" s="28"/>
      <c r="FT44" s="28"/>
      <c r="FU44" s="28"/>
      <c r="FV44" s="28"/>
      <c r="FW44" s="28"/>
      <c r="FX44" s="28"/>
      <c r="FY44" s="28"/>
      <c r="FZ44" s="28"/>
      <c r="GA44" s="28"/>
      <c r="GB44" s="28"/>
      <c r="GC44" s="28"/>
      <c r="GD44" s="28"/>
      <c r="GE44" s="28"/>
      <c r="GF44" s="28"/>
      <c r="GG44" s="28"/>
      <c r="GH44" s="28"/>
      <c r="GI44" s="28"/>
      <c r="GJ44" s="28"/>
      <c r="GK44" s="28"/>
      <c r="GL44" s="28"/>
      <c r="GM44" s="28"/>
      <c r="GN44" s="28"/>
      <c r="GO44" s="28"/>
    </row>
    <row r="45" spans="1:197" x14ac:dyDescent="0.25">
      <c r="A45" s="28"/>
      <c r="B45" s="69"/>
      <c r="C45" s="28"/>
      <c r="D45" s="28"/>
      <c r="E45" s="64"/>
      <c r="F45" s="28"/>
      <c r="G45" s="28"/>
      <c r="H45" s="28"/>
      <c r="I45" s="28"/>
      <c r="J45" s="28"/>
      <c r="K45" s="64"/>
      <c r="L45" s="64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64"/>
      <c r="X45" s="64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64"/>
      <c r="AJ45" s="64"/>
      <c r="AK45" s="28"/>
      <c r="AL45" s="28"/>
      <c r="AM45" s="28"/>
      <c r="AN45" s="28"/>
      <c r="AO45" s="28"/>
      <c r="AP45" s="28"/>
      <c r="AQ45" s="28"/>
      <c r="AR45" s="28"/>
      <c r="AS45" s="28"/>
      <c r="AT45" s="28"/>
      <c r="AU45" s="28"/>
      <c r="AV45" s="28"/>
      <c r="AW45" s="28"/>
      <c r="AX45" s="28"/>
      <c r="AY45" s="65"/>
      <c r="AZ45" s="66"/>
      <c r="BA45" s="65"/>
      <c r="BB45" s="65"/>
      <c r="BC45" s="65"/>
      <c r="BD45" s="65"/>
      <c r="BE45" s="65"/>
      <c r="BF45" s="65"/>
      <c r="BG45" s="65"/>
      <c r="BH45" s="65"/>
      <c r="BI45" s="65"/>
      <c r="BJ45" s="65"/>
      <c r="BK45" s="65"/>
      <c r="BL45" s="65"/>
      <c r="BM45" s="66"/>
      <c r="BN45" s="65"/>
      <c r="BO45" s="65"/>
      <c r="BP45" s="65"/>
      <c r="BQ45" s="65"/>
      <c r="BR45" s="65"/>
      <c r="BS45" s="65"/>
      <c r="BT45" s="65"/>
      <c r="BU45" s="65"/>
      <c r="BV45" s="65"/>
      <c r="BW45" s="65"/>
      <c r="BX45" s="65"/>
      <c r="BY45" s="65"/>
      <c r="BZ45" s="66"/>
      <c r="CA45" s="65"/>
      <c r="CB45" s="65"/>
      <c r="CC45" s="65"/>
      <c r="CD45" s="65"/>
      <c r="CE45" s="65"/>
      <c r="CF45" s="65"/>
      <c r="CG45" s="65"/>
      <c r="CH45" s="65"/>
      <c r="CI45" s="65"/>
      <c r="CJ45" s="65"/>
      <c r="CK45" s="65"/>
      <c r="CL45" s="65"/>
      <c r="CM45" s="65"/>
      <c r="CN45" s="65"/>
      <c r="CO45" s="65"/>
      <c r="CP45" s="65"/>
      <c r="CQ45" s="65"/>
      <c r="CR45" s="65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64"/>
      <c r="DL45" s="28"/>
      <c r="DM45" s="28"/>
      <c r="DN45" s="64"/>
      <c r="DO45" s="64"/>
      <c r="DP45" s="28"/>
      <c r="DQ45" s="28"/>
      <c r="DR45" s="64"/>
      <c r="DS45" s="64"/>
      <c r="DT45" s="28"/>
      <c r="DU45" s="28"/>
      <c r="DV45" s="64"/>
      <c r="DW45" s="28"/>
      <c r="DX45" s="28"/>
      <c r="DY45" s="28"/>
      <c r="DZ45" s="28"/>
      <c r="EA45" s="28"/>
      <c r="EB45" s="28"/>
      <c r="EC45" s="28"/>
      <c r="ED45" s="28"/>
      <c r="EE45" s="28"/>
      <c r="EF45" s="28"/>
      <c r="EG45" s="28"/>
      <c r="EH45" s="28"/>
      <c r="EI45" s="28"/>
      <c r="EJ45" s="28"/>
      <c r="EK45" s="28"/>
      <c r="EL45" s="28"/>
      <c r="EM45" s="28"/>
      <c r="EN45" s="28"/>
      <c r="EO45" s="28"/>
      <c r="EP45" s="28"/>
      <c r="EQ45" s="28"/>
      <c r="ER45" s="28"/>
      <c r="ES45" s="28"/>
      <c r="ET45" s="28"/>
      <c r="EU45" s="28"/>
      <c r="EV45" s="28"/>
      <c r="EW45" s="28"/>
      <c r="EX45" s="28"/>
      <c r="EY45" s="28"/>
      <c r="EZ45" s="28"/>
      <c r="FA45" s="28"/>
      <c r="FB45" s="28"/>
      <c r="FC45" s="28"/>
      <c r="FD45" s="28"/>
      <c r="FE45" s="28"/>
      <c r="FF45" s="28"/>
      <c r="FG45" s="28"/>
      <c r="FH45" s="28"/>
      <c r="FI45" s="28"/>
      <c r="FJ45" s="28"/>
      <c r="FK45" s="28"/>
      <c r="FL45" s="28"/>
      <c r="FM45" s="28"/>
      <c r="FN45" s="28"/>
      <c r="FO45" s="28"/>
      <c r="FP45" s="28"/>
      <c r="FQ45" s="28"/>
      <c r="FR45" s="28"/>
      <c r="FS45" s="28"/>
      <c r="FT45" s="28"/>
      <c r="FU45" s="28"/>
      <c r="FV45" s="28"/>
      <c r="FW45" s="28"/>
      <c r="FX45" s="28"/>
      <c r="FY45" s="28"/>
      <c r="FZ45" s="28"/>
      <c r="GA45" s="28"/>
      <c r="GB45" s="28"/>
      <c r="GC45" s="28"/>
      <c r="GD45" s="28"/>
      <c r="GE45" s="28"/>
      <c r="GF45" s="28"/>
      <c r="GG45" s="28"/>
      <c r="GH45" s="28"/>
      <c r="GI45" s="28"/>
      <c r="GJ45" s="28"/>
      <c r="GK45" s="28"/>
      <c r="GL45" s="28"/>
      <c r="GM45" s="28"/>
      <c r="GN45" s="28"/>
      <c r="GO45" s="28"/>
    </row>
    <row r="46" spans="1:197" x14ac:dyDescent="0.25">
      <c r="A46" s="28"/>
      <c r="B46" s="69"/>
      <c r="C46" s="28"/>
      <c r="D46" s="28"/>
      <c r="E46" s="64"/>
      <c r="F46" s="28"/>
      <c r="G46" s="28"/>
      <c r="H46" s="28"/>
      <c r="I46" s="28"/>
      <c r="J46" s="28"/>
      <c r="K46" s="64"/>
      <c r="L46" s="64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64"/>
      <c r="X46" s="64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64"/>
      <c r="AJ46" s="64"/>
      <c r="AK46" s="28"/>
      <c r="AL46" s="28"/>
      <c r="AM46" s="28"/>
      <c r="AN46" s="28"/>
      <c r="AO46" s="28"/>
      <c r="AP46" s="28"/>
      <c r="AQ46" s="28"/>
      <c r="AR46" s="28"/>
      <c r="AS46" s="28"/>
      <c r="AT46" s="28"/>
      <c r="AU46" s="28"/>
      <c r="AV46" s="28"/>
      <c r="AW46" s="28"/>
      <c r="AX46" s="28"/>
      <c r="AY46" s="65"/>
      <c r="AZ46" s="66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6"/>
      <c r="BN46" s="65"/>
      <c r="BO46" s="65"/>
      <c r="BP46" s="65"/>
      <c r="BQ46" s="65"/>
      <c r="BR46" s="65"/>
      <c r="BS46" s="65"/>
      <c r="BT46" s="65"/>
      <c r="BU46" s="65"/>
      <c r="BV46" s="65"/>
      <c r="BW46" s="65"/>
      <c r="BX46" s="65"/>
      <c r="BY46" s="65"/>
      <c r="BZ46" s="66"/>
      <c r="CA46" s="65"/>
      <c r="CB46" s="65"/>
      <c r="CC46" s="65"/>
      <c r="CD46" s="65"/>
      <c r="CE46" s="65"/>
      <c r="CF46" s="65"/>
      <c r="CG46" s="65"/>
      <c r="CH46" s="65"/>
      <c r="CI46" s="65"/>
      <c r="CJ46" s="65"/>
      <c r="CK46" s="65"/>
      <c r="CL46" s="65"/>
      <c r="CM46" s="65"/>
      <c r="CN46" s="65"/>
      <c r="CO46" s="65"/>
      <c r="CP46" s="65"/>
      <c r="CQ46" s="65"/>
      <c r="CR46" s="65"/>
      <c r="CS46" s="28"/>
      <c r="CT46" s="28"/>
      <c r="CU46" s="28"/>
      <c r="CV46" s="28"/>
      <c r="CW46" s="28"/>
      <c r="CX46" s="28"/>
      <c r="CY46" s="28"/>
      <c r="CZ46" s="28"/>
      <c r="DA46" s="28"/>
      <c r="DB46" s="28"/>
      <c r="DC46" s="28"/>
      <c r="DD46" s="28"/>
      <c r="DE46" s="28"/>
      <c r="DF46" s="28"/>
      <c r="DG46" s="28"/>
      <c r="DH46" s="28"/>
      <c r="DI46" s="28"/>
      <c r="DJ46" s="28"/>
      <c r="DK46" s="64"/>
      <c r="DL46" s="28"/>
      <c r="DM46" s="28"/>
      <c r="DN46" s="64"/>
      <c r="DO46" s="64"/>
      <c r="DP46" s="28"/>
      <c r="DQ46" s="28"/>
      <c r="DR46" s="64"/>
      <c r="DS46" s="64"/>
      <c r="DT46" s="28"/>
      <c r="DU46" s="28"/>
      <c r="DV46" s="64"/>
      <c r="DW46" s="28"/>
      <c r="DX46" s="28"/>
      <c r="DY46" s="28"/>
      <c r="DZ46" s="28"/>
      <c r="EA46" s="28"/>
      <c r="EB46" s="28"/>
      <c r="EC46" s="28"/>
      <c r="ED46" s="28"/>
      <c r="EE46" s="28"/>
      <c r="EF46" s="28"/>
      <c r="EG46" s="28"/>
      <c r="EH46" s="28"/>
      <c r="EI46" s="28"/>
      <c r="EJ46" s="28"/>
      <c r="EK46" s="28"/>
      <c r="EL46" s="28"/>
      <c r="EM46" s="28"/>
      <c r="EN46" s="28"/>
      <c r="EO46" s="28"/>
      <c r="EP46" s="28"/>
      <c r="EQ46" s="28"/>
      <c r="ER46" s="28"/>
      <c r="ES46" s="28"/>
      <c r="ET46" s="28"/>
      <c r="EU46" s="28"/>
      <c r="EV46" s="28"/>
      <c r="EW46" s="28"/>
      <c r="EX46" s="28"/>
      <c r="EY46" s="28"/>
      <c r="EZ46" s="28"/>
      <c r="FA46" s="28"/>
      <c r="FB46" s="28"/>
      <c r="FC46" s="28"/>
      <c r="FD46" s="28"/>
      <c r="FE46" s="28"/>
      <c r="FF46" s="28"/>
      <c r="FG46" s="28"/>
      <c r="FH46" s="28"/>
      <c r="FI46" s="28"/>
      <c r="FJ46" s="28"/>
      <c r="FK46" s="28"/>
      <c r="FL46" s="28"/>
      <c r="FM46" s="28"/>
      <c r="FN46" s="28"/>
      <c r="FO46" s="28"/>
      <c r="FP46" s="28"/>
      <c r="FQ46" s="28"/>
      <c r="FR46" s="28"/>
      <c r="FS46" s="28"/>
      <c r="FT46" s="28"/>
      <c r="FU46" s="28"/>
      <c r="FV46" s="28"/>
      <c r="FW46" s="28"/>
      <c r="FX46" s="28"/>
      <c r="FY46" s="28"/>
      <c r="FZ46" s="28"/>
      <c r="GA46" s="28"/>
      <c r="GB46" s="28"/>
      <c r="GC46" s="28"/>
      <c r="GD46" s="28"/>
      <c r="GE46" s="28"/>
      <c r="GF46" s="28"/>
      <c r="GG46" s="28"/>
      <c r="GH46" s="28"/>
      <c r="GI46" s="28"/>
      <c r="GJ46" s="28"/>
      <c r="GK46" s="28"/>
      <c r="GL46" s="28"/>
      <c r="GM46" s="28"/>
      <c r="GN46" s="28"/>
      <c r="GO46" s="28"/>
    </row>
    <row r="47" spans="1:197" x14ac:dyDescent="0.25">
      <c r="A47" s="28"/>
      <c r="B47" s="69"/>
      <c r="C47" s="28"/>
      <c r="D47" s="28"/>
      <c r="E47" s="64"/>
      <c r="F47" s="28"/>
      <c r="G47" s="28"/>
      <c r="H47" s="28"/>
      <c r="I47" s="28"/>
      <c r="J47" s="28"/>
      <c r="K47" s="64"/>
      <c r="L47" s="64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64"/>
      <c r="X47" s="64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64"/>
      <c r="AJ47" s="64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8"/>
      <c r="AV47" s="28"/>
      <c r="AW47" s="28"/>
      <c r="AX47" s="28"/>
      <c r="AY47" s="65"/>
      <c r="AZ47" s="66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6"/>
      <c r="BN47" s="65"/>
      <c r="BO47" s="65"/>
      <c r="BP47" s="65"/>
      <c r="BQ47" s="65"/>
      <c r="BR47" s="65"/>
      <c r="BS47" s="65"/>
      <c r="BT47" s="65"/>
      <c r="BU47" s="65"/>
      <c r="BV47" s="65"/>
      <c r="BW47" s="65"/>
      <c r="BX47" s="65"/>
      <c r="BY47" s="65"/>
      <c r="BZ47" s="66"/>
      <c r="CA47" s="65"/>
      <c r="CB47" s="65"/>
      <c r="CC47" s="65"/>
      <c r="CD47" s="65"/>
      <c r="CE47" s="65"/>
      <c r="CF47" s="65"/>
      <c r="CG47" s="65"/>
      <c r="CH47" s="65"/>
      <c r="CI47" s="65"/>
      <c r="CJ47" s="65"/>
      <c r="CK47" s="65"/>
      <c r="CL47" s="65"/>
      <c r="CM47" s="65"/>
      <c r="CN47" s="65"/>
      <c r="CO47" s="65"/>
      <c r="CP47" s="65"/>
      <c r="CQ47" s="65"/>
      <c r="CR47" s="65"/>
      <c r="CS47" s="28"/>
      <c r="CT47" s="28"/>
      <c r="CU47" s="28"/>
      <c r="CV47" s="28"/>
      <c r="CW47" s="28"/>
      <c r="CX47" s="28"/>
      <c r="CY47" s="28"/>
      <c r="CZ47" s="28"/>
      <c r="DA47" s="28"/>
      <c r="DB47" s="28"/>
      <c r="DC47" s="28"/>
      <c r="DD47" s="28"/>
      <c r="DE47" s="28"/>
      <c r="DF47" s="28"/>
      <c r="DG47" s="28"/>
      <c r="DH47" s="28"/>
      <c r="DI47" s="28"/>
      <c r="DJ47" s="28"/>
      <c r="DK47" s="64"/>
      <c r="DL47" s="28"/>
      <c r="DM47" s="28"/>
      <c r="DN47" s="64"/>
      <c r="DO47" s="64"/>
      <c r="DP47" s="28"/>
      <c r="DQ47" s="28"/>
      <c r="DR47" s="64"/>
      <c r="DS47" s="64"/>
      <c r="DT47" s="28"/>
      <c r="DU47" s="28"/>
      <c r="DV47" s="64"/>
      <c r="DW47" s="28"/>
      <c r="DX47" s="28"/>
      <c r="DY47" s="28"/>
      <c r="DZ47" s="28"/>
      <c r="EA47" s="28"/>
      <c r="EB47" s="28"/>
      <c r="EC47" s="28"/>
      <c r="ED47" s="28"/>
      <c r="EE47" s="28"/>
      <c r="EF47" s="28"/>
      <c r="EG47" s="28"/>
      <c r="EH47" s="28"/>
      <c r="EI47" s="28"/>
      <c r="EJ47" s="28"/>
      <c r="EK47" s="28"/>
      <c r="EL47" s="28"/>
      <c r="EM47" s="28"/>
      <c r="EN47" s="28"/>
      <c r="EO47" s="28"/>
      <c r="EP47" s="28"/>
      <c r="EQ47" s="28"/>
      <c r="ER47" s="28"/>
      <c r="ES47" s="28"/>
      <c r="ET47" s="28"/>
      <c r="EU47" s="28"/>
      <c r="EV47" s="28"/>
      <c r="EW47" s="28"/>
      <c r="EX47" s="28"/>
      <c r="EY47" s="28"/>
      <c r="EZ47" s="28"/>
      <c r="FA47" s="28"/>
      <c r="FB47" s="28"/>
      <c r="FC47" s="28"/>
      <c r="FD47" s="28"/>
      <c r="FE47" s="28"/>
      <c r="FF47" s="28"/>
      <c r="FG47" s="28"/>
      <c r="FH47" s="28"/>
      <c r="FI47" s="28"/>
      <c r="FJ47" s="28"/>
      <c r="FK47" s="28"/>
      <c r="FL47" s="28"/>
      <c r="FM47" s="28"/>
      <c r="FN47" s="28"/>
      <c r="FO47" s="28"/>
      <c r="FP47" s="28"/>
      <c r="FQ47" s="28"/>
      <c r="FR47" s="28"/>
      <c r="FS47" s="28"/>
      <c r="FT47" s="28"/>
      <c r="FU47" s="28"/>
      <c r="FV47" s="28"/>
      <c r="FW47" s="28"/>
      <c r="FX47" s="28"/>
      <c r="FY47" s="28"/>
      <c r="FZ47" s="28"/>
      <c r="GA47" s="28"/>
      <c r="GB47" s="28"/>
      <c r="GC47" s="28"/>
      <c r="GD47" s="28"/>
      <c r="GE47" s="28"/>
      <c r="GF47" s="28"/>
      <c r="GG47" s="28"/>
      <c r="GH47" s="28"/>
      <c r="GI47" s="28"/>
      <c r="GJ47" s="28"/>
      <c r="GK47" s="28"/>
      <c r="GL47" s="28"/>
      <c r="GM47" s="28"/>
      <c r="GN47" s="28"/>
      <c r="GO47" s="28"/>
    </row>
    <row r="48" spans="1:197" x14ac:dyDescent="0.25">
      <c r="A48" s="28"/>
      <c r="B48" s="69"/>
      <c r="C48" s="28"/>
      <c r="D48" s="28"/>
      <c r="E48" s="64"/>
      <c r="F48" s="28"/>
      <c r="G48" s="28"/>
      <c r="H48" s="28"/>
      <c r="I48" s="28"/>
      <c r="J48" s="28"/>
      <c r="K48" s="64"/>
      <c r="L48" s="64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64"/>
      <c r="X48" s="64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64"/>
      <c r="AJ48" s="64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65"/>
      <c r="AZ48" s="66"/>
      <c r="BA48" s="65"/>
      <c r="BB48" s="65"/>
      <c r="BC48" s="65"/>
      <c r="BD48" s="65"/>
      <c r="BE48" s="65"/>
      <c r="BF48" s="65"/>
      <c r="BG48" s="65"/>
      <c r="BH48" s="65"/>
      <c r="BI48" s="65"/>
      <c r="BJ48" s="65"/>
      <c r="BK48" s="65"/>
      <c r="BL48" s="65"/>
      <c r="BM48" s="66"/>
      <c r="BN48" s="65"/>
      <c r="BO48" s="65"/>
      <c r="BP48" s="65"/>
      <c r="BQ48" s="65"/>
      <c r="BR48" s="65"/>
      <c r="BS48" s="65"/>
      <c r="BT48" s="65"/>
      <c r="BU48" s="65"/>
      <c r="BV48" s="65"/>
      <c r="BW48" s="65"/>
      <c r="BX48" s="65"/>
      <c r="BY48" s="65"/>
      <c r="BZ48" s="66"/>
      <c r="CA48" s="65"/>
      <c r="CB48" s="65"/>
      <c r="CC48" s="65"/>
      <c r="CD48" s="65"/>
      <c r="CE48" s="65"/>
      <c r="CF48" s="65"/>
      <c r="CG48" s="65"/>
      <c r="CH48" s="65"/>
      <c r="CI48" s="65"/>
      <c r="CJ48" s="65"/>
      <c r="CK48" s="65"/>
      <c r="CL48" s="65"/>
      <c r="CM48" s="65"/>
      <c r="CN48" s="65"/>
      <c r="CO48" s="65"/>
      <c r="CP48" s="65"/>
      <c r="CQ48" s="65"/>
      <c r="CR48" s="65"/>
      <c r="CS48" s="28"/>
      <c r="CT48" s="28"/>
      <c r="CU48" s="28"/>
      <c r="CV48" s="28"/>
      <c r="CW48" s="28"/>
      <c r="CX48" s="28"/>
      <c r="CY48" s="28"/>
      <c r="CZ48" s="28"/>
      <c r="DA48" s="28"/>
      <c r="DB48" s="28"/>
      <c r="DC48" s="28"/>
      <c r="DD48" s="28"/>
      <c r="DE48" s="28"/>
      <c r="DF48" s="28"/>
      <c r="DG48" s="28"/>
      <c r="DH48" s="28"/>
      <c r="DI48" s="28"/>
      <c r="DJ48" s="28"/>
      <c r="DK48" s="64"/>
      <c r="DL48" s="28"/>
      <c r="DM48" s="28"/>
      <c r="DN48" s="64"/>
      <c r="DO48" s="64"/>
      <c r="DP48" s="28"/>
      <c r="DQ48" s="28"/>
      <c r="DR48" s="64"/>
      <c r="DS48" s="64"/>
      <c r="DT48" s="28"/>
      <c r="DU48" s="28"/>
      <c r="DV48" s="64"/>
      <c r="DW48" s="28"/>
      <c r="DX48" s="28"/>
      <c r="DY48" s="28"/>
      <c r="DZ48" s="28"/>
      <c r="EA48" s="28"/>
      <c r="EB48" s="28"/>
      <c r="EC48" s="28"/>
      <c r="ED48" s="28"/>
      <c r="EE48" s="28"/>
      <c r="EF48" s="28"/>
      <c r="EG48" s="28"/>
      <c r="EH48" s="28"/>
      <c r="EI48" s="28"/>
      <c r="EJ48" s="28"/>
      <c r="EK48" s="28"/>
      <c r="EL48" s="28"/>
      <c r="EM48" s="28"/>
      <c r="EN48" s="28"/>
      <c r="EO48" s="28"/>
      <c r="EP48" s="28"/>
      <c r="EQ48" s="28"/>
      <c r="ER48" s="28"/>
      <c r="ES48" s="28"/>
      <c r="ET48" s="28"/>
      <c r="EU48" s="28"/>
      <c r="EV48" s="28"/>
      <c r="EW48" s="28"/>
      <c r="EX48" s="28"/>
      <c r="EY48" s="28"/>
      <c r="EZ48" s="28"/>
      <c r="FA48" s="28"/>
      <c r="FB48" s="28"/>
      <c r="FC48" s="28"/>
      <c r="FD48" s="28"/>
      <c r="FE48" s="28"/>
      <c r="FF48" s="28"/>
      <c r="FG48" s="28"/>
      <c r="FH48" s="28"/>
      <c r="FI48" s="28"/>
      <c r="FJ48" s="28"/>
      <c r="FK48" s="28"/>
      <c r="FL48" s="28"/>
      <c r="FM48" s="28"/>
      <c r="FN48" s="28"/>
      <c r="FO48" s="28"/>
      <c r="FP48" s="28"/>
      <c r="FQ48" s="28"/>
      <c r="FR48" s="28"/>
      <c r="FS48" s="28"/>
      <c r="FT48" s="28"/>
      <c r="FU48" s="28"/>
      <c r="FV48" s="28"/>
      <c r="FW48" s="28"/>
      <c r="FX48" s="28"/>
      <c r="FY48" s="28"/>
      <c r="FZ48" s="28"/>
      <c r="GA48" s="28"/>
      <c r="GB48" s="28"/>
      <c r="GC48" s="28"/>
      <c r="GD48" s="28"/>
      <c r="GE48" s="28"/>
      <c r="GF48" s="28"/>
      <c r="GG48" s="28"/>
      <c r="GH48" s="28"/>
      <c r="GI48" s="28"/>
      <c r="GJ48" s="28"/>
      <c r="GK48" s="28"/>
      <c r="GL48" s="28"/>
      <c r="GM48" s="28"/>
      <c r="GN48" s="28"/>
      <c r="GO48" s="28"/>
    </row>
    <row r="49" spans="1:197" x14ac:dyDescent="0.25">
      <c r="A49" s="28"/>
      <c r="B49" s="69"/>
      <c r="C49" s="28"/>
      <c r="D49" s="28"/>
      <c r="E49" s="64"/>
      <c r="F49" s="28"/>
      <c r="G49" s="28"/>
      <c r="H49" s="28"/>
      <c r="I49" s="28"/>
      <c r="J49" s="28"/>
      <c r="K49" s="64"/>
      <c r="L49" s="64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64"/>
      <c r="X49" s="64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64"/>
      <c r="AJ49" s="64"/>
      <c r="AK49" s="28"/>
      <c r="AL49" s="28"/>
      <c r="AM49" s="28"/>
      <c r="AN49" s="28"/>
      <c r="AO49" s="28"/>
      <c r="AP49" s="28"/>
      <c r="AQ49" s="28"/>
      <c r="AR49" s="28"/>
      <c r="AS49" s="28"/>
      <c r="AT49" s="28"/>
      <c r="AU49" s="28"/>
      <c r="AV49" s="28"/>
      <c r="AW49" s="28"/>
      <c r="AX49" s="28"/>
      <c r="AY49" s="65"/>
      <c r="AZ49" s="66"/>
      <c r="BA49" s="65"/>
      <c r="BB49" s="65"/>
      <c r="BC49" s="65"/>
      <c r="BD49" s="65"/>
      <c r="BE49" s="65"/>
      <c r="BF49" s="65"/>
      <c r="BG49" s="65"/>
      <c r="BH49" s="65"/>
      <c r="BI49" s="65"/>
      <c r="BJ49" s="65"/>
      <c r="BK49" s="65"/>
      <c r="BL49" s="65"/>
      <c r="BM49" s="66"/>
      <c r="BN49" s="65"/>
      <c r="BO49" s="65"/>
      <c r="BP49" s="65"/>
      <c r="BQ49" s="65"/>
      <c r="BR49" s="65"/>
      <c r="BS49" s="65"/>
      <c r="BT49" s="65"/>
      <c r="BU49" s="65"/>
      <c r="BV49" s="65"/>
      <c r="BW49" s="65"/>
      <c r="BX49" s="65"/>
      <c r="BY49" s="65"/>
      <c r="BZ49" s="66"/>
      <c r="CA49" s="65"/>
      <c r="CB49" s="65"/>
      <c r="CC49" s="65"/>
      <c r="CD49" s="65"/>
      <c r="CE49" s="65"/>
      <c r="CF49" s="65"/>
      <c r="CG49" s="65"/>
      <c r="CH49" s="65"/>
      <c r="CI49" s="65"/>
      <c r="CJ49" s="65"/>
      <c r="CK49" s="65"/>
      <c r="CL49" s="65"/>
      <c r="CM49" s="65"/>
      <c r="CN49" s="65"/>
      <c r="CO49" s="65"/>
      <c r="CP49" s="65"/>
      <c r="CQ49" s="65"/>
      <c r="CR49" s="65"/>
      <c r="CS49" s="28"/>
      <c r="CT49" s="28"/>
      <c r="CU49" s="28"/>
      <c r="CV49" s="28"/>
      <c r="CW49" s="28"/>
      <c r="CX49" s="28"/>
      <c r="CY49" s="28"/>
      <c r="CZ49" s="28"/>
      <c r="DA49" s="28"/>
      <c r="DB49" s="28"/>
      <c r="DC49" s="28"/>
      <c r="DD49" s="28"/>
      <c r="DE49" s="28"/>
      <c r="DF49" s="28"/>
      <c r="DG49" s="28"/>
      <c r="DH49" s="28"/>
      <c r="DI49" s="28"/>
      <c r="DJ49" s="28"/>
      <c r="DK49" s="64"/>
      <c r="DL49" s="28"/>
      <c r="DM49" s="28"/>
      <c r="DN49" s="64"/>
      <c r="DO49" s="64"/>
      <c r="DP49" s="28"/>
      <c r="DQ49" s="28"/>
      <c r="DR49" s="64"/>
      <c r="DS49" s="64"/>
      <c r="DT49" s="28"/>
      <c r="DU49" s="28"/>
      <c r="DV49" s="64"/>
      <c r="DW49" s="28"/>
      <c r="DX49" s="28"/>
      <c r="DY49" s="28"/>
      <c r="DZ49" s="28"/>
      <c r="EA49" s="28"/>
      <c r="EB49" s="28"/>
      <c r="EC49" s="28"/>
      <c r="ED49" s="28"/>
      <c r="EE49" s="28"/>
      <c r="EF49" s="28"/>
      <c r="EG49" s="28"/>
      <c r="EH49" s="28"/>
      <c r="EI49" s="28"/>
      <c r="EJ49" s="28"/>
      <c r="EK49" s="28"/>
      <c r="EL49" s="28"/>
      <c r="EM49" s="28"/>
      <c r="EN49" s="28"/>
      <c r="EO49" s="28"/>
      <c r="EP49" s="28"/>
      <c r="EQ49" s="28"/>
      <c r="ER49" s="28"/>
      <c r="ES49" s="28"/>
      <c r="ET49" s="28"/>
      <c r="EU49" s="28"/>
      <c r="EV49" s="28"/>
      <c r="EW49" s="28"/>
      <c r="EX49" s="28"/>
      <c r="EY49" s="28"/>
      <c r="EZ49" s="28"/>
      <c r="FA49" s="28"/>
      <c r="FB49" s="28"/>
      <c r="FC49" s="28"/>
      <c r="FD49" s="28"/>
      <c r="FE49" s="28"/>
      <c r="FF49" s="28"/>
      <c r="FG49" s="28"/>
      <c r="FH49" s="28"/>
      <c r="FI49" s="28"/>
      <c r="FJ49" s="28"/>
      <c r="FK49" s="28"/>
      <c r="FL49" s="28"/>
      <c r="FM49" s="28"/>
      <c r="FN49" s="28"/>
      <c r="FO49" s="28"/>
      <c r="FP49" s="28"/>
      <c r="FQ49" s="28"/>
      <c r="FR49" s="28"/>
      <c r="FS49" s="28"/>
      <c r="FT49" s="28"/>
      <c r="FU49" s="28"/>
      <c r="FV49" s="28"/>
      <c r="FW49" s="28"/>
      <c r="FX49" s="28"/>
      <c r="FY49" s="28"/>
      <c r="FZ49" s="28"/>
      <c r="GA49" s="28"/>
      <c r="GB49" s="28"/>
      <c r="GC49" s="28"/>
      <c r="GD49" s="28"/>
      <c r="GE49" s="28"/>
      <c r="GF49" s="28"/>
      <c r="GG49" s="28"/>
      <c r="GH49" s="28"/>
      <c r="GI49" s="28"/>
      <c r="GJ49" s="28"/>
      <c r="GK49" s="28"/>
      <c r="GL49" s="28"/>
      <c r="GM49" s="28"/>
      <c r="GN49" s="28"/>
      <c r="GO49" s="28"/>
    </row>
    <row r="50" spans="1:197" x14ac:dyDescent="0.25">
      <c r="A50" s="28"/>
      <c r="B50" s="69"/>
      <c r="C50" s="28"/>
      <c r="D50" s="28"/>
      <c r="E50" s="64"/>
      <c r="F50" s="28"/>
      <c r="G50" s="28"/>
      <c r="H50" s="28"/>
      <c r="I50" s="28"/>
      <c r="J50" s="28"/>
      <c r="K50" s="64"/>
      <c r="L50" s="64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64"/>
      <c r="X50" s="64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64"/>
      <c r="AJ50" s="64"/>
      <c r="AK50" s="28"/>
      <c r="AL50" s="28"/>
      <c r="AM50" s="28"/>
      <c r="AN50" s="28"/>
      <c r="AO50" s="28"/>
      <c r="AP50" s="28"/>
      <c r="AQ50" s="28"/>
      <c r="AR50" s="28"/>
      <c r="AS50" s="28"/>
      <c r="AT50" s="28"/>
      <c r="AU50" s="28"/>
      <c r="AV50" s="28"/>
      <c r="AW50" s="28"/>
      <c r="AX50" s="28"/>
      <c r="AY50" s="65"/>
      <c r="AZ50" s="66"/>
      <c r="BA50" s="65"/>
      <c r="BB50" s="65"/>
      <c r="BC50" s="65"/>
      <c r="BD50" s="65"/>
      <c r="BE50" s="65"/>
      <c r="BF50" s="65"/>
      <c r="BG50" s="65"/>
      <c r="BH50" s="65"/>
      <c r="BI50" s="65"/>
      <c r="BJ50" s="65"/>
      <c r="BK50" s="65"/>
      <c r="BL50" s="65"/>
      <c r="BM50" s="66"/>
      <c r="BN50" s="65"/>
      <c r="BO50" s="65"/>
      <c r="BP50" s="65"/>
      <c r="BQ50" s="65"/>
      <c r="BR50" s="65"/>
      <c r="BS50" s="65"/>
      <c r="BT50" s="65"/>
      <c r="BU50" s="65"/>
      <c r="BV50" s="65"/>
      <c r="BW50" s="65"/>
      <c r="BX50" s="65"/>
      <c r="BY50" s="65"/>
      <c r="BZ50" s="66"/>
      <c r="CA50" s="65"/>
      <c r="CB50" s="65"/>
      <c r="CC50" s="65"/>
      <c r="CD50" s="65"/>
      <c r="CE50" s="65"/>
      <c r="CF50" s="65"/>
      <c r="CG50" s="65"/>
      <c r="CH50" s="65"/>
      <c r="CI50" s="65"/>
      <c r="CJ50" s="65"/>
      <c r="CK50" s="65"/>
      <c r="CL50" s="65"/>
      <c r="CM50" s="65"/>
      <c r="CN50" s="65"/>
      <c r="CO50" s="65"/>
      <c r="CP50" s="65"/>
      <c r="CQ50" s="65"/>
      <c r="CR50" s="65"/>
      <c r="CS50" s="28"/>
      <c r="CT50" s="28"/>
      <c r="CU50" s="28"/>
      <c r="CV50" s="28"/>
      <c r="CW50" s="28"/>
      <c r="CX50" s="28"/>
      <c r="CY50" s="28"/>
      <c r="CZ50" s="28"/>
      <c r="DA50" s="28"/>
      <c r="DB50" s="28"/>
      <c r="DC50" s="28"/>
      <c r="DD50" s="28"/>
      <c r="DE50" s="28"/>
      <c r="DF50" s="28"/>
      <c r="DG50" s="28"/>
      <c r="DH50" s="28"/>
      <c r="DI50" s="28"/>
      <c r="DJ50" s="28"/>
      <c r="DK50" s="64"/>
      <c r="DL50" s="28"/>
      <c r="DM50" s="28"/>
      <c r="DN50" s="64"/>
      <c r="DO50" s="64"/>
      <c r="DP50" s="28"/>
      <c r="DQ50" s="28"/>
      <c r="DR50" s="64"/>
      <c r="DS50" s="64"/>
      <c r="DT50" s="28"/>
      <c r="DU50" s="28"/>
      <c r="DV50" s="64"/>
      <c r="DW50" s="28"/>
      <c r="DX50" s="28"/>
      <c r="DY50" s="28"/>
      <c r="DZ50" s="28"/>
      <c r="EA50" s="28"/>
      <c r="EB50" s="28"/>
      <c r="EC50" s="28"/>
      <c r="ED50" s="28"/>
      <c r="EE50" s="28"/>
      <c r="EF50" s="28"/>
      <c r="EG50" s="28"/>
      <c r="EH50" s="28"/>
      <c r="EI50" s="28"/>
      <c r="EJ50" s="28"/>
      <c r="EK50" s="28"/>
      <c r="EL50" s="28"/>
      <c r="EM50" s="28"/>
      <c r="EN50" s="28"/>
      <c r="EO50" s="28"/>
      <c r="EP50" s="28"/>
      <c r="EQ50" s="28"/>
      <c r="ER50" s="28"/>
      <c r="ES50" s="28"/>
      <c r="ET50" s="28"/>
      <c r="EU50" s="28"/>
      <c r="EV50" s="28"/>
      <c r="EW50" s="28"/>
      <c r="EX50" s="28"/>
      <c r="EY50" s="28"/>
      <c r="EZ50" s="28"/>
      <c r="FA50" s="28"/>
      <c r="FB50" s="28"/>
      <c r="FC50" s="28"/>
      <c r="FD50" s="28"/>
      <c r="FE50" s="28"/>
      <c r="FF50" s="28"/>
      <c r="FG50" s="28"/>
      <c r="FH50" s="28"/>
      <c r="FI50" s="28"/>
      <c r="FJ50" s="28"/>
      <c r="FK50" s="28"/>
      <c r="FL50" s="28"/>
      <c r="FM50" s="28"/>
      <c r="FN50" s="28"/>
      <c r="FO50" s="28"/>
      <c r="FP50" s="28"/>
      <c r="FQ50" s="28"/>
      <c r="FR50" s="28"/>
      <c r="FS50" s="28"/>
      <c r="FT50" s="28"/>
      <c r="FU50" s="28"/>
      <c r="FV50" s="28"/>
      <c r="FW50" s="28"/>
      <c r="FX50" s="28"/>
      <c r="FY50" s="28"/>
      <c r="FZ50" s="28"/>
      <c r="GA50" s="28"/>
      <c r="GB50" s="28"/>
      <c r="GC50" s="28"/>
      <c r="GD50" s="28"/>
      <c r="GE50" s="28"/>
      <c r="GF50" s="28"/>
      <c r="GG50" s="28"/>
      <c r="GH50" s="28"/>
      <c r="GI50" s="28"/>
      <c r="GJ50" s="28"/>
      <c r="GK50" s="28"/>
      <c r="GL50" s="28"/>
      <c r="GM50" s="28"/>
      <c r="GN50" s="28"/>
      <c r="GO50" s="28"/>
    </row>
    <row r="51" spans="1:197" x14ac:dyDescent="0.25">
      <c r="A51" s="28"/>
      <c r="B51" s="69"/>
      <c r="C51" s="28"/>
      <c r="D51" s="28"/>
      <c r="E51" s="64"/>
      <c r="F51" s="28"/>
      <c r="G51" s="28"/>
      <c r="H51" s="28"/>
      <c r="I51" s="28"/>
      <c r="J51" s="28"/>
      <c r="K51" s="64"/>
      <c r="L51" s="64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64"/>
      <c r="X51" s="64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64"/>
      <c r="AJ51" s="64"/>
      <c r="AK51" s="28"/>
      <c r="AL51" s="28"/>
      <c r="AM51" s="28"/>
      <c r="AN51" s="28"/>
      <c r="AO51" s="28"/>
      <c r="AP51" s="28"/>
      <c r="AQ51" s="28"/>
      <c r="AR51" s="28"/>
      <c r="AS51" s="28"/>
      <c r="AT51" s="28"/>
      <c r="AU51" s="28"/>
      <c r="AV51" s="28"/>
      <c r="AW51" s="28"/>
      <c r="AX51" s="28"/>
      <c r="AY51" s="65"/>
      <c r="AZ51" s="66"/>
      <c r="BA51" s="65"/>
      <c r="BB51" s="65"/>
      <c r="BC51" s="65"/>
      <c r="BD51" s="65"/>
      <c r="BE51" s="65"/>
      <c r="BF51" s="65"/>
      <c r="BG51" s="65"/>
      <c r="BH51" s="65"/>
      <c r="BI51" s="65"/>
      <c r="BJ51" s="65"/>
      <c r="BK51" s="65"/>
      <c r="BL51" s="65"/>
      <c r="BM51" s="66"/>
      <c r="BN51" s="65"/>
      <c r="BO51" s="65"/>
      <c r="BP51" s="65"/>
      <c r="BQ51" s="65"/>
      <c r="BR51" s="65"/>
      <c r="BS51" s="65"/>
      <c r="BT51" s="65"/>
      <c r="BU51" s="65"/>
      <c r="BV51" s="65"/>
      <c r="BW51" s="65"/>
      <c r="BX51" s="65"/>
      <c r="BY51" s="65"/>
      <c r="BZ51" s="66"/>
      <c r="CA51" s="65"/>
      <c r="CB51" s="65"/>
      <c r="CC51" s="65"/>
      <c r="CD51" s="65"/>
      <c r="CE51" s="65"/>
      <c r="CF51" s="65"/>
      <c r="CG51" s="65"/>
      <c r="CH51" s="65"/>
      <c r="CI51" s="65"/>
      <c r="CJ51" s="65"/>
      <c r="CK51" s="65"/>
      <c r="CL51" s="65"/>
      <c r="CM51" s="65"/>
      <c r="CN51" s="65"/>
      <c r="CO51" s="65"/>
      <c r="CP51" s="65"/>
      <c r="CQ51" s="65"/>
      <c r="CR51" s="65"/>
      <c r="CS51" s="28"/>
      <c r="CT51" s="28"/>
      <c r="CU51" s="28"/>
      <c r="CV51" s="28"/>
      <c r="CW51" s="28"/>
      <c r="CX51" s="28"/>
      <c r="CY51" s="28"/>
      <c r="CZ51" s="28"/>
      <c r="DA51" s="28"/>
      <c r="DB51" s="28"/>
      <c r="DC51" s="28"/>
      <c r="DD51" s="28"/>
      <c r="DE51" s="28"/>
      <c r="DF51" s="28"/>
      <c r="DG51" s="28"/>
      <c r="DH51" s="28"/>
      <c r="DI51" s="28"/>
      <c r="DJ51" s="28"/>
      <c r="DK51" s="64"/>
      <c r="DL51" s="28"/>
      <c r="DM51" s="28"/>
      <c r="DN51" s="64"/>
      <c r="DO51" s="64"/>
      <c r="DP51" s="28"/>
      <c r="DQ51" s="28"/>
      <c r="DR51" s="64"/>
      <c r="DS51" s="64"/>
      <c r="DT51" s="28"/>
      <c r="DU51" s="28"/>
      <c r="DV51" s="64"/>
      <c r="DW51" s="28"/>
      <c r="DX51" s="28"/>
      <c r="DY51" s="28"/>
      <c r="DZ51" s="28"/>
      <c r="EA51" s="28"/>
      <c r="EB51" s="28"/>
      <c r="EC51" s="28"/>
      <c r="ED51" s="28"/>
      <c r="EE51" s="28"/>
      <c r="EF51" s="28"/>
      <c r="EG51" s="28"/>
      <c r="EH51" s="28"/>
      <c r="EI51" s="28"/>
      <c r="EJ51" s="28"/>
      <c r="EK51" s="28"/>
      <c r="EL51" s="28"/>
      <c r="EM51" s="28"/>
      <c r="EN51" s="28"/>
      <c r="EO51" s="28"/>
      <c r="EP51" s="28"/>
      <c r="EQ51" s="28"/>
      <c r="ER51" s="28"/>
      <c r="ES51" s="28"/>
      <c r="ET51" s="28"/>
      <c r="EU51" s="28"/>
      <c r="EV51" s="28"/>
      <c r="EW51" s="28"/>
      <c r="EX51" s="28"/>
      <c r="EY51" s="28"/>
      <c r="EZ51" s="28"/>
      <c r="FA51" s="28"/>
      <c r="FB51" s="28"/>
      <c r="FC51" s="28"/>
      <c r="FD51" s="28"/>
      <c r="FE51" s="28"/>
      <c r="FF51" s="28"/>
      <c r="FG51" s="28"/>
      <c r="FH51" s="28"/>
      <c r="FI51" s="28"/>
      <c r="FJ51" s="28"/>
      <c r="FK51" s="28"/>
      <c r="FL51" s="28"/>
      <c r="FM51" s="28"/>
      <c r="FN51" s="28"/>
      <c r="FO51" s="28"/>
      <c r="FP51" s="28"/>
      <c r="FQ51" s="28"/>
      <c r="FR51" s="28"/>
      <c r="FS51" s="28"/>
      <c r="FT51" s="28"/>
      <c r="FU51" s="28"/>
      <c r="FV51" s="28"/>
      <c r="FW51" s="28"/>
      <c r="FX51" s="28"/>
      <c r="FY51" s="28"/>
      <c r="FZ51" s="28"/>
      <c r="GA51" s="28"/>
      <c r="GB51" s="28"/>
      <c r="GC51" s="28"/>
      <c r="GD51" s="28"/>
      <c r="GE51" s="28"/>
      <c r="GF51" s="28"/>
      <c r="GG51" s="28"/>
      <c r="GH51" s="28"/>
      <c r="GI51" s="28"/>
      <c r="GJ51" s="28"/>
      <c r="GK51" s="28"/>
      <c r="GL51" s="28"/>
      <c r="GM51" s="28"/>
      <c r="GN51" s="28"/>
      <c r="GO51" s="28"/>
    </row>
    <row r="52" spans="1:197" x14ac:dyDescent="0.25">
      <c r="A52" s="28"/>
      <c r="B52" s="69"/>
      <c r="C52" s="28"/>
      <c r="D52" s="28"/>
      <c r="E52" s="64"/>
      <c r="F52" s="28"/>
      <c r="G52" s="28"/>
      <c r="H52" s="28"/>
      <c r="I52" s="28"/>
      <c r="J52" s="28"/>
      <c r="K52" s="64"/>
      <c r="L52" s="64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64"/>
      <c r="X52" s="64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64"/>
      <c r="AJ52" s="64"/>
      <c r="AK52" s="28"/>
      <c r="AL52" s="28"/>
      <c r="AM52" s="28"/>
      <c r="AN52" s="28"/>
      <c r="AO52" s="28"/>
      <c r="AP52" s="28"/>
      <c r="AQ52" s="28"/>
      <c r="AR52" s="28"/>
      <c r="AS52" s="28"/>
      <c r="AT52" s="28"/>
      <c r="AU52" s="28"/>
      <c r="AV52" s="28"/>
      <c r="AW52" s="28"/>
      <c r="AX52" s="28"/>
      <c r="AY52" s="65"/>
      <c r="AZ52" s="66"/>
      <c r="BA52" s="65"/>
      <c r="BB52" s="65"/>
      <c r="BC52" s="65"/>
      <c r="BD52" s="65"/>
      <c r="BE52" s="65"/>
      <c r="BF52" s="65"/>
      <c r="BG52" s="65"/>
      <c r="BH52" s="65"/>
      <c r="BI52" s="65"/>
      <c r="BJ52" s="65"/>
      <c r="BK52" s="65"/>
      <c r="BL52" s="65"/>
      <c r="BM52" s="66"/>
      <c r="BN52" s="65"/>
      <c r="BO52" s="65"/>
      <c r="BP52" s="65"/>
      <c r="BQ52" s="65"/>
      <c r="BR52" s="65"/>
      <c r="BS52" s="65"/>
      <c r="BT52" s="65"/>
      <c r="BU52" s="65"/>
      <c r="BV52" s="65"/>
      <c r="BW52" s="65"/>
      <c r="BX52" s="65"/>
      <c r="BY52" s="65"/>
      <c r="BZ52" s="66"/>
      <c r="CA52" s="65"/>
      <c r="CB52" s="65"/>
      <c r="CC52" s="65"/>
      <c r="CD52" s="65"/>
      <c r="CE52" s="65"/>
      <c r="CF52" s="65"/>
      <c r="CG52" s="65"/>
      <c r="CH52" s="65"/>
      <c r="CI52" s="65"/>
      <c r="CJ52" s="65"/>
      <c r="CK52" s="65"/>
      <c r="CL52" s="65"/>
      <c r="CM52" s="65"/>
      <c r="CN52" s="65"/>
      <c r="CO52" s="65"/>
      <c r="CP52" s="65"/>
      <c r="CQ52" s="65"/>
      <c r="CR52" s="65"/>
      <c r="CS52" s="28"/>
      <c r="CT52" s="28"/>
      <c r="CU52" s="28"/>
      <c r="CV52" s="28"/>
      <c r="CW52" s="28"/>
      <c r="CX52" s="28"/>
      <c r="CY52" s="28"/>
      <c r="CZ52" s="28"/>
      <c r="DA52" s="28"/>
      <c r="DB52" s="28"/>
      <c r="DC52" s="28"/>
      <c r="DD52" s="28"/>
      <c r="DE52" s="28"/>
      <c r="DF52" s="28"/>
      <c r="DG52" s="28"/>
      <c r="DH52" s="28"/>
      <c r="DI52" s="28"/>
      <c r="DJ52" s="28"/>
      <c r="DK52" s="64"/>
      <c r="DL52" s="28"/>
      <c r="DM52" s="28"/>
      <c r="DN52" s="64"/>
      <c r="DO52" s="64"/>
      <c r="DP52" s="28"/>
      <c r="DQ52" s="28"/>
      <c r="DR52" s="64"/>
      <c r="DS52" s="64"/>
      <c r="DT52" s="28"/>
      <c r="DU52" s="28"/>
      <c r="DV52" s="64"/>
      <c r="DW52" s="28"/>
      <c r="DX52" s="28"/>
      <c r="DY52" s="28"/>
      <c r="DZ52" s="28"/>
      <c r="EA52" s="28"/>
      <c r="EB52" s="28"/>
      <c r="EC52" s="28"/>
      <c r="ED52" s="28"/>
      <c r="EE52" s="28"/>
      <c r="EF52" s="28"/>
      <c r="EG52" s="28"/>
      <c r="EH52" s="28"/>
      <c r="EI52" s="28"/>
      <c r="EJ52" s="28"/>
      <c r="EK52" s="28"/>
      <c r="EL52" s="28"/>
      <c r="EM52" s="28"/>
      <c r="EN52" s="28"/>
      <c r="EO52" s="28"/>
      <c r="EP52" s="28"/>
      <c r="EQ52" s="28"/>
      <c r="ER52" s="28"/>
      <c r="ES52" s="28"/>
      <c r="ET52" s="28"/>
      <c r="EU52" s="28"/>
      <c r="EV52" s="28"/>
      <c r="EW52" s="28"/>
      <c r="EX52" s="28"/>
      <c r="EY52" s="28"/>
      <c r="EZ52" s="28"/>
      <c r="FA52" s="28"/>
      <c r="FB52" s="28"/>
      <c r="FC52" s="28"/>
      <c r="FD52" s="28"/>
      <c r="FE52" s="28"/>
      <c r="FF52" s="28"/>
      <c r="FG52" s="28"/>
      <c r="FH52" s="28"/>
      <c r="FI52" s="28"/>
      <c r="FJ52" s="28"/>
      <c r="FK52" s="28"/>
      <c r="FL52" s="28"/>
      <c r="FM52" s="28"/>
      <c r="FN52" s="28"/>
      <c r="FO52" s="28"/>
      <c r="FP52" s="28"/>
      <c r="FQ52" s="28"/>
      <c r="FR52" s="28"/>
      <c r="FS52" s="28"/>
      <c r="FT52" s="28"/>
      <c r="FU52" s="28"/>
      <c r="FV52" s="28"/>
      <c r="FW52" s="28"/>
      <c r="FX52" s="28"/>
      <c r="FY52" s="28"/>
      <c r="FZ52" s="28"/>
      <c r="GA52" s="28"/>
      <c r="GB52" s="28"/>
      <c r="GC52" s="28"/>
      <c r="GD52" s="28"/>
      <c r="GE52" s="28"/>
      <c r="GF52" s="28"/>
      <c r="GG52" s="28"/>
      <c r="GH52" s="28"/>
      <c r="GI52" s="28"/>
      <c r="GJ52" s="28"/>
      <c r="GK52" s="28"/>
      <c r="GL52" s="28"/>
      <c r="GM52" s="28"/>
      <c r="GN52" s="28"/>
      <c r="GO52" s="28"/>
    </row>
    <row r="53" spans="1:197" x14ac:dyDescent="0.25">
      <c r="A53" s="28"/>
      <c r="B53" s="69"/>
      <c r="C53" s="28"/>
      <c r="D53" s="28"/>
      <c r="E53" s="64"/>
      <c r="F53" s="28"/>
      <c r="G53" s="28"/>
      <c r="H53" s="28"/>
      <c r="I53" s="28"/>
      <c r="J53" s="28"/>
      <c r="K53" s="64"/>
      <c r="L53" s="64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64"/>
      <c r="X53" s="64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64"/>
      <c r="AJ53" s="64"/>
      <c r="AK53" s="28"/>
      <c r="AL53" s="28"/>
      <c r="AM53" s="28"/>
      <c r="AN53" s="28"/>
      <c r="AO53" s="28"/>
      <c r="AP53" s="28"/>
      <c r="AQ53" s="28"/>
      <c r="AR53" s="28"/>
      <c r="AS53" s="28"/>
      <c r="AT53" s="28"/>
      <c r="AU53" s="28"/>
      <c r="AV53" s="28"/>
      <c r="AW53" s="28"/>
      <c r="AX53" s="28"/>
      <c r="AY53" s="65"/>
      <c r="AZ53" s="66"/>
      <c r="BA53" s="65"/>
      <c r="BB53" s="65"/>
      <c r="BC53" s="65"/>
      <c r="BD53" s="65"/>
      <c r="BE53" s="65"/>
      <c r="BF53" s="65"/>
      <c r="BG53" s="65"/>
      <c r="BH53" s="65"/>
      <c r="BI53" s="65"/>
      <c r="BJ53" s="65"/>
      <c r="BK53" s="65"/>
      <c r="BL53" s="65"/>
      <c r="BM53" s="66"/>
      <c r="BN53" s="65"/>
      <c r="BO53" s="65"/>
      <c r="BP53" s="65"/>
      <c r="BQ53" s="65"/>
      <c r="BR53" s="65"/>
      <c r="BS53" s="65"/>
      <c r="BT53" s="65"/>
      <c r="BU53" s="65"/>
      <c r="BV53" s="65"/>
      <c r="BW53" s="65"/>
      <c r="BX53" s="65"/>
      <c r="BY53" s="65"/>
      <c r="BZ53" s="66"/>
      <c r="CA53" s="65"/>
      <c r="CB53" s="65"/>
      <c r="CC53" s="65"/>
      <c r="CD53" s="65"/>
      <c r="CE53" s="65"/>
      <c r="CF53" s="65"/>
      <c r="CG53" s="65"/>
      <c r="CH53" s="65"/>
      <c r="CI53" s="65"/>
      <c r="CJ53" s="65"/>
      <c r="CK53" s="65"/>
      <c r="CL53" s="65"/>
      <c r="CM53" s="65"/>
      <c r="CN53" s="65"/>
      <c r="CO53" s="65"/>
      <c r="CP53" s="65"/>
      <c r="CQ53" s="65"/>
      <c r="CR53" s="65"/>
      <c r="CS53" s="28"/>
      <c r="CT53" s="28"/>
      <c r="CU53" s="28"/>
      <c r="CV53" s="28"/>
      <c r="CW53" s="28"/>
      <c r="CX53" s="28"/>
      <c r="CY53" s="28"/>
      <c r="CZ53" s="28"/>
      <c r="DA53" s="28"/>
      <c r="DB53" s="28"/>
      <c r="DC53" s="28"/>
      <c r="DD53" s="28"/>
      <c r="DE53" s="28"/>
      <c r="DF53" s="28"/>
      <c r="DG53" s="28"/>
      <c r="DH53" s="28"/>
      <c r="DI53" s="28"/>
      <c r="DJ53" s="28"/>
      <c r="DK53" s="64"/>
      <c r="DL53" s="28"/>
      <c r="DM53" s="28"/>
      <c r="DN53" s="64"/>
      <c r="DO53" s="64"/>
      <c r="DP53" s="28"/>
      <c r="DQ53" s="28"/>
      <c r="DR53" s="64"/>
      <c r="DS53" s="64"/>
      <c r="DT53" s="28"/>
      <c r="DU53" s="28"/>
      <c r="DV53" s="64"/>
      <c r="DW53" s="28"/>
      <c r="DX53" s="28"/>
      <c r="DY53" s="28"/>
      <c r="DZ53" s="28"/>
      <c r="EA53" s="28"/>
      <c r="EB53" s="28"/>
      <c r="EC53" s="28"/>
      <c r="ED53" s="28"/>
      <c r="EE53" s="28"/>
      <c r="EF53" s="28"/>
      <c r="EG53" s="28"/>
      <c r="EH53" s="28"/>
      <c r="EI53" s="28"/>
      <c r="EJ53" s="28"/>
      <c r="EK53" s="28"/>
      <c r="EL53" s="28"/>
      <c r="EM53" s="28"/>
      <c r="EN53" s="28"/>
      <c r="EO53" s="28"/>
      <c r="EP53" s="28"/>
      <c r="EQ53" s="28"/>
      <c r="ER53" s="28"/>
      <c r="ES53" s="28"/>
      <c r="ET53" s="28"/>
      <c r="EU53" s="28"/>
      <c r="EV53" s="28"/>
      <c r="EW53" s="28"/>
      <c r="EX53" s="28"/>
      <c r="EY53" s="28"/>
      <c r="EZ53" s="28"/>
      <c r="FA53" s="28"/>
      <c r="FB53" s="28"/>
      <c r="FC53" s="28"/>
      <c r="FD53" s="28"/>
      <c r="FE53" s="28"/>
      <c r="FF53" s="28"/>
      <c r="FG53" s="28"/>
      <c r="FH53" s="28"/>
      <c r="FI53" s="28"/>
      <c r="FJ53" s="28"/>
      <c r="FK53" s="28"/>
      <c r="FL53" s="28"/>
      <c r="FM53" s="28"/>
      <c r="FN53" s="28"/>
      <c r="FO53" s="28"/>
      <c r="FP53" s="28"/>
      <c r="FQ53" s="28"/>
      <c r="FR53" s="28"/>
      <c r="FS53" s="28"/>
      <c r="FT53" s="28"/>
      <c r="FU53" s="28"/>
      <c r="FV53" s="28"/>
      <c r="FW53" s="28"/>
      <c r="FX53" s="28"/>
      <c r="FY53" s="28"/>
      <c r="FZ53" s="28"/>
      <c r="GA53" s="28"/>
      <c r="GB53" s="28"/>
      <c r="GC53" s="28"/>
      <c r="GD53" s="28"/>
      <c r="GE53" s="28"/>
      <c r="GF53" s="28"/>
      <c r="GG53" s="28"/>
      <c r="GH53" s="28"/>
      <c r="GI53" s="28"/>
      <c r="GJ53" s="28"/>
      <c r="GK53" s="28"/>
      <c r="GL53" s="28"/>
      <c r="GM53" s="28"/>
      <c r="GN53" s="28"/>
      <c r="GO53" s="28"/>
    </row>
    <row r="54" spans="1:197" x14ac:dyDescent="0.25">
      <c r="A54" s="28"/>
      <c r="B54" s="69"/>
      <c r="C54" s="28"/>
      <c r="D54" s="28"/>
      <c r="E54" s="64"/>
      <c r="F54" s="28"/>
      <c r="G54" s="28"/>
      <c r="H54" s="28"/>
      <c r="I54" s="28"/>
      <c r="J54" s="28"/>
      <c r="K54" s="64"/>
      <c r="L54" s="64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64"/>
      <c r="X54" s="64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64"/>
      <c r="AJ54" s="64"/>
      <c r="AK54" s="28"/>
      <c r="AL54" s="28"/>
      <c r="AM54" s="28"/>
      <c r="AN54" s="28"/>
      <c r="AO54" s="28"/>
      <c r="AP54" s="28"/>
      <c r="AQ54" s="28"/>
      <c r="AR54" s="28"/>
      <c r="AS54" s="28"/>
      <c r="AT54" s="28"/>
      <c r="AU54" s="28"/>
      <c r="AV54" s="28"/>
      <c r="AW54" s="28"/>
      <c r="AX54" s="28"/>
      <c r="AY54" s="65"/>
      <c r="AZ54" s="66"/>
      <c r="BA54" s="65"/>
      <c r="BB54" s="65"/>
      <c r="BC54" s="65"/>
      <c r="BD54" s="65"/>
      <c r="BE54" s="65"/>
      <c r="BF54" s="65"/>
      <c r="BG54" s="65"/>
      <c r="BH54" s="65"/>
      <c r="BI54" s="65"/>
      <c r="BJ54" s="65"/>
      <c r="BK54" s="65"/>
      <c r="BL54" s="65"/>
      <c r="BM54" s="66"/>
      <c r="BN54" s="65"/>
      <c r="BO54" s="65"/>
      <c r="BP54" s="65"/>
      <c r="BQ54" s="65"/>
      <c r="BR54" s="65"/>
      <c r="BS54" s="65"/>
      <c r="BT54" s="65"/>
      <c r="BU54" s="65"/>
      <c r="BV54" s="65"/>
      <c r="BW54" s="65"/>
      <c r="BX54" s="65"/>
      <c r="BY54" s="65"/>
      <c r="BZ54" s="66"/>
      <c r="CA54" s="65"/>
      <c r="CB54" s="65"/>
      <c r="CC54" s="65"/>
      <c r="CD54" s="65"/>
      <c r="CE54" s="65"/>
      <c r="CF54" s="65"/>
      <c r="CG54" s="65"/>
      <c r="CH54" s="65"/>
      <c r="CI54" s="65"/>
      <c r="CJ54" s="65"/>
      <c r="CK54" s="65"/>
      <c r="CL54" s="65"/>
      <c r="CM54" s="65"/>
      <c r="CN54" s="65"/>
      <c r="CO54" s="65"/>
      <c r="CP54" s="65"/>
      <c r="CQ54" s="65"/>
      <c r="CR54" s="65"/>
      <c r="CS54" s="28"/>
      <c r="CT54" s="28"/>
      <c r="CU54" s="28"/>
      <c r="CV54" s="28"/>
      <c r="CW54" s="28"/>
      <c r="CX54" s="28"/>
      <c r="CY54" s="28"/>
      <c r="CZ54" s="28"/>
      <c r="DA54" s="28"/>
      <c r="DB54" s="28"/>
      <c r="DC54" s="28"/>
      <c r="DD54" s="28"/>
      <c r="DE54" s="28"/>
      <c r="DF54" s="28"/>
      <c r="DG54" s="28"/>
      <c r="DH54" s="28"/>
      <c r="DI54" s="28"/>
      <c r="DJ54" s="28"/>
      <c r="DK54" s="64"/>
      <c r="DL54" s="28"/>
      <c r="DM54" s="28"/>
      <c r="DN54" s="64"/>
      <c r="DO54" s="64"/>
      <c r="DP54" s="28"/>
      <c r="DQ54" s="28"/>
      <c r="DR54" s="64"/>
      <c r="DS54" s="64"/>
      <c r="DT54" s="28"/>
      <c r="DU54" s="28"/>
      <c r="DV54" s="64"/>
      <c r="DW54" s="28"/>
      <c r="DX54" s="28"/>
      <c r="DY54" s="28"/>
      <c r="DZ54" s="28"/>
      <c r="EA54" s="28"/>
      <c r="EB54" s="28"/>
      <c r="EC54" s="28"/>
      <c r="ED54" s="28"/>
      <c r="EE54" s="28"/>
      <c r="EF54" s="28"/>
      <c r="EG54" s="28"/>
      <c r="EH54" s="28"/>
      <c r="EI54" s="28"/>
      <c r="EJ54" s="28"/>
      <c r="EK54" s="28"/>
      <c r="EL54" s="28"/>
      <c r="EM54" s="28"/>
      <c r="EN54" s="28"/>
      <c r="EO54" s="28"/>
      <c r="EP54" s="28"/>
      <c r="EQ54" s="28"/>
      <c r="ER54" s="28"/>
      <c r="ES54" s="28"/>
      <c r="ET54" s="28"/>
      <c r="EU54" s="28"/>
      <c r="EV54" s="28"/>
      <c r="EW54" s="28"/>
      <c r="EX54" s="28"/>
      <c r="EY54" s="28"/>
      <c r="EZ54" s="28"/>
      <c r="FA54" s="28"/>
      <c r="FB54" s="28"/>
      <c r="FC54" s="28"/>
      <c r="FD54" s="28"/>
      <c r="FE54" s="28"/>
      <c r="FF54" s="28"/>
      <c r="FG54" s="28"/>
      <c r="FH54" s="28"/>
      <c r="FI54" s="28"/>
      <c r="FJ54" s="28"/>
      <c r="FK54" s="28"/>
      <c r="FL54" s="28"/>
      <c r="FM54" s="28"/>
      <c r="FN54" s="28"/>
      <c r="FO54" s="28"/>
      <c r="FP54" s="28"/>
      <c r="FQ54" s="28"/>
      <c r="FR54" s="28"/>
      <c r="FS54" s="28"/>
      <c r="FT54" s="28"/>
      <c r="FU54" s="28"/>
      <c r="FV54" s="28"/>
      <c r="FW54" s="28"/>
      <c r="FX54" s="28"/>
      <c r="FY54" s="28"/>
      <c r="FZ54" s="28"/>
      <c r="GA54" s="28"/>
      <c r="GB54" s="28"/>
      <c r="GC54" s="28"/>
      <c r="GD54" s="28"/>
      <c r="GE54" s="28"/>
      <c r="GF54" s="28"/>
      <c r="GG54" s="28"/>
      <c r="GH54" s="28"/>
      <c r="GI54" s="28"/>
      <c r="GJ54" s="28"/>
      <c r="GK54" s="28"/>
      <c r="GL54" s="28"/>
      <c r="GM54" s="28"/>
      <c r="GN54" s="28"/>
      <c r="GO54" s="28"/>
    </row>
    <row r="55" spans="1:197" x14ac:dyDescent="0.25">
      <c r="A55" s="28"/>
      <c r="B55" s="69"/>
      <c r="C55" s="28"/>
      <c r="D55" s="28"/>
      <c r="E55" s="64"/>
      <c r="F55" s="28"/>
      <c r="G55" s="28"/>
      <c r="H55" s="28"/>
      <c r="I55" s="28"/>
      <c r="J55" s="28"/>
      <c r="K55" s="64"/>
      <c r="L55" s="64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64"/>
      <c r="X55" s="64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64"/>
      <c r="AJ55" s="64"/>
      <c r="AK55" s="28"/>
      <c r="AL55" s="28"/>
      <c r="AM55" s="28"/>
      <c r="AN55" s="28"/>
      <c r="AO55" s="28"/>
      <c r="AP55" s="28"/>
      <c r="AQ55" s="28"/>
      <c r="AR55" s="28"/>
      <c r="AS55" s="28"/>
      <c r="AT55" s="28"/>
      <c r="AU55" s="28"/>
      <c r="AV55" s="28"/>
      <c r="AW55" s="28"/>
      <c r="AX55" s="28"/>
      <c r="AY55" s="65"/>
      <c r="AZ55" s="66"/>
      <c r="BA55" s="65"/>
      <c r="BB55" s="65"/>
      <c r="BC55" s="65"/>
      <c r="BD55" s="65"/>
      <c r="BE55" s="65"/>
      <c r="BF55" s="65"/>
      <c r="BG55" s="65"/>
      <c r="BH55" s="65"/>
      <c r="BI55" s="65"/>
      <c r="BJ55" s="65"/>
      <c r="BK55" s="65"/>
      <c r="BL55" s="65"/>
      <c r="BM55" s="66"/>
      <c r="BN55" s="65"/>
      <c r="BO55" s="65"/>
      <c r="BP55" s="65"/>
      <c r="BQ55" s="65"/>
      <c r="BR55" s="65"/>
      <c r="BS55" s="65"/>
      <c r="BT55" s="65"/>
      <c r="BU55" s="65"/>
      <c r="BV55" s="65"/>
      <c r="BW55" s="65"/>
      <c r="BX55" s="65"/>
      <c r="BY55" s="65"/>
      <c r="BZ55" s="66"/>
      <c r="CA55" s="65"/>
      <c r="CB55" s="65"/>
      <c r="CC55" s="65"/>
      <c r="CD55" s="65"/>
      <c r="CE55" s="65"/>
      <c r="CF55" s="65"/>
      <c r="CG55" s="65"/>
      <c r="CH55" s="65"/>
      <c r="CI55" s="65"/>
      <c r="CJ55" s="65"/>
      <c r="CK55" s="65"/>
      <c r="CL55" s="65"/>
      <c r="CM55" s="65"/>
      <c r="CN55" s="65"/>
      <c r="CO55" s="65"/>
      <c r="CP55" s="65"/>
      <c r="CQ55" s="65"/>
      <c r="CR55" s="65"/>
      <c r="CS55" s="28"/>
      <c r="CT55" s="28"/>
      <c r="CU55" s="28"/>
      <c r="CV55" s="28"/>
      <c r="CW55" s="28"/>
      <c r="CX55" s="28"/>
      <c r="CY55" s="28"/>
      <c r="CZ55" s="28"/>
      <c r="DA55" s="28"/>
      <c r="DB55" s="28"/>
      <c r="DC55" s="28"/>
      <c r="DD55" s="28"/>
      <c r="DE55" s="28"/>
      <c r="DF55" s="28"/>
      <c r="DG55" s="28"/>
      <c r="DH55" s="28"/>
      <c r="DI55" s="28"/>
      <c r="DJ55" s="28"/>
      <c r="DK55" s="64"/>
      <c r="DL55" s="28"/>
      <c r="DM55" s="28"/>
      <c r="DN55" s="64"/>
      <c r="DO55" s="64"/>
      <c r="DP55" s="28"/>
      <c r="DQ55" s="28"/>
      <c r="DR55" s="64"/>
      <c r="DS55" s="64"/>
      <c r="DT55" s="28"/>
      <c r="DU55" s="28"/>
      <c r="DV55" s="64"/>
      <c r="DW55" s="28"/>
      <c r="DX55" s="28"/>
      <c r="DY55" s="28"/>
      <c r="DZ55" s="28"/>
      <c r="EA55" s="28"/>
      <c r="EB55" s="28"/>
      <c r="EC55" s="28"/>
      <c r="ED55" s="28"/>
      <c r="EE55" s="28"/>
      <c r="EF55" s="28"/>
      <c r="EG55" s="28"/>
      <c r="EH55" s="28"/>
      <c r="EI55" s="28"/>
      <c r="EJ55" s="28"/>
      <c r="EK55" s="28"/>
      <c r="EL55" s="28"/>
      <c r="EM55" s="28"/>
      <c r="EN55" s="28"/>
      <c r="EO55" s="28"/>
      <c r="EP55" s="28"/>
      <c r="EQ55" s="28"/>
      <c r="ER55" s="28"/>
      <c r="ES55" s="28"/>
      <c r="ET55" s="28"/>
      <c r="EU55" s="28"/>
      <c r="EV55" s="28"/>
      <c r="EW55" s="28"/>
      <c r="EX55" s="28"/>
      <c r="EY55" s="28"/>
      <c r="EZ55" s="28"/>
      <c r="FA55" s="28"/>
      <c r="FB55" s="28"/>
      <c r="FC55" s="28"/>
      <c r="FD55" s="28"/>
      <c r="FE55" s="28"/>
      <c r="FF55" s="28"/>
      <c r="FG55" s="28"/>
      <c r="FH55" s="28"/>
      <c r="FI55" s="28"/>
      <c r="FJ55" s="28"/>
      <c r="FK55" s="28"/>
      <c r="FL55" s="28"/>
      <c r="FM55" s="28"/>
      <c r="FN55" s="28"/>
      <c r="FO55" s="28"/>
      <c r="FP55" s="28"/>
      <c r="FQ55" s="28"/>
      <c r="FR55" s="28"/>
      <c r="FS55" s="28"/>
      <c r="FT55" s="28"/>
      <c r="FU55" s="28"/>
      <c r="FV55" s="28"/>
      <c r="FW55" s="28"/>
      <c r="FX55" s="28"/>
      <c r="FY55" s="28"/>
      <c r="FZ55" s="28"/>
      <c r="GA55" s="28"/>
      <c r="GB55" s="28"/>
      <c r="GC55" s="28"/>
      <c r="GD55" s="28"/>
      <c r="GE55" s="28"/>
      <c r="GF55" s="28"/>
      <c r="GG55" s="28"/>
      <c r="GH55" s="28"/>
      <c r="GI55" s="28"/>
      <c r="GJ55" s="28"/>
      <c r="GK55" s="28"/>
      <c r="GL55" s="28"/>
      <c r="GM55" s="28"/>
      <c r="GN55" s="28"/>
      <c r="GO55" s="28"/>
    </row>
    <row r="56" spans="1:197" x14ac:dyDescent="0.25">
      <c r="A56" s="28"/>
      <c r="B56" s="69"/>
      <c r="C56" s="28"/>
      <c r="D56" s="28"/>
      <c r="E56" s="64"/>
      <c r="F56" s="28"/>
      <c r="G56" s="28"/>
      <c r="H56" s="28"/>
      <c r="I56" s="28"/>
      <c r="J56" s="28"/>
      <c r="K56" s="64"/>
      <c r="L56" s="64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64"/>
      <c r="X56" s="64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64"/>
      <c r="AJ56" s="64"/>
      <c r="AK56" s="28"/>
      <c r="AL56" s="28"/>
      <c r="AM56" s="28"/>
      <c r="AN56" s="28"/>
      <c r="AO56" s="28"/>
      <c r="AP56" s="28"/>
      <c r="AQ56" s="28"/>
      <c r="AR56" s="28"/>
      <c r="AS56" s="28"/>
      <c r="AT56" s="28"/>
      <c r="AU56" s="28"/>
      <c r="AV56" s="28"/>
      <c r="AW56" s="28"/>
      <c r="AX56" s="28"/>
      <c r="AY56" s="65"/>
      <c r="AZ56" s="66"/>
      <c r="BA56" s="65"/>
      <c r="BB56" s="65"/>
      <c r="BC56" s="65"/>
      <c r="BD56" s="65"/>
      <c r="BE56" s="65"/>
      <c r="BF56" s="65"/>
      <c r="BG56" s="65"/>
      <c r="BH56" s="65"/>
      <c r="BI56" s="65"/>
      <c r="BJ56" s="65"/>
      <c r="BK56" s="65"/>
      <c r="BL56" s="65"/>
      <c r="BM56" s="66"/>
      <c r="BN56" s="65"/>
      <c r="BO56" s="65"/>
      <c r="BP56" s="65"/>
      <c r="BQ56" s="65"/>
      <c r="BR56" s="65"/>
      <c r="BS56" s="65"/>
      <c r="BT56" s="65"/>
      <c r="BU56" s="65"/>
      <c r="BV56" s="65"/>
      <c r="BW56" s="65"/>
      <c r="BX56" s="65"/>
      <c r="BY56" s="65"/>
      <c r="BZ56" s="66"/>
      <c r="CA56" s="65"/>
      <c r="CB56" s="65"/>
      <c r="CC56" s="65"/>
      <c r="CD56" s="65"/>
      <c r="CE56" s="65"/>
      <c r="CF56" s="65"/>
      <c r="CG56" s="65"/>
      <c r="CH56" s="65"/>
      <c r="CI56" s="65"/>
      <c r="CJ56" s="65"/>
      <c r="CK56" s="65"/>
      <c r="CL56" s="65"/>
      <c r="CM56" s="65"/>
      <c r="CN56" s="65"/>
      <c r="CO56" s="65"/>
      <c r="CP56" s="65"/>
      <c r="CQ56" s="65"/>
      <c r="CR56" s="65"/>
      <c r="CS56" s="28"/>
      <c r="CT56" s="28"/>
      <c r="CU56" s="28"/>
      <c r="CV56" s="28"/>
      <c r="CW56" s="28"/>
      <c r="CX56" s="28"/>
      <c r="CY56" s="28"/>
      <c r="CZ56" s="28"/>
      <c r="DA56" s="28"/>
      <c r="DB56" s="28"/>
      <c r="DC56" s="28"/>
      <c r="DD56" s="28"/>
      <c r="DE56" s="28"/>
      <c r="DF56" s="28"/>
      <c r="DG56" s="28"/>
      <c r="DH56" s="28"/>
      <c r="DI56" s="28"/>
      <c r="DJ56" s="28"/>
      <c r="DK56" s="64"/>
      <c r="DL56" s="28"/>
      <c r="DM56" s="28"/>
      <c r="DN56" s="64"/>
      <c r="DO56" s="64"/>
      <c r="DP56" s="28"/>
      <c r="DQ56" s="28"/>
      <c r="DR56" s="64"/>
      <c r="DS56" s="64"/>
      <c r="DT56" s="28"/>
      <c r="DU56" s="28"/>
      <c r="DV56" s="64"/>
      <c r="DW56" s="28"/>
      <c r="DX56" s="28"/>
      <c r="DY56" s="28"/>
      <c r="DZ56" s="28"/>
      <c r="EA56" s="28"/>
      <c r="EB56" s="28"/>
      <c r="EC56" s="28"/>
      <c r="ED56" s="28"/>
      <c r="EE56" s="28"/>
      <c r="EF56" s="28"/>
      <c r="EG56" s="28"/>
      <c r="EH56" s="28"/>
      <c r="EI56" s="28"/>
      <c r="EJ56" s="28"/>
      <c r="EK56" s="28"/>
      <c r="EL56" s="28"/>
      <c r="EM56" s="28"/>
      <c r="EN56" s="28"/>
      <c r="EO56" s="28"/>
      <c r="EP56" s="28"/>
      <c r="EQ56" s="28"/>
      <c r="ER56" s="28"/>
      <c r="ES56" s="28"/>
      <c r="ET56" s="28"/>
      <c r="EU56" s="28"/>
      <c r="EV56" s="28"/>
      <c r="EW56" s="28"/>
      <c r="EX56" s="28"/>
      <c r="EY56" s="28"/>
      <c r="EZ56" s="28"/>
      <c r="FA56" s="28"/>
      <c r="FB56" s="28"/>
      <c r="FC56" s="28"/>
      <c r="FD56" s="28"/>
      <c r="FE56" s="28"/>
      <c r="FF56" s="28"/>
      <c r="FG56" s="28"/>
      <c r="FH56" s="28"/>
      <c r="FI56" s="28"/>
      <c r="FJ56" s="28"/>
      <c r="FK56" s="28"/>
      <c r="FL56" s="28"/>
      <c r="FM56" s="28"/>
      <c r="FN56" s="28"/>
      <c r="FO56" s="28"/>
      <c r="FP56" s="28"/>
      <c r="FQ56" s="28"/>
      <c r="FR56" s="28"/>
      <c r="FS56" s="28"/>
      <c r="FT56" s="28"/>
      <c r="FU56" s="28"/>
      <c r="FV56" s="28"/>
      <c r="FW56" s="28"/>
      <c r="FX56" s="28"/>
      <c r="FY56" s="28"/>
      <c r="FZ56" s="28"/>
      <c r="GA56" s="28"/>
      <c r="GB56" s="28"/>
      <c r="GC56" s="28"/>
      <c r="GD56" s="28"/>
      <c r="GE56" s="28"/>
      <c r="GF56" s="28"/>
      <c r="GG56" s="28"/>
      <c r="GH56" s="28"/>
      <c r="GI56" s="28"/>
      <c r="GJ56" s="28"/>
      <c r="GK56" s="28"/>
      <c r="GL56" s="28"/>
      <c r="GM56" s="28"/>
      <c r="GN56" s="28"/>
      <c r="GO56" s="28"/>
    </row>
    <row r="57" spans="1:197" x14ac:dyDescent="0.25">
      <c r="A57" s="28"/>
      <c r="B57" s="69"/>
      <c r="C57" s="28"/>
      <c r="D57" s="28"/>
      <c r="E57" s="64"/>
      <c r="F57" s="28"/>
      <c r="G57" s="28"/>
      <c r="H57" s="28"/>
      <c r="I57" s="28"/>
      <c r="J57" s="28"/>
      <c r="K57" s="64"/>
      <c r="L57" s="64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64"/>
      <c r="X57" s="64"/>
      <c r="Y57" s="28"/>
      <c r="Z57" s="28"/>
      <c r="AA57" s="28"/>
      <c r="AB57" s="28"/>
      <c r="AC57" s="28"/>
      <c r="AD57" s="28"/>
      <c r="AE57" s="28"/>
      <c r="AF57" s="28"/>
      <c r="AG57" s="28"/>
      <c r="AH57" s="28"/>
      <c r="AI57" s="64"/>
      <c r="AJ57" s="64"/>
      <c r="AK57" s="28"/>
      <c r="AL57" s="28"/>
      <c r="AM57" s="28"/>
      <c r="AN57" s="28"/>
      <c r="AO57" s="28"/>
      <c r="AP57" s="28"/>
      <c r="AQ57" s="28"/>
      <c r="AR57" s="28"/>
      <c r="AS57" s="28"/>
      <c r="AT57" s="28"/>
      <c r="AU57" s="28"/>
      <c r="AV57" s="28"/>
      <c r="AW57" s="28"/>
      <c r="AX57" s="28"/>
      <c r="AY57" s="65"/>
      <c r="AZ57" s="66"/>
      <c r="BA57" s="65"/>
      <c r="BB57" s="65"/>
      <c r="BC57" s="65"/>
      <c r="BD57" s="65"/>
      <c r="BE57" s="65"/>
      <c r="BF57" s="65"/>
      <c r="BG57" s="65"/>
      <c r="BH57" s="65"/>
      <c r="BI57" s="65"/>
      <c r="BJ57" s="65"/>
      <c r="BK57" s="65"/>
      <c r="BL57" s="65"/>
      <c r="BM57" s="66"/>
      <c r="BN57" s="65"/>
      <c r="BO57" s="65"/>
      <c r="BP57" s="65"/>
      <c r="BQ57" s="65"/>
      <c r="BR57" s="65"/>
      <c r="BS57" s="65"/>
      <c r="BT57" s="65"/>
      <c r="BU57" s="65"/>
      <c r="BV57" s="65"/>
      <c r="BW57" s="65"/>
      <c r="BX57" s="65"/>
      <c r="BY57" s="65"/>
      <c r="BZ57" s="66"/>
      <c r="CA57" s="65"/>
      <c r="CB57" s="65"/>
      <c r="CC57" s="65"/>
      <c r="CD57" s="65"/>
      <c r="CE57" s="65"/>
      <c r="CF57" s="65"/>
      <c r="CG57" s="65"/>
      <c r="CH57" s="65"/>
      <c r="CI57" s="65"/>
      <c r="CJ57" s="65"/>
      <c r="CK57" s="65"/>
      <c r="CL57" s="65"/>
      <c r="CM57" s="65"/>
      <c r="CN57" s="65"/>
      <c r="CO57" s="65"/>
      <c r="CP57" s="65"/>
      <c r="CQ57" s="65"/>
      <c r="CR57" s="65"/>
      <c r="CS57" s="28"/>
      <c r="CT57" s="28"/>
      <c r="CU57" s="28"/>
      <c r="CV57" s="28"/>
      <c r="CW57" s="28"/>
      <c r="CX57" s="28"/>
      <c r="CY57" s="28"/>
      <c r="CZ57" s="28"/>
      <c r="DA57" s="28"/>
      <c r="DB57" s="28"/>
      <c r="DC57" s="28"/>
      <c r="DD57" s="28"/>
      <c r="DE57" s="28"/>
      <c r="DF57" s="28"/>
      <c r="DG57" s="28"/>
      <c r="DH57" s="28"/>
      <c r="DI57" s="28"/>
      <c r="DJ57" s="28"/>
      <c r="DK57" s="64"/>
      <c r="DL57" s="28"/>
      <c r="DM57" s="28"/>
      <c r="DN57" s="64"/>
      <c r="DO57" s="64"/>
      <c r="DP57" s="28"/>
      <c r="DQ57" s="28"/>
      <c r="DR57" s="64"/>
      <c r="DS57" s="64"/>
      <c r="DT57" s="28"/>
      <c r="DU57" s="28"/>
      <c r="DV57" s="64"/>
      <c r="DW57" s="28"/>
      <c r="DX57" s="28"/>
      <c r="DY57" s="28"/>
      <c r="DZ57" s="28"/>
      <c r="EA57" s="28"/>
      <c r="EB57" s="28"/>
      <c r="EC57" s="28"/>
      <c r="ED57" s="28"/>
      <c r="EE57" s="28"/>
      <c r="EF57" s="28"/>
      <c r="EG57" s="28"/>
      <c r="EH57" s="28"/>
      <c r="EI57" s="28"/>
      <c r="EJ57" s="28"/>
      <c r="EK57" s="28"/>
      <c r="EL57" s="28"/>
      <c r="EM57" s="28"/>
      <c r="EN57" s="28"/>
      <c r="EO57" s="28"/>
      <c r="EP57" s="28"/>
      <c r="EQ57" s="28"/>
      <c r="ER57" s="28"/>
      <c r="ES57" s="28"/>
      <c r="ET57" s="28"/>
      <c r="EU57" s="28"/>
      <c r="EV57" s="28"/>
      <c r="EW57" s="28"/>
      <c r="EX57" s="28"/>
      <c r="EY57" s="28"/>
      <c r="EZ57" s="28"/>
      <c r="FA57" s="28"/>
      <c r="FB57" s="28"/>
      <c r="FC57" s="28"/>
      <c r="FD57" s="28"/>
      <c r="FE57" s="28"/>
      <c r="FF57" s="28"/>
      <c r="FG57" s="28"/>
      <c r="FH57" s="28"/>
      <c r="FI57" s="28"/>
      <c r="FJ57" s="28"/>
      <c r="FK57" s="28"/>
      <c r="FL57" s="28"/>
      <c r="FM57" s="28"/>
      <c r="FN57" s="28"/>
      <c r="FO57" s="28"/>
      <c r="FP57" s="28"/>
      <c r="FQ57" s="28"/>
      <c r="FR57" s="28"/>
      <c r="FS57" s="28"/>
      <c r="FT57" s="28"/>
      <c r="FU57" s="28"/>
      <c r="FV57" s="28"/>
      <c r="FW57" s="28"/>
      <c r="FX57" s="28"/>
      <c r="FY57" s="28"/>
      <c r="FZ57" s="28"/>
      <c r="GA57" s="28"/>
      <c r="GB57" s="28"/>
      <c r="GC57" s="28"/>
      <c r="GD57" s="28"/>
      <c r="GE57" s="28"/>
      <c r="GF57" s="28"/>
      <c r="GG57" s="28"/>
      <c r="GH57" s="28"/>
      <c r="GI57" s="28"/>
      <c r="GJ57" s="28"/>
      <c r="GK57" s="28"/>
      <c r="GL57" s="28"/>
      <c r="GM57" s="28"/>
      <c r="GN57" s="28"/>
      <c r="GO57" s="28"/>
    </row>
    <row r="58" spans="1:197" x14ac:dyDescent="0.25">
      <c r="A58" s="28"/>
      <c r="B58" s="69"/>
      <c r="C58" s="28"/>
      <c r="D58" s="28"/>
      <c r="E58" s="64"/>
      <c r="F58" s="28"/>
      <c r="G58" s="28"/>
      <c r="H58" s="28"/>
      <c r="I58" s="28"/>
      <c r="J58" s="28"/>
      <c r="K58" s="64"/>
      <c r="L58" s="64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64"/>
      <c r="X58" s="64"/>
      <c r="Y58" s="28"/>
      <c r="Z58" s="28"/>
      <c r="AA58" s="28"/>
      <c r="AB58" s="28"/>
      <c r="AC58" s="28"/>
      <c r="AD58" s="28"/>
      <c r="AE58" s="28"/>
      <c r="AF58" s="28"/>
      <c r="AG58" s="28"/>
      <c r="AH58" s="28"/>
      <c r="AI58" s="64"/>
      <c r="AJ58" s="64"/>
      <c r="AK58" s="28"/>
      <c r="AL58" s="28"/>
      <c r="AM58" s="28"/>
      <c r="AN58" s="28"/>
      <c r="AO58" s="28"/>
      <c r="AP58" s="28"/>
      <c r="AQ58" s="28"/>
      <c r="AR58" s="28"/>
      <c r="AS58" s="28"/>
      <c r="AT58" s="28"/>
      <c r="AU58" s="28"/>
      <c r="AV58" s="28"/>
      <c r="AW58" s="28"/>
      <c r="AX58" s="28"/>
      <c r="AY58" s="65"/>
      <c r="AZ58" s="66"/>
      <c r="BA58" s="65"/>
      <c r="BB58" s="65"/>
      <c r="BC58" s="65"/>
      <c r="BD58" s="65"/>
      <c r="BE58" s="65"/>
      <c r="BF58" s="65"/>
      <c r="BG58" s="65"/>
      <c r="BH58" s="65"/>
      <c r="BI58" s="65"/>
      <c r="BJ58" s="65"/>
      <c r="BK58" s="65"/>
      <c r="BL58" s="65"/>
      <c r="BM58" s="66"/>
      <c r="BN58" s="65"/>
      <c r="BO58" s="65"/>
      <c r="BP58" s="65"/>
      <c r="BQ58" s="65"/>
      <c r="BR58" s="65"/>
      <c r="BS58" s="65"/>
      <c r="BT58" s="65"/>
      <c r="BU58" s="65"/>
      <c r="BV58" s="65"/>
      <c r="BW58" s="65"/>
      <c r="BX58" s="65"/>
      <c r="BY58" s="65"/>
      <c r="BZ58" s="66"/>
      <c r="CA58" s="65"/>
      <c r="CB58" s="65"/>
      <c r="CC58" s="65"/>
      <c r="CD58" s="65"/>
      <c r="CE58" s="65"/>
      <c r="CF58" s="65"/>
      <c r="CG58" s="65"/>
      <c r="CH58" s="65"/>
      <c r="CI58" s="65"/>
      <c r="CJ58" s="65"/>
      <c r="CK58" s="65"/>
      <c r="CL58" s="65"/>
      <c r="CM58" s="65"/>
      <c r="CN58" s="65"/>
      <c r="CO58" s="65"/>
      <c r="CP58" s="65"/>
      <c r="CQ58" s="65"/>
      <c r="CR58" s="65"/>
      <c r="CS58" s="28"/>
      <c r="CT58" s="28"/>
      <c r="CU58" s="28"/>
      <c r="CV58" s="28"/>
      <c r="CW58" s="28"/>
      <c r="CX58" s="28"/>
      <c r="CY58" s="28"/>
      <c r="CZ58" s="28"/>
      <c r="DA58" s="28"/>
      <c r="DB58" s="28"/>
      <c r="DC58" s="28"/>
      <c r="DD58" s="28"/>
      <c r="DE58" s="28"/>
      <c r="DF58" s="28"/>
      <c r="DG58" s="28"/>
      <c r="DH58" s="28"/>
      <c r="DI58" s="28"/>
      <c r="DJ58" s="28"/>
      <c r="DK58" s="64"/>
      <c r="DL58" s="28"/>
      <c r="DM58" s="28"/>
      <c r="DN58" s="64"/>
      <c r="DO58" s="64"/>
      <c r="DP58" s="28"/>
      <c r="DQ58" s="28"/>
      <c r="DR58" s="64"/>
      <c r="DS58" s="64"/>
      <c r="DT58" s="28"/>
      <c r="DU58" s="28"/>
      <c r="DV58" s="64"/>
      <c r="DW58" s="28"/>
      <c r="DX58" s="28"/>
      <c r="DY58" s="28"/>
      <c r="DZ58" s="28"/>
      <c r="EA58" s="28"/>
      <c r="EB58" s="28"/>
      <c r="EC58" s="28"/>
      <c r="ED58" s="28"/>
      <c r="EE58" s="28"/>
      <c r="EF58" s="28"/>
      <c r="EG58" s="28"/>
      <c r="EH58" s="28"/>
      <c r="EI58" s="28"/>
      <c r="EJ58" s="28"/>
      <c r="EK58" s="28"/>
      <c r="EL58" s="28"/>
      <c r="EM58" s="28"/>
      <c r="EN58" s="28"/>
      <c r="EO58" s="28"/>
      <c r="EP58" s="28"/>
      <c r="EQ58" s="28"/>
      <c r="ER58" s="28"/>
      <c r="ES58" s="28"/>
      <c r="ET58" s="28"/>
      <c r="EU58" s="28"/>
      <c r="EV58" s="28"/>
      <c r="EW58" s="28"/>
      <c r="EX58" s="28"/>
      <c r="EY58" s="28"/>
      <c r="EZ58" s="28"/>
      <c r="FA58" s="28"/>
      <c r="FB58" s="28"/>
      <c r="FC58" s="28"/>
      <c r="FD58" s="28"/>
      <c r="FE58" s="28"/>
      <c r="FF58" s="28"/>
      <c r="FG58" s="28"/>
      <c r="FH58" s="28"/>
      <c r="FI58" s="28"/>
      <c r="FJ58" s="28"/>
      <c r="FK58" s="28"/>
      <c r="FL58" s="28"/>
      <c r="FM58" s="28"/>
      <c r="FN58" s="28"/>
      <c r="FO58" s="28"/>
      <c r="FP58" s="28"/>
      <c r="FQ58" s="28"/>
      <c r="FR58" s="28"/>
      <c r="FS58" s="28"/>
      <c r="FT58" s="28"/>
      <c r="FU58" s="28"/>
      <c r="FV58" s="28"/>
      <c r="FW58" s="28"/>
      <c r="FX58" s="28"/>
      <c r="FY58" s="28"/>
      <c r="FZ58" s="28"/>
      <c r="GA58" s="28"/>
      <c r="GB58" s="28"/>
      <c r="GC58" s="28"/>
      <c r="GD58" s="28"/>
      <c r="GE58" s="28"/>
      <c r="GF58" s="28"/>
      <c r="GG58" s="28"/>
      <c r="GH58" s="28"/>
      <c r="GI58" s="28"/>
      <c r="GJ58" s="28"/>
      <c r="GK58" s="28"/>
      <c r="GL58" s="28"/>
      <c r="GM58" s="28"/>
      <c r="GN58" s="28"/>
      <c r="GO58" s="28"/>
    </row>
    <row r="59" spans="1:197" x14ac:dyDescent="0.25">
      <c r="A59" s="28"/>
      <c r="B59" s="69"/>
      <c r="C59" s="28"/>
      <c r="D59" s="28"/>
      <c r="E59" s="64"/>
      <c r="F59" s="28"/>
      <c r="G59" s="28"/>
      <c r="H59" s="28"/>
      <c r="I59" s="28"/>
      <c r="J59" s="28"/>
      <c r="K59" s="64"/>
      <c r="L59" s="64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64"/>
      <c r="X59" s="64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64"/>
      <c r="AJ59" s="64"/>
      <c r="AK59" s="28"/>
      <c r="AL59" s="28"/>
      <c r="AM59" s="28"/>
      <c r="AN59" s="28"/>
      <c r="AO59" s="28"/>
      <c r="AP59" s="28"/>
      <c r="AQ59" s="28"/>
      <c r="AR59" s="28"/>
      <c r="AS59" s="28"/>
      <c r="AT59" s="28"/>
      <c r="AU59" s="28"/>
      <c r="AV59" s="28"/>
      <c r="AW59" s="28"/>
      <c r="AX59" s="28"/>
      <c r="AY59" s="65"/>
      <c r="AZ59" s="66"/>
      <c r="BA59" s="65"/>
      <c r="BB59" s="65"/>
      <c r="BC59" s="65"/>
      <c r="BD59" s="65"/>
      <c r="BE59" s="65"/>
      <c r="BF59" s="65"/>
      <c r="BG59" s="65"/>
      <c r="BH59" s="65"/>
      <c r="BI59" s="65"/>
      <c r="BJ59" s="65"/>
      <c r="BK59" s="65"/>
      <c r="BL59" s="65"/>
      <c r="BM59" s="66"/>
      <c r="BN59" s="65"/>
      <c r="BO59" s="65"/>
      <c r="BP59" s="65"/>
      <c r="BQ59" s="65"/>
      <c r="BR59" s="65"/>
      <c r="BS59" s="65"/>
      <c r="BT59" s="65"/>
      <c r="BU59" s="65"/>
      <c r="BV59" s="65"/>
      <c r="BW59" s="65"/>
      <c r="BX59" s="65"/>
      <c r="BY59" s="65"/>
      <c r="BZ59" s="66"/>
      <c r="CA59" s="65"/>
      <c r="CB59" s="65"/>
      <c r="CC59" s="65"/>
      <c r="CD59" s="65"/>
      <c r="CE59" s="65"/>
      <c r="CF59" s="65"/>
      <c r="CG59" s="65"/>
      <c r="CH59" s="65"/>
      <c r="CI59" s="65"/>
      <c r="CJ59" s="65"/>
      <c r="CK59" s="65"/>
      <c r="CL59" s="65"/>
      <c r="CM59" s="65"/>
      <c r="CN59" s="65"/>
      <c r="CO59" s="65"/>
      <c r="CP59" s="65"/>
      <c r="CQ59" s="65"/>
      <c r="CR59" s="65"/>
      <c r="CS59" s="28"/>
      <c r="CT59" s="28"/>
      <c r="CU59" s="28"/>
      <c r="CV59" s="28"/>
      <c r="CW59" s="28"/>
      <c r="CX59" s="28"/>
      <c r="CY59" s="28"/>
      <c r="CZ59" s="28"/>
      <c r="DA59" s="28"/>
      <c r="DB59" s="28"/>
      <c r="DC59" s="28"/>
      <c r="DD59" s="28"/>
      <c r="DE59" s="28"/>
      <c r="DF59" s="28"/>
      <c r="DG59" s="28"/>
      <c r="DH59" s="28"/>
      <c r="DI59" s="28"/>
      <c r="DJ59" s="28"/>
      <c r="DK59" s="64"/>
      <c r="DL59" s="28"/>
      <c r="DM59" s="28"/>
      <c r="DN59" s="64"/>
      <c r="DO59" s="64"/>
      <c r="DP59" s="28"/>
      <c r="DQ59" s="28"/>
      <c r="DR59" s="64"/>
      <c r="DS59" s="64"/>
      <c r="DT59" s="28"/>
      <c r="DU59" s="28"/>
      <c r="DV59" s="64"/>
      <c r="DW59" s="28"/>
      <c r="DX59" s="28"/>
      <c r="DY59" s="28"/>
      <c r="DZ59" s="28"/>
      <c r="EA59" s="28"/>
      <c r="EB59" s="28"/>
      <c r="EC59" s="28"/>
      <c r="ED59" s="28"/>
      <c r="EE59" s="28"/>
      <c r="EF59" s="28"/>
      <c r="EG59" s="28"/>
      <c r="EH59" s="28"/>
      <c r="EI59" s="28"/>
      <c r="EJ59" s="28"/>
      <c r="EK59" s="28"/>
      <c r="EL59" s="28"/>
      <c r="EM59" s="28"/>
      <c r="EN59" s="28"/>
      <c r="EO59" s="28"/>
      <c r="EP59" s="28"/>
      <c r="EQ59" s="28"/>
      <c r="ER59" s="28"/>
      <c r="ES59" s="28"/>
      <c r="ET59" s="28"/>
      <c r="EU59" s="28"/>
      <c r="EV59" s="28"/>
      <c r="EW59" s="28"/>
      <c r="EX59" s="28"/>
      <c r="EY59" s="28"/>
      <c r="EZ59" s="28"/>
      <c r="FA59" s="28"/>
      <c r="FB59" s="28"/>
      <c r="FC59" s="28"/>
      <c r="FD59" s="28"/>
      <c r="FE59" s="28"/>
      <c r="FF59" s="28"/>
      <c r="FG59" s="28"/>
      <c r="FH59" s="28"/>
      <c r="FI59" s="28"/>
      <c r="FJ59" s="28"/>
      <c r="FK59" s="28"/>
      <c r="FL59" s="28"/>
      <c r="FM59" s="28"/>
      <c r="FN59" s="28"/>
      <c r="FO59" s="28"/>
      <c r="FP59" s="28"/>
      <c r="FQ59" s="28"/>
      <c r="FR59" s="28"/>
      <c r="FS59" s="28"/>
      <c r="FT59" s="28"/>
      <c r="FU59" s="28"/>
      <c r="FV59" s="28"/>
      <c r="FW59" s="28"/>
      <c r="FX59" s="28"/>
      <c r="FY59" s="28"/>
      <c r="FZ59" s="28"/>
      <c r="GA59" s="28"/>
      <c r="GB59" s="28"/>
      <c r="GC59" s="28"/>
      <c r="GD59" s="28"/>
      <c r="GE59" s="28"/>
      <c r="GF59" s="28"/>
      <c r="GG59" s="28"/>
      <c r="GH59" s="28"/>
      <c r="GI59" s="28"/>
      <c r="GJ59" s="28"/>
      <c r="GK59" s="28"/>
      <c r="GL59" s="28"/>
      <c r="GM59" s="28"/>
      <c r="GN59" s="28"/>
      <c r="GO59" s="28"/>
    </row>
    <row r="60" spans="1:197" x14ac:dyDescent="0.25">
      <c r="A60" s="28"/>
      <c r="B60" s="69"/>
      <c r="C60" s="28"/>
      <c r="D60" s="28"/>
      <c r="E60" s="64"/>
      <c r="F60" s="28"/>
      <c r="G60" s="28"/>
      <c r="H60" s="28"/>
      <c r="I60" s="28"/>
      <c r="J60" s="28"/>
      <c r="K60" s="64"/>
      <c r="L60" s="64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64"/>
      <c r="X60" s="64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64"/>
      <c r="AJ60" s="64"/>
      <c r="AK60" s="28"/>
      <c r="AL60" s="28"/>
      <c r="AM60" s="28"/>
      <c r="AN60" s="28"/>
      <c r="AO60" s="28"/>
      <c r="AP60" s="28"/>
      <c r="AQ60" s="28"/>
      <c r="AR60" s="28"/>
      <c r="AS60" s="28"/>
      <c r="AT60" s="28"/>
      <c r="AU60" s="28"/>
      <c r="AV60" s="28"/>
      <c r="AW60" s="28"/>
      <c r="AX60" s="28"/>
      <c r="AY60" s="65"/>
      <c r="AZ60" s="66"/>
      <c r="BA60" s="65"/>
      <c r="BB60" s="65"/>
      <c r="BC60" s="65"/>
      <c r="BD60" s="65"/>
      <c r="BE60" s="65"/>
      <c r="BF60" s="65"/>
      <c r="BG60" s="65"/>
      <c r="BH60" s="65"/>
      <c r="BI60" s="65"/>
      <c r="BJ60" s="65"/>
      <c r="BK60" s="65"/>
      <c r="BL60" s="65"/>
      <c r="BM60" s="66"/>
      <c r="BN60" s="65"/>
      <c r="BO60" s="65"/>
      <c r="BP60" s="65"/>
      <c r="BQ60" s="65"/>
      <c r="BR60" s="65"/>
      <c r="BS60" s="65"/>
      <c r="BT60" s="65"/>
      <c r="BU60" s="65"/>
      <c r="BV60" s="65"/>
      <c r="BW60" s="65"/>
      <c r="BX60" s="65"/>
      <c r="BY60" s="65"/>
      <c r="BZ60" s="66"/>
      <c r="CA60" s="65"/>
      <c r="CB60" s="65"/>
      <c r="CC60" s="65"/>
      <c r="CD60" s="65"/>
      <c r="CE60" s="65"/>
      <c r="CF60" s="65"/>
      <c r="CG60" s="65"/>
      <c r="CH60" s="65"/>
      <c r="CI60" s="65"/>
      <c r="CJ60" s="65"/>
      <c r="CK60" s="65"/>
      <c r="CL60" s="65"/>
      <c r="CM60" s="65"/>
      <c r="CN60" s="65"/>
      <c r="CO60" s="65"/>
      <c r="CP60" s="65"/>
      <c r="CQ60" s="65"/>
      <c r="CR60" s="65"/>
      <c r="CS60" s="28"/>
      <c r="CT60" s="28"/>
      <c r="CU60" s="28"/>
      <c r="CV60" s="28"/>
      <c r="CW60" s="28"/>
      <c r="CX60" s="28"/>
      <c r="CY60" s="28"/>
      <c r="CZ60" s="28"/>
      <c r="DA60" s="28"/>
      <c r="DB60" s="28"/>
      <c r="DC60" s="28"/>
      <c r="DD60" s="28"/>
      <c r="DE60" s="28"/>
      <c r="DF60" s="28"/>
      <c r="DG60" s="28"/>
      <c r="DH60" s="28"/>
      <c r="DI60" s="28"/>
      <c r="DJ60" s="28"/>
      <c r="DK60" s="64"/>
      <c r="DL60" s="28"/>
      <c r="DM60" s="28"/>
      <c r="DN60" s="64"/>
      <c r="DO60" s="64"/>
      <c r="DP60" s="28"/>
      <c r="DQ60" s="28"/>
      <c r="DR60" s="64"/>
      <c r="DS60" s="64"/>
      <c r="DT60" s="28"/>
      <c r="DU60" s="28"/>
      <c r="DV60" s="64"/>
      <c r="DW60" s="28"/>
      <c r="DX60" s="28"/>
      <c r="DY60" s="28"/>
      <c r="DZ60" s="28"/>
      <c r="EA60" s="28"/>
      <c r="EB60" s="28"/>
      <c r="EC60" s="28"/>
      <c r="ED60" s="28"/>
      <c r="EE60" s="28"/>
      <c r="EF60" s="28"/>
      <c r="EG60" s="28"/>
      <c r="EH60" s="28"/>
      <c r="EI60" s="28"/>
      <c r="EJ60" s="28"/>
      <c r="EK60" s="28"/>
      <c r="EL60" s="28"/>
      <c r="EM60" s="28"/>
      <c r="EN60" s="28"/>
      <c r="EO60" s="28"/>
      <c r="EP60" s="28"/>
      <c r="EQ60" s="28"/>
      <c r="ER60" s="28"/>
      <c r="ES60" s="28"/>
      <c r="ET60" s="28"/>
      <c r="EU60" s="28"/>
      <c r="EV60" s="28"/>
      <c r="EW60" s="28"/>
      <c r="EX60" s="28"/>
      <c r="EY60" s="28"/>
      <c r="EZ60" s="28"/>
      <c r="FA60" s="28"/>
      <c r="FB60" s="28"/>
      <c r="FC60" s="28"/>
      <c r="FD60" s="28"/>
      <c r="FE60" s="28"/>
      <c r="FF60" s="28"/>
      <c r="FG60" s="28"/>
      <c r="FH60" s="28"/>
      <c r="FI60" s="28"/>
      <c r="FJ60" s="28"/>
      <c r="FK60" s="28"/>
      <c r="FL60" s="28"/>
      <c r="FM60" s="28"/>
      <c r="FN60" s="28"/>
      <c r="FO60" s="28"/>
      <c r="FP60" s="28"/>
      <c r="FQ60" s="28"/>
      <c r="FR60" s="28"/>
      <c r="FS60" s="28"/>
      <c r="FT60" s="28"/>
      <c r="FU60" s="28"/>
      <c r="FV60" s="28"/>
      <c r="FW60" s="28"/>
      <c r="FX60" s="28"/>
      <c r="FY60" s="28"/>
      <c r="FZ60" s="28"/>
      <c r="GA60" s="28"/>
      <c r="GB60" s="28"/>
      <c r="GC60" s="28"/>
      <c r="GD60" s="28"/>
      <c r="GE60" s="28"/>
      <c r="GF60" s="28"/>
      <c r="GG60" s="28"/>
      <c r="GH60" s="28"/>
      <c r="GI60" s="28"/>
      <c r="GJ60" s="28"/>
      <c r="GK60" s="28"/>
      <c r="GL60" s="28"/>
      <c r="GM60" s="28"/>
      <c r="GN60" s="28"/>
      <c r="GO60" s="28"/>
    </row>
    <row r="61" spans="1:197" x14ac:dyDescent="0.25">
      <c r="A61" s="28"/>
      <c r="B61" s="69"/>
      <c r="C61" s="28"/>
      <c r="D61" s="28"/>
      <c r="E61" s="64"/>
      <c r="F61" s="28"/>
      <c r="G61" s="28"/>
      <c r="H61" s="28"/>
      <c r="I61" s="28"/>
      <c r="J61" s="28"/>
      <c r="K61" s="64"/>
      <c r="L61" s="64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64"/>
      <c r="X61" s="64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64"/>
      <c r="AJ61" s="64"/>
      <c r="AK61" s="28"/>
      <c r="AL61" s="28"/>
      <c r="AM61" s="28"/>
      <c r="AN61" s="28"/>
      <c r="AO61" s="28"/>
      <c r="AP61" s="28"/>
      <c r="AQ61" s="28"/>
      <c r="AR61" s="28"/>
      <c r="AS61" s="28"/>
      <c r="AT61" s="28"/>
      <c r="AU61" s="28"/>
      <c r="AV61" s="28"/>
      <c r="AW61" s="28"/>
      <c r="AX61" s="28"/>
      <c r="AY61" s="65"/>
      <c r="AZ61" s="66"/>
      <c r="BA61" s="65"/>
      <c r="BB61" s="65"/>
      <c r="BC61" s="65"/>
      <c r="BD61" s="65"/>
      <c r="BE61" s="65"/>
      <c r="BF61" s="65"/>
      <c r="BG61" s="65"/>
      <c r="BH61" s="65"/>
      <c r="BI61" s="65"/>
      <c r="BJ61" s="65"/>
      <c r="BK61" s="65"/>
      <c r="BL61" s="65"/>
      <c r="BM61" s="66"/>
      <c r="BN61" s="65"/>
      <c r="BO61" s="65"/>
      <c r="BP61" s="65"/>
      <c r="BQ61" s="65"/>
      <c r="BR61" s="65"/>
      <c r="BS61" s="65"/>
      <c r="BT61" s="65"/>
      <c r="BU61" s="65"/>
      <c r="BV61" s="65"/>
      <c r="BW61" s="65"/>
      <c r="BX61" s="65"/>
      <c r="BY61" s="65"/>
      <c r="BZ61" s="66"/>
      <c r="CA61" s="65"/>
      <c r="CB61" s="65"/>
      <c r="CC61" s="65"/>
      <c r="CD61" s="65"/>
      <c r="CE61" s="65"/>
      <c r="CF61" s="65"/>
      <c r="CG61" s="65"/>
      <c r="CH61" s="65"/>
      <c r="CI61" s="65"/>
      <c r="CJ61" s="65"/>
      <c r="CK61" s="65"/>
      <c r="CL61" s="65"/>
      <c r="CM61" s="65"/>
      <c r="CN61" s="65"/>
      <c r="CO61" s="65"/>
      <c r="CP61" s="65"/>
      <c r="CQ61" s="65"/>
      <c r="CR61" s="65"/>
      <c r="CS61" s="28"/>
      <c r="CT61" s="28"/>
      <c r="CU61" s="28"/>
      <c r="CV61" s="28"/>
      <c r="CW61" s="28"/>
      <c r="CX61" s="28"/>
      <c r="CY61" s="28"/>
      <c r="CZ61" s="28"/>
      <c r="DA61" s="28"/>
      <c r="DB61" s="28"/>
      <c r="DC61" s="28"/>
      <c r="DD61" s="28"/>
      <c r="DE61" s="28"/>
      <c r="DF61" s="28"/>
      <c r="DG61" s="28"/>
      <c r="DH61" s="28"/>
      <c r="DI61" s="28"/>
      <c r="DJ61" s="28"/>
      <c r="DK61" s="64"/>
      <c r="DL61" s="28"/>
      <c r="DM61" s="28"/>
      <c r="DN61" s="64"/>
      <c r="DO61" s="64"/>
      <c r="DP61" s="28"/>
      <c r="DQ61" s="28"/>
      <c r="DR61" s="64"/>
      <c r="DS61" s="64"/>
      <c r="DT61" s="28"/>
      <c r="DU61" s="28"/>
      <c r="DV61" s="64"/>
      <c r="DW61" s="28"/>
      <c r="DX61" s="28"/>
      <c r="DY61" s="28"/>
      <c r="DZ61" s="28"/>
      <c r="EA61" s="28"/>
      <c r="EB61" s="28"/>
      <c r="EC61" s="28"/>
      <c r="ED61" s="28"/>
      <c r="EE61" s="28"/>
      <c r="EF61" s="28"/>
      <c r="EG61" s="28"/>
      <c r="EH61" s="28"/>
      <c r="EI61" s="28"/>
      <c r="EJ61" s="28"/>
      <c r="EK61" s="28"/>
      <c r="EL61" s="28"/>
      <c r="EM61" s="28"/>
      <c r="EN61" s="28"/>
      <c r="EO61" s="28"/>
      <c r="EP61" s="28"/>
      <c r="EQ61" s="28"/>
      <c r="ER61" s="28"/>
      <c r="ES61" s="28"/>
      <c r="ET61" s="28"/>
      <c r="EU61" s="28"/>
      <c r="EV61" s="28"/>
      <c r="EW61" s="28"/>
      <c r="EX61" s="28"/>
      <c r="EY61" s="28"/>
      <c r="EZ61" s="28"/>
      <c r="FA61" s="28"/>
      <c r="FB61" s="28"/>
      <c r="FC61" s="28"/>
      <c r="FD61" s="28"/>
      <c r="FE61" s="28"/>
      <c r="FF61" s="28"/>
      <c r="FG61" s="28"/>
      <c r="FH61" s="28"/>
      <c r="FI61" s="28"/>
      <c r="FJ61" s="28"/>
      <c r="FK61" s="28"/>
      <c r="FL61" s="28"/>
      <c r="FM61" s="28"/>
      <c r="FN61" s="28"/>
      <c r="FO61" s="28"/>
      <c r="FP61" s="28"/>
      <c r="FQ61" s="28"/>
      <c r="FR61" s="28"/>
      <c r="FS61" s="28"/>
      <c r="FT61" s="28"/>
      <c r="FU61" s="28"/>
      <c r="FV61" s="28"/>
      <c r="FW61" s="28"/>
      <c r="FX61" s="28"/>
      <c r="FY61" s="28"/>
      <c r="FZ61" s="28"/>
      <c r="GA61" s="28"/>
      <c r="GB61" s="28"/>
      <c r="GC61" s="28"/>
      <c r="GD61" s="28"/>
      <c r="GE61" s="28"/>
      <c r="GF61" s="28"/>
      <c r="GG61" s="28"/>
      <c r="GH61" s="28"/>
      <c r="GI61" s="28"/>
      <c r="GJ61" s="28"/>
      <c r="GK61" s="28"/>
      <c r="GL61" s="28"/>
      <c r="GM61" s="28"/>
      <c r="GN61" s="28"/>
      <c r="GO61" s="28"/>
    </row>
    <row r="62" spans="1:197" x14ac:dyDescent="0.25">
      <c r="A62" s="28"/>
      <c r="B62" s="69"/>
      <c r="C62" s="28"/>
      <c r="D62" s="28"/>
      <c r="E62" s="64"/>
      <c r="F62" s="28"/>
      <c r="G62" s="28"/>
      <c r="H62" s="28"/>
      <c r="I62" s="28"/>
      <c r="J62" s="28"/>
      <c r="K62" s="64"/>
      <c r="L62" s="64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64"/>
      <c r="X62" s="64"/>
      <c r="Y62" s="28"/>
      <c r="Z62" s="28"/>
      <c r="AA62" s="28"/>
      <c r="AB62" s="28"/>
      <c r="AC62" s="28"/>
      <c r="AD62" s="28"/>
      <c r="AE62" s="28"/>
      <c r="AF62" s="28"/>
      <c r="AG62" s="28"/>
      <c r="AH62" s="28"/>
      <c r="AI62" s="64"/>
      <c r="AJ62" s="64"/>
      <c r="AK62" s="28"/>
      <c r="AL62" s="28"/>
      <c r="AM62" s="28"/>
      <c r="AN62" s="28"/>
      <c r="AO62" s="28"/>
      <c r="AP62" s="28"/>
      <c r="AQ62" s="28"/>
      <c r="AR62" s="28"/>
      <c r="AS62" s="28"/>
      <c r="AT62" s="28"/>
      <c r="AU62" s="28"/>
      <c r="AV62" s="28"/>
      <c r="AW62" s="28"/>
      <c r="AX62" s="28"/>
      <c r="AY62" s="65"/>
      <c r="AZ62" s="66"/>
      <c r="BA62" s="65"/>
      <c r="BB62" s="65"/>
      <c r="BC62" s="65"/>
      <c r="BD62" s="65"/>
      <c r="BE62" s="65"/>
      <c r="BF62" s="65"/>
      <c r="BG62" s="65"/>
      <c r="BH62" s="65"/>
      <c r="BI62" s="65"/>
      <c r="BJ62" s="65"/>
      <c r="BK62" s="65"/>
      <c r="BL62" s="65"/>
      <c r="BM62" s="66"/>
      <c r="BN62" s="65"/>
      <c r="BO62" s="65"/>
      <c r="BP62" s="65"/>
      <c r="BQ62" s="65"/>
      <c r="BR62" s="65"/>
      <c r="BS62" s="65"/>
      <c r="BT62" s="65"/>
      <c r="BU62" s="65"/>
      <c r="BV62" s="65"/>
      <c r="BW62" s="65"/>
      <c r="BX62" s="65"/>
      <c r="BY62" s="65"/>
      <c r="BZ62" s="66"/>
      <c r="CA62" s="65"/>
      <c r="CB62" s="65"/>
      <c r="CC62" s="65"/>
      <c r="CD62" s="65"/>
      <c r="CE62" s="65"/>
      <c r="CF62" s="65"/>
      <c r="CG62" s="65"/>
      <c r="CH62" s="65"/>
      <c r="CI62" s="65"/>
      <c r="CJ62" s="65"/>
      <c r="CK62" s="65"/>
      <c r="CL62" s="65"/>
      <c r="CM62" s="65"/>
      <c r="CN62" s="65"/>
      <c r="CO62" s="65"/>
      <c r="CP62" s="65"/>
      <c r="CQ62" s="65"/>
      <c r="CR62" s="65"/>
      <c r="CS62" s="28"/>
      <c r="CT62" s="28"/>
      <c r="CU62" s="28"/>
      <c r="CV62" s="28"/>
      <c r="CW62" s="28"/>
      <c r="CX62" s="28"/>
      <c r="CY62" s="28"/>
      <c r="CZ62" s="28"/>
      <c r="DA62" s="28"/>
      <c r="DB62" s="28"/>
      <c r="DC62" s="28"/>
      <c r="DD62" s="28"/>
      <c r="DE62" s="28"/>
      <c r="DF62" s="28"/>
      <c r="DG62" s="28"/>
      <c r="DH62" s="28"/>
      <c r="DI62" s="28"/>
      <c r="DJ62" s="28"/>
      <c r="DK62" s="64"/>
      <c r="DL62" s="28"/>
      <c r="DM62" s="28"/>
      <c r="DN62" s="64"/>
      <c r="DO62" s="64"/>
      <c r="DP62" s="28"/>
      <c r="DQ62" s="28"/>
      <c r="DR62" s="64"/>
      <c r="DS62" s="64"/>
      <c r="DT62" s="28"/>
      <c r="DU62" s="28"/>
      <c r="DV62" s="64"/>
      <c r="DW62" s="28"/>
      <c r="DX62" s="28"/>
      <c r="DY62" s="28"/>
      <c r="DZ62" s="28"/>
      <c r="EA62" s="28"/>
      <c r="EB62" s="28"/>
      <c r="EC62" s="28"/>
      <c r="ED62" s="28"/>
      <c r="EE62" s="28"/>
      <c r="EF62" s="28"/>
      <c r="EG62" s="28"/>
      <c r="EH62" s="28"/>
      <c r="EI62" s="28"/>
      <c r="EJ62" s="28"/>
      <c r="EK62" s="28"/>
      <c r="EL62" s="28"/>
      <c r="EM62" s="28"/>
      <c r="EN62" s="28"/>
      <c r="EO62" s="28"/>
      <c r="EP62" s="28"/>
      <c r="EQ62" s="28"/>
      <c r="ER62" s="28"/>
      <c r="ES62" s="28"/>
      <c r="ET62" s="28"/>
      <c r="EU62" s="28"/>
      <c r="EV62" s="28"/>
      <c r="EW62" s="28"/>
      <c r="EX62" s="28"/>
      <c r="EY62" s="28"/>
      <c r="EZ62" s="28"/>
      <c r="FA62" s="28"/>
      <c r="FB62" s="28"/>
      <c r="FC62" s="28"/>
      <c r="FD62" s="28"/>
      <c r="FE62" s="28"/>
      <c r="FF62" s="28"/>
      <c r="FG62" s="28"/>
      <c r="FH62" s="28"/>
      <c r="FI62" s="28"/>
      <c r="FJ62" s="28"/>
      <c r="FK62" s="28"/>
      <c r="FL62" s="28"/>
      <c r="FM62" s="28"/>
      <c r="FN62" s="28"/>
      <c r="FO62" s="28"/>
      <c r="FP62" s="28"/>
      <c r="FQ62" s="28"/>
      <c r="FR62" s="28"/>
      <c r="FS62" s="28"/>
      <c r="FT62" s="28"/>
      <c r="FU62" s="28"/>
      <c r="FV62" s="28"/>
      <c r="FW62" s="28"/>
      <c r="FX62" s="28"/>
      <c r="FY62" s="28"/>
      <c r="FZ62" s="28"/>
      <c r="GA62" s="28"/>
      <c r="GB62" s="28"/>
      <c r="GC62" s="28"/>
      <c r="GD62" s="28"/>
      <c r="GE62" s="28"/>
      <c r="GF62" s="28"/>
      <c r="GG62" s="28"/>
      <c r="GH62" s="28"/>
      <c r="GI62" s="28"/>
      <c r="GJ62" s="28"/>
      <c r="GK62" s="28"/>
      <c r="GL62" s="28"/>
      <c r="GM62" s="28"/>
      <c r="GN62" s="28"/>
      <c r="GO62" s="28"/>
    </row>
  </sheetData>
  <mergeCells count="50">
    <mergeCell ref="CO1:CP2"/>
    <mergeCell ref="A1:F2"/>
    <mergeCell ref="G1:G2"/>
    <mergeCell ref="H1:H2"/>
    <mergeCell ref="J1:U2"/>
    <mergeCell ref="V1:AG2"/>
    <mergeCell ref="AH1:AS2"/>
    <mergeCell ref="AT1:AY2"/>
    <mergeCell ref="AZ1:BL2"/>
    <mergeCell ref="BM1:BY2"/>
    <mergeCell ref="BZ1:CL2"/>
    <mergeCell ref="CM1:CN2"/>
    <mergeCell ref="DK1:DN2"/>
    <mergeCell ref="DO1:DR2"/>
    <mergeCell ref="DS1:DV2"/>
    <mergeCell ref="C3:D3"/>
    <mergeCell ref="M3:N3"/>
    <mergeCell ref="Y3:Z3"/>
    <mergeCell ref="AK3:AL3"/>
    <mergeCell ref="AT3:AU3"/>
    <mergeCell ref="AV3:AW3"/>
    <mergeCell ref="DD1:DD2"/>
    <mergeCell ref="DE1:DE2"/>
    <mergeCell ref="DF1:DF2"/>
    <mergeCell ref="DG1:DG2"/>
    <mergeCell ref="DH1:DH2"/>
    <mergeCell ref="DI1:DI2"/>
    <mergeCell ref="DC1:DC2"/>
    <mergeCell ref="O14:R15"/>
    <mergeCell ref="S14:U15"/>
    <mergeCell ref="O16:R17"/>
    <mergeCell ref="S16:U17"/>
    <mergeCell ref="DJ1:DJ2"/>
    <mergeCell ref="CQ1:CR2"/>
    <mergeCell ref="CS1:CS2"/>
    <mergeCell ref="CT1:CT2"/>
    <mergeCell ref="CU1:CU2"/>
    <mergeCell ref="CV1:CV2"/>
    <mergeCell ref="CW1:CW2"/>
    <mergeCell ref="CX1:CX2"/>
    <mergeCell ref="CY1:CY2"/>
    <mergeCell ref="CZ1:CZ2"/>
    <mergeCell ref="DA1:DA2"/>
    <mergeCell ref="DB1:DB2"/>
    <mergeCell ref="AX3:AY3"/>
    <mergeCell ref="BB3:BC3"/>
    <mergeCell ref="BO3:BP3"/>
    <mergeCell ref="CB3:CC3"/>
    <mergeCell ref="O12:R13"/>
    <mergeCell ref="S12:U13"/>
  </mergeCells>
  <conditionalFormatting sqref="K4:L27">
    <cfRule type="containsText" dxfId="66" priority="37" operator="containsText" text="Lille OSC">
      <formula>NOT(ISERROR(SEARCH("Lille OSC",K4)))</formula>
    </cfRule>
  </conditionalFormatting>
  <conditionalFormatting sqref="M4:M27">
    <cfRule type="cellIs" dxfId="65" priority="34" operator="lessThan">
      <formula>0</formula>
    </cfRule>
    <cfRule type="cellIs" dxfId="64" priority="35" operator="greaterThan">
      <formula>0</formula>
    </cfRule>
    <cfRule type="cellIs" dxfId="63" priority="36" operator="equal">
      <formula>0</formula>
    </cfRule>
  </conditionalFormatting>
  <conditionalFormatting sqref="W4:X27">
    <cfRule type="containsText" dxfId="62" priority="33" operator="containsText" text="Lille OSC">
      <formula>NOT(ISERROR(SEARCH("Lille OSC",W4)))</formula>
    </cfRule>
  </conditionalFormatting>
  <conditionalFormatting sqref="Y4:Y27">
    <cfRule type="cellIs" dxfId="61" priority="30" operator="lessThan">
      <formula>0</formula>
    </cfRule>
    <cfRule type="cellIs" dxfId="60" priority="31" operator="greaterThan">
      <formula>0</formula>
    </cfRule>
    <cfRule type="cellIs" dxfId="59" priority="32" operator="equal">
      <formula>0</formula>
    </cfRule>
  </conditionalFormatting>
  <conditionalFormatting sqref="Z4:Z27">
    <cfRule type="containsText" dxfId="58" priority="27" operator="containsText" text="p">
      <formula>NOT(ISERROR(SEARCH("p",Z4)))</formula>
    </cfRule>
    <cfRule type="containsText" dxfId="57" priority="28" operator="containsText" text="u">
      <formula>NOT(ISERROR(SEARCH("u",Z4)))</formula>
    </cfRule>
    <cfRule type="containsText" dxfId="56" priority="29" operator="containsText" text="q">
      <formula>NOT(ISERROR(SEARCH("q",Z4)))</formula>
    </cfRule>
  </conditionalFormatting>
  <conditionalFormatting sqref="AI4:AJ27">
    <cfRule type="containsText" dxfId="55" priority="26" operator="containsText" text="Lille OSC">
      <formula>NOT(ISERROR(SEARCH("Lille OSC",AI4)))</formula>
    </cfRule>
  </conditionalFormatting>
  <conditionalFormatting sqref="AK4:AK27">
    <cfRule type="cellIs" dxfId="54" priority="23" operator="lessThan">
      <formula>0</formula>
    </cfRule>
    <cfRule type="cellIs" dxfId="53" priority="24" operator="greaterThan">
      <formula>0</formula>
    </cfRule>
    <cfRule type="cellIs" dxfId="52" priority="25" operator="equal">
      <formula>0</formula>
    </cfRule>
  </conditionalFormatting>
  <conditionalFormatting sqref="AL4:AL27">
    <cfRule type="containsText" dxfId="51" priority="20" operator="containsText" text="p">
      <formula>NOT(ISERROR(SEARCH("p",AL4)))</formula>
    </cfRule>
    <cfRule type="containsText" dxfId="50" priority="21" operator="containsText" text="u">
      <formula>NOT(ISERROR(SEARCH("u",AL4)))</formula>
    </cfRule>
    <cfRule type="containsText" dxfId="49" priority="22" operator="containsText" text="q">
      <formula>NOT(ISERROR(SEARCH("q",AL4)))</formula>
    </cfRule>
  </conditionalFormatting>
  <conditionalFormatting sqref="N4:N27">
    <cfRule type="containsText" dxfId="48" priority="17" operator="containsText" text="p">
      <formula>NOT(ISERROR(SEARCH("p",N4)))</formula>
    </cfRule>
    <cfRule type="containsText" dxfId="47" priority="18" operator="containsText" text="u">
      <formula>NOT(ISERROR(SEARCH("u",N4)))</formula>
    </cfRule>
    <cfRule type="containsText" dxfId="46" priority="19" operator="containsText" text="q">
      <formula>NOT(ISERROR(SEARCH("q",N4)))</formula>
    </cfRule>
  </conditionalFormatting>
  <conditionalFormatting sqref="B14:B15 E14:E15">
    <cfRule type="containsText" dxfId="45" priority="5" operator="containsText" text="Lille OSC">
      <formula>NOT(ISERROR(SEARCH("Lille OSC",B14)))</formula>
    </cfRule>
  </conditionalFormatting>
  <conditionalFormatting sqref="G14:G15">
    <cfRule type="containsText" dxfId="44" priority="6" operator="containsText" text="Remis">
      <formula>NOT(ISERROR(SEARCH("Remis",G14)))</formula>
    </cfRule>
    <cfRule type="containsText" dxfId="43" priority="7" operator="containsText" text="Arrêté">
      <formula>NOT(ISERROR(SEARCH("Arrêté",G14)))</formula>
    </cfRule>
    <cfRule type="containsText" dxfId="42" priority="8" operator="containsText" text="Annulé">
      <formula>NOT(ISERROR(SEARCH("Annulé",G14)))</formula>
    </cfRule>
  </conditionalFormatting>
  <conditionalFormatting sqref="G4:G13">
    <cfRule type="containsText" dxfId="41" priority="2" operator="containsText" text="Remis">
      <formula>NOT(ISERROR(SEARCH("Remis",G4)))</formula>
    </cfRule>
    <cfRule type="containsText" dxfId="40" priority="3" operator="containsText" text="Arrêté">
      <formula>NOT(ISERROR(SEARCH("Arrêté",G4)))</formula>
    </cfRule>
    <cfRule type="containsText" dxfId="39" priority="4" operator="containsText" text="Annulé">
      <formula>NOT(ISERROR(SEARCH("Annulé",G4)))</formula>
    </cfRule>
  </conditionalFormatting>
  <conditionalFormatting sqref="B4:B13 E4:E13">
    <cfRule type="containsText" dxfId="38" priority="1" operator="containsText" text="Lille OSC">
      <formula>NOT(ISERROR(SEARCH("Lille OSC",B4)))</formula>
    </cfRule>
  </conditionalFormatting>
  <dataValidations count="2">
    <dataValidation type="list" allowBlank="1" showInputMessage="1" showErrorMessage="1" sqref="E4:E7 B4:B7" xr:uid="{B9E16CD8-C34C-488E-820A-318BF7229EFA}">
      <formula1>Equipes</formula1>
    </dataValidation>
    <dataValidation type="list" allowBlank="1" showInputMessage="1" showErrorMessage="1" sqref="G4:G7" xr:uid="{54749DF6-3FA4-4EEF-A223-1155A53715B3}">
      <formula1>Etat</formula1>
    </dataValidation>
  </dataValidation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2C6E94-90F4-4821-B34E-306397EE3908}">
  <sheetPr>
    <tabColor rgb="FF0000FF"/>
  </sheetPr>
  <dimension ref="A1:MZ62"/>
  <sheetViews>
    <sheetView workbookViewId="0">
      <selection sqref="A1:F2"/>
    </sheetView>
  </sheetViews>
  <sheetFormatPr baseColWidth="10" defaultRowHeight="15" x14ac:dyDescent="0.25"/>
  <cols>
    <col min="1" max="1" width="5.7109375" style="2" customWidth="1"/>
    <col min="2" max="2" width="30.7109375" style="4" customWidth="1"/>
    <col min="3" max="4" width="5.7109375" style="2" customWidth="1"/>
    <col min="5" max="5" width="30.7109375" style="1" customWidth="1"/>
    <col min="6" max="6" width="5.7109375" style="2" customWidth="1"/>
    <col min="7" max="7" width="25.7109375" style="2" customWidth="1"/>
    <col min="8" max="9" width="10.7109375" style="2" customWidth="1"/>
    <col min="10" max="10" width="5.7109375" style="2" customWidth="1"/>
    <col min="11" max="11" width="30.7109375" style="1" customWidth="1"/>
    <col min="12" max="12" width="5.7109375" style="1" customWidth="1"/>
    <col min="13" max="22" width="5.7109375" style="2" customWidth="1"/>
    <col min="23" max="23" width="30.7109375" style="1" customWidth="1"/>
    <col min="24" max="24" width="5.7109375" style="1" customWidth="1"/>
    <col min="25" max="34" width="5.7109375" style="2" customWidth="1"/>
    <col min="35" max="35" width="30.7109375" style="1" customWidth="1"/>
    <col min="36" max="36" width="5.7109375" style="1" customWidth="1"/>
    <col min="37" max="45" width="5.7109375" style="2" customWidth="1"/>
    <col min="46" max="51" width="5.7109375" style="2" hidden="1" customWidth="1"/>
    <col min="52" max="52" width="30.7109375" style="1" hidden="1" customWidth="1"/>
    <col min="53" max="64" width="5.7109375" style="2" hidden="1" customWidth="1"/>
    <col min="65" max="65" width="30.7109375" style="1" hidden="1" customWidth="1"/>
    <col min="66" max="77" width="5.7109375" style="2" hidden="1" customWidth="1"/>
    <col min="78" max="78" width="30.7109375" style="1" hidden="1" customWidth="1"/>
    <col min="79" max="90" width="5.7109375" style="2" hidden="1" customWidth="1"/>
    <col min="91" max="96" width="15.7109375" style="2" hidden="1" customWidth="1"/>
    <col min="97" max="114" width="5.7109375" style="2" hidden="1" customWidth="1"/>
    <col min="115" max="115" width="30.7109375" style="1" hidden="1" customWidth="1"/>
    <col min="116" max="116" width="15.7109375" style="2" hidden="1" customWidth="1"/>
    <col min="117" max="117" width="5.7109375" style="2" hidden="1" customWidth="1"/>
    <col min="118" max="119" width="30.7109375" style="1" hidden="1" customWidth="1"/>
    <col min="120" max="120" width="15.7109375" style="2" hidden="1" customWidth="1"/>
    <col min="121" max="121" width="5.7109375" style="2" hidden="1" customWidth="1"/>
    <col min="122" max="123" width="30.7109375" style="1" hidden="1" customWidth="1"/>
    <col min="124" max="124" width="15.7109375" style="2" hidden="1" customWidth="1"/>
    <col min="125" max="125" width="5.7109375" style="2" hidden="1" customWidth="1"/>
    <col min="126" max="126" width="30.7109375" style="1" hidden="1" customWidth="1"/>
    <col min="127" max="364" width="5.7109375" style="2" customWidth="1"/>
  </cols>
  <sheetData>
    <row r="1" spans="1:197" ht="15.75" thickTop="1" x14ac:dyDescent="0.25">
      <c r="A1" s="268" t="str">
        <f>'J01'!$A$1:$F$2</f>
        <v>Nom du championnat</v>
      </c>
      <c r="B1" s="269"/>
      <c r="C1" s="269"/>
      <c r="D1" s="269"/>
      <c r="E1" s="269"/>
      <c r="F1" s="270"/>
      <c r="G1" s="266" t="str">
        <f>'J01'!$G$1:$G$2</f>
        <v>2018 - 2019</v>
      </c>
      <c r="H1" s="264" t="s">
        <v>62</v>
      </c>
      <c r="I1" s="28"/>
      <c r="J1" s="276" t="s">
        <v>26</v>
      </c>
      <c r="K1" s="277"/>
      <c r="L1" s="277"/>
      <c r="M1" s="277"/>
      <c r="N1" s="277"/>
      <c r="O1" s="277"/>
      <c r="P1" s="277"/>
      <c r="Q1" s="277"/>
      <c r="R1" s="277"/>
      <c r="S1" s="277"/>
      <c r="T1" s="277"/>
      <c r="U1" s="278"/>
      <c r="V1" s="233" t="s">
        <v>27</v>
      </c>
      <c r="W1" s="234"/>
      <c r="X1" s="234"/>
      <c r="Y1" s="234"/>
      <c r="Z1" s="234"/>
      <c r="AA1" s="234"/>
      <c r="AB1" s="234"/>
      <c r="AC1" s="234"/>
      <c r="AD1" s="234"/>
      <c r="AE1" s="234"/>
      <c r="AF1" s="234"/>
      <c r="AG1" s="235"/>
      <c r="AH1" s="241" t="s">
        <v>28</v>
      </c>
      <c r="AI1" s="242"/>
      <c r="AJ1" s="242"/>
      <c r="AK1" s="242"/>
      <c r="AL1" s="242"/>
      <c r="AM1" s="242"/>
      <c r="AN1" s="242"/>
      <c r="AO1" s="242"/>
      <c r="AP1" s="242"/>
      <c r="AQ1" s="242"/>
      <c r="AR1" s="242"/>
      <c r="AS1" s="243"/>
      <c r="AT1" s="232"/>
      <c r="AU1" s="232"/>
      <c r="AV1" s="232"/>
      <c r="AW1" s="232"/>
      <c r="AX1" s="232"/>
      <c r="AY1" s="232"/>
      <c r="AZ1" s="282" t="s">
        <v>26</v>
      </c>
      <c r="BA1" s="282"/>
      <c r="BB1" s="282"/>
      <c r="BC1" s="282"/>
      <c r="BD1" s="282"/>
      <c r="BE1" s="282"/>
      <c r="BF1" s="282"/>
      <c r="BG1" s="282"/>
      <c r="BH1" s="282"/>
      <c r="BI1" s="282"/>
      <c r="BJ1" s="282"/>
      <c r="BK1" s="282"/>
      <c r="BL1" s="282"/>
      <c r="BM1" s="282" t="s">
        <v>27</v>
      </c>
      <c r="BN1" s="282"/>
      <c r="BO1" s="282"/>
      <c r="BP1" s="282"/>
      <c r="BQ1" s="282"/>
      <c r="BR1" s="282"/>
      <c r="BS1" s="282"/>
      <c r="BT1" s="282"/>
      <c r="BU1" s="282"/>
      <c r="BV1" s="282"/>
      <c r="BW1" s="282"/>
      <c r="BX1" s="282"/>
      <c r="BY1" s="282"/>
      <c r="BZ1" s="282" t="s">
        <v>28</v>
      </c>
      <c r="CA1" s="282"/>
      <c r="CB1" s="282"/>
      <c r="CC1" s="282"/>
      <c r="CD1" s="282"/>
      <c r="CE1" s="282"/>
      <c r="CF1" s="282"/>
      <c r="CG1" s="282"/>
      <c r="CH1" s="282"/>
      <c r="CI1" s="282"/>
      <c r="CJ1" s="282"/>
      <c r="CK1" s="282"/>
      <c r="CL1" s="282"/>
      <c r="CM1" s="229" t="s">
        <v>40</v>
      </c>
      <c r="CN1" s="229"/>
      <c r="CO1" s="229" t="s">
        <v>46</v>
      </c>
      <c r="CP1" s="229"/>
      <c r="CQ1" s="229" t="s">
        <v>41</v>
      </c>
      <c r="CR1" s="229"/>
      <c r="CS1" s="283" t="s">
        <v>44</v>
      </c>
      <c r="CT1" s="283" t="s">
        <v>45</v>
      </c>
      <c r="CU1" s="283" t="s">
        <v>44</v>
      </c>
      <c r="CV1" s="283" t="s">
        <v>45</v>
      </c>
      <c r="CW1" s="283" t="s">
        <v>44</v>
      </c>
      <c r="CX1" s="283" t="s">
        <v>45</v>
      </c>
      <c r="CY1" s="283" t="s">
        <v>44</v>
      </c>
      <c r="CZ1" s="283" t="s">
        <v>45</v>
      </c>
      <c r="DA1" s="283" t="s">
        <v>44</v>
      </c>
      <c r="DB1" s="283" t="s">
        <v>45</v>
      </c>
      <c r="DC1" s="283" t="s">
        <v>44</v>
      </c>
      <c r="DD1" s="283" t="s">
        <v>45</v>
      </c>
      <c r="DE1" s="283" t="s">
        <v>44</v>
      </c>
      <c r="DF1" s="283" t="s">
        <v>45</v>
      </c>
      <c r="DG1" s="283" t="s">
        <v>44</v>
      </c>
      <c r="DH1" s="283" t="s">
        <v>45</v>
      </c>
      <c r="DI1" s="283" t="s">
        <v>44</v>
      </c>
      <c r="DJ1" s="284" t="s">
        <v>45</v>
      </c>
      <c r="DK1" s="282" t="s">
        <v>40</v>
      </c>
      <c r="DL1" s="282"/>
      <c r="DM1" s="282"/>
      <c r="DN1" s="282"/>
      <c r="DO1" s="282" t="s">
        <v>46</v>
      </c>
      <c r="DP1" s="282"/>
      <c r="DQ1" s="282"/>
      <c r="DR1" s="282"/>
      <c r="DS1" s="282" t="s">
        <v>41</v>
      </c>
      <c r="DT1" s="282"/>
      <c r="DU1" s="282"/>
      <c r="DV1" s="282"/>
      <c r="DW1" s="28"/>
      <c r="DX1" s="28"/>
      <c r="DY1" s="28"/>
      <c r="DZ1" s="28"/>
      <c r="EA1" s="28"/>
      <c r="EB1" s="28"/>
      <c r="EC1" s="28"/>
      <c r="ED1" s="28"/>
      <c r="EE1" s="28"/>
      <c r="EF1" s="28"/>
      <c r="EG1" s="28"/>
      <c r="EH1" s="28"/>
      <c r="EI1" s="28"/>
      <c r="EJ1" s="28"/>
      <c r="EK1" s="28"/>
      <c r="EL1" s="28"/>
      <c r="EM1" s="28"/>
      <c r="EN1" s="28"/>
      <c r="EO1" s="28"/>
      <c r="EP1" s="28"/>
      <c r="EQ1" s="28"/>
      <c r="ER1" s="28"/>
      <c r="ES1" s="28"/>
      <c r="ET1" s="28"/>
      <c r="EU1" s="28"/>
      <c r="EV1" s="28"/>
      <c r="EW1" s="28"/>
      <c r="EX1" s="28"/>
      <c r="EY1" s="28"/>
      <c r="EZ1" s="28"/>
      <c r="FA1" s="28"/>
      <c r="FB1" s="28"/>
      <c r="FC1" s="28"/>
      <c r="FD1" s="28"/>
      <c r="FE1" s="28"/>
      <c r="FF1" s="28"/>
      <c r="FG1" s="28"/>
      <c r="FH1" s="28"/>
      <c r="FI1" s="28"/>
      <c r="FJ1" s="28"/>
      <c r="FK1" s="28"/>
      <c r="FL1" s="28"/>
      <c r="FM1" s="28"/>
      <c r="FN1" s="28"/>
      <c r="FO1" s="28"/>
      <c r="FP1" s="28"/>
      <c r="FQ1" s="28"/>
      <c r="FR1" s="28"/>
      <c r="FS1" s="28"/>
      <c r="FT1" s="28"/>
      <c r="FU1" s="28"/>
      <c r="FV1" s="28"/>
      <c r="FW1" s="28"/>
      <c r="FX1" s="28"/>
      <c r="FY1" s="28"/>
      <c r="FZ1" s="28"/>
      <c r="GA1" s="28"/>
      <c r="GB1" s="28"/>
      <c r="GC1" s="28"/>
      <c r="GD1" s="28"/>
      <c r="GE1" s="28"/>
      <c r="GF1" s="28"/>
      <c r="GG1" s="28"/>
      <c r="GH1" s="28"/>
      <c r="GI1" s="28"/>
      <c r="GJ1" s="28"/>
      <c r="GK1" s="28"/>
      <c r="GL1" s="28"/>
      <c r="GM1" s="28"/>
      <c r="GN1" s="28"/>
      <c r="GO1" s="28"/>
    </row>
    <row r="2" spans="1:197" ht="15.75" thickBot="1" x14ac:dyDescent="0.3">
      <c r="A2" s="271"/>
      <c r="B2" s="272"/>
      <c r="C2" s="272"/>
      <c r="D2" s="272"/>
      <c r="E2" s="272"/>
      <c r="F2" s="273"/>
      <c r="G2" s="267"/>
      <c r="H2" s="265"/>
      <c r="I2" s="28"/>
      <c r="J2" s="279"/>
      <c r="K2" s="280"/>
      <c r="L2" s="280"/>
      <c r="M2" s="280"/>
      <c r="N2" s="280"/>
      <c r="O2" s="280"/>
      <c r="P2" s="280"/>
      <c r="Q2" s="280"/>
      <c r="R2" s="280"/>
      <c r="S2" s="280"/>
      <c r="T2" s="280"/>
      <c r="U2" s="281"/>
      <c r="V2" s="236"/>
      <c r="W2" s="237"/>
      <c r="X2" s="237"/>
      <c r="Y2" s="237"/>
      <c r="Z2" s="237"/>
      <c r="AA2" s="237"/>
      <c r="AB2" s="237"/>
      <c r="AC2" s="237"/>
      <c r="AD2" s="237"/>
      <c r="AE2" s="237"/>
      <c r="AF2" s="237"/>
      <c r="AG2" s="238"/>
      <c r="AH2" s="244"/>
      <c r="AI2" s="245"/>
      <c r="AJ2" s="245"/>
      <c r="AK2" s="245"/>
      <c r="AL2" s="245"/>
      <c r="AM2" s="245"/>
      <c r="AN2" s="245"/>
      <c r="AO2" s="245"/>
      <c r="AP2" s="245"/>
      <c r="AQ2" s="245"/>
      <c r="AR2" s="245"/>
      <c r="AS2" s="246"/>
      <c r="AT2" s="232"/>
      <c r="AU2" s="232"/>
      <c r="AV2" s="232"/>
      <c r="AW2" s="232"/>
      <c r="AX2" s="232"/>
      <c r="AY2" s="232"/>
      <c r="AZ2" s="282"/>
      <c r="BA2" s="282"/>
      <c r="BB2" s="282"/>
      <c r="BC2" s="282"/>
      <c r="BD2" s="282"/>
      <c r="BE2" s="282"/>
      <c r="BF2" s="282"/>
      <c r="BG2" s="282"/>
      <c r="BH2" s="282"/>
      <c r="BI2" s="282"/>
      <c r="BJ2" s="282"/>
      <c r="BK2" s="282"/>
      <c r="BL2" s="282"/>
      <c r="BM2" s="282"/>
      <c r="BN2" s="282"/>
      <c r="BO2" s="282"/>
      <c r="BP2" s="282"/>
      <c r="BQ2" s="282"/>
      <c r="BR2" s="282"/>
      <c r="BS2" s="282"/>
      <c r="BT2" s="282"/>
      <c r="BU2" s="282"/>
      <c r="BV2" s="282"/>
      <c r="BW2" s="282"/>
      <c r="BX2" s="282"/>
      <c r="BY2" s="282"/>
      <c r="BZ2" s="282"/>
      <c r="CA2" s="282"/>
      <c r="CB2" s="282"/>
      <c r="CC2" s="282"/>
      <c r="CD2" s="282"/>
      <c r="CE2" s="282"/>
      <c r="CF2" s="282"/>
      <c r="CG2" s="282"/>
      <c r="CH2" s="282"/>
      <c r="CI2" s="282"/>
      <c r="CJ2" s="282"/>
      <c r="CK2" s="282"/>
      <c r="CL2" s="282"/>
      <c r="CM2" s="229"/>
      <c r="CN2" s="229"/>
      <c r="CO2" s="229"/>
      <c r="CP2" s="229"/>
      <c r="CQ2" s="229"/>
      <c r="CR2" s="229"/>
      <c r="CS2" s="283"/>
      <c r="CT2" s="283"/>
      <c r="CU2" s="283"/>
      <c r="CV2" s="283"/>
      <c r="CW2" s="283"/>
      <c r="CX2" s="283"/>
      <c r="CY2" s="283"/>
      <c r="CZ2" s="283"/>
      <c r="DA2" s="283"/>
      <c r="DB2" s="283"/>
      <c r="DC2" s="283"/>
      <c r="DD2" s="283"/>
      <c r="DE2" s="283"/>
      <c r="DF2" s="283"/>
      <c r="DG2" s="283"/>
      <c r="DH2" s="283"/>
      <c r="DI2" s="283"/>
      <c r="DJ2" s="284"/>
      <c r="DK2" s="282"/>
      <c r="DL2" s="282"/>
      <c r="DM2" s="282"/>
      <c r="DN2" s="282"/>
      <c r="DO2" s="282"/>
      <c r="DP2" s="282"/>
      <c r="DQ2" s="282"/>
      <c r="DR2" s="282"/>
      <c r="DS2" s="282"/>
      <c r="DT2" s="282"/>
      <c r="DU2" s="282"/>
      <c r="DV2" s="282"/>
      <c r="DW2" s="28"/>
      <c r="DX2" s="28"/>
      <c r="DY2" s="28"/>
      <c r="DZ2" s="28"/>
      <c r="EA2" s="28"/>
      <c r="EB2" s="28"/>
      <c r="EC2" s="28"/>
      <c r="ED2" s="28"/>
      <c r="EE2" s="28"/>
      <c r="EF2" s="28"/>
      <c r="EG2" s="28"/>
      <c r="EH2" s="28"/>
      <c r="EI2" s="28"/>
      <c r="EJ2" s="28"/>
      <c r="EK2" s="28"/>
      <c r="EL2" s="28"/>
      <c r="EM2" s="28"/>
      <c r="EN2" s="28"/>
      <c r="EO2" s="28"/>
      <c r="EP2" s="28"/>
      <c r="EQ2" s="28"/>
      <c r="ER2" s="28"/>
      <c r="ES2" s="28"/>
      <c r="ET2" s="28"/>
      <c r="EU2" s="28"/>
      <c r="EV2" s="28"/>
      <c r="EW2" s="28"/>
      <c r="EX2" s="28"/>
      <c r="EY2" s="28"/>
      <c r="EZ2" s="28"/>
      <c r="FA2" s="28"/>
      <c r="FB2" s="28"/>
      <c r="FC2" s="28"/>
      <c r="FD2" s="28"/>
      <c r="FE2" s="28"/>
      <c r="FF2" s="28"/>
      <c r="FG2" s="28"/>
      <c r="FH2" s="28"/>
      <c r="FI2" s="28"/>
      <c r="FJ2" s="28"/>
      <c r="FK2" s="28"/>
      <c r="FL2" s="28"/>
      <c r="FM2" s="28"/>
      <c r="FN2" s="28"/>
      <c r="FO2" s="28"/>
      <c r="FP2" s="28"/>
      <c r="FQ2" s="28"/>
      <c r="FR2" s="28"/>
      <c r="FS2" s="28"/>
      <c r="FT2" s="28"/>
      <c r="FU2" s="28"/>
      <c r="FV2" s="28"/>
      <c r="FW2" s="28"/>
      <c r="FX2" s="28"/>
      <c r="FY2" s="28"/>
      <c r="FZ2" s="28"/>
      <c r="GA2" s="28"/>
      <c r="GB2" s="28"/>
      <c r="GC2" s="28"/>
      <c r="GD2" s="28"/>
      <c r="GE2" s="28"/>
      <c r="GF2" s="28"/>
      <c r="GG2" s="28"/>
      <c r="GH2" s="28"/>
      <c r="GI2" s="28"/>
      <c r="GJ2" s="28"/>
      <c r="GK2" s="28"/>
      <c r="GL2" s="28"/>
      <c r="GM2" s="28"/>
      <c r="GN2" s="28"/>
      <c r="GO2" s="28"/>
    </row>
    <row r="3" spans="1:197" ht="15" customHeight="1" thickTop="1" thickBot="1" x14ac:dyDescent="0.3">
      <c r="A3" s="16" t="s">
        <v>12</v>
      </c>
      <c r="B3" s="29" t="s">
        <v>0</v>
      </c>
      <c r="C3" s="263" t="s">
        <v>13</v>
      </c>
      <c r="D3" s="263"/>
      <c r="E3" s="29" t="s">
        <v>0</v>
      </c>
      <c r="F3" s="6" t="s">
        <v>12</v>
      </c>
      <c r="G3" s="13" t="s">
        <v>14</v>
      </c>
      <c r="H3" s="17" t="s">
        <v>15</v>
      </c>
      <c r="I3" s="28"/>
      <c r="J3" s="36" t="s">
        <v>17</v>
      </c>
      <c r="K3" s="40" t="s">
        <v>0</v>
      </c>
      <c r="L3" s="39" t="s">
        <v>18</v>
      </c>
      <c r="M3" s="274" t="s">
        <v>19</v>
      </c>
      <c r="N3" s="275"/>
      <c r="O3" s="41" t="s">
        <v>20</v>
      </c>
      <c r="P3" s="37" t="s">
        <v>21</v>
      </c>
      <c r="Q3" s="37" t="s">
        <v>22</v>
      </c>
      <c r="R3" s="37" t="s">
        <v>12</v>
      </c>
      <c r="S3" s="37" t="s">
        <v>23</v>
      </c>
      <c r="T3" s="37" t="s">
        <v>24</v>
      </c>
      <c r="U3" s="38" t="s">
        <v>25</v>
      </c>
      <c r="V3" s="43" t="s">
        <v>17</v>
      </c>
      <c r="W3" s="45" t="s">
        <v>0</v>
      </c>
      <c r="X3" s="44" t="s">
        <v>18</v>
      </c>
      <c r="Y3" s="239" t="s">
        <v>19</v>
      </c>
      <c r="Z3" s="240"/>
      <c r="AA3" s="46" t="s">
        <v>20</v>
      </c>
      <c r="AB3" s="47" t="s">
        <v>21</v>
      </c>
      <c r="AC3" s="47" t="s">
        <v>22</v>
      </c>
      <c r="AD3" s="47" t="s">
        <v>12</v>
      </c>
      <c r="AE3" s="47" t="s">
        <v>23</v>
      </c>
      <c r="AF3" s="47" t="s">
        <v>24</v>
      </c>
      <c r="AG3" s="48" t="s">
        <v>25</v>
      </c>
      <c r="AH3" s="53" t="s">
        <v>17</v>
      </c>
      <c r="AI3" s="55" t="s">
        <v>0</v>
      </c>
      <c r="AJ3" s="54" t="s">
        <v>18</v>
      </c>
      <c r="AK3" s="247" t="s">
        <v>19</v>
      </c>
      <c r="AL3" s="248"/>
      <c r="AM3" s="56" t="s">
        <v>20</v>
      </c>
      <c r="AN3" s="57" t="s">
        <v>21</v>
      </c>
      <c r="AO3" s="57" t="s">
        <v>22</v>
      </c>
      <c r="AP3" s="57" t="s">
        <v>12</v>
      </c>
      <c r="AQ3" s="57" t="s">
        <v>23</v>
      </c>
      <c r="AR3" s="57" t="s">
        <v>24</v>
      </c>
      <c r="AS3" s="58" t="s">
        <v>25</v>
      </c>
      <c r="AT3" s="231" t="s">
        <v>32</v>
      </c>
      <c r="AU3" s="229"/>
      <c r="AV3" s="229" t="s">
        <v>33</v>
      </c>
      <c r="AW3" s="229"/>
      <c r="AX3" s="229" t="s">
        <v>34</v>
      </c>
      <c r="AY3" s="230"/>
      <c r="AZ3" s="26" t="s">
        <v>0</v>
      </c>
      <c r="BA3" s="26" t="s">
        <v>35</v>
      </c>
      <c r="BB3" s="229" t="s">
        <v>19</v>
      </c>
      <c r="BC3" s="229"/>
      <c r="BD3" s="26" t="s">
        <v>17</v>
      </c>
      <c r="BE3" s="26" t="s">
        <v>36</v>
      </c>
      <c r="BF3" s="26" t="s">
        <v>20</v>
      </c>
      <c r="BG3" s="26" t="s">
        <v>21</v>
      </c>
      <c r="BH3" s="26" t="s">
        <v>22</v>
      </c>
      <c r="BI3" s="26" t="s">
        <v>12</v>
      </c>
      <c r="BJ3" s="26" t="s">
        <v>23</v>
      </c>
      <c r="BK3" s="26" t="s">
        <v>24</v>
      </c>
      <c r="BL3" s="26" t="s">
        <v>25</v>
      </c>
      <c r="BM3" s="26" t="s">
        <v>0</v>
      </c>
      <c r="BN3" s="26" t="s">
        <v>35</v>
      </c>
      <c r="BO3" s="229" t="s">
        <v>19</v>
      </c>
      <c r="BP3" s="229"/>
      <c r="BQ3" s="26" t="s">
        <v>17</v>
      </c>
      <c r="BR3" s="26" t="s">
        <v>36</v>
      </c>
      <c r="BS3" s="26" t="s">
        <v>20</v>
      </c>
      <c r="BT3" s="26" t="s">
        <v>21</v>
      </c>
      <c r="BU3" s="26" t="s">
        <v>22</v>
      </c>
      <c r="BV3" s="26" t="s">
        <v>12</v>
      </c>
      <c r="BW3" s="26" t="s">
        <v>23</v>
      </c>
      <c r="BX3" s="26" t="s">
        <v>24</v>
      </c>
      <c r="BY3" s="26" t="s">
        <v>25</v>
      </c>
      <c r="BZ3" s="26" t="s">
        <v>0</v>
      </c>
      <c r="CA3" s="26" t="s">
        <v>35</v>
      </c>
      <c r="CB3" s="229" t="s">
        <v>19</v>
      </c>
      <c r="CC3" s="229"/>
      <c r="CD3" s="26" t="s">
        <v>17</v>
      </c>
      <c r="CE3" s="26" t="s">
        <v>36</v>
      </c>
      <c r="CF3" s="26" t="s">
        <v>20</v>
      </c>
      <c r="CG3" s="26" t="s">
        <v>21</v>
      </c>
      <c r="CH3" s="26" t="s">
        <v>22</v>
      </c>
      <c r="CI3" s="26" t="s">
        <v>12</v>
      </c>
      <c r="CJ3" s="26" t="s">
        <v>23</v>
      </c>
      <c r="CK3" s="26" t="s">
        <v>24</v>
      </c>
      <c r="CL3" s="26" t="s">
        <v>25</v>
      </c>
      <c r="CM3" s="26" t="s">
        <v>42</v>
      </c>
      <c r="CN3" s="26" t="s">
        <v>42</v>
      </c>
      <c r="CO3" s="26" t="s">
        <v>42</v>
      </c>
      <c r="CP3" s="26" t="s">
        <v>42</v>
      </c>
      <c r="CQ3" s="26" t="s">
        <v>42</v>
      </c>
      <c r="CR3" s="26" t="s">
        <v>42</v>
      </c>
      <c r="CS3" s="26" t="s">
        <v>12</v>
      </c>
      <c r="CT3" s="26" t="s">
        <v>12</v>
      </c>
      <c r="CU3" s="26" t="s">
        <v>36</v>
      </c>
      <c r="CV3" s="26" t="s">
        <v>36</v>
      </c>
      <c r="CW3" s="26" t="s">
        <v>43</v>
      </c>
      <c r="CX3" s="26" t="s">
        <v>43</v>
      </c>
      <c r="CY3" s="26" t="s">
        <v>20</v>
      </c>
      <c r="CZ3" s="26" t="s">
        <v>20</v>
      </c>
      <c r="DA3" s="26" t="s">
        <v>21</v>
      </c>
      <c r="DB3" s="26" t="s">
        <v>21</v>
      </c>
      <c r="DC3" s="26" t="s">
        <v>22</v>
      </c>
      <c r="DD3" s="26" t="s">
        <v>22</v>
      </c>
      <c r="DE3" s="26" t="s">
        <v>12</v>
      </c>
      <c r="DF3" s="26" t="s">
        <v>12</v>
      </c>
      <c r="DG3" s="26" t="s">
        <v>23</v>
      </c>
      <c r="DH3" s="26" t="s">
        <v>23</v>
      </c>
      <c r="DI3" s="26" t="s">
        <v>24</v>
      </c>
      <c r="DJ3" s="30" t="s">
        <v>24</v>
      </c>
      <c r="DK3" s="26" t="s">
        <v>0</v>
      </c>
      <c r="DL3" s="26" t="s">
        <v>35</v>
      </c>
      <c r="DM3" s="26" t="s">
        <v>42</v>
      </c>
      <c r="DN3" s="26" t="s">
        <v>0</v>
      </c>
      <c r="DO3" s="26" t="s">
        <v>0</v>
      </c>
      <c r="DP3" s="26" t="s">
        <v>35</v>
      </c>
      <c r="DQ3" s="26" t="s">
        <v>42</v>
      </c>
      <c r="DR3" s="26" t="s">
        <v>0</v>
      </c>
      <c r="DS3" s="26" t="s">
        <v>0</v>
      </c>
      <c r="DT3" s="26" t="s">
        <v>35</v>
      </c>
      <c r="DU3" s="26" t="s">
        <v>42</v>
      </c>
      <c r="DV3" s="26" t="s">
        <v>0</v>
      </c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P3" s="28"/>
      <c r="EQ3" s="28"/>
      <c r="ER3" s="28"/>
      <c r="ES3" s="28"/>
      <c r="ET3" s="28"/>
      <c r="EU3" s="28"/>
      <c r="EV3" s="28"/>
      <c r="EW3" s="28"/>
      <c r="EX3" s="28"/>
      <c r="EY3" s="28"/>
      <c r="EZ3" s="28"/>
      <c r="FA3" s="28"/>
      <c r="FB3" s="28"/>
      <c r="FC3" s="28"/>
      <c r="FD3" s="28"/>
      <c r="FE3" s="28"/>
      <c r="FF3" s="28"/>
      <c r="FG3" s="28"/>
      <c r="FH3" s="28"/>
      <c r="FI3" s="28"/>
      <c r="FJ3" s="28"/>
      <c r="FK3" s="28"/>
      <c r="FL3" s="28"/>
      <c r="FM3" s="28"/>
      <c r="FN3" s="28"/>
      <c r="FO3" s="28"/>
      <c r="FP3" s="28"/>
      <c r="FQ3" s="28"/>
      <c r="FR3" s="28"/>
      <c r="FS3" s="28"/>
      <c r="FT3" s="28"/>
      <c r="FU3" s="28"/>
      <c r="FV3" s="28"/>
      <c r="FW3" s="28"/>
      <c r="FX3" s="28"/>
      <c r="FY3" s="28"/>
      <c r="FZ3" s="28"/>
      <c r="GA3" s="28"/>
      <c r="GB3" s="28"/>
      <c r="GC3" s="28"/>
      <c r="GD3" s="28"/>
      <c r="GE3" s="28"/>
      <c r="GF3" s="28"/>
      <c r="GG3" s="28"/>
      <c r="GH3" s="28"/>
      <c r="GI3" s="28"/>
      <c r="GJ3" s="28"/>
      <c r="GK3" s="28"/>
      <c r="GL3" s="28"/>
      <c r="GM3" s="28"/>
      <c r="GN3" s="28"/>
      <c r="GO3" s="28"/>
    </row>
    <row r="4" spans="1:197" ht="15" customHeight="1" thickTop="1" x14ac:dyDescent="0.25">
      <c r="A4" s="18"/>
      <c r="B4" s="212"/>
      <c r="C4" s="11"/>
      <c r="D4" s="9"/>
      <c r="E4" s="215"/>
      <c r="F4" s="7"/>
      <c r="G4" s="14"/>
      <c r="H4" s="19"/>
      <c r="I4" s="28"/>
      <c r="J4" s="35">
        <v>1</v>
      </c>
      <c r="K4" s="218" t="str">
        <f>VLOOKUP(AT4,$AU$4:$AZ$27,6,0)</f>
        <v>Equipe 01</v>
      </c>
      <c r="L4" s="184">
        <f t="shared" ref="L4:L11" si="0">VLOOKUP(K4,$AZ$4:$BL$27,6,0)</f>
        <v>0</v>
      </c>
      <c r="M4" s="139">
        <f t="shared" ref="M4:M11" si="1">VLOOKUP(K4,$AZ$4:$BL$27,3,0)</f>
        <v>0</v>
      </c>
      <c r="N4" s="63" t="str">
        <f t="shared" ref="N4:N11" si="2">VLOOKUP(K4,$AZ$4:$BL$27,4,0)</f>
        <v>u</v>
      </c>
      <c r="O4" s="142">
        <f t="shared" ref="O4:O11" si="3">VLOOKUP(K4,$AZ$4:$BL$27,7,0)</f>
        <v>0</v>
      </c>
      <c r="P4" s="143">
        <f t="shared" ref="P4:P11" si="4">VLOOKUP(K4,$AZ$4:$BL$27,8,0)</f>
        <v>0</v>
      </c>
      <c r="Q4" s="143">
        <f t="shared" ref="Q4:Q11" si="5">VLOOKUP(K4,$AZ$4:$BL$27,9,0)</f>
        <v>0</v>
      </c>
      <c r="R4" s="143">
        <f t="shared" ref="R4:R11" si="6">VLOOKUP(K4,$AZ$4:$BL$27,10,0)</f>
        <v>0</v>
      </c>
      <c r="S4" s="143">
        <f t="shared" ref="S4:S11" si="7">VLOOKUP(K4,$AZ$4:$BL$27,11,0)</f>
        <v>0</v>
      </c>
      <c r="T4" s="143">
        <f t="shared" ref="T4:T11" si="8">VLOOKUP(K4,$AZ$4:$BL$27,12,0)</f>
        <v>0</v>
      </c>
      <c r="U4" s="175">
        <f t="shared" ref="U4:U11" si="9">VLOOKUP(K4,$AZ$4:$BL$27,13,0)</f>
        <v>0</v>
      </c>
      <c r="V4" s="49">
        <v>1</v>
      </c>
      <c r="W4" s="221" t="str">
        <f>VLOOKUP(AV4,$AW$4:$BM$27,17,0)</f>
        <v>Equipe 01</v>
      </c>
      <c r="X4" s="187">
        <f t="shared" ref="X4:X11" si="10">VLOOKUP(W4,$BM$4:$BY$27,6,0)</f>
        <v>0</v>
      </c>
      <c r="Y4" s="148">
        <f t="shared" ref="Y4:Y11" si="11">VLOOKUP(W4,$BM$4:$BY$27,3,0)</f>
        <v>0</v>
      </c>
      <c r="Z4" s="50" t="str">
        <f t="shared" ref="Z4:Z11" si="12">VLOOKUP(W4,$BM$4:$BY$27,4,0)</f>
        <v>u</v>
      </c>
      <c r="AA4" s="151">
        <f t="shared" ref="AA4:AA11" si="13">VLOOKUP(W4,$BM$4:$BY$27,7,0)</f>
        <v>0</v>
      </c>
      <c r="AB4" s="152">
        <f t="shared" ref="AB4:AB11" si="14">VLOOKUP(W4,$BM$4:$BY$27,8,0)</f>
        <v>0</v>
      </c>
      <c r="AC4" s="152">
        <f t="shared" ref="AC4:AC11" si="15">VLOOKUP(W4,$BM$4:$BY$27,9,0)</f>
        <v>0</v>
      </c>
      <c r="AD4" s="152">
        <f t="shared" ref="AD4:AD11" si="16">VLOOKUP(W4,$BM$4:$BY$27,10,0)</f>
        <v>0</v>
      </c>
      <c r="AE4" s="152">
        <f t="shared" ref="AE4:AE11" si="17">VLOOKUP(W4,$BM$4:$BY$27,11,0)</f>
        <v>0</v>
      </c>
      <c r="AF4" s="152">
        <f t="shared" ref="AF4:AF11" si="18">VLOOKUP(W4,$BM$4:$BY$27,12,0)</f>
        <v>0</v>
      </c>
      <c r="AG4" s="178">
        <f t="shared" ref="AG4:AG11" si="19">VLOOKUP(W4,$BM$4:$BY$27,13,0)</f>
        <v>0</v>
      </c>
      <c r="AH4" s="59">
        <v>1</v>
      </c>
      <c r="AI4" s="224" t="str">
        <f>VLOOKUP(AX4,$AY$4:$BZ$27,28,0)</f>
        <v>Equipe 01</v>
      </c>
      <c r="AJ4" s="190">
        <f t="shared" ref="AJ4:AJ11" si="20">VLOOKUP(AI4,$BZ$4:$CL$27,6,0)</f>
        <v>0</v>
      </c>
      <c r="AK4" s="157">
        <f>VLOOKUP(AI4,$BZ$4:$CL$27,3,0)</f>
        <v>0</v>
      </c>
      <c r="AL4" s="60" t="str">
        <f>VLOOKUP(AI4,$BZ$4:$CL$27,4,0)</f>
        <v>u</v>
      </c>
      <c r="AM4" s="160">
        <f>VLOOKUP(AI4,$BZ$4:$CL$27,7,0)</f>
        <v>0</v>
      </c>
      <c r="AN4" s="161">
        <f>VLOOKUP(AI4,$BZ$4:$CL$27,8,0)</f>
        <v>0</v>
      </c>
      <c r="AO4" s="161">
        <f>VLOOKUP(AI4,$BZ$4:$CL$27,9,0)</f>
        <v>0</v>
      </c>
      <c r="AP4" s="161">
        <f>VLOOKUP(AI4,$BZ$4:$CL$27,10,0)</f>
        <v>0</v>
      </c>
      <c r="AQ4" s="161">
        <f>VLOOKUP(AI4,$BZ$4:$CL$27,11,0)</f>
        <v>0</v>
      </c>
      <c r="AR4" s="161">
        <f>VLOOKUP(AI4,$BZ$4:$CL$27,12,0)</f>
        <v>0</v>
      </c>
      <c r="AS4" s="181">
        <f>VLOOKUP(AI4,$BZ$4:$CL$27,13,0)</f>
        <v>0</v>
      </c>
      <c r="AT4" s="27">
        <v>1</v>
      </c>
      <c r="AU4" s="26">
        <f>BD4</f>
        <v>1</v>
      </c>
      <c r="AV4" s="26">
        <v>1</v>
      </c>
      <c r="AW4" s="26">
        <f>BQ4</f>
        <v>1</v>
      </c>
      <c r="AX4" s="26">
        <v>1</v>
      </c>
      <c r="AY4" s="30">
        <f>CD4</f>
        <v>1</v>
      </c>
      <c r="AZ4" s="31" t="str">
        <f>Equipes!A2</f>
        <v>Equipe 01</v>
      </c>
      <c r="BA4" s="26">
        <f>RANK(CM4,$CM$4:$CM$27)</f>
        <v>1</v>
      </c>
      <c r="BB4" s="26">
        <f>'J13'!BA4-BA4</f>
        <v>0</v>
      </c>
      <c r="BC4" s="32" t="str">
        <f>IF(BA4&gt;'J13'!BA4,'J13'!$BC$28,IF(BA4='J13'!BA4,'J13'!$BB$28,IF(BA4&lt;'J13'!BA4,'J13'!$BA$28)))</f>
        <v>u</v>
      </c>
      <c r="BD4" s="26">
        <f>RANK(CN4,$CN$4:$CN$27)</f>
        <v>1</v>
      </c>
      <c r="BE4" s="26">
        <f>SUMPRODUCT(($B$4:$B$15=AZ4)*($CW$4:$CW$15))+SUMPRODUCT(($E$4:$E$15=AZ4)*($CX$4:$CX$15))+'J13'!BE4</f>
        <v>0</v>
      </c>
      <c r="BF4" s="26">
        <f>SUMPRODUCT(($B$4:$B$15=AZ4)*($CY$4:$CY$15))+SUMPRODUCT(($E$4:$E$15=AZ4)*($CZ$4:$CZ$15))+'J13'!BF4</f>
        <v>0</v>
      </c>
      <c r="BG4" s="26">
        <f>SUMPRODUCT(($B$4:$B$15=AZ4)*($DA$4:$DA$15))+SUMPRODUCT(($E$4:$E$15=AZ4)*($DB$4:$DB$15))+'J13'!BG4</f>
        <v>0</v>
      </c>
      <c r="BH4" s="26">
        <f>SUMPRODUCT(($B$4:$B$15=AZ4)*($DC$4:$DC$15))+SUMPRODUCT(($E$4:$E$15=AZ4)*($DD$4:$DD$15))+'J13'!BH4</f>
        <v>0</v>
      </c>
      <c r="BI4" s="26">
        <f>SUMPRODUCT(($B$4:$B$15=AZ4)*($DE$4:$DE$15))+SUMPRODUCT(($E$4:$E$15=AZ4)*($DF$4:$DF$15))+'J13'!BI4</f>
        <v>0</v>
      </c>
      <c r="BJ4" s="26">
        <f>SUMPRODUCT(($B$4:$B$15=AZ4)*($DG$4:$DG$15))+SUMPRODUCT(($E$4:$E$15=AZ4)*($DH$4:$DH$15))+'J13'!BJ4</f>
        <v>0</v>
      </c>
      <c r="BK4" s="26">
        <f>SUMPRODUCT(($B$4:$B$15=AZ4)*($DI$4:$DI$15))+SUMPRODUCT(($E$4:$E$15=AZ4)*($DJ$4:$DJ$15))+'J13'!BK4</f>
        <v>0</v>
      </c>
      <c r="BL4" s="26">
        <f>BJ4-BK4</f>
        <v>0</v>
      </c>
      <c r="BM4" s="31" t="str">
        <f>Equipes!A2</f>
        <v>Equipe 01</v>
      </c>
      <c r="BN4" s="26">
        <f>RANK(CO4,$CO$4:$CO$27)</f>
        <v>1</v>
      </c>
      <c r="BO4" s="26">
        <f>'J13'!BN4-BN4</f>
        <v>0</v>
      </c>
      <c r="BP4" s="32" t="str">
        <f>IF(BN4&gt;'J13'!BN4,'J13'!$BP$28,IF(BN4='J13'!BN4,'J13'!$BO$28,IF(BN4&lt;'J13'!BN4,'J13'!$BN$28)))</f>
        <v>u</v>
      </c>
      <c r="BQ4" s="26">
        <f>RANK(CP4,$CP$4:$CP$27)</f>
        <v>1</v>
      </c>
      <c r="BR4" s="26">
        <f>SUMPRODUCT(($B$4:$B$15=BM4)*($CU$4:$CU$15))+'J13'!BR4</f>
        <v>0</v>
      </c>
      <c r="BS4" s="26">
        <f>SUMPRODUCT(($B$4:$B$15=BM4)*($CY$4:$CY$15))+'J13'!BS4</f>
        <v>0</v>
      </c>
      <c r="BT4" s="26">
        <f>SUMPRODUCT(($B$4:$B$15=BM4)*($DA$4:$DA$15))+'J13'!BT4</f>
        <v>0</v>
      </c>
      <c r="BU4" s="26">
        <f>SUMPRODUCT(($B$4:$B$15=BM4)*($DC$4:$DC$15))+'J13'!BU4</f>
        <v>0</v>
      </c>
      <c r="BV4" s="26">
        <f>SUMPRODUCT(($B$4:$B$15=BM4)*($DE$4:$DE$15))+'J13'!BV4</f>
        <v>0</v>
      </c>
      <c r="BW4" s="26">
        <f>SUMPRODUCT(($B$4:$B$15=BM4)*($DG$4:$DG$15))+'J13'!BW4</f>
        <v>0</v>
      </c>
      <c r="BX4" s="26">
        <f>SUMPRODUCT(($B$4:$B$15=BM4)*($DI$4:$DI$15))+'J13'!BX4</f>
        <v>0</v>
      </c>
      <c r="BY4" s="26">
        <f>BW4-BX4</f>
        <v>0</v>
      </c>
      <c r="BZ4" s="31" t="str">
        <f>Equipes!A2</f>
        <v>Equipe 01</v>
      </c>
      <c r="CA4" s="26">
        <f>RANK(CQ4,$CQ$4:$CQ$27)</f>
        <v>1</v>
      </c>
      <c r="CB4" s="26">
        <f>'J13'!CA4-CA4</f>
        <v>0</v>
      </c>
      <c r="CC4" s="32" t="str">
        <f>IF(CA4&gt;'J13'!CA4,'J13'!$CC$28,IF(CA4='J13'!CA4,'J13'!$CB$28,IF(CA4&lt;'J13'!CA4,'J13'!$CA$28)))</f>
        <v>u</v>
      </c>
      <c r="CD4" s="26">
        <f>RANK(CR4,$CR$4:$CR$27)</f>
        <v>1</v>
      </c>
      <c r="CE4" s="26">
        <f>SUMPRODUCT(($E$4:$E$15=BZ4)*($CV$4:$CV$15))+'J13'!CE4</f>
        <v>0</v>
      </c>
      <c r="CF4" s="26">
        <f>SUMPRODUCT(($E$4:$E$15=BZ4)*($CZ$4:$CZ$15))+'J13'!CF4</f>
        <v>0</v>
      </c>
      <c r="CG4" s="26">
        <f>SUMPRODUCT(($E$4:$E$15=BZ4)*($DB$4:$DB$15))+'J13'!CG4</f>
        <v>0</v>
      </c>
      <c r="CH4" s="26">
        <f>SUMPRODUCT(($E$4:$E$15=BZ4)*($DD$4:$DD$15))+'J13'!CH4</f>
        <v>0</v>
      </c>
      <c r="CI4" s="26">
        <f>SUMPRODUCT(($E$4:$E$15=BZ4)*($DF$4:$DF$15))+'J13'!CI4</f>
        <v>0</v>
      </c>
      <c r="CJ4" s="26">
        <f>SUMPRODUCT(($E$4:$E$15=BZ4)*($DH$4:$DH$15))+'J13'!CJ4</f>
        <v>0</v>
      </c>
      <c r="CK4" s="26">
        <f>SUMPRODUCT(($E$4:$E$15=BZ4)*($DJ$4:$DJ$15))+'J13'!CK4</f>
        <v>0</v>
      </c>
      <c r="CL4" s="26">
        <f>CJ4-CK4</f>
        <v>0</v>
      </c>
      <c r="CM4" s="33">
        <f>SUM(BE4*1000+(BL4)/100+(BJ4)/1000)</f>
        <v>0</v>
      </c>
      <c r="CN4" s="33">
        <f>CM4+0.0000008</f>
        <v>7.9999999999999996E-7</v>
      </c>
      <c r="CO4" s="33">
        <f>SUM(BR4*1000+(BY4)/100+(BW4)/1000)</f>
        <v>0</v>
      </c>
      <c r="CP4" s="33">
        <f>CO4+0.0000008</f>
        <v>7.9999999999999996E-7</v>
      </c>
      <c r="CQ4" s="33">
        <f>SUM(CE4*1000+(CL4)/100+(CJ4)/1000)</f>
        <v>0</v>
      </c>
      <c r="CR4" s="33">
        <f>CQ4+0.0000008</f>
        <v>7.9999999999999996E-7</v>
      </c>
      <c r="CS4" s="26">
        <f>A4</f>
        <v>0</v>
      </c>
      <c r="CT4" s="26">
        <f>F4</f>
        <v>0</v>
      </c>
      <c r="CU4" s="26">
        <f>IF(C4="",0,IF(C4&gt;D4,3,IF(C4=D4,1,IF(C4&lt;D4,0))))</f>
        <v>0</v>
      </c>
      <c r="CV4" s="26">
        <f>IF(D4="",0,IF(D4&gt;C4,3,IF(D4=C4,1,IF(D4&lt;C4,0))))</f>
        <v>0</v>
      </c>
      <c r="CW4" s="26">
        <f>CU4-CS4</f>
        <v>0</v>
      </c>
      <c r="CX4" s="26">
        <f>CV4-CT4</f>
        <v>0</v>
      </c>
      <c r="CY4" s="26">
        <f t="shared" ref="CY4:CZ7" si="21">IF(C4="",0,1)</f>
        <v>0</v>
      </c>
      <c r="CZ4" s="26">
        <f t="shared" si="21"/>
        <v>0</v>
      </c>
      <c r="DA4" s="26" t="b">
        <f>IF(C4&lt;&gt;"",IF(C4&gt;D4,1))</f>
        <v>0</v>
      </c>
      <c r="DB4" s="26" t="b">
        <f>IF(D4&lt;&gt;"",IF(D4&gt;C4,1))</f>
        <v>0</v>
      </c>
      <c r="DC4" s="26" t="b">
        <f>IF(C4&lt;&gt;"",IF(C4=D4,1))</f>
        <v>0</v>
      </c>
      <c r="DD4" s="26" t="b">
        <f>IF(D4&lt;&gt;"",IF(D4=C4,1))</f>
        <v>0</v>
      </c>
      <c r="DE4" s="26" t="b">
        <f>IF(C4&lt;&gt;"",IF(C4&lt;D4,1))</f>
        <v>0</v>
      </c>
      <c r="DF4" s="26" t="b">
        <f>IF(D4&lt;&gt;"",IF(D4&lt;C4,1))</f>
        <v>0</v>
      </c>
      <c r="DG4" s="26">
        <f t="shared" ref="DG4:DH7" si="22">C4</f>
        <v>0</v>
      </c>
      <c r="DH4" s="26">
        <f t="shared" si="22"/>
        <v>0</v>
      </c>
      <c r="DI4" s="26">
        <f>D4</f>
        <v>0</v>
      </c>
      <c r="DJ4" s="30">
        <f>C4</f>
        <v>0</v>
      </c>
      <c r="DK4" s="31" t="str">
        <f>VLOOKUP(AT4,$AU$4:$AZ$27,6,0)</f>
        <v>Equipe 01</v>
      </c>
      <c r="DL4" s="33">
        <f>VLOOKUP(DK4,$AZ$4:$CM$27,40,0)</f>
        <v>0</v>
      </c>
      <c r="DM4" s="26">
        <f>RANK(DL4,$DL$4:$DL$27)</f>
        <v>1</v>
      </c>
      <c r="DN4" s="31" t="str">
        <f>AZ4</f>
        <v>Equipe 01</v>
      </c>
      <c r="DO4" s="31" t="str">
        <f>VLOOKUP(AV4,$AW$4:$BM$27,17,0)</f>
        <v>Equipe 01</v>
      </c>
      <c r="DP4" s="33">
        <f>VLOOKUP(DO4,$BM$4:$CO$27,29,0)</f>
        <v>0</v>
      </c>
      <c r="DQ4" s="26">
        <f>RANK(DP4,$DP$4:$DP$27)</f>
        <v>1</v>
      </c>
      <c r="DR4" s="31" t="str">
        <f>BM4</f>
        <v>Equipe 01</v>
      </c>
      <c r="DS4" s="31" t="str">
        <f>VLOOKUP(AX4,$AY$4:$BZ$27,28,0)</f>
        <v>Equipe 01</v>
      </c>
      <c r="DT4" s="33">
        <f>VLOOKUP(DS4,$BZ$4:$CQ$27,18,0)</f>
        <v>0</v>
      </c>
      <c r="DU4" s="26">
        <f>RANK(DT4,$DT$4:$DT$27)</f>
        <v>1</v>
      </c>
      <c r="DV4" s="31" t="str">
        <f>BZ4</f>
        <v>Equipe 01</v>
      </c>
      <c r="DW4" s="28"/>
      <c r="DX4" s="28"/>
      <c r="DY4" s="28"/>
      <c r="DZ4" s="28"/>
      <c r="EA4" s="28"/>
      <c r="EB4" s="28"/>
      <c r="EC4" s="28"/>
      <c r="ED4" s="28"/>
      <c r="EE4" s="28"/>
      <c r="EF4" s="28"/>
      <c r="EG4" s="28"/>
      <c r="EH4" s="28"/>
      <c r="EI4" s="28"/>
      <c r="EJ4" s="28"/>
      <c r="EK4" s="28"/>
      <c r="EL4" s="28"/>
      <c r="EM4" s="28"/>
      <c r="EN4" s="28"/>
      <c r="EO4" s="28"/>
      <c r="EP4" s="28"/>
      <c r="EQ4" s="28"/>
      <c r="ER4" s="28"/>
      <c r="ES4" s="28"/>
      <c r="ET4" s="28"/>
      <c r="EU4" s="28"/>
      <c r="EV4" s="28"/>
      <c r="EW4" s="28"/>
      <c r="EX4" s="28"/>
      <c r="EY4" s="28"/>
      <c r="EZ4" s="28"/>
      <c r="FA4" s="28"/>
      <c r="FB4" s="28"/>
      <c r="FC4" s="28"/>
      <c r="FD4" s="28"/>
      <c r="FE4" s="28"/>
      <c r="FF4" s="28"/>
      <c r="FG4" s="28"/>
      <c r="FH4" s="28"/>
      <c r="FI4" s="28"/>
      <c r="FJ4" s="28"/>
      <c r="FK4" s="28"/>
      <c r="FL4" s="28"/>
      <c r="FM4" s="28"/>
      <c r="FN4" s="28"/>
      <c r="FO4" s="28"/>
      <c r="FP4" s="28"/>
      <c r="FQ4" s="28"/>
      <c r="FR4" s="28"/>
      <c r="FS4" s="28"/>
      <c r="FT4" s="28"/>
      <c r="FU4" s="28"/>
      <c r="FV4" s="28"/>
      <c r="FW4" s="28"/>
      <c r="FX4" s="28"/>
      <c r="FY4" s="28"/>
      <c r="FZ4" s="28"/>
      <c r="GA4" s="28"/>
      <c r="GB4" s="28"/>
      <c r="GC4" s="28"/>
      <c r="GD4" s="28"/>
      <c r="GE4" s="28"/>
      <c r="GF4" s="28"/>
      <c r="GG4" s="28"/>
      <c r="GH4" s="28"/>
      <c r="GI4" s="28"/>
      <c r="GJ4" s="28"/>
      <c r="GK4" s="28"/>
      <c r="GL4" s="28"/>
      <c r="GM4" s="28"/>
      <c r="GN4" s="28"/>
      <c r="GO4" s="28"/>
    </row>
    <row r="5" spans="1:197" ht="15" customHeight="1" x14ac:dyDescent="0.25">
      <c r="A5" s="20"/>
      <c r="B5" s="213"/>
      <c r="C5" s="12"/>
      <c r="D5" s="10"/>
      <c r="E5" s="216"/>
      <c r="F5" s="8"/>
      <c r="G5" s="15"/>
      <c r="H5" s="21"/>
      <c r="I5" s="28"/>
      <c r="J5" s="34">
        <f>IF(DL5=DL4,DM4,DM5)</f>
        <v>1</v>
      </c>
      <c r="K5" s="219" t="str">
        <f t="shared" ref="K5:K11" si="23">VLOOKUP(AT5,$AU$4:$AZ$27,6,0)</f>
        <v>Equipe 02</v>
      </c>
      <c r="L5" s="185">
        <f t="shared" si="0"/>
        <v>0</v>
      </c>
      <c r="M5" s="140">
        <f t="shared" si="1"/>
        <v>0</v>
      </c>
      <c r="N5" s="42" t="str">
        <f t="shared" si="2"/>
        <v>u</v>
      </c>
      <c r="O5" s="144">
        <f t="shared" si="3"/>
        <v>0</v>
      </c>
      <c r="P5" s="145">
        <f t="shared" si="4"/>
        <v>0</v>
      </c>
      <c r="Q5" s="145">
        <f t="shared" si="5"/>
        <v>0</v>
      </c>
      <c r="R5" s="145">
        <f t="shared" si="6"/>
        <v>0</v>
      </c>
      <c r="S5" s="145">
        <f t="shared" si="7"/>
        <v>0</v>
      </c>
      <c r="T5" s="145">
        <f t="shared" si="8"/>
        <v>0</v>
      </c>
      <c r="U5" s="176">
        <f t="shared" si="9"/>
        <v>0</v>
      </c>
      <c r="V5" s="51">
        <f>IF(DP5=DP4,DQ4,DQ5)</f>
        <v>1</v>
      </c>
      <c r="W5" s="222" t="str">
        <f t="shared" ref="W5:W11" si="24">VLOOKUP(AV5,$AW$4:$BM$27,17,0)</f>
        <v>Equipe 02</v>
      </c>
      <c r="X5" s="188">
        <f t="shared" si="10"/>
        <v>0</v>
      </c>
      <c r="Y5" s="149">
        <f t="shared" si="11"/>
        <v>0</v>
      </c>
      <c r="Z5" s="52" t="str">
        <f t="shared" si="12"/>
        <v>u</v>
      </c>
      <c r="AA5" s="153">
        <f t="shared" si="13"/>
        <v>0</v>
      </c>
      <c r="AB5" s="154">
        <f t="shared" si="14"/>
        <v>0</v>
      </c>
      <c r="AC5" s="154">
        <f t="shared" si="15"/>
        <v>0</v>
      </c>
      <c r="AD5" s="154">
        <f t="shared" si="16"/>
        <v>0</v>
      </c>
      <c r="AE5" s="154">
        <f t="shared" si="17"/>
        <v>0</v>
      </c>
      <c r="AF5" s="154">
        <f t="shared" si="18"/>
        <v>0</v>
      </c>
      <c r="AG5" s="179">
        <f t="shared" si="19"/>
        <v>0</v>
      </c>
      <c r="AH5" s="61">
        <f>IF(DT5=DT4,DU4,DU5)</f>
        <v>1</v>
      </c>
      <c r="AI5" s="225" t="str">
        <f t="shared" ref="AI5:AI11" si="25">VLOOKUP(AX5,$AY$4:$BZ$27,28,0)</f>
        <v>Equipe 02</v>
      </c>
      <c r="AJ5" s="191">
        <f t="shared" si="20"/>
        <v>0</v>
      </c>
      <c r="AK5" s="158">
        <f t="shared" ref="AK5:AK11" si="26">VLOOKUP(AI5,$BZ$4:$CL$27,3,0)</f>
        <v>0</v>
      </c>
      <c r="AL5" s="62" t="str">
        <f t="shared" ref="AL5:AL11" si="27">VLOOKUP(AI5,$BZ$4:$CL$27,4,0)</f>
        <v>u</v>
      </c>
      <c r="AM5" s="162">
        <f t="shared" ref="AM5:AM11" si="28">VLOOKUP(AI5,$BZ$4:$CL$27,7,0)</f>
        <v>0</v>
      </c>
      <c r="AN5" s="163">
        <f t="shared" ref="AN5:AN11" si="29">VLOOKUP(AI5,$BZ$4:$CL$27,8,0)</f>
        <v>0</v>
      </c>
      <c r="AO5" s="163">
        <f t="shared" ref="AO5:AO11" si="30">VLOOKUP(AI5,$BZ$4:$CL$27,9,0)</f>
        <v>0</v>
      </c>
      <c r="AP5" s="163">
        <f t="shared" ref="AP5:AP11" si="31">VLOOKUP(AI5,$BZ$4:$CL$27,10,0)</f>
        <v>0</v>
      </c>
      <c r="AQ5" s="163">
        <f t="shared" ref="AQ5:AQ11" si="32">VLOOKUP(AI5,$BZ$4:$CL$27,11,0)</f>
        <v>0</v>
      </c>
      <c r="AR5" s="163">
        <f t="shared" ref="AR5:AR11" si="33">VLOOKUP(AI5,$BZ$4:$CL$27,12,0)</f>
        <v>0</v>
      </c>
      <c r="AS5" s="182">
        <f t="shared" ref="AS5:AS11" si="34">VLOOKUP(AI5,$BZ$4:$CL$27,13,0)</f>
        <v>0</v>
      </c>
      <c r="AT5" s="27">
        <v>2</v>
      </c>
      <c r="AU5" s="26">
        <f t="shared" ref="AU5:AU11" si="35">BD5</f>
        <v>2</v>
      </c>
      <c r="AV5" s="26">
        <v>2</v>
      </c>
      <c r="AW5" s="26">
        <f t="shared" ref="AW5:AW11" si="36">BQ5</f>
        <v>2</v>
      </c>
      <c r="AX5" s="26">
        <v>2</v>
      </c>
      <c r="AY5" s="30">
        <f t="shared" ref="AY5:AY11" si="37">CD5</f>
        <v>2</v>
      </c>
      <c r="AZ5" s="31" t="str">
        <f>Equipes!A3</f>
        <v>Equipe 02</v>
      </c>
      <c r="BA5" s="26">
        <f t="shared" ref="BA5:BA11" si="38">RANK(CM5,$CM$4:$CM$27)</f>
        <v>1</v>
      </c>
      <c r="BB5" s="26">
        <f>'J13'!BA5-BA5</f>
        <v>0</v>
      </c>
      <c r="BC5" s="32" t="str">
        <f>IF(BA5&gt;'J13'!BA5,'J13'!$BC$28,IF(BA5='J13'!BA5,'J13'!$BB$28,IF(BA5&lt;'J13'!BA5,'J13'!$BA$28)))</f>
        <v>u</v>
      </c>
      <c r="BD5" s="26">
        <f t="shared" ref="BD5:BD11" si="39">RANK(CN5,$CN$4:$CN$27)</f>
        <v>2</v>
      </c>
      <c r="BE5" s="26">
        <f>SUMPRODUCT(($B$4:$B$15=AZ5)*($CW$4:$CW$15))+SUMPRODUCT(($E$4:$E$15=AZ5)*($CX$4:$CX$15))+'J13'!BE5</f>
        <v>0</v>
      </c>
      <c r="BF5" s="26">
        <f>SUMPRODUCT(($B$4:$B$15=AZ5)*($CY$4:$CY$15))+SUMPRODUCT(($E$4:$E$15=AZ5)*($CZ$4:$CZ$15))+'J13'!BF5</f>
        <v>0</v>
      </c>
      <c r="BG5" s="26">
        <f>SUMPRODUCT(($B$4:$B$15=AZ5)*($DA$4:$DA$15))+SUMPRODUCT(($E$4:$E$15=AZ5)*($DB$4:$DB$15))+'J13'!BG5</f>
        <v>0</v>
      </c>
      <c r="BH5" s="26">
        <f>SUMPRODUCT(($B$4:$B$15=AZ5)*($DC$4:$DC$15))+SUMPRODUCT(($E$4:$E$15=AZ5)*($DD$4:$DD$15))+'J13'!BH5</f>
        <v>0</v>
      </c>
      <c r="BI5" s="26">
        <f>SUMPRODUCT(($B$4:$B$15=AZ5)*($DE$4:$DE$15))+SUMPRODUCT(($E$4:$E$15=AZ5)*($DF$4:$DF$15))+'J13'!BI5</f>
        <v>0</v>
      </c>
      <c r="BJ5" s="26">
        <f>SUMPRODUCT(($B$4:$B$15=AZ5)*($DG$4:$DG$15))+SUMPRODUCT(($E$4:$E$15=AZ5)*($DH$4:$DH$15))+'J13'!BJ5</f>
        <v>0</v>
      </c>
      <c r="BK5" s="26">
        <f>SUMPRODUCT(($B$4:$B$15=AZ5)*($DI$4:$DI$15))+SUMPRODUCT(($E$4:$E$15=AZ5)*($DJ$4:$DJ$15))+'J13'!BK5</f>
        <v>0</v>
      </c>
      <c r="BL5" s="26">
        <f t="shared" ref="BL5:BL11" si="40">BJ5-BK5</f>
        <v>0</v>
      </c>
      <c r="BM5" s="31" t="str">
        <f>Equipes!A3</f>
        <v>Equipe 02</v>
      </c>
      <c r="BN5" s="26">
        <f t="shared" ref="BN5:BN11" si="41">RANK(CO5,$CO$4:$CO$27)</f>
        <v>1</v>
      </c>
      <c r="BO5" s="26">
        <f>'J13'!BN5-BN5</f>
        <v>0</v>
      </c>
      <c r="BP5" s="32" t="str">
        <f>IF(BN5&gt;'J13'!BN5,'J13'!$BP$28,IF(BN5='J13'!BN5,'J13'!$BO$28,IF(BN5&lt;'J13'!BN5,'J13'!$BN$28)))</f>
        <v>u</v>
      </c>
      <c r="BQ5" s="26">
        <f t="shared" ref="BQ5:BQ11" si="42">RANK(CP5,$CP$4:$CP$27)</f>
        <v>2</v>
      </c>
      <c r="BR5" s="26">
        <f>SUMPRODUCT(($B$4:$B$15=BM5)*($CU$4:$CU$15))+'J13'!BR5</f>
        <v>0</v>
      </c>
      <c r="BS5" s="26">
        <f>SUMPRODUCT(($B$4:$B$15=BM5)*($CY$4:$CY$15))+'J13'!BS5</f>
        <v>0</v>
      </c>
      <c r="BT5" s="26">
        <f>SUMPRODUCT(($B$4:$B$15=BM5)*($DA$4:$DA$15))+'J13'!BT5</f>
        <v>0</v>
      </c>
      <c r="BU5" s="26">
        <f>SUMPRODUCT(($B$4:$B$15=BM5)*($DC$4:$DC$15))+'J13'!BU5</f>
        <v>0</v>
      </c>
      <c r="BV5" s="26">
        <f>SUMPRODUCT(($B$4:$B$15=BM5)*($DE$4:$DE$15))+'J13'!BV5</f>
        <v>0</v>
      </c>
      <c r="BW5" s="26">
        <f>SUMPRODUCT(($B$4:$B$15=BM5)*($DG$4:$DG$15))+'J13'!BW5</f>
        <v>0</v>
      </c>
      <c r="BX5" s="26">
        <f>SUMPRODUCT(($B$4:$B$15=BM5)*($DI$4:$DI$15))+'J13'!BX5</f>
        <v>0</v>
      </c>
      <c r="BY5" s="26">
        <f t="shared" ref="BY5:BY11" si="43">BW5-BX5</f>
        <v>0</v>
      </c>
      <c r="BZ5" s="31" t="str">
        <f>Equipes!A3</f>
        <v>Equipe 02</v>
      </c>
      <c r="CA5" s="26">
        <f t="shared" ref="CA5:CA11" si="44">RANK(CQ5,$CQ$4:$CQ$27)</f>
        <v>1</v>
      </c>
      <c r="CB5" s="26">
        <f>'J13'!CA5-CA5</f>
        <v>0</v>
      </c>
      <c r="CC5" s="32" t="str">
        <f>IF(CA5&gt;'J13'!CA5,'J13'!$CC$28,IF(CA5='J13'!CA5,'J13'!$CB$28,IF(CA5&lt;'J13'!CA5,'J13'!$CA$28)))</f>
        <v>u</v>
      </c>
      <c r="CD5" s="26">
        <f t="shared" ref="CD5:CD11" si="45">RANK(CR5,$CR$4:$CR$27)</f>
        <v>2</v>
      </c>
      <c r="CE5" s="26">
        <f>SUMPRODUCT(($E$4:$E$15=BZ5)*($CV$4:$CV$15))+'J13'!CE5</f>
        <v>0</v>
      </c>
      <c r="CF5" s="26">
        <f>SUMPRODUCT(($E$4:$E$15=BZ5)*($CZ$4:$CZ$15))+'J13'!CF5</f>
        <v>0</v>
      </c>
      <c r="CG5" s="26">
        <f>SUMPRODUCT(($E$4:$E$15=BZ5)*($DB$4:$DB$15))+'J13'!CG5</f>
        <v>0</v>
      </c>
      <c r="CH5" s="26">
        <f>SUMPRODUCT(($E$4:$E$15=BZ5)*($DD$4:$DD$15))+'J13'!CH5</f>
        <v>0</v>
      </c>
      <c r="CI5" s="26">
        <f>SUMPRODUCT(($E$4:$E$15=BZ5)*($DF$4:$DF$15))+'J13'!CI5</f>
        <v>0</v>
      </c>
      <c r="CJ5" s="26">
        <f>SUMPRODUCT(($E$4:$E$15=BZ5)*($DH$4:$DH$15))+'J13'!CJ5</f>
        <v>0</v>
      </c>
      <c r="CK5" s="26">
        <f>SUMPRODUCT(($E$4:$E$15=BZ5)*($DJ$4:$DJ$15))+'J13'!CK5</f>
        <v>0</v>
      </c>
      <c r="CL5" s="26">
        <f t="shared" ref="CL5:CL11" si="46">CJ5-CK5</f>
        <v>0</v>
      </c>
      <c r="CM5" s="33">
        <f t="shared" ref="CM5:CM11" si="47">SUM(BE5*1000+(BL5)/100+(BJ5)/1000)</f>
        <v>0</v>
      </c>
      <c r="CN5" s="33">
        <f>CM5+0.0000007</f>
        <v>6.9999999999999997E-7</v>
      </c>
      <c r="CO5" s="33">
        <f t="shared" ref="CO5:CO11" si="48">SUM(BR5*1000+(BY5)/100+(BW5)/1000)</f>
        <v>0</v>
      </c>
      <c r="CP5" s="33">
        <f>CO5+0.0000007</f>
        <v>6.9999999999999997E-7</v>
      </c>
      <c r="CQ5" s="33">
        <f t="shared" ref="CQ5:CQ11" si="49">SUM(CE5*1000+(CL5)/100+(CJ5)/1000)</f>
        <v>0</v>
      </c>
      <c r="CR5" s="33">
        <f>CQ5+0.0000007</f>
        <v>6.9999999999999997E-7</v>
      </c>
      <c r="CS5" s="26">
        <f>A5</f>
        <v>0</v>
      </c>
      <c r="CT5" s="26">
        <f>F5</f>
        <v>0</v>
      </c>
      <c r="CU5" s="26">
        <f>IF(C5="",0,IF(C5&gt;D5,3,IF(C5=D5,1,IF(C5&lt;D5,0))))</f>
        <v>0</v>
      </c>
      <c r="CV5" s="26">
        <f>IF(D5="",0,IF(D5&gt;C5,3,IF(D5=C5,1,IF(D5&lt;C5,0))))</f>
        <v>0</v>
      </c>
      <c r="CW5" s="26">
        <f t="shared" ref="CW5:CX7" si="50">CU5-CS5</f>
        <v>0</v>
      </c>
      <c r="CX5" s="26">
        <f t="shared" si="50"/>
        <v>0</v>
      </c>
      <c r="CY5" s="26">
        <f t="shared" si="21"/>
        <v>0</v>
      </c>
      <c r="CZ5" s="26">
        <f t="shared" si="21"/>
        <v>0</v>
      </c>
      <c r="DA5" s="26" t="b">
        <f>IF(C5&lt;&gt;"",IF(C5&gt;D5,1))</f>
        <v>0</v>
      </c>
      <c r="DB5" s="26" t="b">
        <f>IF(D5&lt;&gt;"",IF(D5&gt;C5,1))</f>
        <v>0</v>
      </c>
      <c r="DC5" s="26" t="b">
        <f>IF(C5&lt;&gt;"",IF(C5=D5,1))</f>
        <v>0</v>
      </c>
      <c r="DD5" s="26" t="b">
        <f>IF(D5&lt;&gt;"",IF(D5=C5,1))</f>
        <v>0</v>
      </c>
      <c r="DE5" s="26" t="b">
        <f>IF(C5&lt;&gt;"",IF(C5&lt;D5,1))</f>
        <v>0</v>
      </c>
      <c r="DF5" s="26" t="b">
        <f>IF(D5&lt;&gt;"",IF(D5&lt;C5,1))</f>
        <v>0</v>
      </c>
      <c r="DG5" s="26">
        <f t="shared" si="22"/>
        <v>0</v>
      </c>
      <c r="DH5" s="26">
        <f t="shared" si="22"/>
        <v>0</v>
      </c>
      <c r="DI5" s="26">
        <f>D5</f>
        <v>0</v>
      </c>
      <c r="DJ5" s="30">
        <f>C5</f>
        <v>0</v>
      </c>
      <c r="DK5" s="31" t="str">
        <f t="shared" ref="DK5:DK11" si="51">VLOOKUP(AT5,$AU$4:$AZ$27,6,0)</f>
        <v>Equipe 02</v>
      </c>
      <c r="DL5" s="33">
        <f t="shared" ref="DL5:DL11" si="52">VLOOKUP(DK5,$AZ$4:$CM$27,40,0)</f>
        <v>0</v>
      </c>
      <c r="DM5" s="26">
        <f t="shared" ref="DM5:DM11" si="53">RANK(DL5,$DL$4:$DL$27)</f>
        <v>1</v>
      </c>
      <c r="DN5" s="31" t="str">
        <f t="shared" ref="DN5:DN11" si="54">AZ5</f>
        <v>Equipe 02</v>
      </c>
      <c r="DO5" s="31" t="str">
        <f t="shared" ref="DO5:DO11" si="55">VLOOKUP(AV5,$AW$4:$BM$27,17,0)</f>
        <v>Equipe 02</v>
      </c>
      <c r="DP5" s="33">
        <f t="shared" ref="DP5:DP11" si="56">VLOOKUP(DO5,$BM$4:$CO$27,29,0)</f>
        <v>0</v>
      </c>
      <c r="DQ5" s="26">
        <f t="shared" ref="DQ5:DQ11" si="57">RANK(DP5,$DP$4:$DP$27)</f>
        <v>1</v>
      </c>
      <c r="DR5" s="31" t="str">
        <f t="shared" ref="DR5:DR11" si="58">BM5</f>
        <v>Equipe 02</v>
      </c>
      <c r="DS5" s="31" t="str">
        <f t="shared" ref="DS5:DS11" si="59">VLOOKUP(AX5,$AY$4:$BZ$27,28,0)</f>
        <v>Equipe 02</v>
      </c>
      <c r="DT5" s="33">
        <f t="shared" ref="DT5:DT11" si="60">VLOOKUP(DS5,$BZ$4:$CQ$27,18,0)</f>
        <v>0</v>
      </c>
      <c r="DU5" s="26">
        <f t="shared" ref="DU5:DU11" si="61">RANK(DT5,$DT$4:$DT$27)</f>
        <v>1</v>
      </c>
      <c r="DV5" s="31" t="str">
        <f t="shared" ref="DV5:DV11" si="62">BZ5</f>
        <v>Equipe 02</v>
      </c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</row>
    <row r="6" spans="1:197" ht="15" customHeight="1" x14ac:dyDescent="0.25">
      <c r="A6" s="20"/>
      <c r="B6" s="213"/>
      <c r="C6" s="12"/>
      <c r="D6" s="10"/>
      <c r="E6" s="216"/>
      <c r="F6" s="8"/>
      <c r="G6" s="15"/>
      <c r="H6" s="21"/>
      <c r="I6" s="28"/>
      <c r="J6" s="34">
        <f t="shared" ref="J6:J11" si="63">IF(DL6=DL5,DM5,DM6)</f>
        <v>1</v>
      </c>
      <c r="K6" s="219" t="str">
        <f t="shared" si="23"/>
        <v>Equipe 03</v>
      </c>
      <c r="L6" s="185">
        <f t="shared" si="0"/>
        <v>0</v>
      </c>
      <c r="M6" s="140">
        <f t="shared" si="1"/>
        <v>0</v>
      </c>
      <c r="N6" s="42" t="str">
        <f t="shared" si="2"/>
        <v>u</v>
      </c>
      <c r="O6" s="144">
        <f t="shared" si="3"/>
        <v>0</v>
      </c>
      <c r="P6" s="145">
        <f t="shared" si="4"/>
        <v>0</v>
      </c>
      <c r="Q6" s="145">
        <f t="shared" si="5"/>
        <v>0</v>
      </c>
      <c r="R6" s="145">
        <f t="shared" si="6"/>
        <v>0</v>
      </c>
      <c r="S6" s="145">
        <f t="shared" si="7"/>
        <v>0</v>
      </c>
      <c r="T6" s="145">
        <f t="shared" si="8"/>
        <v>0</v>
      </c>
      <c r="U6" s="176">
        <f t="shared" si="9"/>
        <v>0</v>
      </c>
      <c r="V6" s="51">
        <f t="shared" ref="V6:V11" si="64">IF(DP6=DP5,DQ5,DQ6)</f>
        <v>1</v>
      </c>
      <c r="W6" s="222" t="str">
        <f t="shared" si="24"/>
        <v>Equipe 03</v>
      </c>
      <c r="X6" s="188">
        <f t="shared" si="10"/>
        <v>0</v>
      </c>
      <c r="Y6" s="149">
        <f t="shared" si="11"/>
        <v>0</v>
      </c>
      <c r="Z6" s="52" t="str">
        <f t="shared" si="12"/>
        <v>u</v>
      </c>
      <c r="AA6" s="153">
        <f t="shared" si="13"/>
        <v>0</v>
      </c>
      <c r="AB6" s="154">
        <f t="shared" si="14"/>
        <v>0</v>
      </c>
      <c r="AC6" s="154">
        <f t="shared" si="15"/>
        <v>0</v>
      </c>
      <c r="AD6" s="154">
        <f t="shared" si="16"/>
        <v>0</v>
      </c>
      <c r="AE6" s="154">
        <f t="shared" si="17"/>
        <v>0</v>
      </c>
      <c r="AF6" s="154">
        <f t="shared" si="18"/>
        <v>0</v>
      </c>
      <c r="AG6" s="179">
        <f t="shared" si="19"/>
        <v>0</v>
      </c>
      <c r="AH6" s="61">
        <f t="shared" ref="AH6:AH11" si="65">IF(DT6=DT5,DU5,DU6)</f>
        <v>1</v>
      </c>
      <c r="AI6" s="225" t="str">
        <f t="shared" si="25"/>
        <v>Equipe 03</v>
      </c>
      <c r="AJ6" s="191">
        <f t="shared" si="20"/>
        <v>0</v>
      </c>
      <c r="AK6" s="158">
        <f t="shared" si="26"/>
        <v>0</v>
      </c>
      <c r="AL6" s="62" t="str">
        <f t="shared" si="27"/>
        <v>u</v>
      </c>
      <c r="AM6" s="162">
        <f t="shared" si="28"/>
        <v>0</v>
      </c>
      <c r="AN6" s="163">
        <f t="shared" si="29"/>
        <v>0</v>
      </c>
      <c r="AO6" s="163">
        <f t="shared" si="30"/>
        <v>0</v>
      </c>
      <c r="AP6" s="163">
        <f t="shared" si="31"/>
        <v>0</v>
      </c>
      <c r="AQ6" s="163">
        <f t="shared" si="32"/>
        <v>0</v>
      </c>
      <c r="AR6" s="163">
        <f t="shared" si="33"/>
        <v>0</v>
      </c>
      <c r="AS6" s="182">
        <f t="shared" si="34"/>
        <v>0</v>
      </c>
      <c r="AT6" s="27">
        <v>3</v>
      </c>
      <c r="AU6" s="26">
        <f t="shared" si="35"/>
        <v>3</v>
      </c>
      <c r="AV6" s="26">
        <v>3</v>
      </c>
      <c r="AW6" s="26">
        <f t="shared" si="36"/>
        <v>3</v>
      </c>
      <c r="AX6" s="26">
        <v>3</v>
      </c>
      <c r="AY6" s="30">
        <f t="shared" si="37"/>
        <v>3</v>
      </c>
      <c r="AZ6" s="31" t="str">
        <f>Equipes!A4</f>
        <v>Equipe 03</v>
      </c>
      <c r="BA6" s="26">
        <f t="shared" si="38"/>
        <v>1</v>
      </c>
      <c r="BB6" s="26">
        <f>'J13'!BA6-BA6</f>
        <v>0</v>
      </c>
      <c r="BC6" s="32" t="str">
        <f>IF(BA6&gt;'J13'!BA6,'J13'!$BC$28,IF(BA6='J13'!BA6,'J13'!$BB$28,IF(BA6&lt;'J13'!BA6,'J13'!$BA$28)))</f>
        <v>u</v>
      </c>
      <c r="BD6" s="26">
        <f t="shared" si="39"/>
        <v>3</v>
      </c>
      <c r="BE6" s="26">
        <f>SUMPRODUCT(($B$4:$B$15=AZ6)*($CW$4:$CW$15))+SUMPRODUCT(($E$4:$E$15=AZ6)*($CX$4:$CX$15))+'J13'!BE6</f>
        <v>0</v>
      </c>
      <c r="BF6" s="26">
        <f>SUMPRODUCT(($B$4:$B$15=AZ6)*($CY$4:$CY$15))+SUMPRODUCT(($E$4:$E$15=AZ6)*($CZ$4:$CZ$15))+'J13'!BF6</f>
        <v>0</v>
      </c>
      <c r="BG6" s="26">
        <f>SUMPRODUCT(($B$4:$B$15=AZ6)*($DA$4:$DA$15))+SUMPRODUCT(($E$4:$E$15=AZ6)*($DB$4:$DB$15))+'J13'!BG6</f>
        <v>0</v>
      </c>
      <c r="BH6" s="26">
        <f>SUMPRODUCT(($B$4:$B$15=AZ6)*($DC$4:$DC$15))+SUMPRODUCT(($E$4:$E$15=AZ6)*($DD$4:$DD$15))+'J13'!BH6</f>
        <v>0</v>
      </c>
      <c r="BI6" s="26">
        <f>SUMPRODUCT(($B$4:$B$15=AZ6)*($DE$4:$DE$15))+SUMPRODUCT(($E$4:$E$15=AZ6)*($DF$4:$DF$15))+'J13'!BI6</f>
        <v>0</v>
      </c>
      <c r="BJ6" s="26">
        <f>SUMPRODUCT(($B$4:$B$15=AZ6)*($DG$4:$DG$15))+SUMPRODUCT(($E$4:$E$15=AZ6)*($DH$4:$DH$15))+'J13'!BJ6</f>
        <v>0</v>
      </c>
      <c r="BK6" s="26">
        <f>SUMPRODUCT(($B$4:$B$15=AZ6)*($DI$4:$DI$15))+SUMPRODUCT(($E$4:$E$15=AZ6)*($DJ$4:$DJ$15))+'J13'!BK6</f>
        <v>0</v>
      </c>
      <c r="BL6" s="26">
        <f t="shared" si="40"/>
        <v>0</v>
      </c>
      <c r="BM6" s="31" t="str">
        <f>Equipes!A4</f>
        <v>Equipe 03</v>
      </c>
      <c r="BN6" s="26">
        <f t="shared" si="41"/>
        <v>1</v>
      </c>
      <c r="BO6" s="26">
        <f>'J13'!BN6-BN6</f>
        <v>0</v>
      </c>
      <c r="BP6" s="32" t="str">
        <f>IF(BN6&gt;'J13'!BN6,'J13'!$BP$28,IF(BN6='J13'!BN6,'J13'!$BO$28,IF(BN6&lt;'J13'!BN6,'J13'!$BN$28)))</f>
        <v>u</v>
      </c>
      <c r="BQ6" s="26">
        <f t="shared" si="42"/>
        <v>3</v>
      </c>
      <c r="BR6" s="26">
        <f>SUMPRODUCT(($B$4:$B$15=BM6)*($CU$4:$CU$15))+'J13'!BR6</f>
        <v>0</v>
      </c>
      <c r="BS6" s="26">
        <f>SUMPRODUCT(($B$4:$B$15=BM6)*($CY$4:$CY$15))+'J13'!BS6</f>
        <v>0</v>
      </c>
      <c r="BT6" s="26">
        <f>SUMPRODUCT(($B$4:$B$15=BM6)*($DA$4:$DA$15))+'J13'!BT6</f>
        <v>0</v>
      </c>
      <c r="BU6" s="26">
        <f>SUMPRODUCT(($B$4:$B$15=BM6)*($DC$4:$DC$15))+'J13'!BU6</f>
        <v>0</v>
      </c>
      <c r="BV6" s="26">
        <f>SUMPRODUCT(($B$4:$B$15=BM6)*($DE$4:$DE$15))+'J13'!BV6</f>
        <v>0</v>
      </c>
      <c r="BW6" s="26">
        <f>SUMPRODUCT(($B$4:$B$15=BM6)*($DG$4:$DG$15))+'J13'!BW6</f>
        <v>0</v>
      </c>
      <c r="BX6" s="26">
        <f>SUMPRODUCT(($B$4:$B$15=BM6)*($DI$4:$DI$15))+'J13'!BX6</f>
        <v>0</v>
      </c>
      <c r="BY6" s="26">
        <f t="shared" si="43"/>
        <v>0</v>
      </c>
      <c r="BZ6" s="31" t="str">
        <f>Equipes!A4</f>
        <v>Equipe 03</v>
      </c>
      <c r="CA6" s="26">
        <f t="shared" si="44"/>
        <v>1</v>
      </c>
      <c r="CB6" s="26">
        <f>'J13'!CA6-CA6</f>
        <v>0</v>
      </c>
      <c r="CC6" s="32" t="str">
        <f>IF(CA6&gt;'J13'!CA6,'J13'!$CC$28,IF(CA6='J13'!CA6,'J13'!$CB$28,IF(CA6&lt;'J13'!CA6,'J13'!$CA$28)))</f>
        <v>u</v>
      </c>
      <c r="CD6" s="26">
        <f t="shared" si="45"/>
        <v>3</v>
      </c>
      <c r="CE6" s="26">
        <f>SUMPRODUCT(($E$4:$E$15=BZ6)*($CV$4:$CV$15))+'J13'!CE6</f>
        <v>0</v>
      </c>
      <c r="CF6" s="26">
        <f>SUMPRODUCT(($E$4:$E$15=BZ6)*($CZ$4:$CZ$15))+'J13'!CF6</f>
        <v>0</v>
      </c>
      <c r="CG6" s="26">
        <f>SUMPRODUCT(($E$4:$E$15=BZ6)*($DB$4:$DB$15))+'J13'!CG6</f>
        <v>0</v>
      </c>
      <c r="CH6" s="26">
        <f>SUMPRODUCT(($E$4:$E$15=BZ6)*($DD$4:$DD$15))+'J13'!CH6</f>
        <v>0</v>
      </c>
      <c r="CI6" s="26">
        <f>SUMPRODUCT(($E$4:$E$15=BZ6)*($DF$4:$DF$15))+'J13'!CI6</f>
        <v>0</v>
      </c>
      <c r="CJ6" s="26">
        <f>SUMPRODUCT(($E$4:$E$15=BZ6)*($DH$4:$DH$15))+'J13'!CJ6</f>
        <v>0</v>
      </c>
      <c r="CK6" s="26">
        <f>SUMPRODUCT(($E$4:$E$15=BZ6)*($DJ$4:$DJ$15))+'J13'!CK6</f>
        <v>0</v>
      </c>
      <c r="CL6" s="26">
        <f t="shared" si="46"/>
        <v>0</v>
      </c>
      <c r="CM6" s="33">
        <f t="shared" si="47"/>
        <v>0</v>
      </c>
      <c r="CN6" s="33">
        <f>CM6+0.0000006</f>
        <v>5.9999999999999997E-7</v>
      </c>
      <c r="CO6" s="33">
        <f t="shared" si="48"/>
        <v>0</v>
      </c>
      <c r="CP6" s="33">
        <f>CO6+0.0000006</f>
        <v>5.9999999999999997E-7</v>
      </c>
      <c r="CQ6" s="33">
        <f t="shared" si="49"/>
        <v>0</v>
      </c>
      <c r="CR6" s="33">
        <f>CQ6+0.0000006</f>
        <v>5.9999999999999997E-7</v>
      </c>
      <c r="CS6" s="26">
        <f>A6</f>
        <v>0</v>
      </c>
      <c r="CT6" s="26">
        <f>F6</f>
        <v>0</v>
      </c>
      <c r="CU6" s="26">
        <f>IF(C6="",0,IF(C6&gt;D6,3,IF(C6=D6,1,IF(C6&lt;D6,0))))</f>
        <v>0</v>
      </c>
      <c r="CV6" s="26">
        <f>IF(D6="",0,IF(D6&gt;C6,3,IF(D6=C6,1,IF(D6&lt;C6,0))))</f>
        <v>0</v>
      </c>
      <c r="CW6" s="26">
        <f t="shared" si="50"/>
        <v>0</v>
      </c>
      <c r="CX6" s="26">
        <f t="shared" si="50"/>
        <v>0</v>
      </c>
      <c r="CY6" s="26">
        <f t="shared" si="21"/>
        <v>0</v>
      </c>
      <c r="CZ6" s="26">
        <f t="shared" si="21"/>
        <v>0</v>
      </c>
      <c r="DA6" s="26" t="b">
        <f>IF(C6&lt;&gt;"",IF(C6&gt;D6,1))</f>
        <v>0</v>
      </c>
      <c r="DB6" s="26" t="b">
        <f>IF(D6&lt;&gt;"",IF(D6&gt;C6,1))</f>
        <v>0</v>
      </c>
      <c r="DC6" s="26" t="b">
        <f>IF(C6&lt;&gt;"",IF(C6=D6,1))</f>
        <v>0</v>
      </c>
      <c r="DD6" s="26" t="b">
        <f>IF(D6&lt;&gt;"",IF(D6=C6,1))</f>
        <v>0</v>
      </c>
      <c r="DE6" s="26" t="b">
        <f>IF(C6&lt;&gt;"",IF(C6&lt;D6,1))</f>
        <v>0</v>
      </c>
      <c r="DF6" s="26" t="b">
        <f>IF(D6&lt;&gt;"",IF(D6&lt;C6,1))</f>
        <v>0</v>
      </c>
      <c r="DG6" s="26">
        <f t="shared" si="22"/>
        <v>0</v>
      </c>
      <c r="DH6" s="26">
        <f t="shared" si="22"/>
        <v>0</v>
      </c>
      <c r="DI6" s="26">
        <f>D6</f>
        <v>0</v>
      </c>
      <c r="DJ6" s="30">
        <f>C6</f>
        <v>0</v>
      </c>
      <c r="DK6" s="31" t="str">
        <f t="shared" si="51"/>
        <v>Equipe 03</v>
      </c>
      <c r="DL6" s="33">
        <f t="shared" si="52"/>
        <v>0</v>
      </c>
      <c r="DM6" s="26">
        <f t="shared" si="53"/>
        <v>1</v>
      </c>
      <c r="DN6" s="31" t="str">
        <f t="shared" si="54"/>
        <v>Equipe 03</v>
      </c>
      <c r="DO6" s="31" t="str">
        <f t="shared" si="55"/>
        <v>Equipe 03</v>
      </c>
      <c r="DP6" s="33">
        <f t="shared" si="56"/>
        <v>0</v>
      </c>
      <c r="DQ6" s="26">
        <f t="shared" si="57"/>
        <v>1</v>
      </c>
      <c r="DR6" s="31" t="str">
        <f t="shared" si="58"/>
        <v>Equipe 03</v>
      </c>
      <c r="DS6" s="31" t="str">
        <f t="shared" si="59"/>
        <v>Equipe 03</v>
      </c>
      <c r="DT6" s="33">
        <f t="shared" si="60"/>
        <v>0</v>
      </c>
      <c r="DU6" s="26">
        <f t="shared" si="61"/>
        <v>1</v>
      </c>
      <c r="DV6" s="31" t="str">
        <f t="shared" si="62"/>
        <v>Equipe 03</v>
      </c>
      <c r="DW6" s="28"/>
      <c r="DX6" s="28"/>
      <c r="DY6" s="28"/>
      <c r="DZ6" s="28"/>
      <c r="EA6" s="28"/>
      <c r="EB6" s="28"/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8"/>
      <c r="ET6" s="28"/>
      <c r="EU6" s="28"/>
      <c r="EV6" s="28"/>
      <c r="EW6" s="28"/>
      <c r="EX6" s="28"/>
      <c r="EY6" s="28"/>
      <c r="EZ6" s="28"/>
      <c r="FA6" s="28"/>
      <c r="FB6" s="28"/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8"/>
    </row>
    <row r="7" spans="1:197" ht="15" customHeight="1" thickBot="1" x14ac:dyDescent="0.3">
      <c r="A7" s="73"/>
      <c r="B7" s="214"/>
      <c r="C7" s="74"/>
      <c r="D7" s="75"/>
      <c r="E7" s="217"/>
      <c r="F7" s="76"/>
      <c r="G7" s="77"/>
      <c r="H7" s="78"/>
      <c r="I7" s="28"/>
      <c r="J7" s="34">
        <f t="shared" si="63"/>
        <v>1</v>
      </c>
      <c r="K7" s="219" t="str">
        <f t="shared" si="23"/>
        <v>Equipe 04</v>
      </c>
      <c r="L7" s="185">
        <f t="shared" si="0"/>
        <v>0</v>
      </c>
      <c r="M7" s="140">
        <f t="shared" si="1"/>
        <v>0</v>
      </c>
      <c r="N7" s="42" t="str">
        <f t="shared" si="2"/>
        <v>u</v>
      </c>
      <c r="O7" s="144">
        <f t="shared" si="3"/>
        <v>0</v>
      </c>
      <c r="P7" s="145">
        <f t="shared" si="4"/>
        <v>0</v>
      </c>
      <c r="Q7" s="145">
        <f t="shared" si="5"/>
        <v>0</v>
      </c>
      <c r="R7" s="145">
        <f t="shared" si="6"/>
        <v>0</v>
      </c>
      <c r="S7" s="145">
        <f t="shared" si="7"/>
        <v>0</v>
      </c>
      <c r="T7" s="145">
        <f t="shared" si="8"/>
        <v>0</v>
      </c>
      <c r="U7" s="176">
        <f t="shared" si="9"/>
        <v>0</v>
      </c>
      <c r="V7" s="51">
        <f t="shared" si="64"/>
        <v>1</v>
      </c>
      <c r="W7" s="222" t="str">
        <f t="shared" si="24"/>
        <v>Equipe 04</v>
      </c>
      <c r="X7" s="188">
        <f t="shared" si="10"/>
        <v>0</v>
      </c>
      <c r="Y7" s="149">
        <f t="shared" si="11"/>
        <v>0</v>
      </c>
      <c r="Z7" s="52" t="str">
        <f t="shared" si="12"/>
        <v>u</v>
      </c>
      <c r="AA7" s="153">
        <f t="shared" si="13"/>
        <v>0</v>
      </c>
      <c r="AB7" s="154">
        <f t="shared" si="14"/>
        <v>0</v>
      </c>
      <c r="AC7" s="154">
        <f t="shared" si="15"/>
        <v>0</v>
      </c>
      <c r="AD7" s="154">
        <f t="shared" si="16"/>
        <v>0</v>
      </c>
      <c r="AE7" s="154">
        <f t="shared" si="17"/>
        <v>0</v>
      </c>
      <c r="AF7" s="154">
        <f t="shared" si="18"/>
        <v>0</v>
      </c>
      <c r="AG7" s="179">
        <f t="shared" si="19"/>
        <v>0</v>
      </c>
      <c r="AH7" s="61">
        <f t="shared" si="65"/>
        <v>1</v>
      </c>
      <c r="AI7" s="225" t="str">
        <f t="shared" si="25"/>
        <v>Equipe 04</v>
      </c>
      <c r="AJ7" s="191">
        <f t="shared" si="20"/>
        <v>0</v>
      </c>
      <c r="AK7" s="158">
        <f t="shared" si="26"/>
        <v>0</v>
      </c>
      <c r="AL7" s="62" t="str">
        <f t="shared" si="27"/>
        <v>u</v>
      </c>
      <c r="AM7" s="162">
        <f t="shared" si="28"/>
        <v>0</v>
      </c>
      <c r="AN7" s="163">
        <f t="shared" si="29"/>
        <v>0</v>
      </c>
      <c r="AO7" s="163">
        <f t="shared" si="30"/>
        <v>0</v>
      </c>
      <c r="AP7" s="163">
        <f t="shared" si="31"/>
        <v>0</v>
      </c>
      <c r="AQ7" s="163">
        <f t="shared" si="32"/>
        <v>0</v>
      </c>
      <c r="AR7" s="163">
        <f t="shared" si="33"/>
        <v>0</v>
      </c>
      <c r="AS7" s="182">
        <f t="shared" si="34"/>
        <v>0</v>
      </c>
      <c r="AT7" s="27">
        <v>4</v>
      </c>
      <c r="AU7" s="26">
        <f t="shared" si="35"/>
        <v>4</v>
      </c>
      <c r="AV7" s="26">
        <v>4</v>
      </c>
      <c r="AW7" s="26">
        <f t="shared" si="36"/>
        <v>4</v>
      </c>
      <c r="AX7" s="26">
        <v>4</v>
      </c>
      <c r="AY7" s="30">
        <f t="shared" si="37"/>
        <v>4</v>
      </c>
      <c r="AZ7" s="31" t="str">
        <f>Equipes!A5</f>
        <v>Equipe 04</v>
      </c>
      <c r="BA7" s="26">
        <f t="shared" si="38"/>
        <v>1</v>
      </c>
      <c r="BB7" s="26">
        <f>'J13'!BA7-BA7</f>
        <v>0</v>
      </c>
      <c r="BC7" s="32" t="str">
        <f>IF(BA7&gt;'J13'!BA7,'J13'!$BC$28,IF(BA7='J13'!BA7,'J13'!$BB$28,IF(BA7&lt;'J13'!BA7,'J13'!$BA$28)))</f>
        <v>u</v>
      </c>
      <c r="BD7" s="26">
        <f t="shared" si="39"/>
        <v>4</v>
      </c>
      <c r="BE7" s="26">
        <f>SUMPRODUCT(($B$4:$B$15=AZ7)*($CW$4:$CW$15))+SUMPRODUCT(($E$4:$E$15=AZ7)*($CX$4:$CX$15))+'J13'!BE7</f>
        <v>0</v>
      </c>
      <c r="BF7" s="26">
        <f>SUMPRODUCT(($B$4:$B$15=AZ7)*($CY$4:$CY$15))+SUMPRODUCT(($E$4:$E$15=AZ7)*($CZ$4:$CZ$15))+'J13'!BF7</f>
        <v>0</v>
      </c>
      <c r="BG7" s="26">
        <f>SUMPRODUCT(($B$4:$B$15=AZ7)*($DA$4:$DA$15))+SUMPRODUCT(($E$4:$E$15=AZ7)*($DB$4:$DB$15))+'J13'!BG7</f>
        <v>0</v>
      </c>
      <c r="BH7" s="26">
        <f>SUMPRODUCT(($B$4:$B$15=AZ7)*($DC$4:$DC$15))+SUMPRODUCT(($E$4:$E$15=AZ7)*($DD$4:$DD$15))+'J13'!BH7</f>
        <v>0</v>
      </c>
      <c r="BI7" s="26">
        <f>SUMPRODUCT(($B$4:$B$15=AZ7)*($DE$4:$DE$15))+SUMPRODUCT(($E$4:$E$15=AZ7)*($DF$4:$DF$15))+'J13'!BI7</f>
        <v>0</v>
      </c>
      <c r="BJ7" s="26">
        <f>SUMPRODUCT(($B$4:$B$15=AZ7)*($DG$4:$DG$15))+SUMPRODUCT(($E$4:$E$15=AZ7)*($DH$4:$DH$15))+'J13'!BJ7</f>
        <v>0</v>
      </c>
      <c r="BK7" s="26">
        <f>SUMPRODUCT(($B$4:$B$15=AZ7)*($DI$4:$DI$15))+SUMPRODUCT(($E$4:$E$15=AZ7)*($DJ$4:$DJ$15))+'J13'!BK7</f>
        <v>0</v>
      </c>
      <c r="BL7" s="26">
        <f t="shared" si="40"/>
        <v>0</v>
      </c>
      <c r="BM7" s="31" t="str">
        <f>Equipes!A5</f>
        <v>Equipe 04</v>
      </c>
      <c r="BN7" s="26">
        <f t="shared" si="41"/>
        <v>1</v>
      </c>
      <c r="BO7" s="26">
        <f>'J13'!BN7-BN7</f>
        <v>0</v>
      </c>
      <c r="BP7" s="32" t="str">
        <f>IF(BN7&gt;'J13'!BN7,'J13'!$BP$28,IF(BN7='J13'!BN7,'J13'!$BO$28,IF(BN7&lt;'J13'!BN7,'J13'!$BN$28)))</f>
        <v>u</v>
      </c>
      <c r="BQ7" s="26">
        <f t="shared" si="42"/>
        <v>4</v>
      </c>
      <c r="BR7" s="26">
        <f>SUMPRODUCT(($B$4:$B$15=BM7)*($CU$4:$CU$15))+'J13'!BR7</f>
        <v>0</v>
      </c>
      <c r="BS7" s="26">
        <f>SUMPRODUCT(($B$4:$B$15=BM7)*($CY$4:$CY$15))+'J13'!BS7</f>
        <v>0</v>
      </c>
      <c r="BT7" s="26">
        <f>SUMPRODUCT(($B$4:$B$15=BM7)*($DA$4:$DA$15))+'J13'!BT7</f>
        <v>0</v>
      </c>
      <c r="BU7" s="26">
        <f>SUMPRODUCT(($B$4:$B$15=BM7)*($DC$4:$DC$15))+'J13'!BU7</f>
        <v>0</v>
      </c>
      <c r="BV7" s="26">
        <f>SUMPRODUCT(($B$4:$B$15=BM7)*($DE$4:$DE$15))+'J13'!BV7</f>
        <v>0</v>
      </c>
      <c r="BW7" s="26">
        <f>SUMPRODUCT(($B$4:$B$15=BM7)*($DG$4:$DG$15))+'J13'!BW7</f>
        <v>0</v>
      </c>
      <c r="BX7" s="26">
        <f>SUMPRODUCT(($B$4:$B$15=BM7)*($DI$4:$DI$15))+'J13'!BX7</f>
        <v>0</v>
      </c>
      <c r="BY7" s="26">
        <f t="shared" si="43"/>
        <v>0</v>
      </c>
      <c r="BZ7" s="31" t="str">
        <f>Equipes!A5</f>
        <v>Equipe 04</v>
      </c>
      <c r="CA7" s="26">
        <f t="shared" si="44"/>
        <v>1</v>
      </c>
      <c r="CB7" s="26">
        <f>'J13'!CA7-CA7</f>
        <v>0</v>
      </c>
      <c r="CC7" s="32" t="str">
        <f>IF(CA7&gt;'J13'!CA7,'J13'!$CC$28,IF(CA7='J13'!CA7,'J13'!$CB$28,IF(CA7&lt;'J13'!CA7,'J13'!$CA$28)))</f>
        <v>u</v>
      </c>
      <c r="CD7" s="26">
        <f t="shared" si="45"/>
        <v>4</v>
      </c>
      <c r="CE7" s="26">
        <f>SUMPRODUCT(($E$4:$E$15=BZ7)*($CV$4:$CV$15))+'J13'!CE7</f>
        <v>0</v>
      </c>
      <c r="CF7" s="26">
        <f>SUMPRODUCT(($E$4:$E$15=BZ7)*($CZ$4:$CZ$15))+'J13'!CF7</f>
        <v>0</v>
      </c>
      <c r="CG7" s="26">
        <f>SUMPRODUCT(($E$4:$E$15=BZ7)*($DB$4:$DB$15))+'J13'!CG7</f>
        <v>0</v>
      </c>
      <c r="CH7" s="26">
        <f>SUMPRODUCT(($E$4:$E$15=BZ7)*($DD$4:$DD$15))+'J13'!CH7</f>
        <v>0</v>
      </c>
      <c r="CI7" s="26">
        <f>SUMPRODUCT(($E$4:$E$15=BZ7)*($DF$4:$DF$15))+'J13'!CI7</f>
        <v>0</v>
      </c>
      <c r="CJ7" s="26">
        <f>SUMPRODUCT(($E$4:$E$15=BZ7)*($DH$4:$DH$15))+'J13'!CJ7</f>
        <v>0</v>
      </c>
      <c r="CK7" s="26">
        <f>SUMPRODUCT(($E$4:$E$15=BZ7)*($DJ$4:$DJ$15))+'J13'!CK7</f>
        <v>0</v>
      </c>
      <c r="CL7" s="26">
        <f t="shared" si="46"/>
        <v>0</v>
      </c>
      <c r="CM7" s="33">
        <f t="shared" si="47"/>
        <v>0</v>
      </c>
      <c r="CN7" s="33">
        <f>CM7+0.0000005</f>
        <v>4.9999999999999998E-7</v>
      </c>
      <c r="CO7" s="33">
        <f t="shared" si="48"/>
        <v>0</v>
      </c>
      <c r="CP7" s="33">
        <f>CO7+0.0000005</f>
        <v>4.9999999999999998E-7</v>
      </c>
      <c r="CQ7" s="33">
        <f t="shared" si="49"/>
        <v>0</v>
      </c>
      <c r="CR7" s="33">
        <f>CQ7+0.0000005</f>
        <v>4.9999999999999998E-7</v>
      </c>
      <c r="CS7" s="26">
        <f>A7</f>
        <v>0</v>
      </c>
      <c r="CT7" s="26">
        <f>F7</f>
        <v>0</v>
      </c>
      <c r="CU7" s="26">
        <f>IF(C7="",0,IF(C7&gt;D7,3,IF(C7=D7,1,IF(C7&lt;D7,0))))</f>
        <v>0</v>
      </c>
      <c r="CV7" s="26">
        <f>IF(D7="",0,IF(D7&gt;C7,3,IF(D7=C7,1,IF(D7&lt;C7,0))))</f>
        <v>0</v>
      </c>
      <c r="CW7" s="26">
        <f t="shared" si="50"/>
        <v>0</v>
      </c>
      <c r="CX7" s="26">
        <f t="shared" si="50"/>
        <v>0</v>
      </c>
      <c r="CY7" s="26">
        <f t="shared" si="21"/>
        <v>0</v>
      </c>
      <c r="CZ7" s="26">
        <f t="shared" si="21"/>
        <v>0</v>
      </c>
      <c r="DA7" s="26" t="b">
        <f>IF(C7&lt;&gt;"",IF(C7&gt;D7,1))</f>
        <v>0</v>
      </c>
      <c r="DB7" s="26" t="b">
        <f>IF(D7&lt;&gt;"",IF(D7&gt;C7,1))</f>
        <v>0</v>
      </c>
      <c r="DC7" s="26" t="b">
        <f>IF(C7&lt;&gt;"",IF(C7=D7,1))</f>
        <v>0</v>
      </c>
      <c r="DD7" s="26" t="b">
        <f>IF(D7&lt;&gt;"",IF(D7=C7,1))</f>
        <v>0</v>
      </c>
      <c r="DE7" s="26" t="b">
        <f>IF(C7&lt;&gt;"",IF(C7&lt;D7,1))</f>
        <v>0</v>
      </c>
      <c r="DF7" s="26" t="b">
        <f>IF(D7&lt;&gt;"",IF(D7&lt;C7,1))</f>
        <v>0</v>
      </c>
      <c r="DG7" s="26">
        <f t="shared" si="22"/>
        <v>0</v>
      </c>
      <c r="DH7" s="26">
        <f t="shared" si="22"/>
        <v>0</v>
      </c>
      <c r="DI7" s="26">
        <f>D7</f>
        <v>0</v>
      </c>
      <c r="DJ7" s="30">
        <f>C7</f>
        <v>0</v>
      </c>
      <c r="DK7" s="31" t="str">
        <f t="shared" si="51"/>
        <v>Equipe 04</v>
      </c>
      <c r="DL7" s="33">
        <f t="shared" si="52"/>
        <v>0</v>
      </c>
      <c r="DM7" s="26">
        <f t="shared" si="53"/>
        <v>1</v>
      </c>
      <c r="DN7" s="31" t="str">
        <f t="shared" si="54"/>
        <v>Equipe 04</v>
      </c>
      <c r="DO7" s="31" t="str">
        <f t="shared" si="55"/>
        <v>Equipe 04</v>
      </c>
      <c r="DP7" s="33">
        <f t="shared" si="56"/>
        <v>0</v>
      </c>
      <c r="DQ7" s="26">
        <f t="shared" si="57"/>
        <v>1</v>
      </c>
      <c r="DR7" s="31" t="str">
        <f t="shared" si="58"/>
        <v>Equipe 04</v>
      </c>
      <c r="DS7" s="31" t="str">
        <f t="shared" si="59"/>
        <v>Equipe 04</v>
      </c>
      <c r="DT7" s="33">
        <f t="shared" si="60"/>
        <v>0</v>
      </c>
      <c r="DU7" s="26">
        <f t="shared" si="61"/>
        <v>1</v>
      </c>
      <c r="DV7" s="31" t="str">
        <f t="shared" si="62"/>
        <v>Equipe 04</v>
      </c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</row>
    <row r="8" spans="1:197" ht="15" customHeight="1" thickTop="1" x14ac:dyDescent="0.25">
      <c r="A8" s="79"/>
      <c r="B8" s="196"/>
      <c r="C8" s="80"/>
      <c r="D8" s="80"/>
      <c r="E8" s="197"/>
      <c r="F8" s="79"/>
      <c r="G8" s="81"/>
      <c r="H8" s="82"/>
      <c r="I8" s="28"/>
      <c r="J8" s="34">
        <f t="shared" si="63"/>
        <v>1</v>
      </c>
      <c r="K8" s="219" t="str">
        <f t="shared" si="23"/>
        <v>Equipe 05</v>
      </c>
      <c r="L8" s="185">
        <f t="shared" si="0"/>
        <v>0</v>
      </c>
      <c r="M8" s="140">
        <f t="shared" si="1"/>
        <v>0</v>
      </c>
      <c r="N8" s="42" t="str">
        <f t="shared" si="2"/>
        <v>u</v>
      </c>
      <c r="O8" s="144">
        <f t="shared" si="3"/>
        <v>0</v>
      </c>
      <c r="P8" s="145">
        <f t="shared" si="4"/>
        <v>0</v>
      </c>
      <c r="Q8" s="145">
        <f t="shared" si="5"/>
        <v>0</v>
      </c>
      <c r="R8" s="145">
        <f t="shared" si="6"/>
        <v>0</v>
      </c>
      <c r="S8" s="145">
        <f t="shared" si="7"/>
        <v>0</v>
      </c>
      <c r="T8" s="145">
        <f t="shared" si="8"/>
        <v>0</v>
      </c>
      <c r="U8" s="176">
        <f t="shared" si="9"/>
        <v>0</v>
      </c>
      <c r="V8" s="51">
        <f t="shared" si="64"/>
        <v>1</v>
      </c>
      <c r="W8" s="222" t="str">
        <f t="shared" si="24"/>
        <v>Equipe 05</v>
      </c>
      <c r="X8" s="188">
        <f t="shared" si="10"/>
        <v>0</v>
      </c>
      <c r="Y8" s="149">
        <f t="shared" si="11"/>
        <v>0</v>
      </c>
      <c r="Z8" s="52" t="str">
        <f t="shared" si="12"/>
        <v>u</v>
      </c>
      <c r="AA8" s="153">
        <f t="shared" si="13"/>
        <v>0</v>
      </c>
      <c r="AB8" s="154">
        <f t="shared" si="14"/>
        <v>0</v>
      </c>
      <c r="AC8" s="154">
        <f t="shared" si="15"/>
        <v>0</v>
      </c>
      <c r="AD8" s="154">
        <f t="shared" si="16"/>
        <v>0</v>
      </c>
      <c r="AE8" s="154">
        <f t="shared" si="17"/>
        <v>0</v>
      </c>
      <c r="AF8" s="154">
        <f t="shared" si="18"/>
        <v>0</v>
      </c>
      <c r="AG8" s="179">
        <f t="shared" si="19"/>
        <v>0</v>
      </c>
      <c r="AH8" s="61">
        <f t="shared" si="65"/>
        <v>1</v>
      </c>
      <c r="AI8" s="225" t="str">
        <f t="shared" si="25"/>
        <v>Equipe 05</v>
      </c>
      <c r="AJ8" s="191">
        <f t="shared" si="20"/>
        <v>0</v>
      </c>
      <c r="AK8" s="158">
        <f t="shared" si="26"/>
        <v>0</v>
      </c>
      <c r="AL8" s="62" t="str">
        <f t="shared" si="27"/>
        <v>u</v>
      </c>
      <c r="AM8" s="162">
        <f t="shared" si="28"/>
        <v>0</v>
      </c>
      <c r="AN8" s="163">
        <f t="shared" si="29"/>
        <v>0</v>
      </c>
      <c r="AO8" s="163">
        <f t="shared" si="30"/>
        <v>0</v>
      </c>
      <c r="AP8" s="163">
        <f t="shared" si="31"/>
        <v>0</v>
      </c>
      <c r="AQ8" s="163">
        <f t="shared" si="32"/>
        <v>0</v>
      </c>
      <c r="AR8" s="163">
        <f t="shared" si="33"/>
        <v>0</v>
      </c>
      <c r="AS8" s="182">
        <f t="shared" si="34"/>
        <v>0</v>
      </c>
      <c r="AT8" s="27">
        <v>5</v>
      </c>
      <c r="AU8" s="26">
        <f t="shared" si="35"/>
        <v>5</v>
      </c>
      <c r="AV8" s="26">
        <v>5</v>
      </c>
      <c r="AW8" s="26">
        <f t="shared" si="36"/>
        <v>5</v>
      </c>
      <c r="AX8" s="26">
        <v>5</v>
      </c>
      <c r="AY8" s="30">
        <f t="shared" si="37"/>
        <v>5</v>
      </c>
      <c r="AZ8" s="31" t="str">
        <f>Equipes!A6</f>
        <v>Equipe 05</v>
      </c>
      <c r="BA8" s="26">
        <f t="shared" si="38"/>
        <v>1</v>
      </c>
      <c r="BB8" s="26">
        <f>'J13'!BA8-BA8</f>
        <v>0</v>
      </c>
      <c r="BC8" s="32" t="str">
        <f>IF(BA8&gt;'J13'!BA8,'J13'!$BC$28,IF(BA8='J13'!BA8,'J13'!$BB$28,IF(BA8&lt;'J13'!BA8,'J13'!$BA$28)))</f>
        <v>u</v>
      </c>
      <c r="BD8" s="26">
        <f t="shared" si="39"/>
        <v>5</v>
      </c>
      <c r="BE8" s="26">
        <f>SUMPRODUCT(($B$4:$B$15=AZ8)*($CW$4:$CW$15))+SUMPRODUCT(($E$4:$E$15=AZ8)*($CX$4:$CX$15))+'J13'!BE8</f>
        <v>0</v>
      </c>
      <c r="BF8" s="26">
        <f>SUMPRODUCT(($B$4:$B$15=AZ8)*($CY$4:$CY$15))+SUMPRODUCT(($E$4:$E$15=AZ8)*($CZ$4:$CZ$15))+'J13'!BF8</f>
        <v>0</v>
      </c>
      <c r="BG8" s="26">
        <f>SUMPRODUCT(($B$4:$B$15=AZ8)*($DA$4:$DA$15))+SUMPRODUCT(($E$4:$E$15=AZ8)*($DB$4:$DB$15))+'J13'!BG8</f>
        <v>0</v>
      </c>
      <c r="BH8" s="26">
        <f>SUMPRODUCT(($B$4:$B$15=AZ8)*($DC$4:$DC$15))+SUMPRODUCT(($E$4:$E$15=AZ8)*($DD$4:$DD$15))+'J13'!BH8</f>
        <v>0</v>
      </c>
      <c r="BI8" s="26">
        <f>SUMPRODUCT(($B$4:$B$15=AZ8)*($DE$4:$DE$15))+SUMPRODUCT(($E$4:$E$15=AZ8)*($DF$4:$DF$15))+'J13'!BI8</f>
        <v>0</v>
      </c>
      <c r="BJ8" s="26">
        <f>SUMPRODUCT(($B$4:$B$15=AZ8)*($DG$4:$DG$15))+SUMPRODUCT(($E$4:$E$15=AZ8)*($DH$4:$DH$15))+'J13'!BJ8</f>
        <v>0</v>
      </c>
      <c r="BK8" s="26">
        <f>SUMPRODUCT(($B$4:$B$15=AZ8)*($DI$4:$DI$15))+SUMPRODUCT(($E$4:$E$15=AZ8)*($DJ$4:$DJ$15))+'J13'!BK8</f>
        <v>0</v>
      </c>
      <c r="BL8" s="26">
        <f t="shared" si="40"/>
        <v>0</v>
      </c>
      <c r="BM8" s="31" t="str">
        <f>Equipes!A6</f>
        <v>Equipe 05</v>
      </c>
      <c r="BN8" s="26">
        <f t="shared" si="41"/>
        <v>1</v>
      </c>
      <c r="BO8" s="26">
        <f>'J13'!BN8-BN8</f>
        <v>0</v>
      </c>
      <c r="BP8" s="32" t="str">
        <f>IF(BN8&gt;'J13'!BN8,'J13'!$BP$28,IF(BN8='J13'!BN8,'J13'!$BO$28,IF(BN8&lt;'J13'!BN8,'J13'!$BN$28)))</f>
        <v>u</v>
      </c>
      <c r="BQ8" s="26">
        <f t="shared" si="42"/>
        <v>5</v>
      </c>
      <c r="BR8" s="26">
        <f>SUMPRODUCT(($B$4:$B$15=BM8)*($CU$4:$CU$15))+'J13'!BR8</f>
        <v>0</v>
      </c>
      <c r="BS8" s="26">
        <f>SUMPRODUCT(($B$4:$B$15=BM8)*($CY$4:$CY$15))+'J13'!BS8</f>
        <v>0</v>
      </c>
      <c r="BT8" s="26">
        <f>SUMPRODUCT(($B$4:$B$15=BM8)*($DA$4:$DA$15))+'J13'!BT8</f>
        <v>0</v>
      </c>
      <c r="BU8" s="26">
        <f>SUMPRODUCT(($B$4:$B$15=BM8)*($DC$4:$DC$15))+'J13'!BU8</f>
        <v>0</v>
      </c>
      <c r="BV8" s="26">
        <f>SUMPRODUCT(($B$4:$B$15=BM8)*($DE$4:$DE$15))+'J13'!BV8</f>
        <v>0</v>
      </c>
      <c r="BW8" s="26">
        <f>SUMPRODUCT(($B$4:$B$15=BM8)*($DG$4:$DG$15))+'J13'!BW8</f>
        <v>0</v>
      </c>
      <c r="BX8" s="26">
        <f>SUMPRODUCT(($B$4:$B$15=BM8)*($DI$4:$DI$15))+'J13'!BX8</f>
        <v>0</v>
      </c>
      <c r="BY8" s="26">
        <f t="shared" si="43"/>
        <v>0</v>
      </c>
      <c r="BZ8" s="31" t="str">
        <f>Equipes!A6</f>
        <v>Equipe 05</v>
      </c>
      <c r="CA8" s="26">
        <f t="shared" si="44"/>
        <v>1</v>
      </c>
      <c r="CB8" s="26">
        <f>'J13'!CA8-CA8</f>
        <v>0</v>
      </c>
      <c r="CC8" s="32" t="str">
        <f>IF(CA8&gt;'J13'!CA8,'J13'!$CC$28,IF(CA8='J13'!CA8,'J13'!$CB$28,IF(CA8&lt;'J13'!CA8,'J13'!$CA$28)))</f>
        <v>u</v>
      </c>
      <c r="CD8" s="26">
        <f t="shared" si="45"/>
        <v>5</v>
      </c>
      <c r="CE8" s="26">
        <f>SUMPRODUCT(($E$4:$E$15=BZ8)*($CV$4:$CV$15))+'J13'!CE8</f>
        <v>0</v>
      </c>
      <c r="CF8" s="26">
        <f>SUMPRODUCT(($E$4:$E$15=BZ8)*($CZ$4:$CZ$15))+'J13'!CF8</f>
        <v>0</v>
      </c>
      <c r="CG8" s="26">
        <f>SUMPRODUCT(($E$4:$E$15=BZ8)*($DB$4:$DB$15))+'J13'!CG8</f>
        <v>0</v>
      </c>
      <c r="CH8" s="26">
        <f>SUMPRODUCT(($E$4:$E$15=BZ8)*($DD$4:$DD$15))+'J13'!CH8</f>
        <v>0</v>
      </c>
      <c r="CI8" s="26">
        <f>SUMPRODUCT(($E$4:$E$15=BZ8)*($DF$4:$DF$15))+'J13'!CI8</f>
        <v>0</v>
      </c>
      <c r="CJ8" s="26">
        <f>SUMPRODUCT(($E$4:$E$15=BZ8)*($DH$4:$DH$15))+'J13'!CJ8</f>
        <v>0</v>
      </c>
      <c r="CK8" s="26">
        <f>SUMPRODUCT(($E$4:$E$15=BZ8)*($DJ$4:$DJ$15))+'J13'!CK8</f>
        <v>0</v>
      </c>
      <c r="CL8" s="26">
        <f t="shared" si="46"/>
        <v>0</v>
      </c>
      <c r="CM8" s="33">
        <f t="shared" si="47"/>
        <v>0</v>
      </c>
      <c r="CN8" s="33">
        <f>CM8+0.0000004</f>
        <v>3.9999999999999998E-7</v>
      </c>
      <c r="CO8" s="33">
        <f t="shared" si="48"/>
        <v>0</v>
      </c>
      <c r="CP8" s="33">
        <f>CO8+0.0000004</f>
        <v>3.9999999999999998E-7</v>
      </c>
      <c r="CQ8" s="33">
        <f t="shared" si="49"/>
        <v>0</v>
      </c>
      <c r="CR8" s="33">
        <f>CQ8+0.0000004</f>
        <v>3.9999999999999998E-7</v>
      </c>
      <c r="CS8" s="103"/>
      <c r="CT8" s="97"/>
      <c r="CU8" s="97"/>
      <c r="CV8" s="97"/>
      <c r="CW8" s="97"/>
      <c r="CX8" s="97"/>
      <c r="CY8" s="97"/>
      <c r="CZ8" s="97"/>
      <c r="DA8" s="97"/>
      <c r="DB8" s="97"/>
      <c r="DC8" s="97"/>
      <c r="DD8" s="97"/>
      <c r="DE8" s="97"/>
      <c r="DF8" s="97"/>
      <c r="DG8" s="97"/>
      <c r="DH8" s="97"/>
      <c r="DI8" s="97"/>
      <c r="DJ8" s="104"/>
      <c r="DK8" s="31" t="str">
        <f t="shared" si="51"/>
        <v>Equipe 05</v>
      </c>
      <c r="DL8" s="33">
        <f t="shared" si="52"/>
        <v>0</v>
      </c>
      <c r="DM8" s="26">
        <f t="shared" si="53"/>
        <v>1</v>
      </c>
      <c r="DN8" s="31" t="str">
        <f t="shared" si="54"/>
        <v>Equipe 05</v>
      </c>
      <c r="DO8" s="31" t="str">
        <f t="shared" si="55"/>
        <v>Equipe 05</v>
      </c>
      <c r="DP8" s="33">
        <f t="shared" si="56"/>
        <v>0</v>
      </c>
      <c r="DQ8" s="26">
        <f t="shared" si="57"/>
        <v>1</v>
      </c>
      <c r="DR8" s="31" t="str">
        <f t="shared" si="58"/>
        <v>Equipe 05</v>
      </c>
      <c r="DS8" s="31" t="str">
        <f t="shared" si="59"/>
        <v>Equipe 05</v>
      </c>
      <c r="DT8" s="33">
        <f t="shared" si="60"/>
        <v>0</v>
      </c>
      <c r="DU8" s="26">
        <f t="shared" si="61"/>
        <v>1</v>
      </c>
      <c r="DV8" s="31" t="str">
        <f t="shared" si="62"/>
        <v>Equipe 05</v>
      </c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</row>
    <row r="9" spans="1:197" ht="15" customHeight="1" x14ac:dyDescent="0.25">
      <c r="A9" s="105"/>
      <c r="B9" s="106"/>
      <c r="C9" s="94"/>
      <c r="D9" s="94"/>
      <c r="E9" s="93"/>
      <c r="F9" s="105"/>
      <c r="G9" s="107"/>
      <c r="H9" s="108"/>
      <c r="I9" s="28"/>
      <c r="J9" s="34">
        <f t="shared" si="63"/>
        <v>1</v>
      </c>
      <c r="K9" s="219" t="str">
        <f t="shared" si="23"/>
        <v>Equipe 06</v>
      </c>
      <c r="L9" s="185">
        <f t="shared" si="0"/>
        <v>0</v>
      </c>
      <c r="M9" s="140">
        <f t="shared" si="1"/>
        <v>0</v>
      </c>
      <c r="N9" s="42" t="str">
        <f t="shared" si="2"/>
        <v>u</v>
      </c>
      <c r="O9" s="144">
        <f t="shared" si="3"/>
        <v>0</v>
      </c>
      <c r="P9" s="145">
        <f t="shared" si="4"/>
        <v>0</v>
      </c>
      <c r="Q9" s="145">
        <f t="shared" si="5"/>
        <v>0</v>
      </c>
      <c r="R9" s="145">
        <f t="shared" si="6"/>
        <v>0</v>
      </c>
      <c r="S9" s="145">
        <f t="shared" si="7"/>
        <v>0</v>
      </c>
      <c r="T9" s="145">
        <f t="shared" si="8"/>
        <v>0</v>
      </c>
      <c r="U9" s="176">
        <f t="shared" si="9"/>
        <v>0</v>
      </c>
      <c r="V9" s="51">
        <f t="shared" si="64"/>
        <v>1</v>
      </c>
      <c r="W9" s="222" t="str">
        <f t="shared" si="24"/>
        <v>Equipe 06</v>
      </c>
      <c r="X9" s="188">
        <f t="shared" si="10"/>
        <v>0</v>
      </c>
      <c r="Y9" s="149">
        <f t="shared" si="11"/>
        <v>0</v>
      </c>
      <c r="Z9" s="52" t="str">
        <f t="shared" si="12"/>
        <v>u</v>
      </c>
      <c r="AA9" s="153">
        <f t="shared" si="13"/>
        <v>0</v>
      </c>
      <c r="AB9" s="154">
        <f t="shared" si="14"/>
        <v>0</v>
      </c>
      <c r="AC9" s="154">
        <f t="shared" si="15"/>
        <v>0</v>
      </c>
      <c r="AD9" s="154">
        <f t="shared" si="16"/>
        <v>0</v>
      </c>
      <c r="AE9" s="154">
        <f t="shared" si="17"/>
        <v>0</v>
      </c>
      <c r="AF9" s="154">
        <f t="shared" si="18"/>
        <v>0</v>
      </c>
      <c r="AG9" s="179">
        <f t="shared" si="19"/>
        <v>0</v>
      </c>
      <c r="AH9" s="61">
        <f t="shared" si="65"/>
        <v>1</v>
      </c>
      <c r="AI9" s="225" t="str">
        <f t="shared" si="25"/>
        <v>Equipe 06</v>
      </c>
      <c r="AJ9" s="191">
        <f t="shared" si="20"/>
        <v>0</v>
      </c>
      <c r="AK9" s="158">
        <f t="shared" si="26"/>
        <v>0</v>
      </c>
      <c r="AL9" s="62" t="str">
        <f t="shared" si="27"/>
        <v>u</v>
      </c>
      <c r="AM9" s="162">
        <f t="shared" si="28"/>
        <v>0</v>
      </c>
      <c r="AN9" s="163">
        <f t="shared" si="29"/>
        <v>0</v>
      </c>
      <c r="AO9" s="163">
        <f t="shared" si="30"/>
        <v>0</v>
      </c>
      <c r="AP9" s="163">
        <f t="shared" si="31"/>
        <v>0</v>
      </c>
      <c r="AQ9" s="163">
        <f t="shared" si="32"/>
        <v>0</v>
      </c>
      <c r="AR9" s="163">
        <f t="shared" si="33"/>
        <v>0</v>
      </c>
      <c r="AS9" s="182">
        <f t="shared" si="34"/>
        <v>0</v>
      </c>
      <c r="AT9" s="27">
        <v>6</v>
      </c>
      <c r="AU9" s="26">
        <f t="shared" si="35"/>
        <v>6</v>
      </c>
      <c r="AV9" s="26">
        <v>6</v>
      </c>
      <c r="AW9" s="26">
        <f t="shared" si="36"/>
        <v>6</v>
      </c>
      <c r="AX9" s="26">
        <v>6</v>
      </c>
      <c r="AY9" s="30">
        <f t="shared" si="37"/>
        <v>6</v>
      </c>
      <c r="AZ9" s="31" t="str">
        <f>Equipes!A7</f>
        <v>Equipe 06</v>
      </c>
      <c r="BA9" s="26">
        <f t="shared" si="38"/>
        <v>1</v>
      </c>
      <c r="BB9" s="26">
        <f>'J13'!BA9-BA9</f>
        <v>0</v>
      </c>
      <c r="BC9" s="32" t="str">
        <f>IF(BA9&gt;'J13'!BA9,'J13'!$BC$28,IF(BA9='J13'!BA9,'J13'!$BB$28,IF(BA9&lt;'J13'!BA9,'J13'!$BA$28)))</f>
        <v>u</v>
      </c>
      <c r="BD9" s="26">
        <f t="shared" si="39"/>
        <v>6</v>
      </c>
      <c r="BE9" s="26">
        <f>SUMPRODUCT(($B$4:$B$15=AZ9)*($CW$4:$CW$15))+SUMPRODUCT(($E$4:$E$15=AZ9)*($CX$4:$CX$15))+'J13'!BE9</f>
        <v>0</v>
      </c>
      <c r="BF9" s="26">
        <f>SUMPRODUCT(($B$4:$B$15=AZ9)*($CY$4:$CY$15))+SUMPRODUCT(($E$4:$E$15=AZ9)*($CZ$4:$CZ$15))+'J13'!BF9</f>
        <v>0</v>
      </c>
      <c r="BG9" s="26">
        <f>SUMPRODUCT(($B$4:$B$15=AZ9)*($DA$4:$DA$15))+SUMPRODUCT(($E$4:$E$15=AZ9)*($DB$4:$DB$15))+'J13'!BG9</f>
        <v>0</v>
      </c>
      <c r="BH9" s="26">
        <f>SUMPRODUCT(($B$4:$B$15=AZ9)*($DC$4:$DC$15))+SUMPRODUCT(($E$4:$E$15=AZ9)*($DD$4:$DD$15))+'J13'!BH9</f>
        <v>0</v>
      </c>
      <c r="BI9" s="26">
        <f>SUMPRODUCT(($B$4:$B$15=AZ9)*($DE$4:$DE$15))+SUMPRODUCT(($E$4:$E$15=AZ9)*($DF$4:$DF$15))+'J13'!BI9</f>
        <v>0</v>
      </c>
      <c r="BJ9" s="26">
        <f>SUMPRODUCT(($B$4:$B$15=AZ9)*($DG$4:$DG$15))+SUMPRODUCT(($E$4:$E$15=AZ9)*($DH$4:$DH$15))+'J13'!BJ9</f>
        <v>0</v>
      </c>
      <c r="BK9" s="26">
        <f>SUMPRODUCT(($B$4:$B$15=AZ9)*($DI$4:$DI$15))+SUMPRODUCT(($E$4:$E$15=AZ9)*($DJ$4:$DJ$15))+'J13'!BK9</f>
        <v>0</v>
      </c>
      <c r="BL9" s="26">
        <f t="shared" si="40"/>
        <v>0</v>
      </c>
      <c r="BM9" s="31" t="str">
        <f>Equipes!A7</f>
        <v>Equipe 06</v>
      </c>
      <c r="BN9" s="26">
        <f t="shared" si="41"/>
        <v>1</v>
      </c>
      <c r="BO9" s="26">
        <f>'J13'!BN9-BN9</f>
        <v>0</v>
      </c>
      <c r="BP9" s="32" t="str">
        <f>IF(BN9&gt;'J13'!BN9,'J13'!$BP$28,IF(BN9='J13'!BN9,'J13'!$BO$28,IF(BN9&lt;'J13'!BN9,'J13'!$BN$28)))</f>
        <v>u</v>
      </c>
      <c r="BQ9" s="26">
        <f t="shared" si="42"/>
        <v>6</v>
      </c>
      <c r="BR9" s="26">
        <f>SUMPRODUCT(($B$4:$B$15=BM9)*($CU$4:$CU$15))+'J13'!BR9</f>
        <v>0</v>
      </c>
      <c r="BS9" s="26">
        <f>SUMPRODUCT(($B$4:$B$15=BM9)*($CY$4:$CY$15))+'J13'!BS9</f>
        <v>0</v>
      </c>
      <c r="BT9" s="26">
        <f>SUMPRODUCT(($B$4:$B$15=BM9)*($DA$4:$DA$15))+'J13'!BT9</f>
        <v>0</v>
      </c>
      <c r="BU9" s="26">
        <f>SUMPRODUCT(($B$4:$B$15=BM9)*($DC$4:$DC$15))+'J13'!BU9</f>
        <v>0</v>
      </c>
      <c r="BV9" s="26">
        <f>SUMPRODUCT(($B$4:$B$15=BM9)*($DE$4:$DE$15))+'J13'!BV9</f>
        <v>0</v>
      </c>
      <c r="BW9" s="26">
        <f>SUMPRODUCT(($B$4:$B$15=BM9)*($DG$4:$DG$15))+'J13'!BW9</f>
        <v>0</v>
      </c>
      <c r="BX9" s="26">
        <f>SUMPRODUCT(($B$4:$B$15=BM9)*($DI$4:$DI$15))+'J13'!BX9</f>
        <v>0</v>
      </c>
      <c r="BY9" s="26">
        <f t="shared" si="43"/>
        <v>0</v>
      </c>
      <c r="BZ9" s="31" t="str">
        <f>Equipes!A7</f>
        <v>Equipe 06</v>
      </c>
      <c r="CA9" s="26">
        <f t="shared" si="44"/>
        <v>1</v>
      </c>
      <c r="CB9" s="26">
        <f>'J13'!CA9-CA9</f>
        <v>0</v>
      </c>
      <c r="CC9" s="32" t="str">
        <f>IF(CA9&gt;'J13'!CA9,'J13'!$CC$28,IF(CA9='J13'!CA9,'J13'!$CB$28,IF(CA9&lt;'J13'!CA9,'J13'!$CA$28)))</f>
        <v>u</v>
      </c>
      <c r="CD9" s="26">
        <f t="shared" si="45"/>
        <v>6</v>
      </c>
      <c r="CE9" s="26">
        <f>SUMPRODUCT(($E$4:$E$15=BZ9)*($CV$4:$CV$15))+'J13'!CE9</f>
        <v>0</v>
      </c>
      <c r="CF9" s="26">
        <f>SUMPRODUCT(($E$4:$E$15=BZ9)*($CZ$4:$CZ$15))+'J13'!CF9</f>
        <v>0</v>
      </c>
      <c r="CG9" s="26">
        <f>SUMPRODUCT(($E$4:$E$15=BZ9)*($DB$4:$DB$15))+'J13'!CG9</f>
        <v>0</v>
      </c>
      <c r="CH9" s="26">
        <f>SUMPRODUCT(($E$4:$E$15=BZ9)*($DD$4:$DD$15))+'J13'!CH9</f>
        <v>0</v>
      </c>
      <c r="CI9" s="26">
        <f>SUMPRODUCT(($E$4:$E$15=BZ9)*($DF$4:$DF$15))+'J13'!CI9</f>
        <v>0</v>
      </c>
      <c r="CJ9" s="26">
        <f>SUMPRODUCT(($E$4:$E$15=BZ9)*($DH$4:$DH$15))+'J13'!CJ9</f>
        <v>0</v>
      </c>
      <c r="CK9" s="26">
        <f>SUMPRODUCT(($E$4:$E$15=BZ9)*($DJ$4:$DJ$15))+'J13'!CK9</f>
        <v>0</v>
      </c>
      <c r="CL9" s="26">
        <f t="shared" si="46"/>
        <v>0</v>
      </c>
      <c r="CM9" s="33">
        <f t="shared" si="47"/>
        <v>0</v>
      </c>
      <c r="CN9" s="33">
        <f>CM9+0.0000003</f>
        <v>2.9999999999999999E-7</v>
      </c>
      <c r="CO9" s="33">
        <f t="shared" si="48"/>
        <v>0</v>
      </c>
      <c r="CP9" s="33">
        <f>CO9+0.0000003</f>
        <v>2.9999999999999999E-7</v>
      </c>
      <c r="CQ9" s="33">
        <f t="shared" si="49"/>
        <v>0</v>
      </c>
      <c r="CR9" s="33">
        <f>CQ9+0.0000003</f>
        <v>2.9999999999999999E-7</v>
      </c>
      <c r="CS9" s="109"/>
      <c r="CT9" s="101"/>
      <c r="CU9" s="101"/>
      <c r="CV9" s="101"/>
      <c r="CW9" s="101"/>
      <c r="CX9" s="101"/>
      <c r="CY9" s="101"/>
      <c r="CZ9" s="101"/>
      <c r="DA9" s="101"/>
      <c r="DB9" s="101"/>
      <c r="DC9" s="101"/>
      <c r="DD9" s="101"/>
      <c r="DE9" s="101"/>
      <c r="DF9" s="101"/>
      <c r="DG9" s="101"/>
      <c r="DH9" s="101"/>
      <c r="DI9" s="101"/>
      <c r="DJ9" s="110"/>
      <c r="DK9" s="31" t="str">
        <f t="shared" si="51"/>
        <v>Equipe 06</v>
      </c>
      <c r="DL9" s="33">
        <f t="shared" si="52"/>
        <v>0</v>
      </c>
      <c r="DM9" s="26">
        <f t="shared" si="53"/>
        <v>1</v>
      </c>
      <c r="DN9" s="31" t="str">
        <f t="shared" si="54"/>
        <v>Equipe 06</v>
      </c>
      <c r="DO9" s="31" t="str">
        <f t="shared" si="55"/>
        <v>Equipe 06</v>
      </c>
      <c r="DP9" s="33">
        <f t="shared" si="56"/>
        <v>0</v>
      </c>
      <c r="DQ9" s="26">
        <f t="shared" si="57"/>
        <v>1</v>
      </c>
      <c r="DR9" s="31" t="str">
        <f t="shared" si="58"/>
        <v>Equipe 06</v>
      </c>
      <c r="DS9" s="31" t="str">
        <f t="shared" si="59"/>
        <v>Equipe 06</v>
      </c>
      <c r="DT9" s="33">
        <f t="shared" si="60"/>
        <v>0</v>
      </c>
      <c r="DU9" s="26">
        <f t="shared" si="61"/>
        <v>1</v>
      </c>
      <c r="DV9" s="31" t="str">
        <f t="shared" si="62"/>
        <v>Equipe 06</v>
      </c>
      <c r="DW9" s="28"/>
      <c r="DX9" s="28"/>
      <c r="DY9" s="28"/>
      <c r="DZ9" s="28"/>
      <c r="EA9" s="28"/>
      <c r="EB9" s="28"/>
      <c r="EC9" s="28"/>
      <c r="ED9" s="28"/>
      <c r="EE9" s="28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  <c r="GJ9" s="28"/>
      <c r="GK9" s="28"/>
      <c r="GL9" s="28"/>
      <c r="GM9" s="28"/>
      <c r="GN9" s="28"/>
      <c r="GO9" s="28"/>
    </row>
    <row r="10" spans="1:197" ht="15" customHeight="1" x14ac:dyDescent="0.25">
      <c r="A10" s="105"/>
      <c r="B10" s="106"/>
      <c r="C10" s="94"/>
      <c r="D10" s="94"/>
      <c r="E10" s="93"/>
      <c r="F10" s="105"/>
      <c r="G10" s="107"/>
      <c r="H10" s="108"/>
      <c r="I10" s="28"/>
      <c r="J10" s="34">
        <f t="shared" si="63"/>
        <v>1</v>
      </c>
      <c r="K10" s="219" t="str">
        <f t="shared" si="23"/>
        <v>Equipe 07</v>
      </c>
      <c r="L10" s="185">
        <f t="shared" si="0"/>
        <v>0</v>
      </c>
      <c r="M10" s="140">
        <f t="shared" si="1"/>
        <v>0</v>
      </c>
      <c r="N10" s="42" t="str">
        <f t="shared" si="2"/>
        <v>u</v>
      </c>
      <c r="O10" s="144">
        <f t="shared" si="3"/>
        <v>0</v>
      </c>
      <c r="P10" s="145">
        <f t="shared" si="4"/>
        <v>0</v>
      </c>
      <c r="Q10" s="145">
        <f t="shared" si="5"/>
        <v>0</v>
      </c>
      <c r="R10" s="145">
        <f t="shared" si="6"/>
        <v>0</v>
      </c>
      <c r="S10" s="145">
        <f t="shared" si="7"/>
        <v>0</v>
      </c>
      <c r="T10" s="145">
        <f t="shared" si="8"/>
        <v>0</v>
      </c>
      <c r="U10" s="176">
        <f t="shared" si="9"/>
        <v>0</v>
      </c>
      <c r="V10" s="51">
        <f t="shared" si="64"/>
        <v>1</v>
      </c>
      <c r="W10" s="222" t="str">
        <f t="shared" si="24"/>
        <v>Equipe 07</v>
      </c>
      <c r="X10" s="188">
        <f t="shared" si="10"/>
        <v>0</v>
      </c>
      <c r="Y10" s="149">
        <f t="shared" si="11"/>
        <v>0</v>
      </c>
      <c r="Z10" s="52" t="str">
        <f t="shared" si="12"/>
        <v>u</v>
      </c>
      <c r="AA10" s="153">
        <f t="shared" si="13"/>
        <v>0</v>
      </c>
      <c r="AB10" s="154">
        <f t="shared" si="14"/>
        <v>0</v>
      </c>
      <c r="AC10" s="154">
        <f t="shared" si="15"/>
        <v>0</v>
      </c>
      <c r="AD10" s="154">
        <f t="shared" si="16"/>
        <v>0</v>
      </c>
      <c r="AE10" s="154">
        <f t="shared" si="17"/>
        <v>0</v>
      </c>
      <c r="AF10" s="154">
        <f t="shared" si="18"/>
        <v>0</v>
      </c>
      <c r="AG10" s="179">
        <f t="shared" si="19"/>
        <v>0</v>
      </c>
      <c r="AH10" s="61">
        <f t="shared" si="65"/>
        <v>1</v>
      </c>
      <c r="AI10" s="225" t="str">
        <f t="shared" si="25"/>
        <v>Equipe 07</v>
      </c>
      <c r="AJ10" s="191">
        <f t="shared" si="20"/>
        <v>0</v>
      </c>
      <c r="AK10" s="158">
        <f t="shared" si="26"/>
        <v>0</v>
      </c>
      <c r="AL10" s="62" t="str">
        <f t="shared" si="27"/>
        <v>u</v>
      </c>
      <c r="AM10" s="162">
        <f t="shared" si="28"/>
        <v>0</v>
      </c>
      <c r="AN10" s="163">
        <f t="shared" si="29"/>
        <v>0</v>
      </c>
      <c r="AO10" s="163">
        <f t="shared" si="30"/>
        <v>0</v>
      </c>
      <c r="AP10" s="163">
        <f t="shared" si="31"/>
        <v>0</v>
      </c>
      <c r="AQ10" s="163">
        <f t="shared" si="32"/>
        <v>0</v>
      </c>
      <c r="AR10" s="163">
        <f t="shared" si="33"/>
        <v>0</v>
      </c>
      <c r="AS10" s="182">
        <f t="shared" si="34"/>
        <v>0</v>
      </c>
      <c r="AT10" s="27">
        <v>7</v>
      </c>
      <c r="AU10" s="26">
        <f t="shared" si="35"/>
        <v>7</v>
      </c>
      <c r="AV10" s="26">
        <v>7</v>
      </c>
      <c r="AW10" s="26">
        <f t="shared" si="36"/>
        <v>7</v>
      </c>
      <c r="AX10" s="26">
        <v>7</v>
      </c>
      <c r="AY10" s="30">
        <f t="shared" si="37"/>
        <v>7</v>
      </c>
      <c r="AZ10" s="31" t="str">
        <f>Equipes!A8</f>
        <v>Equipe 07</v>
      </c>
      <c r="BA10" s="26">
        <f t="shared" si="38"/>
        <v>1</v>
      </c>
      <c r="BB10" s="26">
        <f>'J13'!BA10-BA10</f>
        <v>0</v>
      </c>
      <c r="BC10" s="32" t="str">
        <f>IF(BA10&gt;'J13'!BA10,'J13'!$BC$28,IF(BA10='J13'!BA10,'J13'!$BB$28,IF(BA10&lt;'J13'!BA10,'J13'!$BA$28)))</f>
        <v>u</v>
      </c>
      <c r="BD10" s="26">
        <f t="shared" si="39"/>
        <v>7</v>
      </c>
      <c r="BE10" s="26">
        <f>SUMPRODUCT(($B$4:$B$15=AZ10)*($CW$4:$CW$15))+SUMPRODUCT(($E$4:$E$15=AZ10)*($CX$4:$CX$15))+'J13'!BE10</f>
        <v>0</v>
      </c>
      <c r="BF10" s="26">
        <f>SUMPRODUCT(($B$4:$B$15=AZ10)*($CY$4:$CY$15))+SUMPRODUCT(($E$4:$E$15=AZ10)*($CZ$4:$CZ$15))+'J13'!BF10</f>
        <v>0</v>
      </c>
      <c r="BG10" s="26">
        <f>SUMPRODUCT(($B$4:$B$15=AZ10)*($DA$4:$DA$15))+SUMPRODUCT(($E$4:$E$15=AZ10)*($DB$4:$DB$15))+'J13'!BG10</f>
        <v>0</v>
      </c>
      <c r="BH10" s="26">
        <f>SUMPRODUCT(($B$4:$B$15=AZ10)*($DC$4:$DC$15))+SUMPRODUCT(($E$4:$E$15=AZ10)*($DD$4:$DD$15))+'J13'!BH10</f>
        <v>0</v>
      </c>
      <c r="BI10" s="26">
        <f>SUMPRODUCT(($B$4:$B$15=AZ10)*($DE$4:$DE$15))+SUMPRODUCT(($E$4:$E$15=AZ10)*($DF$4:$DF$15))+'J13'!BI10</f>
        <v>0</v>
      </c>
      <c r="BJ10" s="26">
        <f>SUMPRODUCT(($B$4:$B$15=AZ10)*($DG$4:$DG$15))+SUMPRODUCT(($E$4:$E$15=AZ10)*($DH$4:$DH$15))+'J13'!BJ10</f>
        <v>0</v>
      </c>
      <c r="BK10" s="26">
        <f>SUMPRODUCT(($B$4:$B$15=AZ10)*($DI$4:$DI$15))+SUMPRODUCT(($E$4:$E$15=AZ10)*($DJ$4:$DJ$15))+'J13'!BK10</f>
        <v>0</v>
      </c>
      <c r="BL10" s="26">
        <f t="shared" si="40"/>
        <v>0</v>
      </c>
      <c r="BM10" s="31" t="str">
        <f>Equipes!A8</f>
        <v>Equipe 07</v>
      </c>
      <c r="BN10" s="26">
        <f t="shared" si="41"/>
        <v>1</v>
      </c>
      <c r="BO10" s="26">
        <f>'J13'!BN10-BN10</f>
        <v>0</v>
      </c>
      <c r="BP10" s="32" t="str">
        <f>IF(BN10&gt;'J13'!BN10,'J13'!$BP$28,IF(BN10='J13'!BN10,'J13'!$BO$28,IF(BN10&lt;'J13'!BN10,'J13'!$BN$28)))</f>
        <v>u</v>
      </c>
      <c r="BQ10" s="26">
        <f t="shared" si="42"/>
        <v>7</v>
      </c>
      <c r="BR10" s="26">
        <f>SUMPRODUCT(($B$4:$B$15=BM10)*($CU$4:$CU$15))+'J13'!BR10</f>
        <v>0</v>
      </c>
      <c r="BS10" s="26">
        <f>SUMPRODUCT(($B$4:$B$15=BM10)*($CY$4:$CY$15))+'J13'!BS10</f>
        <v>0</v>
      </c>
      <c r="BT10" s="26">
        <f>SUMPRODUCT(($B$4:$B$15=BM10)*($DA$4:$DA$15))+'J13'!BT10</f>
        <v>0</v>
      </c>
      <c r="BU10" s="26">
        <f>SUMPRODUCT(($B$4:$B$15=BM10)*($DC$4:$DC$15))+'J13'!BU10</f>
        <v>0</v>
      </c>
      <c r="BV10" s="26">
        <f>SUMPRODUCT(($B$4:$B$15=BM10)*($DE$4:$DE$15))+'J13'!BV10</f>
        <v>0</v>
      </c>
      <c r="BW10" s="26">
        <f>SUMPRODUCT(($B$4:$B$15=BM10)*($DG$4:$DG$15))+'J13'!BW10</f>
        <v>0</v>
      </c>
      <c r="BX10" s="26">
        <f>SUMPRODUCT(($B$4:$B$15=BM10)*($DI$4:$DI$15))+'J13'!BX10</f>
        <v>0</v>
      </c>
      <c r="BY10" s="26">
        <f t="shared" si="43"/>
        <v>0</v>
      </c>
      <c r="BZ10" s="31" t="str">
        <f>Equipes!A8</f>
        <v>Equipe 07</v>
      </c>
      <c r="CA10" s="26">
        <f t="shared" si="44"/>
        <v>1</v>
      </c>
      <c r="CB10" s="26">
        <f>'J13'!CA10-CA10</f>
        <v>0</v>
      </c>
      <c r="CC10" s="32" t="str">
        <f>IF(CA10&gt;'J13'!CA10,'J13'!$CC$28,IF(CA10='J13'!CA10,'J13'!$CB$28,IF(CA10&lt;'J13'!CA10,'J13'!$CA$28)))</f>
        <v>u</v>
      </c>
      <c r="CD10" s="26">
        <f t="shared" si="45"/>
        <v>7</v>
      </c>
      <c r="CE10" s="26">
        <f>SUMPRODUCT(($E$4:$E$15=BZ10)*($CV$4:$CV$15))+'J13'!CE10</f>
        <v>0</v>
      </c>
      <c r="CF10" s="26">
        <f>SUMPRODUCT(($E$4:$E$15=BZ10)*($CZ$4:$CZ$15))+'J13'!CF10</f>
        <v>0</v>
      </c>
      <c r="CG10" s="26">
        <f>SUMPRODUCT(($E$4:$E$15=BZ10)*($DB$4:$DB$15))+'J13'!CG10</f>
        <v>0</v>
      </c>
      <c r="CH10" s="26">
        <f>SUMPRODUCT(($E$4:$E$15=BZ10)*($DD$4:$DD$15))+'J13'!CH10</f>
        <v>0</v>
      </c>
      <c r="CI10" s="26">
        <f>SUMPRODUCT(($E$4:$E$15=BZ10)*($DF$4:$DF$15))+'J13'!CI10</f>
        <v>0</v>
      </c>
      <c r="CJ10" s="26">
        <f>SUMPRODUCT(($E$4:$E$15=BZ10)*($DH$4:$DH$15))+'J13'!CJ10</f>
        <v>0</v>
      </c>
      <c r="CK10" s="26">
        <f>SUMPRODUCT(($E$4:$E$15=BZ10)*($DJ$4:$DJ$15))+'J13'!CK10</f>
        <v>0</v>
      </c>
      <c r="CL10" s="26">
        <f t="shared" si="46"/>
        <v>0</v>
      </c>
      <c r="CM10" s="33">
        <f t="shared" si="47"/>
        <v>0</v>
      </c>
      <c r="CN10" s="33">
        <f>CM10+0.0000002</f>
        <v>1.9999999999999999E-7</v>
      </c>
      <c r="CO10" s="33">
        <f t="shared" si="48"/>
        <v>0</v>
      </c>
      <c r="CP10" s="33">
        <f>CO10+0.0000002</f>
        <v>1.9999999999999999E-7</v>
      </c>
      <c r="CQ10" s="33">
        <f t="shared" si="49"/>
        <v>0</v>
      </c>
      <c r="CR10" s="33">
        <f>CQ10+0.0000002</f>
        <v>1.9999999999999999E-7</v>
      </c>
      <c r="CS10" s="109"/>
      <c r="CT10" s="101"/>
      <c r="CU10" s="101"/>
      <c r="CV10" s="101"/>
      <c r="CW10" s="101"/>
      <c r="CX10" s="101"/>
      <c r="CY10" s="101"/>
      <c r="CZ10" s="101"/>
      <c r="DA10" s="101"/>
      <c r="DB10" s="101"/>
      <c r="DC10" s="101"/>
      <c r="DD10" s="101"/>
      <c r="DE10" s="101"/>
      <c r="DF10" s="101"/>
      <c r="DG10" s="101"/>
      <c r="DH10" s="101"/>
      <c r="DI10" s="101"/>
      <c r="DJ10" s="110"/>
      <c r="DK10" s="31" t="str">
        <f t="shared" si="51"/>
        <v>Equipe 07</v>
      </c>
      <c r="DL10" s="33">
        <f t="shared" si="52"/>
        <v>0</v>
      </c>
      <c r="DM10" s="26">
        <f t="shared" si="53"/>
        <v>1</v>
      </c>
      <c r="DN10" s="31" t="str">
        <f t="shared" si="54"/>
        <v>Equipe 07</v>
      </c>
      <c r="DO10" s="31" t="str">
        <f t="shared" si="55"/>
        <v>Equipe 07</v>
      </c>
      <c r="DP10" s="33">
        <f t="shared" si="56"/>
        <v>0</v>
      </c>
      <c r="DQ10" s="26">
        <f t="shared" si="57"/>
        <v>1</v>
      </c>
      <c r="DR10" s="31" t="str">
        <f t="shared" si="58"/>
        <v>Equipe 07</v>
      </c>
      <c r="DS10" s="31" t="str">
        <f t="shared" si="59"/>
        <v>Equipe 07</v>
      </c>
      <c r="DT10" s="33">
        <f t="shared" si="60"/>
        <v>0</v>
      </c>
      <c r="DU10" s="26">
        <f t="shared" si="61"/>
        <v>1</v>
      </c>
      <c r="DV10" s="31" t="str">
        <f t="shared" si="62"/>
        <v>Equipe 07</v>
      </c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28"/>
      <c r="EV10" s="28"/>
      <c r="EW10" s="28"/>
      <c r="EX10" s="28"/>
      <c r="EY10" s="28"/>
      <c r="EZ10" s="28"/>
      <c r="FA10" s="28"/>
      <c r="FB10" s="28"/>
      <c r="FC10" s="28"/>
      <c r="FD10" s="28"/>
      <c r="FE10" s="28"/>
      <c r="FF10" s="28"/>
      <c r="FG10" s="28"/>
      <c r="FH10" s="28"/>
      <c r="FI10" s="28"/>
      <c r="FJ10" s="28"/>
      <c r="FK10" s="28"/>
      <c r="FL10" s="28"/>
      <c r="FM10" s="28"/>
      <c r="FN10" s="28"/>
      <c r="FO10" s="28"/>
      <c r="FP10" s="28"/>
      <c r="FQ10" s="28"/>
      <c r="FR10" s="28"/>
      <c r="FS10" s="28"/>
      <c r="FT10" s="28"/>
      <c r="FU10" s="28"/>
      <c r="FV10" s="28"/>
      <c r="FW10" s="28"/>
      <c r="FX10" s="28"/>
      <c r="FY10" s="28"/>
      <c r="FZ10" s="28"/>
      <c r="GA10" s="28"/>
      <c r="GB10" s="28"/>
      <c r="GC10" s="28"/>
      <c r="GD10" s="28"/>
      <c r="GE10" s="28"/>
      <c r="GF10" s="28"/>
      <c r="GG10" s="28"/>
      <c r="GH10" s="28"/>
      <c r="GI10" s="28"/>
      <c r="GJ10" s="28"/>
      <c r="GK10" s="28"/>
      <c r="GL10" s="28"/>
      <c r="GM10" s="28"/>
      <c r="GN10" s="28"/>
      <c r="GO10" s="28"/>
    </row>
    <row r="11" spans="1:197" ht="15" customHeight="1" thickBot="1" x14ac:dyDescent="0.3">
      <c r="A11" s="105"/>
      <c r="B11" s="106"/>
      <c r="C11" s="94"/>
      <c r="D11" s="94"/>
      <c r="E11" s="93"/>
      <c r="F11" s="105"/>
      <c r="G11" s="107"/>
      <c r="H11" s="108"/>
      <c r="I11" s="28"/>
      <c r="J11" s="83">
        <f t="shared" si="63"/>
        <v>1</v>
      </c>
      <c r="K11" s="220" t="str">
        <f t="shared" si="23"/>
        <v>Equipe 08</v>
      </c>
      <c r="L11" s="186">
        <f t="shared" si="0"/>
        <v>0</v>
      </c>
      <c r="M11" s="141">
        <f t="shared" si="1"/>
        <v>0</v>
      </c>
      <c r="N11" s="84" t="str">
        <f t="shared" si="2"/>
        <v>u</v>
      </c>
      <c r="O11" s="146">
        <f t="shared" si="3"/>
        <v>0</v>
      </c>
      <c r="P11" s="147">
        <f t="shared" si="4"/>
        <v>0</v>
      </c>
      <c r="Q11" s="147">
        <f t="shared" si="5"/>
        <v>0</v>
      </c>
      <c r="R11" s="147">
        <f t="shared" si="6"/>
        <v>0</v>
      </c>
      <c r="S11" s="147">
        <f t="shared" si="7"/>
        <v>0</v>
      </c>
      <c r="T11" s="147">
        <f t="shared" si="8"/>
        <v>0</v>
      </c>
      <c r="U11" s="177">
        <f t="shared" si="9"/>
        <v>0</v>
      </c>
      <c r="V11" s="85">
        <f t="shared" si="64"/>
        <v>1</v>
      </c>
      <c r="W11" s="223" t="str">
        <f t="shared" si="24"/>
        <v>Equipe 08</v>
      </c>
      <c r="X11" s="189">
        <f t="shared" si="10"/>
        <v>0</v>
      </c>
      <c r="Y11" s="150">
        <f t="shared" si="11"/>
        <v>0</v>
      </c>
      <c r="Z11" s="86" t="str">
        <f t="shared" si="12"/>
        <v>u</v>
      </c>
      <c r="AA11" s="155">
        <f t="shared" si="13"/>
        <v>0</v>
      </c>
      <c r="AB11" s="156">
        <f t="shared" si="14"/>
        <v>0</v>
      </c>
      <c r="AC11" s="156">
        <f t="shared" si="15"/>
        <v>0</v>
      </c>
      <c r="AD11" s="156">
        <f t="shared" si="16"/>
        <v>0</v>
      </c>
      <c r="AE11" s="156">
        <f t="shared" si="17"/>
        <v>0</v>
      </c>
      <c r="AF11" s="156">
        <f t="shared" si="18"/>
        <v>0</v>
      </c>
      <c r="AG11" s="180">
        <f t="shared" si="19"/>
        <v>0</v>
      </c>
      <c r="AH11" s="87">
        <f t="shared" si="65"/>
        <v>1</v>
      </c>
      <c r="AI11" s="226" t="str">
        <f t="shared" si="25"/>
        <v>Equipe 08</v>
      </c>
      <c r="AJ11" s="192">
        <f t="shared" si="20"/>
        <v>0</v>
      </c>
      <c r="AK11" s="159">
        <f t="shared" si="26"/>
        <v>0</v>
      </c>
      <c r="AL11" s="88" t="str">
        <f t="shared" si="27"/>
        <v>u</v>
      </c>
      <c r="AM11" s="164">
        <f t="shared" si="28"/>
        <v>0</v>
      </c>
      <c r="AN11" s="165">
        <f t="shared" si="29"/>
        <v>0</v>
      </c>
      <c r="AO11" s="165">
        <f t="shared" si="30"/>
        <v>0</v>
      </c>
      <c r="AP11" s="165">
        <f t="shared" si="31"/>
        <v>0</v>
      </c>
      <c r="AQ11" s="165">
        <f t="shared" si="32"/>
        <v>0</v>
      </c>
      <c r="AR11" s="165">
        <f t="shared" si="33"/>
        <v>0</v>
      </c>
      <c r="AS11" s="183">
        <f t="shared" si="34"/>
        <v>0</v>
      </c>
      <c r="AT11" s="27">
        <v>8</v>
      </c>
      <c r="AU11" s="26">
        <f t="shared" si="35"/>
        <v>8</v>
      </c>
      <c r="AV11" s="26">
        <v>8</v>
      </c>
      <c r="AW11" s="26">
        <f t="shared" si="36"/>
        <v>8</v>
      </c>
      <c r="AX11" s="26">
        <v>8</v>
      </c>
      <c r="AY11" s="30">
        <f t="shared" si="37"/>
        <v>8</v>
      </c>
      <c r="AZ11" s="31" t="str">
        <f>Equipes!A9</f>
        <v>Equipe 08</v>
      </c>
      <c r="BA11" s="26">
        <f t="shared" si="38"/>
        <v>1</v>
      </c>
      <c r="BB11" s="26">
        <f>'J13'!BA11-BA11</f>
        <v>0</v>
      </c>
      <c r="BC11" s="32" t="str">
        <f>IF(BA11&gt;'J13'!BA11,'J13'!$BC$28,IF(BA11='J13'!BA11,'J13'!$BB$28,IF(BA11&lt;'J13'!BA11,'J13'!$BA$28)))</f>
        <v>u</v>
      </c>
      <c r="BD11" s="26">
        <f t="shared" si="39"/>
        <v>8</v>
      </c>
      <c r="BE11" s="26">
        <f>SUMPRODUCT(($B$4:$B$15=AZ11)*($CW$4:$CW$15))+SUMPRODUCT(($E$4:$E$15=AZ11)*($CX$4:$CX$15))+'J13'!BE11</f>
        <v>0</v>
      </c>
      <c r="BF11" s="26">
        <f>SUMPRODUCT(($B$4:$B$15=AZ11)*($CY$4:$CY$15))+SUMPRODUCT(($E$4:$E$15=AZ11)*($CZ$4:$CZ$15))+'J13'!BF11</f>
        <v>0</v>
      </c>
      <c r="BG11" s="26">
        <f>SUMPRODUCT(($B$4:$B$15=AZ11)*($DA$4:$DA$15))+SUMPRODUCT(($E$4:$E$15=AZ11)*($DB$4:$DB$15))+'J13'!BG11</f>
        <v>0</v>
      </c>
      <c r="BH11" s="26">
        <f>SUMPRODUCT(($B$4:$B$15=AZ11)*($DC$4:$DC$15))+SUMPRODUCT(($E$4:$E$15=AZ11)*($DD$4:$DD$15))+'J13'!BH11</f>
        <v>0</v>
      </c>
      <c r="BI11" s="26">
        <f>SUMPRODUCT(($B$4:$B$15=AZ11)*($DE$4:$DE$15))+SUMPRODUCT(($E$4:$E$15=AZ11)*($DF$4:$DF$15))+'J13'!BI11</f>
        <v>0</v>
      </c>
      <c r="BJ11" s="26">
        <f>SUMPRODUCT(($B$4:$B$15=AZ11)*($DG$4:$DG$15))+SUMPRODUCT(($E$4:$E$15=AZ11)*($DH$4:$DH$15))+'J13'!BJ11</f>
        <v>0</v>
      </c>
      <c r="BK11" s="26">
        <f>SUMPRODUCT(($B$4:$B$15=AZ11)*($DI$4:$DI$15))+SUMPRODUCT(($E$4:$E$15=AZ11)*($DJ$4:$DJ$15))+'J13'!BK11</f>
        <v>0</v>
      </c>
      <c r="BL11" s="26">
        <f t="shared" si="40"/>
        <v>0</v>
      </c>
      <c r="BM11" s="31" t="str">
        <f>Equipes!A9</f>
        <v>Equipe 08</v>
      </c>
      <c r="BN11" s="26">
        <f t="shared" si="41"/>
        <v>1</v>
      </c>
      <c r="BO11" s="26">
        <f>'J13'!BN11-BN11</f>
        <v>0</v>
      </c>
      <c r="BP11" s="32" t="str">
        <f>IF(BN11&gt;'J13'!BN11,'J13'!$BP$28,IF(BN11='J13'!BN11,'J13'!$BO$28,IF(BN11&lt;'J13'!BN11,'J13'!$BN$28)))</f>
        <v>u</v>
      </c>
      <c r="BQ11" s="26">
        <f t="shared" si="42"/>
        <v>8</v>
      </c>
      <c r="BR11" s="26">
        <f>SUMPRODUCT(($B$4:$B$15=BM11)*($CU$4:$CU$15))+'J13'!BR11</f>
        <v>0</v>
      </c>
      <c r="BS11" s="26">
        <f>SUMPRODUCT(($B$4:$B$15=BM11)*($CY$4:$CY$15))+'J13'!BS11</f>
        <v>0</v>
      </c>
      <c r="BT11" s="26">
        <f>SUMPRODUCT(($B$4:$B$15=BM11)*($DA$4:$DA$15))+'J13'!BT11</f>
        <v>0</v>
      </c>
      <c r="BU11" s="26">
        <f>SUMPRODUCT(($B$4:$B$15=BM11)*($DC$4:$DC$15))+'J13'!BU11</f>
        <v>0</v>
      </c>
      <c r="BV11" s="26">
        <f>SUMPRODUCT(($B$4:$B$15=BM11)*($DE$4:$DE$15))+'J13'!BV11</f>
        <v>0</v>
      </c>
      <c r="BW11" s="26">
        <f>SUMPRODUCT(($B$4:$B$15=BM11)*($DG$4:$DG$15))+'J13'!BW11</f>
        <v>0</v>
      </c>
      <c r="BX11" s="26">
        <f>SUMPRODUCT(($B$4:$B$15=BM11)*($DI$4:$DI$15))+'J13'!BX11</f>
        <v>0</v>
      </c>
      <c r="BY11" s="26">
        <f t="shared" si="43"/>
        <v>0</v>
      </c>
      <c r="BZ11" s="31" t="str">
        <f>Equipes!A9</f>
        <v>Equipe 08</v>
      </c>
      <c r="CA11" s="26">
        <f t="shared" si="44"/>
        <v>1</v>
      </c>
      <c r="CB11" s="26">
        <f>'J13'!CA11-CA11</f>
        <v>0</v>
      </c>
      <c r="CC11" s="32" t="str">
        <f>IF(CA11&gt;'J13'!CA11,'J13'!$CC$28,IF(CA11='J13'!CA11,'J13'!$CB$28,IF(CA11&lt;'J13'!CA11,'J13'!$CA$28)))</f>
        <v>u</v>
      </c>
      <c r="CD11" s="26">
        <f t="shared" si="45"/>
        <v>8</v>
      </c>
      <c r="CE11" s="26">
        <f>SUMPRODUCT(($E$4:$E$15=BZ11)*($CV$4:$CV$15))+'J13'!CE11</f>
        <v>0</v>
      </c>
      <c r="CF11" s="26">
        <f>SUMPRODUCT(($E$4:$E$15=BZ11)*($CZ$4:$CZ$15))+'J13'!CF11</f>
        <v>0</v>
      </c>
      <c r="CG11" s="26">
        <f>SUMPRODUCT(($E$4:$E$15=BZ11)*($DB$4:$DB$15))+'J13'!CG11</f>
        <v>0</v>
      </c>
      <c r="CH11" s="26">
        <f>SUMPRODUCT(($E$4:$E$15=BZ11)*($DD$4:$DD$15))+'J13'!CH11</f>
        <v>0</v>
      </c>
      <c r="CI11" s="26">
        <f>SUMPRODUCT(($E$4:$E$15=BZ11)*($DF$4:$DF$15))+'J13'!CI11</f>
        <v>0</v>
      </c>
      <c r="CJ11" s="26">
        <f>SUMPRODUCT(($E$4:$E$15=BZ11)*($DH$4:$DH$15))+'J13'!CJ11</f>
        <v>0</v>
      </c>
      <c r="CK11" s="26">
        <f>SUMPRODUCT(($E$4:$E$15=BZ11)*($DJ$4:$DJ$15))+'J13'!CK11</f>
        <v>0</v>
      </c>
      <c r="CL11" s="26">
        <f t="shared" si="46"/>
        <v>0</v>
      </c>
      <c r="CM11" s="33">
        <f t="shared" si="47"/>
        <v>0</v>
      </c>
      <c r="CN11" s="33">
        <f>CM11+0.0000001</f>
        <v>9.9999999999999995E-8</v>
      </c>
      <c r="CO11" s="33">
        <f t="shared" si="48"/>
        <v>0</v>
      </c>
      <c r="CP11" s="33">
        <f>CO11+0.0000001</f>
        <v>9.9999999999999995E-8</v>
      </c>
      <c r="CQ11" s="33">
        <f t="shared" si="49"/>
        <v>0</v>
      </c>
      <c r="CR11" s="33">
        <f>CQ11+0.0000001</f>
        <v>9.9999999999999995E-8</v>
      </c>
      <c r="CS11" s="109"/>
      <c r="CT11" s="101"/>
      <c r="CU11" s="101"/>
      <c r="CV11" s="101"/>
      <c r="CW11" s="101"/>
      <c r="CX11" s="101"/>
      <c r="CY11" s="101"/>
      <c r="CZ11" s="101"/>
      <c r="DA11" s="101"/>
      <c r="DB11" s="101"/>
      <c r="DC11" s="101"/>
      <c r="DD11" s="101"/>
      <c r="DE11" s="101"/>
      <c r="DF11" s="101"/>
      <c r="DG11" s="101"/>
      <c r="DH11" s="101"/>
      <c r="DI11" s="101"/>
      <c r="DJ11" s="110"/>
      <c r="DK11" s="31" t="str">
        <f t="shared" si="51"/>
        <v>Equipe 08</v>
      </c>
      <c r="DL11" s="33">
        <f t="shared" si="52"/>
        <v>0</v>
      </c>
      <c r="DM11" s="26">
        <f t="shared" si="53"/>
        <v>1</v>
      </c>
      <c r="DN11" s="31" t="str">
        <f t="shared" si="54"/>
        <v>Equipe 08</v>
      </c>
      <c r="DO11" s="31" t="str">
        <f t="shared" si="55"/>
        <v>Equipe 08</v>
      </c>
      <c r="DP11" s="33">
        <f t="shared" si="56"/>
        <v>0</v>
      </c>
      <c r="DQ11" s="26">
        <f t="shared" si="57"/>
        <v>1</v>
      </c>
      <c r="DR11" s="31" t="str">
        <f t="shared" si="58"/>
        <v>Equipe 08</v>
      </c>
      <c r="DS11" s="31" t="str">
        <f t="shared" si="59"/>
        <v>Equipe 08</v>
      </c>
      <c r="DT11" s="33">
        <f t="shared" si="60"/>
        <v>0</v>
      </c>
      <c r="DU11" s="26">
        <f t="shared" si="61"/>
        <v>1</v>
      </c>
      <c r="DV11" s="31" t="str">
        <f t="shared" si="62"/>
        <v>Equipe 08</v>
      </c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</row>
    <row r="12" spans="1:197" ht="15" customHeight="1" thickTop="1" x14ac:dyDescent="0.25">
      <c r="A12" s="105"/>
      <c r="B12" s="106"/>
      <c r="C12" s="94"/>
      <c r="D12" s="94"/>
      <c r="E12" s="93"/>
      <c r="F12" s="105"/>
      <c r="G12" s="107"/>
      <c r="H12" s="108"/>
      <c r="I12" s="28"/>
      <c r="J12" s="89"/>
      <c r="K12" s="197"/>
      <c r="L12" s="198"/>
      <c r="M12" s="205"/>
      <c r="N12" s="90"/>
      <c r="O12" s="253" t="s">
        <v>29</v>
      </c>
      <c r="P12" s="254"/>
      <c r="Q12" s="254"/>
      <c r="R12" s="254"/>
      <c r="S12" s="261">
        <f>SUM(C4:D7)</f>
        <v>0</v>
      </c>
      <c r="T12" s="261"/>
      <c r="U12" s="262"/>
      <c r="V12" s="89"/>
      <c r="W12" s="197"/>
      <c r="X12" s="198"/>
      <c r="Y12" s="205"/>
      <c r="Z12" s="91"/>
      <c r="AA12" s="205"/>
      <c r="AB12" s="205"/>
      <c r="AC12" s="205"/>
      <c r="AD12" s="205"/>
      <c r="AE12" s="205"/>
      <c r="AF12" s="205"/>
      <c r="AG12" s="206"/>
      <c r="AH12" s="89"/>
      <c r="AI12" s="197"/>
      <c r="AJ12" s="198"/>
      <c r="AK12" s="205"/>
      <c r="AL12" s="91"/>
      <c r="AM12" s="205"/>
      <c r="AN12" s="205"/>
      <c r="AO12" s="205"/>
      <c r="AP12" s="205"/>
      <c r="AQ12" s="205"/>
      <c r="AR12" s="205"/>
      <c r="AS12" s="206"/>
      <c r="AT12" s="97"/>
      <c r="AU12" s="97"/>
      <c r="AV12" s="97"/>
      <c r="AW12" s="97"/>
      <c r="AX12" s="97"/>
      <c r="AY12" s="97"/>
      <c r="AZ12" s="98"/>
      <c r="BA12" s="97"/>
      <c r="BB12" s="97"/>
      <c r="BC12" s="99"/>
      <c r="BD12" s="97"/>
      <c r="BE12" s="97"/>
      <c r="BF12" s="97"/>
      <c r="BG12" s="97"/>
      <c r="BH12" s="97"/>
      <c r="BI12" s="97"/>
      <c r="BJ12" s="97"/>
      <c r="BK12" s="97"/>
      <c r="BL12" s="97"/>
      <c r="BM12" s="98"/>
      <c r="BN12" s="97"/>
      <c r="BO12" s="97"/>
      <c r="BP12" s="99"/>
      <c r="BQ12" s="97"/>
      <c r="BR12" s="97"/>
      <c r="BS12" s="97"/>
      <c r="BT12" s="97"/>
      <c r="BU12" s="97"/>
      <c r="BV12" s="97"/>
      <c r="BW12" s="97"/>
      <c r="BX12" s="97"/>
      <c r="BY12" s="97"/>
      <c r="BZ12" s="98"/>
      <c r="CA12" s="97"/>
      <c r="CB12" s="97"/>
      <c r="CC12" s="99"/>
      <c r="CD12" s="97"/>
      <c r="CE12" s="97"/>
      <c r="CF12" s="97"/>
      <c r="CG12" s="97"/>
      <c r="CH12" s="97"/>
      <c r="CI12" s="97"/>
      <c r="CJ12" s="97"/>
      <c r="CK12" s="97"/>
      <c r="CL12" s="97"/>
      <c r="CM12" s="100"/>
      <c r="CN12" s="100"/>
      <c r="CO12" s="100"/>
      <c r="CP12" s="100"/>
      <c r="CQ12" s="100"/>
      <c r="CR12" s="100"/>
      <c r="CS12" s="101"/>
      <c r="CT12" s="101"/>
      <c r="CU12" s="101"/>
      <c r="CV12" s="101"/>
      <c r="CW12" s="101"/>
      <c r="CX12" s="101"/>
      <c r="CY12" s="101"/>
      <c r="CZ12" s="101"/>
      <c r="DA12" s="101"/>
      <c r="DB12" s="101"/>
      <c r="DC12" s="101"/>
      <c r="DD12" s="101"/>
      <c r="DE12" s="101"/>
      <c r="DF12" s="101"/>
      <c r="DG12" s="101"/>
      <c r="DH12" s="101"/>
      <c r="DI12" s="101"/>
      <c r="DJ12" s="101"/>
      <c r="DK12" s="98"/>
      <c r="DL12" s="100"/>
      <c r="DM12" s="97"/>
      <c r="DN12" s="98"/>
      <c r="DO12" s="98"/>
      <c r="DP12" s="100"/>
      <c r="DQ12" s="97"/>
      <c r="DR12" s="98"/>
      <c r="DS12" s="98"/>
      <c r="DT12" s="100"/>
      <c r="DU12" s="97"/>
      <c r="DV12" s="9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</row>
    <row r="13" spans="1:197" ht="15" customHeight="1" x14ac:dyDescent="0.25">
      <c r="A13" s="105"/>
      <c r="B13" s="106"/>
      <c r="C13" s="94"/>
      <c r="D13" s="94"/>
      <c r="E13" s="93"/>
      <c r="F13" s="105"/>
      <c r="G13" s="107"/>
      <c r="H13" s="108"/>
      <c r="I13" s="28"/>
      <c r="J13" s="92"/>
      <c r="K13" s="201"/>
      <c r="L13" s="202"/>
      <c r="M13" s="207"/>
      <c r="N13" s="95"/>
      <c r="O13" s="249"/>
      <c r="P13" s="250"/>
      <c r="Q13" s="250"/>
      <c r="R13" s="250"/>
      <c r="S13" s="259"/>
      <c r="T13" s="259"/>
      <c r="U13" s="260"/>
      <c r="V13" s="92"/>
      <c r="W13" s="201"/>
      <c r="X13" s="202"/>
      <c r="Y13" s="207"/>
      <c r="Z13" s="96"/>
      <c r="AA13" s="207"/>
      <c r="AB13" s="207"/>
      <c r="AC13" s="207"/>
      <c r="AD13" s="207"/>
      <c r="AE13" s="207"/>
      <c r="AF13" s="207"/>
      <c r="AG13" s="208"/>
      <c r="AH13" s="92"/>
      <c r="AI13" s="201"/>
      <c r="AJ13" s="202"/>
      <c r="AK13" s="207"/>
      <c r="AL13" s="96"/>
      <c r="AM13" s="207"/>
      <c r="AN13" s="207"/>
      <c r="AO13" s="207"/>
      <c r="AP13" s="207"/>
      <c r="AQ13" s="207"/>
      <c r="AR13" s="207"/>
      <c r="AS13" s="208"/>
      <c r="AT13" s="101"/>
      <c r="AU13" s="101"/>
      <c r="AV13" s="101"/>
      <c r="AW13" s="101"/>
      <c r="AX13" s="101"/>
      <c r="AY13" s="101"/>
      <c r="AZ13" s="72"/>
      <c r="BA13" s="101"/>
      <c r="BB13" s="101"/>
      <c r="BC13" s="95"/>
      <c r="BD13" s="101"/>
      <c r="BE13" s="101"/>
      <c r="BF13" s="101"/>
      <c r="BG13" s="101"/>
      <c r="BH13" s="101"/>
      <c r="BI13" s="101"/>
      <c r="BJ13" s="101"/>
      <c r="BK13" s="101"/>
      <c r="BL13" s="101"/>
      <c r="BM13" s="72"/>
      <c r="BN13" s="101"/>
      <c r="BO13" s="101"/>
      <c r="BP13" s="95"/>
      <c r="BQ13" s="101"/>
      <c r="BR13" s="101"/>
      <c r="BS13" s="101"/>
      <c r="BT13" s="101"/>
      <c r="BU13" s="101"/>
      <c r="BV13" s="101"/>
      <c r="BW13" s="101"/>
      <c r="BX13" s="101"/>
      <c r="BY13" s="101"/>
      <c r="BZ13" s="72"/>
      <c r="CA13" s="101"/>
      <c r="CB13" s="101"/>
      <c r="CC13" s="95"/>
      <c r="CD13" s="101"/>
      <c r="CE13" s="101"/>
      <c r="CF13" s="101"/>
      <c r="CG13" s="101"/>
      <c r="CH13" s="101"/>
      <c r="CI13" s="101"/>
      <c r="CJ13" s="101"/>
      <c r="CK13" s="101"/>
      <c r="CL13" s="101"/>
      <c r="CM13" s="102"/>
      <c r="CN13" s="102"/>
      <c r="CO13" s="102"/>
      <c r="CP13" s="102"/>
      <c r="CQ13" s="102"/>
      <c r="CR13" s="102"/>
      <c r="CS13" s="101"/>
      <c r="CT13" s="101"/>
      <c r="CU13" s="101"/>
      <c r="CV13" s="101"/>
      <c r="CW13" s="101"/>
      <c r="CX13" s="101"/>
      <c r="CY13" s="101"/>
      <c r="CZ13" s="101"/>
      <c r="DA13" s="101"/>
      <c r="DB13" s="101"/>
      <c r="DC13" s="101"/>
      <c r="DD13" s="101"/>
      <c r="DE13" s="101"/>
      <c r="DF13" s="101"/>
      <c r="DG13" s="101"/>
      <c r="DH13" s="101"/>
      <c r="DI13" s="101"/>
      <c r="DJ13" s="101"/>
      <c r="DK13" s="72"/>
      <c r="DL13" s="102"/>
      <c r="DM13" s="101"/>
      <c r="DN13" s="72"/>
      <c r="DO13" s="72"/>
      <c r="DP13" s="102"/>
      <c r="DQ13" s="101"/>
      <c r="DR13" s="72"/>
      <c r="DS13" s="72"/>
      <c r="DT13" s="102"/>
      <c r="DU13" s="101"/>
      <c r="DV13" s="72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</row>
    <row r="14" spans="1:197" ht="15" customHeight="1" x14ac:dyDescent="0.25">
      <c r="A14" s="105"/>
      <c r="B14" s="106"/>
      <c r="C14" s="94"/>
      <c r="D14" s="94"/>
      <c r="E14" s="93"/>
      <c r="F14" s="105"/>
      <c r="G14" s="107"/>
      <c r="H14" s="108"/>
      <c r="I14" s="28"/>
      <c r="J14" s="92"/>
      <c r="K14" s="93"/>
      <c r="L14" s="93"/>
      <c r="M14" s="94"/>
      <c r="N14" s="95"/>
      <c r="O14" s="249" t="s">
        <v>30</v>
      </c>
      <c r="P14" s="250"/>
      <c r="Q14" s="250"/>
      <c r="R14" s="250"/>
      <c r="S14" s="259">
        <f>S12+'J13'!S14:U15</f>
        <v>0</v>
      </c>
      <c r="T14" s="259"/>
      <c r="U14" s="260"/>
      <c r="V14" s="92"/>
      <c r="W14" s="93"/>
      <c r="X14" s="93"/>
      <c r="Y14" s="94"/>
      <c r="Z14" s="96"/>
      <c r="AA14" s="94"/>
      <c r="AB14" s="94"/>
      <c r="AC14" s="94"/>
      <c r="AD14" s="94"/>
      <c r="AE14" s="94"/>
      <c r="AF14" s="94"/>
      <c r="AG14" s="94"/>
      <c r="AH14" s="92"/>
      <c r="AI14" s="93"/>
      <c r="AJ14" s="93"/>
      <c r="AK14" s="94"/>
      <c r="AL14" s="96"/>
      <c r="AM14" s="94"/>
      <c r="AN14" s="94"/>
      <c r="AO14" s="94"/>
      <c r="AP14" s="94"/>
      <c r="AQ14" s="94"/>
      <c r="AR14" s="94"/>
      <c r="AS14" s="94"/>
      <c r="AT14" s="101"/>
      <c r="AU14" s="101"/>
      <c r="AV14" s="101"/>
      <c r="AW14" s="101"/>
      <c r="AX14" s="101"/>
      <c r="AY14" s="101"/>
      <c r="AZ14" s="72"/>
      <c r="BA14" s="101"/>
      <c r="BB14" s="101"/>
      <c r="BC14" s="95"/>
      <c r="BD14" s="101"/>
      <c r="BE14" s="101"/>
      <c r="BF14" s="101"/>
      <c r="BG14" s="101"/>
      <c r="BH14" s="101"/>
      <c r="BI14" s="101"/>
      <c r="BJ14" s="101"/>
      <c r="BK14" s="101"/>
      <c r="BL14" s="101"/>
      <c r="BM14" s="72"/>
      <c r="BN14" s="101"/>
      <c r="BO14" s="101"/>
      <c r="BP14" s="95"/>
      <c r="BQ14" s="101"/>
      <c r="BR14" s="101"/>
      <c r="BS14" s="101"/>
      <c r="BT14" s="101"/>
      <c r="BU14" s="101"/>
      <c r="BV14" s="101"/>
      <c r="BW14" s="101"/>
      <c r="BX14" s="101"/>
      <c r="BY14" s="101"/>
      <c r="BZ14" s="72"/>
      <c r="CA14" s="101"/>
      <c r="CB14" s="101"/>
      <c r="CC14" s="95"/>
      <c r="CD14" s="101"/>
      <c r="CE14" s="101"/>
      <c r="CF14" s="101"/>
      <c r="CG14" s="101"/>
      <c r="CH14" s="101"/>
      <c r="CI14" s="101"/>
      <c r="CJ14" s="101"/>
      <c r="CK14" s="101"/>
      <c r="CL14" s="101"/>
      <c r="CM14" s="102"/>
      <c r="CN14" s="102"/>
      <c r="CO14" s="102"/>
      <c r="CP14" s="102"/>
      <c r="CQ14" s="102"/>
      <c r="CR14" s="102"/>
      <c r="CS14" s="101"/>
      <c r="CT14" s="101"/>
      <c r="CU14" s="101"/>
      <c r="CV14" s="101"/>
      <c r="CW14" s="101"/>
      <c r="CX14" s="101"/>
      <c r="CY14" s="101"/>
      <c r="CZ14" s="101"/>
      <c r="DA14" s="101"/>
      <c r="DB14" s="101"/>
      <c r="DC14" s="101"/>
      <c r="DD14" s="101"/>
      <c r="DE14" s="101"/>
      <c r="DF14" s="101"/>
      <c r="DG14" s="101"/>
      <c r="DH14" s="101"/>
      <c r="DI14" s="101"/>
      <c r="DJ14" s="101"/>
      <c r="DK14" s="72"/>
      <c r="DL14" s="102"/>
      <c r="DM14" s="101"/>
      <c r="DN14" s="72"/>
      <c r="DO14" s="72"/>
      <c r="DP14" s="102"/>
      <c r="DQ14" s="101"/>
      <c r="DR14" s="72"/>
      <c r="DS14" s="72"/>
      <c r="DT14" s="102"/>
      <c r="DU14" s="101"/>
      <c r="DV14" s="72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</row>
    <row r="15" spans="1:197" ht="15" customHeight="1" x14ac:dyDescent="0.25">
      <c r="A15" s="105"/>
      <c r="B15" s="106"/>
      <c r="C15" s="94"/>
      <c r="D15" s="94"/>
      <c r="E15" s="93"/>
      <c r="F15" s="105"/>
      <c r="G15" s="107"/>
      <c r="H15" s="108"/>
      <c r="I15" s="28"/>
      <c r="J15" s="92"/>
      <c r="K15" s="93"/>
      <c r="L15" s="93"/>
      <c r="M15" s="94"/>
      <c r="N15" s="95"/>
      <c r="O15" s="249"/>
      <c r="P15" s="250"/>
      <c r="Q15" s="250"/>
      <c r="R15" s="250"/>
      <c r="S15" s="259"/>
      <c r="T15" s="259"/>
      <c r="U15" s="260"/>
      <c r="V15" s="92"/>
      <c r="W15" s="93"/>
      <c r="X15" s="93"/>
      <c r="Y15" s="94"/>
      <c r="Z15" s="96"/>
      <c r="AA15" s="94"/>
      <c r="AB15" s="94"/>
      <c r="AC15" s="94"/>
      <c r="AD15" s="94"/>
      <c r="AE15" s="94"/>
      <c r="AF15" s="94"/>
      <c r="AG15" s="94"/>
      <c r="AH15" s="92"/>
      <c r="AI15" s="93"/>
      <c r="AJ15" s="93"/>
      <c r="AK15" s="94"/>
      <c r="AL15" s="96"/>
      <c r="AM15" s="94"/>
      <c r="AN15" s="94"/>
      <c r="AO15" s="94"/>
      <c r="AP15" s="94"/>
      <c r="AQ15" s="94"/>
      <c r="AR15" s="94"/>
      <c r="AS15" s="94"/>
      <c r="AT15" s="101"/>
      <c r="AU15" s="101"/>
      <c r="AV15" s="101"/>
      <c r="AW15" s="101"/>
      <c r="AX15" s="101"/>
      <c r="AY15" s="101"/>
      <c r="AZ15" s="72"/>
      <c r="BA15" s="101"/>
      <c r="BB15" s="101"/>
      <c r="BC15" s="95"/>
      <c r="BD15" s="101"/>
      <c r="BE15" s="101"/>
      <c r="BF15" s="101"/>
      <c r="BG15" s="101"/>
      <c r="BH15" s="101"/>
      <c r="BI15" s="101"/>
      <c r="BJ15" s="101"/>
      <c r="BK15" s="101"/>
      <c r="BL15" s="101"/>
      <c r="BM15" s="72"/>
      <c r="BN15" s="101"/>
      <c r="BO15" s="101"/>
      <c r="BP15" s="95"/>
      <c r="BQ15" s="101"/>
      <c r="BR15" s="101"/>
      <c r="BS15" s="101"/>
      <c r="BT15" s="101"/>
      <c r="BU15" s="101"/>
      <c r="BV15" s="101"/>
      <c r="BW15" s="101"/>
      <c r="BX15" s="101"/>
      <c r="BY15" s="101"/>
      <c r="BZ15" s="72"/>
      <c r="CA15" s="101"/>
      <c r="CB15" s="101"/>
      <c r="CC15" s="95"/>
      <c r="CD15" s="101"/>
      <c r="CE15" s="101"/>
      <c r="CF15" s="101"/>
      <c r="CG15" s="101"/>
      <c r="CH15" s="101"/>
      <c r="CI15" s="101"/>
      <c r="CJ15" s="101"/>
      <c r="CK15" s="101"/>
      <c r="CL15" s="101"/>
      <c r="CM15" s="102"/>
      <c r="CN15" s="102"/>
      <c r="CO15" s="102"/>
      <c r="CP15" s="102"/>
      <c r="CQ15" s="102"/>
      <c r="CR15" s="102"/>
      <c r="CS15" s="101"/>
      <c r="CT15" s="101"/>
      <c r="CU15" s="101"/>
      <c r="CV15" s="101"/>
      <c r="CW15" s="101"/>
      <c r="CX15" s="101"/>
      <c r="CY15" s="101"/>
      <c r="CZ15" s="101"/>
      <c r="DA15" s="101"/>
      <c r="DB15" s="101"/>
      <c r="DC15" s="101"/>
      <c r="DD15" s="101"/>
      <c r="DE15" s="101"/>
      <c r="DF15" s="101"/>
      <c r="DG15" s="101"/>
      <c r="DH15" s="101"/>
      <c r="DI15" s="101"/>
      <c r="DJ15" s="101"/>
      <c r="DK15" s="72"/>
      <c r="DL15" s="102"/>
      <c r="DM15" s="101"/>
      <c r="DN15" s="72"/>
      <c r="DO15" s="72"/>
      <c r="DP15" s="102"/>
      <c r="DQ15" s="101"/>
      <c r="DR15" s="72"/>
      <c r="DS15" s="72"/>
      <c r="DT15" s="102"/>
      <c r="DU15" s="101"/>
      <c r="DV15" s="72"/>
      <c r="DW15" s="28"/>
      <c r="DX15" s="28"/>
      <c r="DY15" s="28"/>
      <c r="DZ15" s="28"/>
      <c r="EA15" s="28"/>
      <c r="EB15" s="28"/>
      <c r="EC15" s="28"/>
      <c r="ED15" s="28"/>
      <c r="EE15" s="28"/>
      <c r="EF15" s="28"/>
      <c r="EG15" s="28"/>
      <c r="EH15" s="28"/>
      <c r="EI15" s="28"/>
      <c r="EJ15" s="28"/>
      <c r="EK15" s="28"/>
      <c r="EL15" s="28"/>
      <c r="EM15" s="28"/>
      <c r="EN15" s="28"/>
      <c r="EO15" s="28"/>
      <c r="EP15" s="28"/>
      <c r="EQ15" s="28"/>
      <c r="ER15" s="28"/>
      <c r="ES15" s="28"/>
      <c r="ET15" s="28"/>
      <c r="EU15" s="28"/>
      <c r="EV15" s="28"/>
      <c r="EW15" s="28"/>
      <c r="EX15" s="28"/>
      <c r="EY15" s="28"/>
      <c r="EZ15" s="28"/>
      <c r="FA15" s="28"/>
      <c r="FB15" s="28"/>
      <c r="FC15" s="28"/>
      <c r="FD15" s="28"/>
      <c r="FE15" s="28"/>
      <c r="FF15" s="28"/>
      <c r="FG15" s="28"/>
      <c r="FH15" s="28"/>
      <c r="FI15" s="28"/>
      <c r="FJ15" s="28"/>
      <c r="FK15" s="28"/>
      <c r="FL15" s="28"/>
      <c r="FM15" s="28"/>
      <c r="FN15" s="28"/>
      <c r="FO15" s="28"/>
      <c r="FP15" s="28"/>
      <c r="FQ15" s="28"/>
      <c r="FR15" s="28"/>
      <c r="FS15" s="28"/>
      <c r="FT15" s="28"/>
      <c r="FU15" s="28"/>
      <c r="FV15" s="28"/>
      <c r="FW15" s="28"/>
      <c r="FX15" s="28"/>
      <c r="FY15" s="28"/>
      <c r="FZ15" s="28"/>
      <c r="GA15" s="28"/>
      <c r="GB15" s="28"/>
      <c r="GC15" s="28"/>
      <c r="GD15" s="28"/>
      <c r="GE15" s="28"/>
      <c r="GF15" s="28"/>
      <c r="GG15" s="28"/>
      <c r="GH15" s="28"/>
      <c r="GI15" s="28"/>
      <c r="GJ15" s="28"/>
      <c r="GK15" s="28"/>
      <c r="GL15" s="28"/>
      <c r="GM15" s="28"/>
      <c r="GN15" s="28"/>
      <c r="GO15" s="28"/>
    </row>
    <row r="16" spans="1:197" ht="15" customHeight="1" x14ac:dyDescent="0.25">
      <c r="A16" s="71"/>
      <c r="B16" s="69"/>
      <c r="C16" s="71"/>
      <c r="D16" s="71"/>
      <c r="E16" s="64"/>
      <c r="F16" s="71"/>
      <c r="G16" s="71"/>
      <c r="H16" s="71"/>
      <c r="I16" s="28"/>
      <c r="J16" s="92"/>
      <c r="K16" s="93"/>
      <c r="L16" s="93"/>
      <c r="M16" s="94"/>
      <c r="N16" s="95"/>
      <c r="O16" s="249" t="s">
        <v>31</v>
      </c>
      <c r="P16" s="250"/>
      <c r="Q16" s="250"/>
      <c r="R16" s="250"/>
      <c r="S16" s="255" t="str">
        <f>IF(O4=0,"",SUM(S4:S11)/SUM(O4:O11)*2)</f>
        <v/>
      </c>
      <c r="T16" s="255"/>
      <c r="U16" s="256"/>
      <c r="V16" s="92"/>
      <c r="W16" s="93"/>
      <c r="X16" s="93"/>
      <c r="Y16" s="94"/>
      <c r="Z16" s="96"/>
      <c r="AA16" s="94"/>
      <c r="AB16" s="94"/>
      <c r="AC16" s="94"/>
      <c r="AD16" s="94"/>
      <c r="AE16" s="94"/>
      <c r="AF16" s="94"/>
      <c r="AG16" s="94"/>
      <c r="AH16" s="92"/>
      <c r="AI16" s="93"/>
      <c r="AJ16" s="93"/>
      <c r="AK16" s="94"/>
      <c r="AL16" s="96"/>
      <c r="AM16" s="94"/>
      <c r="AN16" s="94"/>
      <c r="AO16" s="94"/>
      <c r="AP16" s="94"/>
      <c r="AQ16" s="94"/>
      <c r="AR16" s="94"/>
      <c r="AS16" s="94"/>
      <c r="AT16" s="101"/>
      <c r="AU16" s="101"/>
      <c r="AV16" s="101"/>
      <c r="AW16" s="101"/>
      <c r="AX16" s="101"/>
      <c r="AY16" s="101"/>
      <c r="AZ16" s="72"/>
      <c r="BA16" s="101"/>
      <c r="BB16" s="101"/>
      <c r="BC16" s="95"/>
      <c r="BD16" s="101"/>
      <c r="BE16" s="101"/>
      <c r="BF16" s="101"/>
      <c r="BG16" s="101"/>
      <c r="BH16" s="101"/>
      <c r="BI16" s="101"/>
      <c r="BJ16" s="101"/>
      <c r="BK16" s="101"/>
      <c r="BL16" s="101"/>
      <c r="BM16" s="72"/>
      <c r="BN16" s="101"/>
      <c r="BO16" s="101"/>
      <c r="BP16" s="95"/>
      <c r="BQ16" s="101"/>
      <c r="BR16" s="101"/>
      <c r="BS16" s="101"/>
      <c r="BT16" s="101"/>
      <c r="BU16" s="101"/>
      <c r="BV16" s="101"/>
      <c r="BW16" s="101"/>
      <c r="BX16" s="101"/>
      <c r="BY16" s="101"/>
      <c r="BZ16" s="72"/>
      <c r="CA16" s="101"/>
      <c r="CB16" s="101"/>
      <c r="CC16" s="95"/>
      <c r="CD16" s="101"/>
      <c r="CE16" s="101"/>
      <c r="CF16" s="101"/>
      <c r="CG16" s="101"/>
      <c r="CH16" s="101"/>
      <c r="CI16" s="101"/>
      <c r="CJ16" s="101"/>
      <c r="CK16" s="101"/>
      <c r="CL16" s="101"/>
      <c r="CM16" s="102"/>
      <c r="CN16" s="102"/>
      <c r="CO16" s="102"/>
      <c r="CP16" s="102"/>
      <c r="CQ16" s="102"/>
      <c r="CR16" s="102"/>
      <c r="CS16" s="28"/>
      <c r="CT16" s="28"/>
      <c r="CU16" s="28"/>
      <c r="CV16" s="28"/>
      <c r="CW16" s="28"/>
      <c r="CX16" s="28"/>
      <c r="CY16" s="28"/>
      <c r="CZ16" s="28"/>
      <c r="DA16" s="28"/>
      <c r="DB16" s="28"/>
      <c r="DC16" s="28"/>
      <c r="DD16" s="28"/>
      <c r="DE16" s="28"/>
      <c r="DF16" s="28"/>
      <c r="DG16" s="28"/>
      <c r="DH16" s="28"/>
      <c r="DI16" s="28"/>
      <c r="DJ16" s="28"/>
      <c r="DK16" s="72"/>
      <c r="DL16" s="102"/>
      <c r="DM16" s="101"/>
      <c r="DN16" s="72"/>
      <c r="DO16" s="72"/>
      <c r="DP16" s="102"/>
      <c r="DQ16" s="101"/>
      <c r="DR16" s="72"/>
      <c r="DS16" s="72"/>
      <c r="DT16" s="102"/>
      <c r="DU16" s="101"/>
      <c r="DV16" s="72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28"/>
      <c r="EV16" s="28"/>
      <c r="EW16" s="28"/>
      <c r="EX16" s="28"/>
      <c r="EY16" s="28"/>
      <c r="EZ16" s="28"/>
      <c r="FA16" s="28"/>
      <c r="FB16" s="28"/>
      <c r="FC16" s="28"/>
      <c r="FD16" s="28"/>
      <c r="FE16" s="28"/>
      <c r="FF16" s="28"/>
      <c r="FG16" s="28"/>
      <c r="FH16" s="28"/>
      <c r="FI16" s="28"/>
      <c r="FJ16" s="28"/>
      <c r="FK16" s="28"/>
      <c r="FL16" s="28"/>
      <c r="FM16" s="28"/>
      <c r="FN16" s="28"/>
      <c r="FO16" s="28"/>
      <c r="FP16" s="28"/>
      <c r="FQ16" s="28"/>
      <c r="FR16" s="28"/>
      <c r="FS16" s="28"/>
      <c r="FT16" s="28"/>
      <c r="FU16" s="28"/>
      <c r="FV16" s="28"/>
      <c r="FW16" s="28"/>
      <c r="FX16" s="28"/>
      <c r="FY16" s="28"/>
      <c r="FZ16" s="28"/>
      <c r="GA16" s="28"/>
      <c r="GB16" s="28"/>
      <c r="GC16" s="28"/>
      <c r="GD16" s="28"/>
      <c r="GE16" s="28"/>
      <c r="GF16" s="28"/>
      <c r="GG16" s="28"/>
      <c r="GH16" s="28"/>
      <c r="GI16" s="28"/>
      <c r="GJ16" s="28"/>
      <c r="GK16" s="28"/>
      <c r="GL16" s="28"/>
      <c r="GM16" s="28"/>
      <c r="GN16" s="28"/>
      <c r="GO16" s="28"/>
    </row>
    <row r="17" spans="1:197" ht="15" customHeight="1" thickBot="1" x14ac:dyDescent="0.3">
      <c r="A17" s="28"/>
      <c r="B17" s="228"/>
      <c r="C17" s="228"/>
      <c r="D17" s="228"/>
      <c r="E17" s="228"/>
      <c r="F17" s="228"/>
      <c r="G17" s="228"/>
      <c r="H17" s="28"/>
      <c r="I17" s="28"/>
      <c r="J17" s="92"/>
      <c r="K17" s="93"/>
      <c r="L17" s="93"/>
      <c r="M17" s="94"/>
      <c r="N17" s="95"/>
      <c r="O17" s="251"/>
      <c r="P17" s="252"/>
      <c r="Q17" s="252"/>
      <c r="R17" s="252"/>
      <c r="S17" s="257"/>
      <c r="T17" s="257"/>
      <c r="U17" s="258"/>
      <c r="V17" s="92"/>
      <c r="W17" s="93"/>
      <c r="X17" s="93"/>
      <c r="Y17" s="94"/>
      <c r="Z17" s="96"/>
      <c r="AA17" s="94"/>
      <c r="AB17" s="94"/>
      <c r="AC17" s="94"/>
      <c r="AD17" s="94"/>
      <c r="AE17" s="94"/>
      <c r="AF17" s="94"/>
      <c r="AG17" s="94"/>
      <c r="AH17" s="92"/>
      <c r="AI17" s="93"/>
      <c r="AJ17" s="93"/>
      <c r="AK17" s="94"/>
      <c r="AL17" s="96"/>
      <c r="AM17" s="94"/>
      <c r="AN17" s="94"/>
      <c r="AO17" s="94"/>
      <c r="AP17" s="94"/>
      <c r="AQ17" s="94"/>
      <c r="AR17" s="94"/>
      <c r="AS17" s="94"/>
      <c r="AT17" s="101"/>
      <c r="AU17" s="101"/>
      <c r="AV17" s="101"/>
      <c r="AW17" s="101"/>
      <c r="AX17" s="101"/>
      <c r="AY17" s="101"/>
      <c r="AZ17" s="72"/>
      <c r="BA17" s="101"/>
      <c r="BB17" s="101"/>
      <c r="BC17" s="95"/>
      <c r="BD17" s="101"/>
      <c r="BE17" s="101"/>
      <c r="BF17" s="101"/>
      <c r="BG17" s="101"/>
      <c r="BH17" s="101"/>
      <c r="BI17" s="101"/>
      <c r="BJ17" s="101"/>
      <c r="BK17" s="101"/>
      <c r="BL17" s="101"/>
      <c r="BM17" s="72"/>
      <c r="BN17" s="101"/>
      <c r="BO17" s="101"/>
      <c r="BP17" s="95"/>
      <c r="BQ17" s="101"/>
      <c r="BR17" s="101"/>
      <c r="BS17" s="101"/>
      <c r="BT17" s="101"/>
      <c r="BU17" s="101"/>
      <c r="BV17" s="101"/>
      <c r="BW17" s="101"/>
      <c r="BX17" s="101"/>
      <c r="BY17" s="101"/>
      <c r="BZ17" s="72"/>
      <c r="CA17" s="101"/>
      <c r="CB17" s="101"/>
      <c r="CC17" s="95"/>
      <c r="CD17" s="101"/>
      <c r="CE17" s="101"/>
      <c r="CF17" s="101"/>
      <c r="CG17" s="101"/>
      <c r="CH17" s="101"/>
      <c r="CI17" s="101"/>
      <c r="CJ17" s="101"/>
      <c r="CK17" s="101"/>
      <c r="CL17" s="101"/>
      <c r="CM17" s="102"/>
      <c r="CN17" s="102"/>
      <c r="CO17" s="102"/>
      <c r="CP17" s="102"/>
      <c r="CQ17" s="102"/>
      <c r="CR17" s="102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72"/>
      <c r="DL17" s="102"/>
      <c r="DM17" s="101"/>
      <c r="DN17" s="72"/>
      <c r="DO17" s="72"/>
      <c r="DP17" s="102"/>
      <c r="DQ17" s="101"/>
      <c r="DR17" s="72"/>
      <c r="DS17" s="72"/>
      <c r="DT17" s="102"/>
      <c r="DU17" s="101"/>
      <c r="DV17" s="72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</row>
    <row r="18" spans="1:197" ht="15" customHeight="1" thickTop="1" x14ac:dyDescent="0.25">
      <c r="A18" s="28"/>
      <c r="B18" s="228"/>
      <c r="C18" s="228"/>
      <c r="D18" s="228"/>
      <c r="E18" s="228"/>
      <c r="F18" s="228"/>
      <c r="G18" s="228"/>
      <c r="H18" s="28"/>
      <c r="I18" s="28"/>
      <c r="J18" s="92"/>
      <c r="K18" s="93"/>
      <c r="L18" s="93"/>
      <c r="M18" s="94"/>
      <c r="N18" s="95"/>
      <c r="O18" s="193"/>
      <c r="P18" s="193"/>
      <c r="Q18" s="193"/>
      <c r="R18" s="193"/>
      <c r="S18" s="193"/>
      <c r="T18" s="193"/>
      <c r="U18" s="193"/>
      <c r="V18" s="92"/>
      <c r="W18" s="93"/>
      <c r="X18" s="93"/>
      <c r="Y18" s="94"/>
      <c r="Z18" s="96"/>
      <c r="AA18" s="94"/>
      <c r="AB18" s="94"/>
      <c r="AC18" s="94"/>
      <c r="AD18" s="94"/>
      <c r="AE18" s="94"/>
      <c r="AF18" s="94"/>
      <c r="AG18" s="94"/>
      <c r="AH18" s="92"/>
      <c r="AI18" s="93"/>
      <c r="AJ18" s="93"/>
      <c r="AK18" s="94"/>
      <c r="AL18" s="96"/>
      <c r="AM18" s="94"/>
      <c r="AN18" s="94"/>
      <c r="AO18" s="94"/>
      <c r="AP18" s="94"/>
      <c r="AQ18" s="94"/>
      <c r="AR18" s="94"/>
      <c r="AS18" s="94"/>
      <c r="AT18" s="101"/>
      <c r="AU18" s="101"/>
      <c r="AV18" s="101"/>
      <c r="AW18" s="101"/>
      <c r="AX18" s="101"/>
      <c r="AY18" s="101"/>
      <c r="AZ18" s="72"/>
      <c r="BA18" s="101"/>
      <c r="BB18" s="101"/>
      <c r="BC18" s="95"/>
      <c r="BD18" s="101"/>
      <c r="BE18" s="101"/>
      <c r="BF18" s="101"/>
      <c r="BG18" s="101"/>
      <c r="BH18" s="101"/>
      <c r="BI18" s="101"/>
      <c r="BJ18" s="101"/>
      <c r="BK18" s="101"/>
      <c r="BL18" s="101"/>
      <c r="BM18" s="72"/>
      <c r="BN18" s="101"/>
      <c r="BO18" s="101"/>
      <c r="BP18" s="95"/>
      <c r="BQ18" s="101"/>
      <c r="BR18" s="101"/>
      <c r="BS18" s="101"/>
      <c r="BT18" s="101"/>
      <c r="BU18" s="101"/>
      <c r="BV18" s="101"/>
      <c r="BW18" s="101"/>
      <c r="BX18" s="101"/>
      <c r="BY18" s="101"/>
      <c r="BZ18" s="72"/>
      <c r="CA18" s="101"/>
      <c r="CB18" s="101"/>
      <c r="CC18" s="95"/>
      <c r="CD18" s="101"/>
      <c r="CE18" s="101"/>
      <c r="CF18" s="101"/>
      <c r="CG18" s="101"/>
      <c r="CH18" s="101"/>
      <c r="CI18" s="101"/>
      <c r="CJ18" s="101"/>
      <c r="CK18" s="101"/>
      <c r="CL18" s="101"/>
      <c r="CM18" s="102"/>
      <c r="CN18" s="102"/>
      <c r="CO18" s="102"/>
      <c r="CP18" s="102"/>
      <c r="CQ18" s="102"/>
      <c r="CR18" s="102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72"/>
      <c r="DL18" s="102"/>
      <c r="DM18" s="101"/>
      <c r="DN18" s="72"/>
      <c r="DO18" s="72"/>
      <c r="DP18" s="102"/>
      <c r="DQ18" s="101"/>
      <c r="DR18" s="72"/>
      <c r="DS18" s="72"/>
      <c r="DT18" s="102"/>
      <c r="DU18" s="101"/>
      <c r="DV18" s="72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</row>
    <row r="19" spans="1:197" ht="15" customHeight="1" x14ac:dyDescent="0.25">
      <c r="A19" s="28"/>
      <c r="B19" s="228"/>
      <c r="C19" s="228"/>
      <c r="D19" s="228"/>
      <c r="E19" s="228"/>
      <c r="F19" s="228"/>
      <c r="G19" s="228"/>
      <c r="H19" s="28"/>
      <c r="I19" s="28"/>
      <c r="J19" s="92"/>
      <c r="K19" s="93"/>
      <c r="L19" s="93"/>
      <c r="M19" s="94"/>
      <c r="N19" s="95"/>
      <c r="O19" s="193"/>
      <c r="P19" s="193"/>
      <c r="Q19" s="193"/>
      <c r="R19" s="193"/>
      <c r="S19" s="193"/>
      <c r="T19" s="193"/>
      <c r="U19" s="193"/>
      <c r="V19" s="92"/>
      <c r="W19" s="93"/>
      <c r="X19" s="93"/>
      <c r="Y19" s="94"/>
      <c r="Z19" s="96"/>
      <c r="AA19" s="94"/>
      <c r="AB19" s="94"/>
      <c r="AC19" s="94"/>
      <c r="AD19" s="94"/>
      <c r="AE19" s="94"/>
      <c r="AF19" s="94"/>
      <c r="AG19" s="94"/>
      <c r="AH19" s="92"/>
      <c r="AI19" s="93"/>
      <c r="AJ19" s="93"/>
      <c r="AK19" s="94"/>
      <c r="AL19" s="96"/>
      <c r="AM19" s="94"/>
      <c r="AN19" s="94"/>
      <c r="AO19" s="94"/>
      <c r="AP19" s="94"/>
      <c r="AQ19" s="94"/>
      <c r="AR19" s="94"/>
      <c r="AS19" s="94"/>
      <c r="AT19" s="101"/>
      <c r="AU19" s="101"/>
      <c r="AV19" s="101"/>
      <c r="AW19" s="101"/>
      <c r="AX19" s="101"/>
      <c r="AY19" s="101"/>
      <c r="AZ19" s="72"/>
      <c r="BA19" s="101"/>
      <c r="BB19" s="101"/>
      <c r="BC19" s="95"/>
      <c r="BD19" s="101"/>
      <c r="BE19" s="101"/>
      <c r="BF19" s="101"/>
      <c r="BG19" s="101"/>
      <c r="BH19" s="101"/>
      <c r="BI19" s="101"/>
      <c r="BJ19" s="101"/>
      <c r="BK19" s="101"/>
      <c r="BL19" s="101"/>
      <c r="BM19" s="72"/>
      <c r="BN19" s="101"/>
      <c r="BO19" s="101"/>
      <c r="BP19" s="95"/>
      <c r="BQ19" s="101"/>
      <c r="BR19" s="101"/>
      <c r="BS19" s="101"/>
      <c r="BT19" s="101"/>
      <c r="BU19" s="101"/>
      <c r="BV19" s="101"/>
      <c r="BW19" s="101"/>
      <c r="BX19" s="101"/>
      <c r="BY19" s="101"/>
      <c r="BZ19" s="72"/>
      <c r="CA19" s="101"/>
      <c r="CB19" s="101"/>
      <c r="CC19" s="95"/>
      <c r="CD19" s="101"/>
      <c r="CE19" s="101"/>
      <c r="CF19" s="101"/>
      <c r="CG19" s="101"/>
      <c r="CH19" s="101"/>
      <c r="CI19" s="101"/>
      <c r="CJ19" s="101"/>
      <c r="CK19" s="101"/>
      <c r="CL19" s="101"/>
      <c r="CM19" s="102"/>
      <c r="CN19" s="102"/>
      <c r="CO19" s="102"/>
      <c r="CP19" s="102"/>
      <c r="CQ19" s="102"/>
      <c r="CR19" s="102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72"/>
      <c r="DL19" s="102"/>
      <c r="DM19" s="101"/>
      <c r="DN19" s="72"/>
      <c r="DO19" s="72"/>
      <c r="DP19" s="102"/>
      <c r="DQ19" s="101"/>
      <c r="DR19" s="72"/>
      <c r="DS19" s="72"/>
      <c r="DT19" s="102"/>
      <c r="DU19" s="101"/>
      <c r="DV19" s="72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</row>
    <row r="20" spans="1:197" ht="15" customHeight="1" x14ac:dyDescent="0.25">
      <c r="A20" s="28"/>
      <c r="B20" s="228"/>
      <c r="C20" s="228"/>
      <c r="D20" s="228"/>
      <c r="E20" s="228"/>
      <c r="F20" s="228"/>
      <c r="G20" s="228"/>
      <c r="H20" s="28"/>
      <c r="I20" s="28"/>
      <c r="J20" s="92"/>
      <c r="K20" s="93"/>
      <c r="L20" s="93"/>
      <c r="M20" s="94"/>
      <c r="N20" s="95"/>
      <c r="O20" s="94"/>
      <c r="P20" s="94"/>
      <c r="Q20" s="94"/>
      <c r="R20" s="94"/>
      <c r="S20" s="94"/>
      <c r="T20" s="94"/>
      <c r="U20" s="94"/>
      <c r="V20" s="92"/>
      <c r="W20" s="93"/>
      <c r="X20" s="93"/>
      <c r="Y20" s="94"/>
      <c r="Z20" s="96"/>
      <c r="AA20" s="94"/>
      <c r="AB20" s="94"/>
      <c r="AC20" s="94"/>
      <c r="AD20" s="94"/>
      <c r="AE20" s="94"/>
      <c r="AF20" s="94"/>
      <c r="AG20" s="94"/>
      <c r="AH20" s="92"/>
      <c r="AI20" s="93"/>
      <c r="AJ20" s="93"/>
      <c r="AK20" s="94"/>
      <c r="AL20" s="96"/>
      <c r="AM20" s="94"/>
      <c r="AN20" s="94"/>
      <c r="AO20" s="94"/>
      <c r="AP20" s="94"/>
      <c r="AQ20" s="94"/>
      <c r="AR20" s="94"/>
      <c r="AS20" s="94"/>
      <c r="AT20" s="101"/>
      <c r="AU20" s="101"/>
      <c r="AV20" s="101"/>
      <c r="AW20" s="101"/>
      <c r="AX20" s="101"/>
      <c r="AY20" s="101"/>
      <c r="AZ20" s="72"/>
      <c r="BA20" s="101"/>
      <c r="BB20" s="101"/>
      <c r="BC20" s="95"/>
      <c r="BD20" s="101"/>
      <c r="BE20" s="101"/>
      <c r="BF20" s="101"/>
      <c r="BG20" s="101"/>
      <c r="BH20" s="101"/>
      <c r="BI20" s="101"/>
      <c r="BJ20" s="101"/>
      <c r="BK20" s="101"/>
      <c r="BL20" s="101"/>
      <c r="BM20" s="72"/>
      <c r="BN20" s="101"/>
      <c r="BO20" s="101"/>
      <c r="BP20" s="95"/>
      <c r="BQ20" s="101"/>
      <c r="BR20" s="101"/>
      <c r="BS20" s="101"/>
      <c r="BT20" s="101"/>
      <c r="BU20" s="101"/>
      <c r="BV20" s="101"/>
      <c r="BW20" s="101"/>
      <c r="BX20" s="101"/>
      <c r="BY20" s="101"/>
      <c r="BZ20" s="72"/>
      <c r="CA20" s="101"/>
      <c r="CB20" s="101"/>
      <c r="CC20" s="95"/>
      <c r="CD20" s="101"/>
      <c r="CE20" s="101"/>
      <c r="CF20" s="101"/>
      <c r="CG20" s="101"/>
      <c r="CH20" s="101"/>
      <c r="CI20" s="101"/>
      <c r="CJ20" s="101"/>
      <c r="CK20" s="101"/>
      <c r="CL20" s="101"/>
      <c r="CM20" s="102"/>
      <c r="CN20" s="102"/>
      <c r="CO20" s="102"/>
      <c r="CP20" s="102"/>
      <c r="CQ20" s="102"/>
      <c r="CR20" s="102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72"/>
      <c r="DL20" s="102"/>
      <c r="DM20" s="101"/>
      <c r="DN20" s="72"/>
      <c r="DO20" s="72"/>
      <c r="DP20" s="102"/>
      <c r="DQ20" s="101"/>
      <c r="DR20" s="72"/>
      <c r="DS20" s="72"/>
      <c r="DT20" s="102"/>
      <c r="DU20" s="101"/>
      <c r="DV20" s="72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</row>
    <row r="21" spans="1:197" ht="15" customHeight="1" x14ac:dyDescent="0.25">
      <c r="A21" s="28"/>
      <c r="B21" s="228"/>
      <c r="C21" s="228"/>
      <c r="D21" s="228"/>
      <c r="E21" s="228"/>
      <c r="F21" s="228"/>
      <c r="G21" s="228"/>
      <c r="H21" s="28"/>
      <c r="I21" s="28"/>
      <c r="J21" s="92"/>
      <c r="K21" s="93"/>
      <c r="L21" s="93"/>
      <c r="M21" s="94"/>
      <c r="N21" s="95"/>
      <c r="O21" s="94"/>
      <c r="P21" s="94"/>
      <c r="Q21" s="94"/>
      <c r="R21" s="94"/>
      <c r="S21" s="94"/>
      <c r="T21" s="94"/>
      <c r="U21" s="94"/>
      <c r="V21" s="92"/>
      <c r="W21" s="93"/>
      <c r="X21" s="93"/>
      <c r="Y21" s="94"/>
      <c r="Z21" s="96"/>
      <c r="AA21" s="94"/>
      <c r="AB21" s="94"/>
      <c r="AC21" s="94"/>
      <c r="AD21" s="94"/>
      <c r="AE21" s="94"/>
      <c r="AF21" s="94"/>
      <c r="AG21" s="94"/>
      <c r="AH21" s="92"/>
      <c r="AI21" s="93"/>
      <c r="AJ21" s="93"/>
      <c r="AK21" s="94"/>
      <c r="AL21" s="96"/>
      <c r="AM21" s="94"/>
      <c r="AN21" s="94"/>
      <c r="AO21" s="94"/>
      <c r="AP21" s="94"/>
      <c r="AQ21" s="94"/>
      <c r="AR21" s="94"/>
      <c r="AS21" s="94"/>
      <c r="AT21" s="101"/>
      <c r="AU21" s="101"/>
      <c r="AV21" s="101"/>
      <c r="AW21" s="101"/>
      <c r="AX21" s="101"/>
      <c r="AY21" s="101"/>
      <c r="AZ21" s="72"/>
      <c r="BA21" s="101"/>
      <c r="BB21" s="101"/>
      <c r="BC21" s="95"/>
      <c r="BD21" s="101"/>
      <c r="BE21" s="101"/>
      <c r="BF21" s="101"/>
      <c r="BG21" s="101"/>
      <c r="BH21" s="101"/>
      <c r="BI21" s="101"/>
      <c r="BJ21" s="101"/>
      <c r="BK21" s="101"/>
      <c r="BL21" s="101"/>
      <c r="BM21" s="72"/>
      <c r="BN21" s="101"/>
      <c r="BO21" s="101"/>
      <c r="BP21" s="95"/>
      <c r="BQ21" s="101"/>
      <c r="BR21" s="101"/>
      <c r="BS21" s="101"/>
      <c r="BT21" s="101"/>
      <c r="BU21" s="101"/>
      <c r="BV21" s="101"/>
      <c r="BW21" s="101"/>
      <c r="BX21" s="101"/>
      <c r="BY21" s="101"/>
      <c r="BZ21" s="72"/>
      <c r="CA21" s="101"/>
      <c r="CB21" s="101"/>
      <c r="CC21" s="95"/>
      <c r="CD21" s="101"/>
      <c r="CE21" s="101"/>
      <c r="CF21" s="101"/>
      <c r="CG21" s="101"/>
      <c r="CH21" s="101"/>
      <c r="CI21" s="101"/>
      <c r="CJ21" s="101"/>
      <c r="CK21" s="101"/>
      <c r="CL21" s="101"/>
      <c r="CM21" s="102"/>
      <c r="CN21" s="102"/>
      <c r="CO21" s="102"/>
      <c r="CP21" s="102"/>
      <c r="CQ21" s="102"/>
      <c r="CR21" s="102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72"/>
      <c r="DL21" s="102"/>
      <c r="DM21" s="101"/>
      <c r="DN21" s="72"/>
      <c r="DO21" s="72"/>
      <c r="DP21" s="102"/>
      <c r="DQ21" s="101"/>
      <c r="DR21" s="72"/>
      <c r="DS21" s="72"/>
      <c r="DT21" s="102"/>
      <c r="DU21" s="101"/>
      <c r="DV21" s="72"/>
      <c r="DW21" s="28"/>
      <c r="DX21" s="28"/>
      <c r="DY21" s="28"/>
      <c r="DZ21" s="28"/>
      <c r="EA21" s="28"/>
      <c r="EB21" s="28"/>
      <c r="EC21" s="28"/>
      <c r="ED21" s="28"/>
      <c r="EE21" s="28"/>
      <c r="EF21" s="28"/>
      <c r="EG21" s="28"/>
      <c r="EH21" s="28"/>
      <c r="EI21" s="28"/>
      <c r="EJ21" s="28"/>
      <c r="EK21" s="28"/>
      <c r="EL21" s="28"/>
      <c r="EM21" s="28"/>
      <c r="EN21" s="28"/>
      <c r="EO21" s="28"/>
      <c r="EP21" s="28"/>
      <c r="EQ21" s="28"/>
      <c r="ER21" s="28"/>
      <c r="ES21" s="28"/>
      <c r="ET21" s="28"/>
      <c r="EU21" s="28"/>
      <c r="EV21" s="28"/>
      <c r="EW21" s="28"/>
      <c r="EX21" s="28"/>
      <c r="EY21" s="28"/>
      <c r="EZ21" s="28"/>
      <c r="FA21" s="28"/>
      <c r="FB21" s="28"/>
      <c r="FC21" s="28"/>
      <c r="FD21" s="28"/>
      <c r="FE21" s="28"/>
      <c r="FF21" s="28"/>
      <c r="FG21" s="28"/>
      <c r="FH21" s="28"/>
      <c r="FI21" s="28"/>
      <c r="FJ21" s="28"/>
      <c r="FK21" s="28"/>
      <c r="FL21" s="28"/>
      <c r="FM21" s="28"/>
      <c r="FN21" s="28"/>
      <c r="FO21" s="28"/>
      <c r="FP21" s="28"/>
      <c r="FQ21" s="28"/>
      <c r="FR21" s="28"/>
      <c r="FS21" s="28"/>
      <c r="FT21" s="28"/>
      <c r="FU21" s="28"/>
      <c r="FV21" s="28"/>
      <c r="FW21" s="28"/>
      <c r="FX21" s="28"/>
      <c r="FY21" s="28"/>
      <c r="FZ21" s="28"/>
      <c r="GA21" s="28"/>
      <c r="GB21" s="28"/>
      <c r="GC21" s="28"/>
      <c r="GD21" s="28"/>
      <c r="GE21" s="28"/>
      <c r="GF21" s="28"/>
      <c r="GG21" s="28"/>
      <c r="GH21" s="28"/>
      <c r="GI21" s="28"/>
      <c r="GJ21" s="28"/>
      <c r="GK21" s="28"/>
      <c r="GL21" s="28"/>
      <c r="GM21" s="28"/>
      <c r="GN21" s="28"/>
      <c r="GO21" s="28"/>
    </row>
    <row r="22" spans="1:197" ht="15" customHeight="1" x14ac:dyDescent="0.25">
      <c r="A22" s="28"/>
      <c r="B22" s="228"/>
      <c r="C22" s="228"/>
      <c r="D22" s="228"/>
      <c r="E22" s="228"/>
      <c r="F22" s="228"/>
      <c r="G22" s="228"/>
      <c r="H22" s="28"/>
      <c r="I22" s="28"/>
      <c r="J22" s="92"/>
      <c r="K22" s="93"/>
      <c r="L22" s="93"/>
      <c r="M22" s="94"/>
      <c r="N22" s="95"/>
      <c r="O22" s="94"/>
      <c r="P22" s="94"/>
      <c r="Q22" s="94"/>
      <c r="R22" s="94"/>
      <c r="S22" s="94"/>
      <c r="T22" s="94"/>
      <c r="U22" s="94"/>
      <c r="V22" s="92"/>
      <c r="W22" s="93"/>
      <c r="X22" s="93"/>
      <c r="Y22" s="94"/>
      <c r="Z22" s="96"/>
      <c r="AA22" s="94"/>
      <c r="AB22" s="94"/>
      <c r="AC22" s="94"/>
      <c r="AD22" s="94"/>
      <c r="AE22" s="94"/>
      <c r="AF22" s="94"/>
      <c r="AG22" s="94"/>
      <c r="AH22" s="92"/>
      <c r="AI22" s="93"/>
      <c r="AJ22" s="93"/>
      <c r="AK22" s="94"/>
      <c r="AL22" s="96"/>
      <c r="AM22" s="94"/>
      <c r="AN22" s="94"/>
      <c r="AO22" s="94"/>
      <c r="AP22" s="94"/>
      <c r="AQ22" s="94"/>
      <c r="AR22" s="94"/>
      <c r="AS22" s="94"/>
      <c r="AT22" s="101"/>
      <c r="AU22" s="101"/>
      <c r="AV22" s="101"/>
      <c r="AW22" s="101"/>
      <c r="AX22" s="101"/>
      <c r="AY22" s="101"/>
      <c r="AZ22" s="72"/>
      <c r="BA22" s="101"/>
      <c r="BB22" s="101"/>
      <c r="BC22" s="95"/>
      <c r="BD22" s="101"/>
      <c r="BE22" s="101"/>
      <c r="BF22" s="101"/>
      <c r="BG22" s="101"/>
      <c r="BH22" s="101"/>
      <c r="BI22" s="101"/>
      <c r="BJ22" s="101"/>
      <c r="BK22" s="101"/>
      <c r="BL22" s="101"/>
      <c r="BM22" s="72"/>
      <c r="BN22" s="101"/>
      <c r="BO22" s="101"/>
      <c r="BP22" s="95"/>
      <c r="BQ22" s="101"/>
      <c r="BR22" s="101"/>
      <c r="BS22" s="101"/>
      <c r="BT22" s="101"/>
      <c r="BU22" s="101"/>
      <c r="BV22" s="101"/>
      <c r="BW22" s="101"/>
      <c r="BX22" s="101"/>
      <c r="BY22" s="101"/>
      <c r="BZ22" s="72"/>
      <c r="CA22" s="101"/>
      <c r="CB22" s="101"/>
      <c r="CC22" s="95"/>
      <c r="CD22" s="101"/>
      <c r="CE22" s="101"/>
      <c r="CF22" s="101"/>
      <c r="CG22" s="101"/>
      <c r="CH22" s="101"/>
      <c r="CI22" s="101"/>
      <c r="CJ22" s="101"/>
      <c r="CK22" s="101"/>
      <c r="CL22" s="101"/>
      <c r="CM22" s="102"/>
      <c r="CN22" s="102"/>
      <c r="CO22" s="102"/>
      <c r="CP22" s="102"/>
      <c r="CQ22" s="102"/>
      <c r="CR22" s="102"/>
      <c r="CS22" s="28"/>
      <c r="CT22" s="28"/>
      <c r="CU22" s="28"/>
      <c r="CV22" s="28"/>
      <c r="CW22" s="28"/>
      <c r="CX22" s="28"/>
      <c r="CY22" s="28"/>
      <c r="CZ22" s="28"/>
      <c r="DA22" s="28"/>
      <c r="DB22" s="28"/>
      <c r="DC22" s="28"/>
      <c r="DD22" s="28"/>
      <c r="DE22" s="28"/>
      <c r="DF22" s="28"/>
      <c r="DG22" s="28"/>
      <c r="DH22" s="28"/>
      <c r="DI22" s="28"/>
      <c r="DJ22" s="28"/>
      <c r="DK22" s="72"/>
      <c r="DL22" s="102"/>
      <c r="DM22" s="101"/>
      <c r="DN22" s="72"/>
      <c r="DO22" s="72"/>
      <c r="DP22" s="102"/>
      <c r="DQ22" s="101"/>
      <c r="DR22" s="72"/>
      <c r="DS22" s="72"/>
      <c r="DT22" s="102"/>
      <c r="DU22" s="101"/>
      <c r="DV22" s="72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28"/>
      <c r="EV22" s="28"/>
      <c r="EW22" s="28"/>
      <c r="EX22" s="28"/>
      <c r="EY22" s="28"/>
      <c r="EZ22" s="28"/>
      <c r="FA22" s="28"/>
      <c r="FB22" s="28"/>
      <c r="FC22" s="28"/>
      <c r="FD22" s="28"/>
      <c r="FE22" s="28"/>
      <c r="FF22" s="28"/>
      <c r="FG22" s="28"/>
      <c r="FH22" s="28"/>
      <c r="FI22" s="28"/>
      <c r="FJ22" s="28"/>
      <c r="FK22" s="28"/>
      <c r="FL22" s="28"/>
      <c r="FM22" s="28"/>
      <c r="FN22" s="28"/>
      <c r="FO22" s="28"/>
      <c r="FP22" s="28"/>
      <c r="FQ22" s="28"/>
      <c r="FR22" s="28"/>
      <c r="FS22" s="28"/>
      <c r="FT22" s="28"/>
      <c r="FU22" s="28"/>
      <c r="FV22" s="28"/>
      <c r="FW22" s="28"/>
      <c r="FX22" s="28"/>
      <c r="FY22" s="28"/>
      <c r="FZ22" s="28"/>
      <c r="GA22" s="28"/>
      <c r="GB22" s="28"/>
      <c r="GC22" s="28"/>
      <c r="GD22" s="28"/>
      <c r="GE22" s="28"/>
      <c r="GF22" s="28"/>
      <c r="GG22" s="28"/>
      <c r="GH22" s="28"/>
      <c r="GI22" s="28"/>
      <c r="GJ22" s="28"/>
      <c r="GK22" s="28"/>
      <c r="GL22" s="28"/>
      <c r="GM22" s="28"/>
      <c r="GN22" s="28"/>
      <c r="GO22" s="28"/>
    </row>
    <row r="23" spans="1:197" ht="15" customHeight="1" x14ac:dyDescent="0.25">
      <c r="A23" s="28"/>
      <c r="B23" s="228"/>
      <c r="C23" s="228"/>
      <c r="D23" s="228"/>
      <c r="E23" s="228"/>
      <c r="F23" s="228"/>
      <c r="G23" s="228"/>
      <c r="H23" s="28"/>
      <c r="I23" s="28"/>
      <c r="J23" s="92"/>
      <c r="K23" s="93"/>
      <c r="L23" s="93"/>
      <c r="M23" s="94"/>
      <c r="N23" s="95"/>
      <c r="O23" s="94"/>
      <c r="P23" s="94"/>
      <c r="Q23" s="94"/>
      <c r="R23" s="94"/>
      <c r="S23" s="94"/>
      <c r="T23" s="94"/>
      <c r="U23" s="94"/>
      <c r="V23" s="92"/>
      <c r="W23" s="93"/>
      <c r="X23" s="93"/>
      <c r="Y23" s="94"/>
      <c r="Z23" s="96"/>
      <c r="AA23" s="94"/>
      <c r="AB23" s="94"/>
      <c r="AC23" s="94"/>
      <c r="AD23" s="94"/>
      <c r="AE23" s="94"/>
      <c r="AF23" s="94"/>
      <c r="AG23" s="94"/>
      <c r="AH23" s="92"/>
      <c r="AI23" s="93"/>
      <c r="AJ23" s="93"/>
      <c r="AK23" s="94"/>
      <c r="AL23" s="96"/>
      <c r="AM23" s="94"/>
      <c r="AN23" s="94"/>
      <c r="AO23" s="94"/>
      <c r="AP23" s="94"/>
      <c r="AQ23" s="94"/>
      <c r="AR23" s="94"/>
      <c r="AS23" s="94"/>
      <c r="AT23" s="101"/>
      <c r="AU23" s="101"/>
      <c r="AV23" s="101"/>
      <c r="AW23" s="101"/>
      <c r="AX23" s="101"/>
      <c r="AY23" s="101"/>
      <c r="AZ23" s="72"/>
      <c r="BA23" s="101"/>
      <c r="BB23" s="101"/>
      <c r="BC23" s="95"/>
      <c r="BD23" s="101"/>
      <c r="BE23" s="101"/>
      <c r="BF23" s="101"/>
      <c r="BG23" s="101"/>
      <c r="BH23" s="101"/>
      <c r="BI23" s="101"/>
      <c r="BJ23" s="101"/>
      <c r="BK23" s="101"/>
      <c r="BL23" s="101"/>
      <c r="BM23" s="72"/>
      <c r="BN23" s="101"/>
      <c r="BO23" s="101"/>
      <c r="BP23" s="95"/>
      <c r="BQ23" s="101"/>
      <c r="BR23" s="101"/>
      <c r="BS23" s="101"/>
      <c r="BT23" s="101"/>
      <c r="BU23" s="101"/>
      <c r="BV23" s="101"/>
      <c r="BW23" s="101"/>
      <c r="BX23" s="101"/>
      <c r="BY23" s="101"/>
      <c r="BZ23" s="72"/>
      <c r="CA23" s="101"/>
      <c r="CB23" s="101"/>
      <c r="CC23" s="95"/>
      <c r="CD23" s="101"/>
      <c r="CE23" s="101"/>
      <c r="CF23" s="101"/>
      <c r="CG23" s="101"/>
      <c r="CH23" s="101"/>
      <c r="CI23" s="101"/>
      <c r="CJ23" s="101"/>
      <c r="CK23" s="101"/>
      <c r="CL23" s="101"/>
      <c r="CM23" s="102"/>
      <c r="CN23" s="102"/>
      <c r="CO23" s="102"/>
      <c r="CP23" s="102"/>
      <c r="CQ23" s="102"/>
      <c r="CR23" s="102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72"/>
      <c r="DL23" s="102"/>
      <c r="DM23" s="101"/>
      <c r="DN23" s="72"/>
      <c r="DO23" s="72"/>
      <c r="DP23" s="102"/>
      <c r="DQ23" s="101"/>
      <c r="DR23" s="72"/>
      <c r="DS23" s="72"/>
      <c r="DT23" s="102"/>
      <c r="DU23" s="101"/>
      <c r="DV23" s="72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</row>
    <row r="24" spans="1:197" ht="15" customHeight="1" x14ac:dyDescent="0.25">
      <c r="A24" s="28"/>
      <c r="B24" s="228"/>
      <c r="C24" s="228"/>
      <c r="D24" s="228"/>
      <c r="E24" s="228"/>
      <c r="F24" s="228"/>
      <c r="G24" s="228"/>
      <c r="H24" s="28"/>
      <c r="I24" s="28"/>
      <c r="J24" s="92"/>
      <c r="K24" s="93"/>
      <c r="L24" s="93"/>
      <c r="M24" s="94"/>
      <c r="N24" s="95"/>
      <c r="O24" s="111"/>
      <c r="P24" s="111"/>
      <c r="Q24" s="111"/>
      <c r="R24" s="111"/>
      <c r="S24" s="111"/>
      <c r="T24" s="111"/>
      <c r="U24" s="111"/>
      <c r="V24" s="92"/>
      <c r="W24" s="93"/>
      <c r="X24" s="93"/>
      <c r="Y24" s="94"/>
      <c r="Z24" s="96"/>
      <c r="AA24" s="94"/>
      <c r="AB24" s="94"/>
      <c r="AC24" s="94"/>
      <c r="AD24" s="94"/>
      <c r="AE24" s="94"/>
      <c r="AF24" s="94"/>
      <c r="AG24" s="94"/>
      <c r="AH24" s="92"/>
      <c r="AI24" s="93"/>
      <c r="AJ24" s="93"/>
      <c r="AK24" s="94"/>
      <c r="AL24" s="96"/>
      <c r="AM24" s="94"/>
      <c r="AN24" s="94"/>
      <c r="AO24" s="94"/>
      <c r="AP24" s="94"/>
      <c r="AQ24" s="94"/>
      <c r="AR24" s="94"/>
      <c r="AS24" s="94"/>
      <c r="AT24" s="101"/>
      <c r="AU24" s="101"/>
      <c r="AV24" s="101"/>
      <c r="AW24" s="101"/>
      <c r="AX24" s="101"/>
      <c r="AY24" s="101"/>
      <c r="AZ24" s="72"/>
      <c r="BA24" s="101"/>
      <c r="BB24" s="101"/>
      <c r="BC24" s="95"/>
      <c r="BD24" s="101"/>
      <c r="BE24" s="101"/>
      <c r="BF24" s="101"/>
      <c r="BG24" s="101"/>
      <c r="BH24" s="101"/>
      <c r="BI24" s="101"/>
      <c r="BJ24" s="101"/>
      <c r="BK24" s="101"/>
      <c r="BL24" s="101"/>
      <c r="BM24" s="72"/>
      <c r="BN24" s="101"/>
      <c r="BO24" s="101"/>
      <c r="BP24" s="95"/>
      <c r="BQ24" s="101"/>
      <c r="BR24" s="101"/>
      <c r="BS24" s="101"/>
      <c r="BT24" s="101"/>
      <c r="BU24" s="101"/>
      <c r="BV24" s="101"/>
      <c r="BW24" s="101"/>
      <c r="BX24" s="101"/>
      <c r="BY24" s="101"/>
      <c r="BZ24" s="72"/>
      <c r="CA24" s="101"/>
      <c r="CB24" s="101"/>
      <c r="CC24" s="95"/>
      <c r="CD24" s="101"/>
      <c r="CE24" s="101"/>
      <c r="CF24" s="101"/>
      <c r="CG24" s="101"/>
      <c r="CH24" s="101"/>
      <c r="CI24" s="101"/>
      <c r="CJ24" s="101"/>
      <c r="CK24" s="101"/>
      <c r="CL24" s="101"/>
      <c r="CM24" s="102"/>
      <c r="CN24" s="102"/>
      <c r="CO24" s="102"/>
      <c r="CP24" s="102"/>
      <c r="CQ24" s="102"/>
      <c r="CR24" s="102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72"/>
      <c r="DL24" s="102"/>
      <c r="DM24" s="101"/>
      <c r="DN24" s="72"/>
      <c r="DO24" s="72"/>
      <c r="DP24" s="102"/>
      <c r="DQ24" s="101"/>
      <c r="DR24" s="72"/>
      <c r="DS24" s="72"/>
      <c r="DT24" s="102"/>
      <c r="DU24" s="101"/>
      <c r="DV24" s="72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</row>
    <row r="25" spans="1:197" ht="15" customHeight="1" x14ac:dyDescent="0.25">
      <c r="A25" s="28"/>
      <c r="B25" s="228"/>
      <c r="C25" s="228"/>
      <c r="D25" s="228"/>
      <c r="E25" s="228"/>
      <c r="F25" s="228"/>
      <c r="G25" s="228"/>
      <c r="H25" s="28"/>
      <c r="I25" s="28"/>
      <c r="J25" s="92"/>
      <c r="K25" s="93"/>
      <c r="L25" s="93"/>
      <c r="M25" s="94"/>
      <c r="N25" s="95"/>
      <c r="O25" s="111"/>
      <c r="P25" s="111"/>
      <c r="Q25" s="111"/>
      <c r="R25" s="111"/>
      <c r="S25" s="111"/>
      <c r="T25" s="111"/>
      <c r="U25" s="111"/>
      <c r="V25" s="92"/>
      <c r="W25" s="93"/>
      <c r="X25" s="93"/>
      <c r="Y25" s="94"/>
      <c r="Z25" s="96"/>
      <c r="AA25" s="94"/>
      <c r="AB25" s="94"/>
      <c r="AC25" s="94"/>
      <c r="AD25" s="94"/>
      <c r="AE25" s="94"/>
      <c r="AF25" s="94"/>
      <c r="AG25" s="94"/>
      <c r="AH25" s="92"/>
      <c r="AI25" s="93"/>
      <c r="AJ25" s="93"/>
      <c r="AK25" s="94"/>
      <c r="AL25" s="96"/>
      <c r="AM25" s="94"/>
      <c r="AN25" s="94"/>
      <c r="AO25" s="94"/>
      <c r="AP25" s="94"/>
      <c r="AQ25" s="94"/>
      <c r="AR25" s="94"/>
      <c r="AS25" s="94"/>
      <c r="AT25" s="101"/>
      <c r="AU25" s="101"/>
      <c r="AV25" s="101"/>
      <c r="AW25" s="101"/>
      <c r="AX25" s="101"/>
      <c r="AY25" s="101"/>
      <c r="AZ25" s="72"/>
      <c r="BA25" s="101"/>
      <c r="BB25" s="101"/>
      <c r="BC25" s="95"/>
      <c r="BD25" s="101"/>
      <c r="BE25" s="101"/>
      <c r="BF25" s="101"/>
      <c r="BG25" s="101"/>
      <c r="BH25" s="101"/>
      <c r="BI25" s="101"/>
      <c r="BJ25" s="101"/>
      <c r="BK25" s="101"/>
      <c r="BL25" s="101"/>
      <c r="BM25" s="72"/>
      <c r="BN25" s="101"/>
      <c r="BO25" s="101"/>
      <c r="BP25" s="95"/>
      <c r="BQ25" s="101"/>
      <c r="BR25" s="101"/>
      <c r="BS25" s="101"/>
      <c r="BT25" s="101"/>
      <c r="BU25" s="101"/>
      <c r="BV25" s="101"/>
      <c r="BW25" s="101"/>
      <c r="BX25" s="101"/>
      <c r="BY25" s="101"/>
      <c r="BZ25" s="72"/>
      <c r="CA25" s="101"/>
      <c r="CB25" s="101"/>
      <c r="CC25" s="95"/>
      <c r="CD25" s="101"/>
      <c r="CE25" s="101"/>
      <c r="CF25" s="101"/>
      <c r="CG25" s="101"/>
      <c r="CH25" s="101"/>
      <c r="CI25" s="101"/>
      <c r="CJ25" s="101"/>
      <c r="CK25" s="101"/>
      <c r="CL25" s="101"/>
      <c r="CM25" s="102"/>
      <c r="CN25" s="102"/>
      <c r="CO25" s="102"/>
      <c r="CP25" s="102"/>
      <c r="CQ25" s="102"/>
      <c r="CR25" s="102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72"/>
      <c r="DL25" s="102"/>
      <c r="DM25" s="101"/>
      <c r="DN25" s="72"/>
      <c r="DO25" s="72"/>
      <c r="DP25" s="102"/>
      <c r="DQ25" s="101"/>
      <c r="DR25" s="72"/>
      <c r="DS25" s="72"/>
      <c r="DT25" s="102"/>
      <c r="DU25" s="101"/>
      <c r="DV25" s="72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</row>
    <row r="26" spans="1:197" ht="15" customHeight="1" x14ac:dyDescent="0.25">
      <c r="A26" s="28"/>
      <c r="B26" s="228"/>
      <c r="C26" s="228"/>
      <c r="D26" s="228"/>
      <c r="E26" s="228"/>
      <c r="F26" s="228"/>
      <c r="G26" s="228"/>
      <c r="H26" s="28"/>
      <c r="I26" s="28"/>
      <c r="J26" s="92"/>
      <c r="K26" s="93"/>
      <c r="L26" s="93"/>
      <c r="M26" s="94"/>
      <c r="N26" s="95"/>
      <c r="O26" s="111"/>
      <c r="P26" s="111"/>
      <c r="Q26" s="111"/>
      <c r="R26" s="111"/>
      <c r="S26" s="111"/>
      <c r="T26" s="111"/>
      <c r="U26" s="111"/>
      <c r="V26" s="92"/>
      <c r="W26" s="93"/>
      <c r="X26" s="93"/>
      <c r="Y26" s="94"/>
      <c r="Z26" s="96"/>
      <c r="AA26" s="94"/>
      <c r="AB26" s="94"/>
      <c r="AC26" s="94"/>
      <c r="AD26" s="94"/>
      <c r="AE26" s="94"/>
      <c r="AF26" s="94"/>
      <c r="AG26" s="94"/>
      <c r="AH26" s="92"/>
      <c r="AI26" s="93"/>
      <c r="AJ26" s="93"/>
      <c r="AK26" s="94"/>
      <c r="AL26" s="96"/>
      <c r="AM26" s="94"/>
      <c r="AN26" s="94"/>
      <c r="AO26" s="94"/>
      <c r="AP26" s="94"/>
      <c r="AQ26" s="94"/>
      <c r="AR26" s="94"/>
      <c r="AS26" s="94"/>
      <c r="AT26" s="101"/>
      <c r="AU26" s="101"/>
      <c r="AV26" s="101"/>
      <c r="AW26" s="101"/>
      <c r="AX26" s="101"/>
      <c r="AY26" s="101"/>
      <c r="AZ26" s="72"/>
      <c r="BA26" s="101"/>
      <c r="BB26" s="101"/>
      <c r="BC26" s="95"/>
      <c r="BD26" s="101"/>
      <c r="BE26" s="101"/>
      <c r="BF26" s="101"/>
      <c r="BG26" s="101"/>
      <c r="BH26" s="101"/>
      <c r="BI26" s="101"/>
      <c r="BJ26" s="101"/>
      <c r="BK26" s="101"/>
      <c r="BL26" s="101"/>
      <c r="BM26" s="72"/>
      <c r="BN26" s="101"/>
      <c r="BO26" s="101"/>
      <c r="BP26" s="95"/>
      <c r="BQ26" s="101"/>
      <c r="BR26" s="101"/>
      <c r="BS26" s="101"/>
      <c r="BT26" s="101"/>
      <c r="BU26" s="101"/>
      <c r="BV26" s="101"/>
      <c r="BW26" s="101"/>
      <c r="BX26" s="101"/>
      <c r="BY26" s="101"/>
      <c r="BZ26" s="72"/>
      <c r="CA26" s="101"/>
      <c r="CB26" s="101"/>
      <c r="CC26" s="95"/>
      <c r="CD26" s="101"/>
      <c r="CE26" s="101"/>
      <c r="CF26" s="101"/>
      <c r="CG26" s="101"/>
      <c r="CH26" s="101"/>
      <c r="CI26" s="101"/>
      <c r="CJ26" s="101"/>
      <c r="CK26" s="101"/>
      <c r="CL26" s="101"/>
      <c r="CM26" s="102"/>
      <c r="CN26" s="102"/>
      <c r="CO26" s="102"/>
      <c r="CP26" s="102"/>
      <c r="CQ26" s="102"/>
      <c r="CR26" s="102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72"/>
      <c r="DL26" s="102"/>
      <c r="DM26" s="101"/>
      <c r="DN26" s="72"/>
      <c r="DO26" s="72"/>
      <c r="DP26" s="102"/>
      <c r="DQ26" s="101"/>
      <c r="DR26" s="72"/>
      <c r="DS26" s="72"/>
      <c r="DT26" s="102"/>
      <c r="DU26" s="101"/>
      <c r="DV26" s="72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</row>
    <row r="27" spans="1:197" ht="15" customHeight="1" x14ac:dyDescent="0.25">
      <c r="A27" s="28"/>
      <c r="B27" s="228"/>
      <c r="C27" s="228"/>
      <c r="D27" s="228"/>
      <c r="E27" s="228"/>
      <c r="F27" s="228"/>
      <c r="G27" s="228"/>
      <c r="H27" s="28"/>
      <c r="I27" s="28"/>
      <c r="J27" s="92"/>
      <c r="K27" s="93"/>
      <c r="L27" s="93"/>
      <c r="M27" s="94"/>
      <c r="N27" s="95"/>
      <c r="O27" s="111"/>
      <c r="P27" s="111"/>
      <c r="Q27" s="111"/>
      <c r="R27" s="111"/>
      <c r="S27" s="111"/>
      <c r="T27" s="111"/>
      <c r="U27" s="111"/>
      <c r="V27" s="92"/>
      <c r="W27" s="93"/>
      <c r="X27" s="93"/>
      <c r="Y27" s="94"/>
      <c r="Z27" s="96"/>
      <c r="AA27" s="94"/>
      <c r="AB27" s="94"/>
      <c r="AC27" s="94"/>
      <c r="AD27" s="94"/>
      <c r="AE27" s="94"/>
      <c r="AF27" s="94"/>
      <c r="AG27" s="94"/>
      <c r="AH27" s="92"/>
      <c r="AI27" s="93"/>
      <c r="AJ27" s="93"/>
      <c r="AK27" s="94"/>
      <c r="AL27" s="96"/>
      <c r="AM27" s="94"/>
      <c r="AN27" s="94"/>
      <c r="AO27" s="94"/>
      <c r="AP27" s="94"/>
      <c r="AQ27" s="94"/>
      <c r="AR27" s="94"/>
      <c r="AS27" s="94"/>
      <c r="AT27" s="101"/>
      <c r="AU27" s="101"/>
      <c r="AV27" s="101"/>
      <c r="AW27" s="101"/>
      <c r="AX27" s="101"/>
      <c r="AY27" s="101"/>
      <c r="AZ27" s="72"/>
      <c r="BA27" s="101"/>
      <c r="BB27" s="101"/>
      <c r="BC27" s="95"/>
      <c r="BD27" s="101"/>
      <c r="BE27" s="101"/>
      <c r="BF27" s="101"/>
      <c r="BG27" s="101"/>
      <c r="BH27" s="101"/>
      <c r="BI27" s="101"/>
      <c r="BJ27" s="101"/>
      <c r="BK27" s="101"/>
      <c r="BL27" s="101"/>
      <c r="BM27" s="72"/>
      <c r="BN27" s="101"/>
      <c r="BO27" s="101"/>
      <c r="BP27" s="95"/>
      <c r="BQ27" s="101"/>
      <c r="BR27" s="101"/>
      <c r="BS27" s="101"/>
      <c r="BT27" s="101"/>
      <c r="BU27" s="101"/>
      <c r="BV27" s="101"/>
      <c r="BW27" s="101"/>
      <c r="BX27" s="101"/>
      <c r="BY27" s="101"/>
      <c r="BZ27" s="72"/>
      <c r="CA27" s="101"/>
      <c r="CB27" s="101"/>
      <c r="CC27" s="95"/>
      <c r="CD27" s="101"/>
      <c r="CE27" s="101"/>
      <c r="CF27" s="101"/>
      <c r="CG27" s="101"/>
      <c r="CH27" s="101"/>
      <c r="CI27" s="101"/>
      <c r="CJ27" s="101"/>
      <c r="CK27" s="101"/>
      <c r="CL27" s="101"/>
      <c r="CM27" s="102"/>
      <c r="CN27" s="102"/>
      <c r="CO27" s="102"/>
      <c r="CP27" s="102"/>
      <c r="CQ27" s="102"/>
      <c r="CR27" s="102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72"/>
      <c r="DL27" s="102"/>
      <c r="DM27" s="101"/>
      <c r="DN27" s="72"/>
      <c r="DO27" s="72"/>
      <c r="DP27" s="102"/>
      <c r="DQ27" s="101"/>
      <c r="DR27" s="72"/>
      <c r="DS27" s="72"/>
      <c r="DT27" s="102"/>
      <c r="DU27" s="101"/>
      <c r="DV27" s="72"/>
      <c r="DW27" s="28"/>
      <c r="DX27" s="28"/>
      <c r="DY27" s="28"/>
      <c r="DZ27" s="28"/>
      <c r="EA27" s="28"/>
      <c r="EB27" s="28"/>
      <c r="EC27" s="28"/>
      <c r="ED27" s="28"/>
      <c r="EE27" s="28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  <c r="FK27" s="28"/>
      <c r="FL27" s="28"/>
      <c r="FM27" s="28"/>
      <c r="FN27" s="28"/>
      <c r="FO27" s="28"/>
      <c r="FP27" s="28"/>
      <c r="FQ27" s="28"/>
      <c r="FR27" s="28"/>
      <c r="FS27" s="28"/>
      <c r="FT27" s="28"/>
      <c r="FU27" s="28"/>
      <c r="FV27" s="28"/>
      <c r="FW27" s="28"/>
      <c r="FX27" s="28"/>
      <c r="FY27" s="28"/>
      <c r="FZ27" s="28"/>
      <c r="GA27" s="28"/>
      <c r="GB27" s="28"/>
      <c r="GC27" s="28"/>
      <c r="GD27" s="28"/>
      <c r="GE27" s="28"/>
      <c r="GF27" s="28"/>
      <c r="GG27" s="28"/>
      <c r="GH27" s="28"/>
      <c r="GI27" s="28"/>
      <c r="GJ27" s="28"/>
      <c r="GK27" s="28"/>
      <c r="GL27" s="28"/>
      <c r="GM27" s="28"/>
      <c r="GN27" s="28"/>
      <c r="GO27" s="28"/>
    </row>
    <row r="28" spans="1:197" ht="15" customHeight="1" x14ac:dyDescent="0.25">
      <c r="A28" s="28"/>
      <c r="B28" s="228"/>
      <c r="C28" s="228"/>
      <c r="D28" s="228"/>
      <c r="E28" s="228"/>
      <c r="F28" s="228"/>
      <c r="G28" s="228"/>
      <c r="H28" s="28"/>
      <c r="I28" s="28"/>
      <c r="J28" s="28"/>
      <c r="K28" s="64"/>
      <c r="L28" s="64"/>
      <c r="M28" s="28"/>
      <c r="N28" s="28"/>
      <c r="O28" s="111"/>
      <c r="P28" s="111"/>
      <c r="Q28" s="111"/>
      <c r="R28" s="111"/>
      <c r="S28" s="111"/>
      <c r="T28" s="111"/>
      <c r="U28" s="111"/>
      <c r="V28" s="28"/>
      <c r="W28" s="64"/>
      <c r="X28" s="64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64"/>
      <c r="AJ28" s="64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65"/>
      <c r="AZ28" s="66"/>
      <c r="BA28" s="67" t="s">
        <v>38</v>
      </c>
      <c r="BB28" s="67" t="s">
        <v>37</v>
      </c>
      <c r="BC28" s="67" t="s">
        <v>39</v>
      </c>
      <c r="BD28" s="65"/>
      <c r="BE28" s="65"/>
      <c r="BF28" s="65"/>
      <c r="BG28" s="65"/>
      <c r="BH28" s="65"/>
      <c r="BI28" s="65"/>
      <c r="BJ28" s="65"/>
      <c r="BK28" s="65"/>
      <c r="BL28" s="65"/>
      <c r="BM28" s="66"/>
      <c r="BN28" s="67" t="s">
        <v>38</v>
      </c>
      <c r="BO28" s="67" t="s">
        <v>37</v>
      </c>
      <c r="BP28" s="67" t="s">
        <v>39</v>
      </c>
      <c r="BQ28" s="65"/>
      <c r="BR28" s="65"/>
      <c r="BS28" s="65"/>
      <c r="BT28" s="65"/>
      <c r="BU28" s="65"/>
      <c r="BV28" s="65"/>
      <c r="BW28" s="65"/>
      <c r="BX28" s="65"/>
      <c r="BY28" s="65"/>
      <c r="BZ28" s="66"/>
      <c r="CA28" s="67" t="s">
        <v>38</v>
      </c>
      <c r="CB28" s="67" t="s">
        <v>37</v>
      </c>
      <c r="CC28" s="67" t="s">
        <v>39</v>
      </c>
      <c r="CD28" s="65"/>
      <c r="CE28" s="65"/>
      <c r="CF28" s="65"/>
      <c r="CG28" s="65"/>
      <c r="CH28" s="65"/>
      <c r="CI28" s="65"/>
      <c r="CJ28" s="65"/>
      <c r="CK28" s="65"/>
      <c r="CL28" s="65"/>
      <c r="CM28" s="65"/>
      <c r="CN28" s="65"/>
      <c r="CO28" s="65"/>
      <c r="CP28" s="65"/>
      <c r="CQ28" s="65"/>
      <c r="CR28" s="65"/>
      <c r="CS28" s="28"/>
      <c r="CT28" s="28"/>
      <c r="CU28" s="28"/>
      <c r="CV28" s="28"/>
      <c r="CW28" s="28"/>
      <c r="CX28" s="28"/>
      <c r="CY28" s="28"/>
      <c r="CZ28" s="28"/>
      <c r="DA28" s="28"/>
      <c r="DB28" s="28"/>
      <c r="DC28" s="28"/>
      <c r="DD28" s="28"/>
      <c r="DE28" s="28"/>
      <c r="DF28" s="28"/>
      <c r="DG28" s="28"/>
      <c r="DH28" s="28"/>
      <c r="DI28" s="28"/>
      <c r="DJ28" s="28"/>
      <c r="DK28" s="64"/>
      <c r="DL28" s="28"/>
      <c r="DM28" s="28"/>
      <c r="DN28" s="64"/>
      <c r="DO28" s="64"/>
      <c r="DP28" s="28"/>
      <c r="DQ28" s="28"/>
      <c r="DR28" s="64"/>
      <c r="DS28" s="64"/>
      <c r="DT28" s="28"/>
      <c r="DU28" s="28"/>
      <c r="DV28" s="64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28"/>
      <c r="EV28" s="28"/>
      <c r="EW28" s="28"/>
      <c r="EX28" s="28"/>
      <c r="EY28" s="28"/>
      <c r="EZ28" s="28"/>
      <c r="FA28" s="28"/>
      <c r="FB28" s="28"/>
      <c r="FC28" s="28"/>
      <c r="FD28" s="28"/>
      <c r="FE28" s="28"/>
      <c r="FF28" s="28"/>
      <c r="FG28" s="28"/>
      <c r="FH28" s="28"/>
      <c r="FI28" s="28"/>
      <c r="FJ28" s="28"/>
      <c r="FK28" s="28"/>
      <c r="FL28" s="28"/>
      <c r="FM28" s="28"/>
      <c r="FN28" s="28"/>
      <c r="FO28" s="28"/>
      <c r="FP28" s="28"/>
      <c r="FQ28" s="28"/>
      <c r="FR28" s="28"/>
      <c r="FS28" s="28"/>
      <c r="FT28" s="28"/>
      <c r="FU28" s="28"/>
      <c r="FV28" s="28"/>
      <c r="FW28" s="28"/>
      <c r="FX28" s="28"/>
      <c r="FY28" s="28"/>
      <c r="FZ28" s="28"/>
      <c r="GA28" s="28"/>
      <c r="GB28" s="28"/>
      <c r="GC28" s="28"/>
      <c r="GD28" s="28"/>
      <c r="GE28" s="28"/>
      <c r="GF28" s="28"/>
      <c r="GG28" s="28"/>
      <c r="GH28" s="28"/>
      <c r="GI28" s="28"/>
      <c r="GJ28" s="28"/>
      <c r="GK28" s="28"/>
      <c r="GL28" s="28"/>
      <c r="GM28" s="28"/>
      <c r="GN28" s="28"/>
      <c r="GO28" s="28"/>
    </row>
    <row r="29" spans="1:197" ht="15" customHeight="1" x14ac:dyDescent="0.25">
      <c r="A29" s="28"/>
      <c r="B29" s="228"/>
      <c r="C29" s="228"/>
      <c r="D29" s="228"/>
      <c r="E29" s="228"/>
      <c r="F29" s="228"/>
      <c r="G29" s="228"/>
      <c r="H29" s="28"/>
      <c r="I29" s="28"/>
      <c r="J29" s="28"/>
      <c r="K29" s="64"/>
      <c r="L29" s="64"/>
      <c r="M29" s="28"/>
      <c r="N29" s="28"/>
      <c r="O29" s="111"/>
      <c r="P29" s="111"/>
      <c r="Q29" s="111"/>
      <c r="R29" s="111"/>
      <c r="S29" s="111"/>
      <c r="T29" s="111"/>
      <c r="U29" s="111"/>
      <c r="V29" s="28"/>
      <c r="W29" s="64"/>
      <c r="X29" s="64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64"/>
      <c r="AJ29" s="64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65"/>
      <c r="AZ29" s="66"/>
      <c r="BA29" s="65" t="s">
        <v>38</v>
      </c>
      <c r="BB29" s="65" t="s">
        <v>37</v>
      </c>
      <c r="BC29" s="65" t="s">
        <v>39</v>
      </c>
      <c r="BD29" s="65"/>
      <c r="BE29" s="65"/>
      <c r="BF29" s="65"/>
      <c r="BG29" s="65"/>
      <c r="BH29" s="65"/>
      <c r="BI29" s="65"/>
      <c r="BJ29" s="65"/>
      <c r="BK29" s="65"/>
      <c r="BL29" s="65"/>
      <c r="BM29" s="66"/>
      <c r="BN29" s="65" t="s">
        <v>38</v>
      </c>
      <c r="BO29" s="65" t="s">
        <v>37</v>
      </c>
      <c r="BP29" s="65" t="s">
        <v>39</v>
      </c>
      <c r="BQ29" s="65"/>
      <c r="BR29" s="65"/>
      <c r="BS29" s="65"/>
      <c r="BT29" s="65"/>
      <c r="BU29" s="65"/>
      <c r="BV29" s="65"/>
      <c r="BW29" s="65"/>
      <c r="BX29" s="65"/>
      <c r="BY29" s="65"/>
      <c r="BZ29" s="66"/>
      <c r="CA29" s="65" t="s">
        <v>38</v>
      </c>
      <c r="CB29" s="65" t="s">
        <v>37</v>
      </c>
      <c r="CC29" s="65" t="s">
        <v>39</v>
      </c>
      <c r="CD29" s="65"/>
      <c r="CE29" s="65"/>
      <c r="CF29" s="65"/>
      <c r="CG29" s="65"/>
      <c r="CH29" s="65"/>
      <c r="CI29" s="65"/>
      <c r="CJ29" s="65"/>
      <c r="CK29" s="65"/>
      <c r="CL29" s="65"/>
      <c r="CM29" s="65"/>
      <c r="CN29" s="65"/>
      <c r="CO29" s="65"/>
      <c r="CP29" s="65"/>
      <c r="CQ29" s="65"/>
      <c r="CR29" s="65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64"/>
      <c r="DL29" s="28"/>
      <c r="DM29" s="28"/>
      <c r="DN29" s="64"/>
      <c r="DO29" s="64"/>
      <c r="DP29" s="28"/>
      <c r="DQ29" s="28"/>
      <c r="DR29" s="64"/>
      <c r="DS29" s="64"/>
      <c r="DT29" s="28"/>
      <c r="DU29" s="28"/>
      <c r="DV29" s="64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</row>
    <row r="30" spans="1:197" ht="15" customHeight="1" x14ac:dyDescent="0.25">
      <c r="A30" s="28"/>
      <c r="B30" s="228"/>
      <c r="C30" s="228"/>
      <c r="D30" s="228"/>
      <c r="E30" s="228"/>
      <c r="F30" s="228"/>
      <c r="G30" s="228"/>
      <c r="H30" s="28"/>
      <c r="I30" s="28"/>
      <c r="J30" s="28"/>
      <c r="K30" s="64"/>
      <c r="L30" s="64"/>
      <c r="M30" s="28"/>
      <c r="N30" s="28"/>
      <c r="O30" s="71"/>
      <c r="P30" s="71"/>
      <c r="Q30" s="71"/>
      <c r="R30" s="71"/>
      <c r="S30" s="71"/>
      <c r="T30" s="71"/>
      <c r="U30" s="71"/>
      <c r="V30" s="28"/>
      <c r="W30" s="64"/>
      <c r="X30" s="64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64"/>
      <c r="AJ30" s="64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65"/>
      <c r="AZ30" s="66"/>
      <c r="BA30" s="65"/>
      <c r="BB30" s="65"/>
      <c r="BC30" s="65"/>
      <c r="BD30" s="65"/>
      <c r="BE30" s="65"/>
      <c r="BF30" s="65"/>
      <c r="BG30" s="65"/>
      <c r="BH30" s="65"/>
      <c r="BI30" s="65"/>
      <c r="BJ30" s="65"/>
      <c r="BK30" s="65"/>
      <c r="BL30" s="65"/>
      <c r="BM30" s="66"/>
      <c r="BN30" s="65"/>
      <c r="BO30" s="65"/>
      <c r="BP30" s="65"/>
      <c r="BQ30" s="65"/>
      <c r="BR30" s="65"/>
      <c r="BS30" s="65"/>
      <c r="BT30" s="65"/>
      <c r="BU30" s="65"/>
      <c r="BV30" s="65"/>
      <c r="BW30" s="65"/>
      <c r="BX30" s="65"/>
      <c r="BY30" s="65"/>
      <c r="BZ30" s="66"/>
      <c r="CA30" s="65"/>
      <c r="CB30" s="65"/>
      <c r="CC30" s="65"/>
      <c r="CD30" s="65"/>
      <c r="CE30" s="65"/>
      <c r="CF30" s="65"/>
      <c r="CG30" s="65"/>
      <c r="CH30" s="65"/>
      <c r="CI30" s="65"/>
      <c r="CJ30" s="65"/>
      <c r="CK30" s="65"/>
      <c r="CL30" s="65"/>
      <c r="CM30" s="65"/>
      <c r="CN30" s="65"/>
      <c r="CO30" s="65"/>
      <c r="CP30" s="65"/>
      <c r="CQ30" s="65"/>
      <c r="CR30" s="65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64"/>
      <c r="DL30" s="28"/>
      <c r="DM30" s="28"/>
      <c r="DN30" s="64"/>
      <c r="DO30" s="64"/>
      <c r="DP30" s="28"/>
      <c r="DQ30" s="28"/>
      <c r="DR30" s="64"/>
      <c r="DS30" s="64"/>
      <c r="DT30" s="28"/>
      <c r="DU30" s="28"/>
      <c r="DV30" s="64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</row>
    <row r="31" spans="1:197" ht="15" customHeight="1" x14ac:dyDescent="0.25">
      <c r="A31" s="28"/>
      <c r="B31" s="228"/>
      <c r="C31" s="228"/>
      <c r="D31" s="228"/>
      <c r="E31" s="228"/>
      <c r="F31" s="228"/>
      <c r="G31" s="228"/>
      <c r="H31" s="28"/>
      <c r="I31" s="28"/>
      <c r="J31" s="28"/>
      <c r="K31" s="64"/>
      <c r="L31" s="64"/>
      <c r="M31" s="28"/>
      <c r="N31" s="28"/>
      <c r="O31" s="71"/>
      <c r="P31" s="71"/>
      <c r="Q31" s="71"/>
      <c r="R31" s="71"/>
      <c r="S31" s="71"/>
      <c r="T31" s="71"/>
      <c r="U31" s="71"/>
      <c r="V31" s="28"/>
      <c r="W31" s="64"/>
      <c r="X31" s="64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64"/>
      <c r="AJ31" s="64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65"/>
      <c r="AZ31" s="66"/>
      <c r="BA31" s="65"/>
      <c r="BB31" s="65"/>
      <c r="BC31" s="65"/>
      <c r="BD31" s="65"/>
      <c r="BE31" s="65"/>
      <c r="BF31" s="65"/>
      <c r="BG31" s="65"/>
      <c r="BH31" s="65"/>
      <c r="BI31" s="65"/>
      <c r="BJ31" s="65"/>
      <c r="BK31" s="65"/>
      <c r="BL31" s="65"/>
      <c r="BM31" s="66"/>
      <c r="BN31" s="65"/>
      <c r="BO31" s="65"/>
      <c r="BP31" s="65"/>
      <c r="BQ31" s="65"/>
      <c r="BR31" s="65"/>
      <c r="BS31" s="65"/>
      <c r="BT31" s="65"/>
      <c r="BU31" s="65"/>
      <c r="BV31" s="65"/>
      <c r="BW31" s="65"/>
      <c r="BX31" s="65"/>
      <c r="BY31" s="65"/>
      <c r="BZ31" s="66"/>
      <c r="CA31" s="65"/>
      <c r="CB31" s="65"/>
      <c r="CC31" s="65"/>
      <c r="CD31" s="65"/>
      <c r="CE31" s="65"/>
      <c r="CF31" s="65"/>
      <c r="CG31" s="65"/>
      <c r="CH31" s="65"/>
      <c r="CI31" s="65"/>
      <c r="CJ31" s="65"/>
      <c r="CK31" s="65"/>
      <c r="CL31" s="65"/>
      <c r="CM31" s="65"/>
      <c r="CN31" s="65"/>
      <c r="CO31" s="65"/>
      <c r="CP31" s="65"/>
      <c r="CQ31" s="65"/>
      <c r="CR31" s="65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64"/>
      <c r="DL31" s="28"/>
      <c r="DM31" s="28"/>
      <c r="DN31" s="64"/>
      <c r="DO31" s="64"/>
      <c r="DP31" s="28"/>
      <c r="DQ31" s="28"/>
      <c r="DR31" s="64"/>
      <c r="DS31" s="64"/>
      <c r="DT31" s="28"/>
      <c r="DU31" s="28"/>
      <c r="DV31" s="64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</row>
    <row r="32" spans="1:197" ht="15" customHeight="1" x14ac:dyDescent="0.25">
      <c r="A32" s="28"/>
      <c r="B32" s="228"/>
      <c r="C32" s="228"/>
      <c r="D32" s="228"/>
      <c r="E32" s="228"/>
      <c r="F32" s="228"/>
      <c r="G32" s="228"/>
      <c r="H32" s="28"/>
      <c r="I32" s="28"/>
      <c r="J32" s="28"/>
      <c r="K32" s="64"/>
      <c r="L32" s="64"/>
      <c r="M32" s="28"/>
      <c r="N32" s="28"/>
      <c r="O32" s="68"/>
      <c r="P32" s="68"/>
      <c r="Q32" s="68"/>
      <c r="R32" s="68"/>
      <c r="S32" s="68"/>
      <c r="T32" s="68"/>
      <c r="U32" s="68"/>
      <c r="V32" s="28"/>
      <c r="W32" s="64"/>
      <c r="X32" s="64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64"/>
      <c r="AJ32" s="64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65"/>
      <c r="AZ32" s="66"/>
      <c r="BA32" s="65"/>
      <c r="BB32" s="65"/>
      <c r="BC32" s="65"/>
      <c r="BD32" s="65"/>
      <c r="BE32" s="65"/>
      <c r="BF32" s="65"/>
      <c r="BG32" s="65"/>
      <c r="BH32" s="65"/>
      <c r="BI32" s="65"/>
      <c r="BJ32" s="65"/>
      <c r="BK32" s="65"/>
      <c r="BL32" s="65"/>
      <c r="BM32" s="66"/>
      <c r="BN32" s="65"/>
      <c r="BO32" s="65"/>
      <c r="BP32" s="65"/>
      <c r="BQ32" s="65"/>
      <c r="BR32" s="65"/>
      <c r="BS32" s="65"/>
      <c r="BT32" s="65"/>
      <c r="BU32" s="65"/>
      <c r="BV32" s="65"/>
      <c r="BW32" s="65"/>
      <c r="BX32" s="65"/>
      <c r="BY32" s="65"/>
      <c r="BZ32" s="66"/>
      <c r="CA32" s="65"/>
      <c r="CB32" s="65"/>
      <c r="CC32" s="65"/>
      <c r="CD32" s="65"/>
      <c r="CE32" s="65"/>
      <c r="CF32" s="65"/>
      <c r="CG32" s="65"/>
      <c r="CH32" s="65"/>
      <c r="CI32" s="65"/>
      <c r="CJ32" s="65"/>
      <c r="CK32" s="65"/>
      <c r="CL32" s="65"/>
      <c r="CM32" s="65"/>
      <c r="CN32" s="65"/>
      <c r="CO32" s="65"/>
      <c r="CP32" s="65"/>
      <c r="CQ32" s="65"/>
      <c r="CR32" s="65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64"/>
      <c r="DL32" s="28"/>
      <c r="DM32" s="28"/>
      <c r="DN32" s="64"/>
      <c r="DO32" s="64"/>
      <c r="DP32" s="28"/>
      <c r="DQ32" s="28"/>
      <c r="DR32" s="64"/>
      <c r="DS32" s="64"/>
      <c r="DT32" s="28"/>
      <c r="DU32" s="28"/>
      <c r="DV32" s="64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</row>
    <row r="33" spans="1:197" ht="15" customHeight="1" x14ac:dyDescent="0.25">
      <c r="A33" s="28"/>
      <c r="B33" s="228"/>
      <c r="C33" s="228"/>
      <c r="D33" s="228"/>
      <c r="E33" s="228"/>
      <c r="F33" s="228"/>
      <c r="G33" s="228"/>
      <c r="H33" s="28"/>
      <c r="I33" s="28"/>
      <c r="J33" s="28"/>
      <c r="K33" s="64"/>
      <c r="L33" s="64"/>
      <c r="M33" s="28"/>
      <c r="N33" s="28"/>
      <c r="O33" s="68"/>
      <c r="P33" s="68"/>
      <c r="Q33" s="68"/>
      <c r="R33" s="68"/>
      <c r="S33" s="68"/>
      <c r="T33" s="68"/>
      <c r="U33" s="68"/>
      <c r="V33" s="28"/>
      <c r="W33" s="64"/>
      <c r="X33" s="64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64"/>
      <c r="AJ33" s="64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65"/>
      <c r="AZ33" s="66"/>
      <c r="BA33" s="65"/>
      <c r="BB33" s="65"/>
      <c r="BC33" s="65"/>
      <c r="BD33" s="65"/>
      <c r="BE33" s="65"/>
      <c r="BF33" s="65"/>
      <c r="BG33" s="65"/>
      <c r="BH33" s="65"/>
      <c r="BI33" s="65"/>
      <c r="BJ33" s="65"/>
      <c r="BK33" s="65"/>
      <c r="BL33" s="65"/>
      <c r="BM33" s="66"/>
      <c r="BN33" s="65"/>
      <c r="BO33" s="65"/>
      <c r="BP33" s="65"/>
      <c r="BQ33" s="65"/>
      <c r="BR33" s="65"/>
      <c r="BS33" s="65"/>
      <c r="BT33" s="65"/>
      <c r="BU33" s="65"/>
      <c r="BV33" s="65"/>
      <c r="BW33" s="65"/>
      <c r="BX33" s="65"/>
      <c r="BY33" s="65"/>
      <c r="BZ33" s="66"/>
      <c r="CA33" s="65"/>
      <c r="CB33" s="65"/>
      <c r="CC33" s="65"/>
      <c r="CD33" s="65"/>
      <c r="CE33" s="65"/>
      <c r="CF33" s="65"/>
      <c r="CG33" s="65"/>
      <c r="CH33" s="65"/>
      <c r="CI33" s="65"/>
      <c r="CJ33" s="65"/>
      <c r="CK33" s="65"/>
      <c r="CL33" s="65"/>
      <c r="CM33" s="65"/>
      <c r="CN33" s="65"/>
      <c r="CO33" s="65"/>
      <c r="CP33" s="65"/>
      <c r="CQ33" s="65"/>
      <c r="CR33" s="65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64"/>
      <c r="DL33" s="28"/>
      <c r="DM33" s="28"/>
      <c r="DN33" s="64"/>
      <c r="DO33" s="64"/>
      <c r="DP33" s="28"/>
      <c r="DQ33" s="28"/>
      <c r="DR33" s="64"/>
      <c r="DS33" s="64"/>
      <c r="DT33" s="28"/>
      <c r="DU33" s="28"/>
      <c r="DV33" s="64"/>
      <c r="DW33" s="28"/>
      <c r="DX33" s="28"/>
      <c r="DY33" s="28"/>
      <c r="DZ33" s="28"/>
      <c r="EA33" s="28"/>
      <c r="EB33" s="28"/>
      <c r="EC33" s="28"/>
      <c r="ED33" s="28"/>
      <c r="EE33" s="28"/>
      <c r="EF33" s="28"/>
      <c r="EG33" s="28"/>
      <c r="EH33" s="28"/>
      <c r="EI33" s="28"/>
      <c r="EJ33" s="28"/>
      <c r="EK33" s="28"/>
      <c r="EL33" s="28"/>
      <c r="EM33" s="28"/>
      <c r="EN33" s="28"/>
      <c r="EO33" s="28"/>
      <c r="EP33" s="28"/>
      <c r="EQ33" s="28"/>
      <c r="ER33" s="28"/>
      <c r="ES33" s="28"/>
      <c r="ET33" s="28"/>
      <c r="EU33" s="28"/>
      <c r="EV33" s="28"/>
      <c r="EW33" s="28"/>
      <c r="EX33" s="28"/>
      <c r="EY33" s="28"/>
      <c r="EZ33" s="28"/>
      <c r="FA33" s="28"/>
      <c r="FB33" s="28"/>
      <c r="FC33" s="28"/>
      <c r="FD33" s="28"/>
      <c r="FE33" s="28"/>
      <c r="FF33" s="28"/>
      <c r="FG33" s="28"/>
      <c r="FH33" s="28"/>
      <c r="FI33" s="28"/>
      <c r="FJ33" s="28"/>
      <c r="FK33" s="28"/>
      <c r="FL33" s="28"/>
      <c r="FM33" s="28"/>
      <c r="FN33" s="28"/>
      <c r="FO33" s="28"/>
      <c r="FP33" s="28"/>
      <c r="FQ33" s="28"/>
      <c r="FR33" s="28"/>
      <c r="FS33" s="28"/>
      <c r="FT33" s="28"/>
      <c r="FU33" s="28"/>
      <c r="FV33" s="28"/>
      <c r="FW33" s="28"/>
      <c r="FX33" s="28"/>
      <c r="FY33" s="28"/>
      <c r="FZ33" s="28"/>
      <c r="GA33" s="28"/>
      <c r="GB33" s="28"/>
      <c r="GC33" s="28"/>
      <c r="GD33" s="28"/>
      <c r="GE33" s="28"/>
      <c r="GF33" s="28"/>
      <c r="GG33" s="28"/>
      <c r="GH33" s="28"/>
      <c r="GI33" s="28"/>
      <c r="GJ33" s="28"/>
      <c r="GK33" s="28"/>
      <c r="GL33" s="28"/>
      <c r="GM33" s="28"/>
      <c r="GN33" s="28"/>
      <c r="GO33" s="28"/>
    </row>
    <row r="34" spans="1:197" x14ac:dyDescent="0.25">
      <c r="A34" s="28"/>
      <c r="B34" s="228"/>
      <c r="C34" s="228"/>
      <c r="D34" s="228"/>
      <c r="E34" s="228"/>
      <c r="F34" s="228"/>
      <c r="G34" s="228"/>
      <c r="H34" s="28"/>
      <c r="I34" s="28"/>
      <c r="J34" s="28"/>
      <c r="K34" s="64"/>
      <c r="L34" s="64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64"/>
      <c r="X34" s="64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64"/>
      <c r="AJ34" s="64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65"/>
      <c r="AZ34" s="66"/>
      <c r="BA34" s="65"/>
      <c r="BB34" s="65"/>
      <c r="BC34" s="65"/>
      <c r="BD34" s="65"/>
      <c r="BE34" s="65"/>
      <c r="BF34" s="65"/>
      <c r="BG34" s="65"/>
      <c r="BH34" s="65"/>
      <c r="BI34" s="65"/>
      <c r="BJ34" s="65"/>
      <c r="BK34" s="65"/>
      <c r="BL34" s="65"/>
      <c r="BM34" s="66"/>
      <c r="BN34" s="65"/>
      <c r="BO34" s="65"/>
      <c r="BP34" s="65"/>
      <c r="BQ34" s="65"/>
      <c r="BR34" s="65"/>
      <c r="BS34" s="65"/>
      <c r="BT34" s="65"/>
      <c r="BU34" s="65"/>
      <c r="BV34" s="65"/>
      <c r="BW34" s="65"/>
      <c r="BX34" s="65"/>
      <c r="BY34" s="65"/>
      <c r="BZ34" s="66"/>
      <c r="CA34" s="65"/>
      <c r="CB34" s="65"/>
      <c r="CC34" s="65"/>
      <c r="CD34" s="65"/>
      <c r="CE34" s="65"/>
      <c r="CF34" s="65"/>
      <c r="CG34" s="65"/>
      <c r="CH34" s="65"/>
      <c r="CI34" s="65"/>
      <c r="CJ34" s="65"/>
      <c r="CK34" s="65"/>
      <c r="CL34" s="65"/>
      <c r="CM34" s="65"/>
      <c r="CN34" s="65"/>
      <c r="CO34" s="65"/>
      <c r="CP34" s="65"/>
      <c r="CQ34" s="65"/>
      <c r="CR34" s="65"/>
      <c r="CS34" s="28"/>
      <c r="CT34" s="28"/>
      <c r="CU34" s="28"/>
      <c r="CV34" s="28"/>
      <c r="CW34" s="28"/>
      <c r="CX34" s="28"/>
      <c r="CY34" s="28"/>
      <c r="CZ34" s="28"/>
      <c r="DA34" s="28"/>
      <c r="DB34" s="28"/>
      <c r="DC34" s="28"/>
      <c r="DD34" s="28"/>
      <c r="DE34" s="28"/>
      <c r="DF34" s="28"/>
      <c r="DG34" s="28"/>
      <c r="DH34" s="28"/>
      <c r="DI34" s="28"/>
      <c r="DJ34" s="28"/>
      <c r="DK34" s="64"/>
      <c r="DL34" s="28"/>
      <c r="DM34" s="28"/>
      <c r="DN34" s="64"/>
      <c r="DO34" s="64"/>
      <c r="DP34" s="28"/>
      <c r="DQ34" s="28"/>
      <c r="DR34" s="64"/>
      <c r="DS34" s="64"/>
      <c r="DT34" s="28"/>
      <c r="DU34" s="28"/>
      <c r="DV34" s="64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28"/>
      <c r="EV34" s="28"/>
      <c r="EW34" s="28"/>
      <c r="EX34" s="28"/>
      <c r="EY34" s="28"/>
      <c r="EZ34" s="28"/>
      <c r="FA34" s="28"/>
      <c r="FB34" s="28"/>
      <c r="FC34" s="28"/>
      <c r="FD34" s="28"/>
      <c r="FE34" s="28"/>
      <c r="FF34" s="28"/>
      <c r="FG34" s="28"/>
      <c r="FH34" s="28"/>
      <c r="FI34" s="28"/>
      <c r="FJ34" s="28"/>
      <c r="FK34" s="28"/>
      <c r="FL34" s="28"/>
      <c r="FM34" s="28"/>
      <c r="FN34" s="28"/>
      <c r="FO34" s="28"/>
      <c r="FP34" s="28"/>
      <c r="FQ34" s="28"/>
      <c r="FR34" s="28"/>
      <c r="FS34" s="28"/>
      <c r="FT34" s="28"/>
      <c r="FU34" s="28"/>
      <c r="FV34" s="28"/>
      <c r="FW34" s="28"/>
      <c r="FX34" s="28"/>
      <c r="FY34" s="28"/>
      <c r="FZ34" s="28"/>
      <c r="GA34" s="28"/>
      <c r="GB34" s="28"/>
      <c r="GC34" s="28"/>
      <c r="GD34" s="28"/>
      <c r="GE34" s="28"/>
      <c r="GF34" s="28"/>
      <c r="GG34" s="28"/>
      <c r="GH34" s="28"/>
      <c r="GI34" s="28"/>
      <c r="GJ34" s="28"/>
      <c r="GK34" s="28"/>
      <c r="GL34" s="28"/>
      <c r="GM34" s="28"/>
      <c r="GN34" s="28"/>
      <c r="GO34" s="28"/>
    </row>
    <row r="35" spans="1:197" x14ac:dyDescent="0.25">
      <c r="A35" s="28"/>
      <c r="B35" s="69"/>
      <c r="C35" s="28"/>
      <c r="D35" s="28"/>
      <c r="E35" s="64"/>
      <c r="F35" s="28"/>
      <c r="G35" s="28"/>
      <c r="H35" s="28"/>
      <c r="I35" s="28"/>
      <c r="J35" s="28"/>
      <c r="K35" s="64"/>
      <c r="L35" s="64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64"/>
      <c r="X35" s="64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64"/>
      <c r="AJ35" s="64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65"/>
      <c r="AZ35" s="66"/>
      <c r="BA35" s="65"/>
      <c r="BB35" s="65"/>
      <c r="BC35" s="65"/>
      <c r="BD35" s="65"/>
      <c r="BE35" s="65"/>
      <c r="BF35" s="65"/>
      <c r="BG35" s="65"/>
      <c r="BH35" s="65"/>
      <c r="BI35" s="65"/>
      <c r="BJ35" s="65"/>
      <c r="BK35" s="65"/>
      <c r="BL35" s="65"/>
      <c r="BM35" s="66"/>
      <c r="BN35" s="65"/>
      <c r="BO35" s="65"/>
      <c r="BP35" s="65"/>
      <c r="BQ35" s="65"/>
      <c r="BR35" s="65"/>
      <c r="BS35" s="65"/>
      <c r="BT35" s="65"/>
      <c r="BU35" s="65"/>
      <c r="BV35" s="65"/>
      <c r="BW35" s="65"/>
      <c r="BX35" s="65"/>
      <c r="BY35" s="65"/>
      <c r="BZ35" s="66"/>
      <c r="CA35" s="65"/>
      <c r="CB35" s="65"/>
      <c r="CC35" s="65"/>
      <c r="CD35" s="65"/>
      <c r="CE35" s="65"/>
      <c r="CF35" s="65"/>
      <c r="CG35" s="65"/>
      <c r="CH35" s="65"/>
      <c r="CI35" s="65"/>
      <c r="CJ35" s="65"/>
      <c r="CK35" s="65"/>
      <c r="CL35" s="65"/>
      <c r="CM35" s="65"/>
      <c r="CN35" s="65"/>
      <c r="CO35" s="65"/>
      <c r="CP35" s="65"/>
      <c r="CQ35" s="65"/>
      <c r="CR35" s="65"/>
      <c r="CS35" s="28"/>
      <c r="CT35" s="28"/>
      <c r="CU35" s="28"/>
      <c r="CV35" s="28"/>
      <c r="CW35" s="28"/>
      <c r="CX35" s="28"/>
      <c r="CY35" s="28"/>
      <c r="CZ35" s="28"/>
      <c r="DA35" s="28"/>
      <c r="DB35" s="28"/>
      <c r="DC35" s="28"/>
      <c r="DD35" s="28"/>
      <c r="DE35" s="28"/>
      <c r="DF35" s="28"/>
      <c r="DG35" s="28"/>
      <c r="DH35" s="28"/>
      <c r="DI35" s="28"/>
      <c r="DJ35" s="28"/>
      <c r="DK35" s="64"/>
      <c r="DL35" s="28"/>
      <c r="DM35" s="28"/>
      <c r="DN35" s="64"/>
      <c r="DO35" s="64"/>
      <c r="DP35" s="28"/>
      <c r="DQ35" s="28"/>
      <c r="DR35" s="64"/>
      <c r="DS35" s="64"/>
      <c r="DT35" s="28"/>
      <c r="DU35" s="28"/>
      <c r="DV35" s="64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28"/>
      <c r="EV35" s="28"/>
      <c r="EW35" s="28"/>
      <c r="EX35" s="28"/>
      <c r="EY35" s="28"/>
      <c r="EZ35" s="28"/>
      <c r="FA35" s="28"/>
      <c r="FB35" s="28"/>
      <c r="FC35" s="28"/>
      <c r="FD35" s="28"/>
      <c r="FE35" s="28"/>
      <c r="FF35" s="28"/>
      <c r="FG35" s="28"/>
      <c r="FH35" s="28"/>
      <c r="FI35" s="28"/>
      <c r="FJ35" s="28"/>
      <c r="FK35" s="28"/>
      <c r="FL35" s="28"/>
      <c r="FM35" s="28"/>
      <c r="FN35" s="28"/>
      <c r="FO35" s="28"/>
      <c r="FP35" s="28"/>
      <c r="FQ35" s="28"/>
      <c r="FR35" s="28"/>
      <c r="FS35" s="28"/>
      <c r="FT35" s="28"/>
      <c r="FU35" s="28"/>
      <c r="FV35" s="28"/>
      <c r="FW35" s="28"/>
      <c r="FX35" s="28"/>
      <c r="FY35" s="28"/>
      <c r="FZ35" s="28"/>
      <c r="GA35" s="28"/>
      <c r="GB35" s="28"/>
      <c r="GC35" s="28"/>
      <c r="GD35" s="28"/>
      <c r="GE35" s="28"/>
      <c r="GF35" s="28"/>
      <c r="GG35" s="28"/>
      <c r="GH35" s="28"/>
      <c r="GI35" s="28"/>
      <c r="GJ35" s="28"/>
      <c r="GK35" s="28"/>
      <c r="GL35" s="28"/>
      <c r="GM35" s="28"/>
      <c r="GN35" s="28"/>
      <c r="GO35" s="28"/>
    </row>
    <row r="36" spans="1:197" x14ac:dyDescent="0.25">
      <c r="A36" s="28"/>
      <c r="B36" s="69"/>
      <c r="C36" s="28"/>
      <c r="D36" s="28"/>
      <c r="E36" s="64"/>
      <c r="F36" s="28"/>
      <c r="G36" s="28"/>
      <c r="H36" s="28"/>
      <c r="I36" s="28"/>
      <c r="J36" s="28"/>
      <c r="K36" s="64"/>
      <c r="L36" s="64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64"/>
      <c r="X36" s="64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64"/>
      <c r="AJ36" s="64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65"/>
      <c r="AZ36" s="66"/>
      <c r="BA36" s="65"/>
      <c r="BB36" s="65"/>
      <c r="BC36" s="65"/>
      <c r="BD36" s="65"/>
      <c r="BE36" s="65"/>
      <c r="BF36" s="65"/>
      <c r="BG36" s="65"/>
      <c r="BH36" s="65"/>
      <c r="BI36" s="65"/>
      <c r="BJ36" s="65"/>
      <c r="BK36" s="65"/>
      <c r="BL36" s="65"/>
      <c r="BM36" s="66"/>
      <c r="BN36" s="65"/>
      <c r="BO36" s="65"/>
      <c r="BP36" s="65"/>
      <c r="BQ36" s="65"/>
      <c r="BR36" s="65"/>
      <c r="BS36" s="65"/>
      <c r="BT36" s="65"/>
      <c r="BU36" s="65"/>
      <c r="BV36" s="65"/>
      <c r="BW36" s="65"/>
      <c r="BX36" s="65"/>
      <c r="BY36" s="65"/>
      <c r="BZ36" s="66"/>
      <c r="CA36" s="65"/>
      <c r="CB36" s="65"/>
      <c r="CC36" s="65"/>
      <c r="CD36" s="65"/>
      <c r="CE36" s="65"/>
      <c r="CF36" s="65"/>
      <c r="CG36" s="65"/>
      <c r="CH36" s="65"/>
      <c r="CI36" s="65"/>
      <c r="CJ36" s="65"/>
      <c r="CK36" s="65"/>
      <c r="CL36" s="65"/>
      <c r="CM36" s="65"/>
      <c r="CN36" s="65"/>
      <c r="CO36" s="65"/>
      <c r="CP36" s="65"/>
      <c r="CQ36" s="65"/>
      <c r="CR36" s="65"/>
      <c r="CS36" s="28"/>
      <c r="CT36" s="28"/>
      <c r="CU36" s="28"/>
      <c r="CV36" s="28"/>
      <c r="CW36" s="28"/>
      <c r="CX36" s="28"/>
      <c r="CY36" s="28"/>
      <c r="CZ36" s="28"/>
      <c r="DA36" s="28"/>
      <c r="DB36" s="28"/>
      <c r="DC36" s="28"/>
      <c r="DD36" s="28"/>
      <c r="DE36" s="28"/>
      <c r="DF36" s="28"/>
      <c r="DG36" s="28"/>
      <c r="DH36" s="28"/>
      <c r="DI36" s="28"/>
      <c r="DJ36" s="28"/>
      <c r="DK36" s="64"/>
      <c r="DL36" s="28"/>
      <c r="DM36" s="28"/>
      <c r="DN36" s="64"/>
      <c r="DO36" s="64"/>
      <c r="DP36" s="28"/>
      <c r="DQ36" s="28"/>
      <c r="DR36" s="64"/>
      <c r="DS36" s="64"/>
      <c r="DT36" s="28"/>
      <c r="DU36" s="28"/>
      <c r="DV36" s="64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28"/>
      <c r="EV36" s="28"/>
      <c r="EW36" s="28"/>
      <c r="EX36" s="28"/>
      <c r="EY36" s="28"/>
      <c r="EZ36" s="28"/>
      <c r="FA36" s="28"/>
      <c r="FB36" s="28"/>
      <c r="FC36" s="28"/>
      <c r="FD36" s="28"/>
      <c r="FE36" s="28"/>
      <c r="FF36" s="28"/>
      <c r="FG36" s="28"/>
      <c r="FH36" s="28"/>
      <c r="FI36" s="28"/>
      <c r="FJ36" s="28"/>
      <c r="FK36" s="28"/>
      <c r="FL36" s="28"/>
      <c r="FM36" s="28"/>
      <c r="FN36" s="28"/>
      <c r="FO36" s="28"/>
      <c r="FP36" s="28"/>
      <c r="FQ36" s="28"/>
      <c r="FR36" s="28"/>
      <c r="FS36" s="28"/>
      <c r="FT36" s="28"/>
      <c r="FU36" s="28"/>
      <c r="FV36" s="28"/>
      <c r="FW36" s="28"/>
      <c r="FX36" s="28"/>
      <c r="FY36" s="28"/>
      <c r="FZ36" s="28"/>
      <c r="GA36" s="28"/>
      <c r="GB36" s="28"/>
      <c r="GC36" s="28"/>
      <c r="GD36" s="28"/>
      <c r="GE36" s="28"/>
      <c r="GF36" s="28"/>
      <c r="GG36" s="28"/>
      <c r="GH36" s="28"/>
      <c r="GI36" s="28"/>
      <c r="GJ36" s="28"/>
      <c r="GK36" s="28"/>
      <c r="GL36" s="28"/>
      <c r="GM36" s="28"/>
      <c r="GN36" s="28"/>
      <c r="GO36" s="28"/>
    </row>
    <row r="37" spans="1:197" x14ac:dyDescent="0.25">
      <c r="A37" s="28"/>
      <c r="B37" s="69"/>
      <c r="C37" s="28"/>
      <c r="D37" s="28"/>
      <c r="E37" s="64"/>
      <c r="F37" s="28"/>
      <c r="G37" s="28"/>
      <c r="H37" s="28"/>
      <c r="I37" s="28"/>
      <c r="J37" s="28"/>
      <c r="K37" s="64"/>
      <c r="L37" s="64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64"/>
      <c r="X37" s="64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64"/>
      <c r="AJ37" s="64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65"/>
      <c r="AZ37" s="66"/>
      <c r="BA37" s="65"/>
      <c r="BB37" s="65"/>
      <c r="BC37" s="65"/>
      <c r="BD37" s="65"/>
      <c r="BE37" s="65"/>
      <c r="BF37" s="65"/>
      <c r="BG37" s="65"/>
      <c r="BH37" s="65"/>
      <c r="BI37" s="65"/>
      <c r="BJ37" s="65"/>
      <c r="BK37" s="65"/>
      <c r="BL37" s="65"/>
      <c r="BM37" s="66"/>
      <c r="BN37" s="65"/>
      <c r="BO37" s="65"/>
      <c r="BP37" s="65"/>
      <c r="BQ37" s="65"/>
      <c r="BR37" s="65"/>
      <c r="BS37" s="65"/>
      <c r="BT37" s="65"/>
      <c r="BU37" s="65"/>
      <c r="BV37" s="65"/>
      <c r="BW37" s="65"/>
      <c r="BX37" s="65"/>
      <c r="BY37" s="65"/>
      <c r="BZ37" s="66"/>
      <c r="CA37" s="65"/>
      <c r="CB37" s="65"/>
      <c r="CC37" s="65"/>
      <c r="CD37" s="65"/>
      <c r="CE37" s="65"/>
      <c r="CF37" s="65"/>
      <c r="CG37" s="65"/>
      <c r="CH37" s="65"/>
      <c r="CI37" s="65"/>
      <c r="CJ37" s="65"/>
      <c r="CK37" s="65"/>
      <c r="CL37" s="65"/>
      <c r="CM37" s="65"/>
      <c r="CN37" s="65"/>
      <c r="CO37" s="65"/>
      <c r="CP37" s="65"/>
      <c r="CQ37" s="65"/>
      <c r="CR37" s="65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64"/>
      <c r="DL37" s="28"/>
      <c r="DM37" s="28"/>
      <c r="DN37" s="64"/>
      <c r="DO37" s="64"/>
      <c r="DP37" s="28"/>
      <c r="DQ37" s="28"/>
      <c r="DR37" s="64"/>
      <c r="DS37" s="64"/>
      <c r="DT37" s="28"/>
      <c r="DU37" s="28"/>
      <c r="DV37" s="64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8"/>
      <c r="FD37" s="28"/>
      <c r="FE37" s="28"/>
      <c r="FF37" s="28"/>
      <c r="FG37" s="28"/>
      <c r="FH37" s="28"/>
      <c r="FI37" s="28"/>
      <c r="FJ37" s="28"/>
      <c r="FK37" s="28"/>
      <c r="FL37" s="28"/>
      <c r="FM37" s="28"/>
      <c r="FN37" s="28"/>
      <c r="FO37" s="28"/>
      <c r="FP37" s="28"/>
      <c r="FQ37" s="28"/>
      <c r="FR37" s="28"/>
      <c r="FS37" s="28"/>
      <c r="FT37" s="28"/>
      <c r="FU37" s="28"/>
      <c r="FV37" s="28"/>
      <c r="FW37" s="28"/>
      <c r="FX37" s="28"/>
      <c r="FY37" s="28"/>
      <c r="FZ37" s="28"/>
      <c r="GA37" s="28"/>
      <c r="GB37" s="28"/>
      <c r="GC37" s="28"/>
      <c r="GD37" s="28"/>
      <c r="GE37" s="28"/>
      <c r="GF37" s="28"/>
      <c r="GG37" s="28"/>
      <c r="GH37" s="28"/>
      <c r="GI37" s="28"/>
      <c r="GJ37" s="28"/>
      <c r="GK37" s="28"/>
      <c r="GL37" s="28"/>
      <c r="GM37" s="28"/>
      <c r="GN37" s="28"/>
      <c r="GO37" s="28"/>
    </row>
    <row r="38" spans="1:197" x14ac:dyDescent="0.25">
      <c r="A38" s="28"/>
      <c r="B38" s="69"/>
      <c r="C38" s="28"/>
      <c r="D38" s="28"/>
      <c r="E38" s="64"/>
      <c r="F38" s="28"/>
      <c r="G38" s="28"/>
      <c r="H38" s="28"/>
      <c r="I38" s="28"/>
      <c r="J38" s="28"/>
      <c r="K38" s="64"/>
      <c r="L38" s="64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64"/>
      <c r="X38" s="64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64"/>
      <c r="AJ38" s="64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65"/>
      <c r="AZ38" s="66"/>
      <c r="BA38" s="65"/>
      <c r="BB38" s="65"/>
      <c r="BC38" s="65"/>
      <c r="BD38" s="65"/>
      <c r="BE38" s="65"/>
      <c r="BF38" s="65"/>
      <c r="BG38" s="65"/>
      <c r="BH38" s="65"/>
      <c r="BI38" s="65"/>
      <c r="BJ38" s="65"/>
      <c r="BK38" s="65"/>
      <c r="BL38" s="65"/>
      <c r="BM38" s="66"/>
      <c r="BN38" s="65"/>
      <c r="BO38" s="65"/>
      <c r="BP38" s="65"/>
      <c r="BQ38" s="65"/>
      <c r="BR38" s="65"/>
      <c r="BS38" s="65"/>
      <c r="BT38" s="65"/>
      <c r="BU38" s="65"/>
      <c r="BV38" s="65"/>
      <c r="BW38" s="65"/>
      <c r="BX38" s="65"/>
      <c r="BY38" s="65"/>
      <c r="BZ38" s="66"/>
      <c r="CA38" s="65"/>
      <c r="CB38" s="65"/>
      <c r="CC38" s="65"/>
      <c r="CD38" s="65"/>
      <c r="CE38" s="65"/>
      <c r="CF38" s="65"/>
      <c r="CG38" s="65"/>
      <c r="CH38" s="65"/>
      <c r="CI38" s="65"/>
      <c r="CJ38" s="65"/>
      <c r="CK38" s="65"/>
      <c r="CL38" s="65"/>
      <c r="CM38" s="65"/>
      <c r="CN38" s="65"/>
      <c r="CO38" s="65"/>
      <c r="CP38" s="65"/>
      <c r="CQ38" s="65"/>
      <c r="CR38" s="65"/>
      <c r="CS38" s="28"/>
      <c r="CT38" s="28"/>
      <c r="CU38" s="28"/>
      <c r="CV38" s="28"/>
      <c r="CW38" s="28"/>
      <c r="CX38" s="28"/>
      <c r="CY38" s="28"/>
      <c r="CZ38" s="28"/>
      <c r="DA38" s="28"/>
      <c r="DB38" s="28"/>
      <c r="DC38" s="28"/>
      <c r="DD38" s="28"/>
      <c r="DE38" s="28"/>
      <c r="DF38" s="28"/>
      <c r="DG38" s="28"/>
      <c r="DH38" s="28"/>
      <c r="DI38" s="28"/>
      <c r="DJ38" s="28"/>
      <c r="DK38" s="64"/>
      <c r="DL38" s="28"/>
      <c r="DM38" s="28"/>
      <c r="DN38" s="64"/>
      <c r="DO38" s="64"/>
      <c r="DP38" s="28"/>
      <c r="DQ38" s="28"/>
      <c r="DR38" s="64"/>
      <c r="DS38" s="64"/>
      <c r="DT38" s="28"/>
      <c r="DU38" s="28"/>
      <c r="DV38" s="64"/>
      <c r="DW38" s="28"/>
      <c r="DX38" s="28"/>
      <c r="DY38" s="28"/>
      <c r="DZ38" s="28"/>
      <c r="EA38" s="28"/>
      <c r="EB38" s="28"/>
      <c r="EC38" s="28"/>
      <c r="ED38" s="28"/>
      <c r="EE38" s="28"/>
      <c r="EF38" s="28"/>
      <c r="EG38" s="28"/>
      <c r="EH38" s="28"/>
      <c r="EI38" s="28"/>
      <c r="EJ38" s="28"/>
      <c r="EK38" s="28"/>
      <c r="EL38" s="28"/>
      <c r="EM38" s="28"/>
      <c r="EN38" s="28"/>
      <c r="EO38" s="28"/>
      <c r="EP38" s="28"/>
      <c r="EQ38" s="28"/>
      <c r="ER38" s="28"/>
      <c r="ES38" s="28"/>
      <c r="ET38" s="28"/>
      <c r="EU38" s="28"/>
      <c r="EV38" s="28"/>
      <c r="EW38" s="28"/>
      <c r="EX38" s="28"/>
      <c r="EY38" s="28"/>
      <c r="EZ38" s="28"/>
      <c r="FA38" s="28"/>
      <c r="FB38" s="28"/>
      <c r="FC38" s="28"/>
      <c r="FD38" s="28"/>
      <c r="FE38" s="28"/>
      <c r="FF38" s="28"/>
      <c r="FG38" s="28"/>
      <c r="FH38" s="28"/>
      <c r="FI38" s="28"/>
      <c r="FJ38" s="28"/>
      <c r="FK38" s="28"/>
      <c r="FL38" s="28"/>
      <c r="FM38" s="28"/>
      <c r="FN38" s="28"/>
      <c r="FO38" s="28"/>
      <c r="FP38" s="28"/>
      <c r="FQ38" s="28"/>
      <c r="FR38" s="28"/>
      <c r="FS38" s="28"/>
      <c r="FT38" s="28"/>
      <c r="FU38" s="28"/>
      <c r="FV38" s="28"/>
      <c r="FW38" s="28"/>
      <c r="FX38" s="28"/>
      <c r="FY38" s="28"/>
      <c r="FZ38" s="28"/>
      <c r="GA38" s="28"/>
      <c r="GB38" s="28"/>
      <c r="GC38" s="28"/>
      <c r="GD38" s="28"/>
      <c r="GE38" s="28"/>
      <c r="GF38" s="28"/>
      <c r="GG38" s="28"/>
      <c r="GH38" s="28"/>
      <c r="GI38" s="28"/>
      <c r="GJ38" s="28"/>
      <c r="GK38" s="28"/>
      <c r="GL38" s="28"/>
      <c r="GM38" s="28"/>
      <c r="GN38" s="28"/>
      <c r="GO38" s="28"/>
    </row>
    <row r="39" spans="1:197" x14ac:dyDescent="0.25">
      <c r="A39" s="28"/>
      <c r="B39" s="69"/>
      <c r="C39" s="28"/>
      <c r="D39" s="28"/>
      <c r="E39" s="64"/>
      <c r="F39" s="28"/>
      <c r="G39" s="28"/>
      <c r="H39" s="28"/>
      <c r="I39" s="28"/>
      <c r="J39" s="28"/>
      <c r="K39" s="64"/>
      <c r="L39" s="64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64"/>
      <c r="X39" s="64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64"/>
      <c r="AJ39" s="64"/>
      <c r="AK39" s="28"/>
      <c r="AL39" s="28"/>
      <c r="AM39" s="28"/>
      <c r="AN39" s="28"/>
      <c r="AO39" s="28"/>
      <c r="AP39" s="28"/>
      <c r="AQ39" s="28"/>
      <c r="AR39" s="28"/>
      <c r="AS39" s="28"/>
      <c r="AT39" s="28"/>
      <c r="AU39" s="28"/>
      <c r="AV39" s="28"/>
      <c r="AW39" s="28"/>
      <c r="AX39" s="28"/>
      <c r="AY39" s="65"/>
      <c r="AZ39" s="66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6"/>
      <c r="BN39" s="65"/>
      <c r="BO39" s="65"/>
      <c r="BP39" s="65"/>
      <c r="BQ39" s="65"/>
      <c r="BR39" s="65"/>
      <c r="BS39" s="65"/>
      <c r="BT39" s="65"/>
      <c r="BU39" s="65"/>
      <c r="BV39" s="65"/>
      <c r="BW39" s="65"/>
      <c r="BX39" s="65"/>
      <c r="BY39" s="65"/>
      <c r="BZ39" s="66"/>
      <c r="CA39" s="65"/>
      <c r="CB39" s="65"/>
      <c r="CC39" s="65"/>
      <c r="CD39" s="65"/>
      <c r="CE39" s="65"/>
      <c r="CF39" s="65"/>
      <c r="CG39" s="65"/>
      <c r="CH39" s="65"/>
      <c r="CI39" s="65"/>
      <c r="CJ39" s="65"/>
      <c r="CK39" s="65"/>
      <c r="CL39" s="65"/>
      <c r="CM39" s="65"/>
      <c r="CN39" s="65"/>
      <c r="CO39" s="65"/>
      <c r="CP39" s="65"/>
      <c r="CQ39" s="65"/>
      <c r="CR39" s="65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64"/>
      <c r="DL39" s="28"/>
      <c r="DM39" s="28"/>
      <c r="DN39" s="64"/>
      <c r="DO39" s="64"/>
      <c r="DP39" s="28"/>
      <c r="DQ39" s="28"/>
      <c r="DR39" s="64"/>
      <c r="DS39" s="64"/>
      <c r="DT39" s="28"/>
      <c r="DU39" s="28"/>
      <c r="DV39" s="64"/>
      <c r="DW39" s="28"/>
      <c r="DX39" s="28"/>
      <c r="DY39" s="28"/>
      <c r="DZ39" s="28"/>
      <c r="EA39" s="28"/>
      <c r="EB39" s="28"/>
      <c r="EC39" s="28"/>
      <c r="ED39" s="28"/>
      <c r="EE39" s="28"/>
      <c r="EF39" s="28"/>
      <c r="EG39" s="28"/>
      <c r="EH39" s="28"/>
      <c r="EI39" s="28"/>
      <c r="EJ39" s="28"/>
      <c r="EK39" s="28"/>
      <c r="EL39" s="28"/>
      <c r="EM39" s="28"/>
      <c r="EN39" s="28"/>
      <c r="EO39" s="28"/>
      <c r="EP39" s="28"/>
      <c r="EQ39" s="28"/>
      <c r="ER39" s="28"/>
      <c r="ES39" s="28"/>
      <c r="ET39" s="28"/>
      <c r="EU39" s="28"/>
      <c r="EV39" s="28"/>
      <c r="EW39" s="28"/>
      <c r="EX39" s="28"/>
      <c r="EY39" s="28"/>
      <c r="EZ39" s="28"/>
      <c r="FA39" s="28"/>
      <c r="FB39" s="28"/>
      <c r="FC39" s="28"/>
      <c r="FD39" s="28"/>
      <c r="FE39" s="28"/>
      <c r="FF39" s="28"/>
      <c r="FG39" s="28"/>
      <c r="FH39" s="28"/>
      <c r="FI39" s="28"/>
      <c r="FJ39" s="28"/>
      <c r="FK39" s="28"/>
      <c r="FL39" s="28"/>
      <c r="FM39" s="28"/>
      <c r="FN39" s="28"/>
      <c r="FO39" s="28"/>
      <c r="FP39" s="28"/>
      <c r="FQ39" s="28"/>
      <c r="FR39" s="28"/>
      <c r="FS39" s="28"/>
      <c r="FT39" s="28"/>
      <c r="FU39" s="28"/>
      <c r="FV39" s="28"/>
      <c r="FW39" s="28"/>
      <c r="FX39" s="28"/>
      <c r="FY39" s="28"/>
      <c r="FZ39" s="28"/>
      <c r="GA39" s="28"/>
      <c r="GB39" s="28"/>
      <c r="GC39" s="28"/>
      <c r="GD39" s="28"/>
      <c r="GE39" s="28"/>
      <c r="GF39" s="28"/>
      <c r="GG39" s="28"/>
      <c r="GH39" s="28"/>
      <c r="GI39" s="28"/>
      <c r="GJ39" s="28"/>
      <c r="GK39" s="28"/>
      <c r="GL39" s="28"/>
      <c r="GM39" s="28"/>
      <c r="GN39" s="28"/>
      <c r="GO39" s="28"/>
    </row>
    <row r="40" spans="1:197" x14ac:dyDescent="0.25">
      <c r="A40" s="28"/>
      <c r="B40" s="69"/>
      <c r="C40" s="28"/>
      <c r="D40" s="28"/>
      <c r="E40" s="64"/>
      <c r="F40" s="28"/>
      <c r="G40" s="28"/>
      <c r="H40" s="28"/>
      <c r="I40" s="28"/>
      <c r="J40" s="28"/>
      <c r="K40" s="64"/>
      <c r="L40" s="64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64"/>
      <c r="X40" s="64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64"/>
      <c r="AJ40" s="64"/>
      <c r="AK40" s="28"/>
      <c r="AL40" s="28"/>
      <c r="AM40" s="28"/>
      <c r="AN40" s="28"/>
      <c r="AO40" s="28"/>
      <c r="AP40" s="28"/>
      <c r="AQ40" s="28"/>
      <c r="AR40" s="28"/>
      <c r="AS40" s="28"/>
      <c r="AT40" s="28"/>
      <c r="AU40" s="28"/>
      <c r="AV40" s="28"/>
      <c r="AW40" s="28"/>
      <c r="AX40" s="28"/>
      <c r="AY40" s="65"/>
      <c r="AZ40" s="66"/>
      <c r="BA40" s="65"/>
      <c r="BB40" s="65"/>
      <c r="BC40" s="65"/>
      <c r="BD40" s="65"/>
      <c r="BE40" s="65"/>
      <c r="BF40" s="65"/>
      <c r="BG40" s="65"/>
      <c r="BH40" s="65"/>
      <c r="BI40" s="65"/>
      <c r="BJ40" s="65"/>
      <c r="BK40" s="65"/>
      <c r="BL40" s="65"/>
      <c r="BM40" s="66"/>
      <c r="BN40" s="65"/>
      <c r="BO40" s="65"/>
      <c r="BP40" s="65"/>
      <c r="BQ40" s="65"/>
      <c r="BR40" s="65"/>
      <c r="BS40" s="65"/>
      <c r="BT40" s="65"/>
      <c r="BU40" s="65"/>
      <c r="BV40" s="65"/>
      <c r="BW40" s="65"/>
      <c r="BX40" s="65"/>
      <c r="BY40" s="65"/>
      <c r="BZ40" s="66"/>
      <c r="CA40" s="65"/>
      <c r="CB40" s="65"/>
      <c r="CC40" s="65"/>
      <c r="CD40" s="65"/>
      <c r="CE40" s="65"/>
      <c r="CF40" s="65"/>
      <c r="CG40" s="65"/>
      <c r="CH40" s="65"/>
      <c r="CI40" s="65"/>
      <c r="CJ40" s="65"/>
      <c r="CK40" s="65"/>
      <c r="CL40" s="65"/>
      <c r="CM40" s="65"/>
      <c r="CN40" s="65"/>
      <c r="CO40" s="65"/>
      <c r="CP40" s="65"/>
      <c r="CQ40" s="65"/>
      <c r="CR40" s="65"/>
      <c r="CS40" s="28"/>
      <c r="CT40" s="28"/>
      <c r="CU40" s="28"/>
      <c r="CV40" s="28"/>
      <c r="CW40" s="28"/>
      <c r="CX40" s="28"/>
      <c r="CY40" s="28"/>
      <c r="CZ40" s="28"/>
      <c r="DA40" s="28"/>
      <c r="DB40" s="28"/>
      <c r="DC40" s="28"/>
      <c r="DD40" s="28"/>
      <c r="DE40" s="28"/>
      <c r="DF40" s="28"/>
      <c r="DG40" s="28"/>
      <c r="DH40" s="28"/>
      <c r="DI40" s="28"/>
      <c r="DJ40" s="28"/>
      <c r="DK40" s="64"/>
      <c r="DL40" s="28"/>
      <c r="DM40" s="28"/>
      <c r="DN40" s="64"/>
      <c r="DO40" s="64"/>
      <c r="DP40" s="28"/>
      <c r="DQ40" s="28"/>
      <c r="DR40" s="64"/>
      <c r="DS40" s="64"/>
      <c r="DT40" s="28"/>
      <c r="DU40" s="28"/>
      <c r="DV40" s="64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28"/>
      <c r="EV40" s="28"/>
      <c r="EW40" s="28"/>
      <c r="EX40" s="28"/>
      <c r="EY40" s="28"/>
      <c r="EZ40" s="28"/>
      <c r="FA40" s="28"/>
      <c r="FB40" s="28"/>
      <c r="FC40" s="28"/>
      <c r="FD40" s="28"/>
      <c r="FE40" s="28"/>
      <c r="FF40" s="28"/>
      <c r="FG40" s="28"/>
      <c r="FH40" s="28"/>
      <c r="FI40" s="28"/>
      <c r="FJ40" s="28"/>
      <c r="FK40" s="28"/>
      <c r="FL40" s="28"/>
      <c r="FM40" s="28"/>
      <c r="FN40" s="28"/>
      <c r="FO40" s="28"/>
      <c r="FP40" s="28"/>
      <c r="FQ40" s="28"/>
      <c r="FR40" s="28"/>
      <c r="FS40" s="28"/>
      <c r="FT40" s="28"/>
      <c r="FU40" s="28"/>
      <c r="FV40" s="28"/>
      <c r="FW40" s="28"/>
      <c r="FX40" s="28"/>
      <c r="FY40" s="28"/>
      <c r="FZ40" s="28"/>
      <c r="GA40" s="28"/>
      <c r="GB40" s="28"/>
      <c r="GC40" s="28"/>
      <c r="GD40" s="28"/>
      <c r="GE40" s="28"/>
      <c r="GF40" s="28"/>
      <c r="GG40" s="28"/>
      <c r="GH40" s="28"/>
      <c r="GI40" s="28"/>
      <c r="GJ40" s="28"/>
      <c r="GK40" s="28"/>
      <c r="GL40" s="28"/>
      <c r="GM40" s="28"/>
      <c r="GN40" s="28"/>
      <c r="GO40" s="28"/>
    </row>
    <row r="41" spans="1:197" x14ac:dyDescent="0.25">
      <c r="A41" s="28"/>
      <c r="B41" s="69"/>
      <c r="C41" s="28"/>
      <c r="D41" s="28"/>
      <c r="E41" s="64"/>
      <c r="F41" s="28"/>
      <c r="G41" s="28"/>
      <c r="H41" s="28"/>
      <c r="I41" s="28"/>
      <c r="J41" s="28"/>
      <c r="K41" s="64"/>
      <c r="L41" s="64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64"/>
      <c r="X41" s="64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64"/>
      <c r="AJ41" s="64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65"/>
      <c r="AZ41" s="66"/>
      <c r="BA41" s="65"/>
      <c r="BB41" s="65"/>
      <c r="BC41" s="65"/>
      <c r="BD41" s="65"/>
      <c r="BE41" s="65"/>
      <c r="BF41" s="65"/>
      <c r="BG41" s="65"/>
      <c r="BH41" s="65"/>
      <c r="BI41" s="65"/>
      <c r="BJ41" s="65"/>
      <c r="BK41" s="65"/>
      <c r="BL41" s="65"/>
      <c r="BM41" s="66"/>
      <c r="BN41" s="65"/>
      <c r="BO41" s="65"/>
      <c r="BP41" s="65"/>
      <c r="BQ41" s="65"/>
      <c r="BR41" s="65"/>
      <c r="BS41" s="65"/>
      <c r="BT41" s="65"/>
      <c r="BU41" s="65"/>
      <c r="BV41" s="65"/>
      <c r="BW41" s="65"/>
      <c r="BX41" s="65"/>
      <c r="BY41" s="65"/>
      <c r="BZ41" s="66"/>
      <c r="CA41" s="65"/>
      <c r="CB41" s="65"/>
      <c r="CC41" s="65"/>
      <c r="CD41" s="65"/>
      <c r="CE41" s="65"/>
      <c r="CF41" s="65"/>
      <c r="CG41" s="65"/>
      <c r="CH41" s="65"/>
      <c r="CI41" s="65"/>
      <c r="CJ41" s="65"/>
      <c r="CK41" s="65"/>
      <c r="CL41" s="65"/>
      <c r="CM41" s="65"/>
      <c r="CN41" s="65"/>
      <c r="CO41" s="65"/>
      <c r="CP41" s="65"/>
      <c r="CQ41" s="65"/>
      <c r="CR41" s="65"/>
      <c r="CS41" s="28"/>
      <c r="CT41" s="28"/>
      <c r="CU41" s="28"/>
      <c r="CV41" s="28"/>
      <c r="CW41" s="28"/>
      <c r="CX41" s="28"/>
      <c r="CY41" s="28"/>
      <c r="CZ41" s="28"/>
      <c r="DA41" s="28"/>
      <c r="DB41" s="28"/>
      <c r="DC41" s="28"/>
      <c r="DD41" s="28"/>
      <c r="DE41" s="28"/>
      <c r="DF41" s="28"/>
      <c r="DG41" s="28"/>
      <c r="DH41" s="28"/>
      <c r="DI41" s="28"/>
      <c r="DJ41" s="28"/>
      <c r="DK41" s="64"/>
      <c r="DL41" s="28"/>
      <c r="DM41" s="28"/>
      <c r="DN41" s="64"/>
      <c r="DO41" s="64"/>
      <c r="DP41" s="28"/>
      <c r="DQ41" s="28"/>
      <c r="DR41" s="64"/>
      <c r="DS41" s="64"/>
      <c r="DT41" s="28"/>
      <c r="DU41" s="28"/>
      <c r="DV41" s="64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28"/>
      <c r="EV41" s="28"/>
      <c r="EW41" s="28"/>
      <c r="EX41" s="28"/>
      <c r="EY41" s="28"/>
      <c r="EZ41" s="28"/>
      <c r="FA41" s="28"/>
      <c r="FB41" s="28"/>
      <c r="FC41" s="28"/>
      <c r="FD41" s="28"/>
      <c r="FE41" s="28"/>
      <c r="FF41" s="28"/>
      <c r="FG41" s="28"/>
      <c r="FH41" s="28"/>
      <c r="FI41" s="28"/>
      <c r="FJ41" s="28"/>
      <c r="FK41" s="28"/>
      <c r="FL41" s="28"/>
      <c r="FM41" s="28"/>
      <c r="FN41" s="28"/>
      <c r="FO41" s="28"/>
      <c r="FP41" s="28"/>
      <c r="FQ41" s="28"/>
      <c r="FR41" s="28"/>
      <c r="FS41" s="28"/>
      <c r="FT41" s="28"/>
      <c r="FU41" s="28"/>
      <c r="FV41" s="28"/>
      <c r="FW41" s="28"/>
      <c r="FX41" s="28"/>
      <c r="FY41" s="28"/>
      <c r="FZ41" s="28"/>
      <c r="GA41" s="28"/>
      <c r="GB41" s="28"/>
      <c r="GC41" s="28"/>
      <c r="GD41" s="28"/>
      <c r="GE41" s="28"/>
      <c r="GF41" s="28"/>
      <c r="GG41" s="28"/>
      <c r="GH41" s="28"/>
      <c r="GI41" s="28"/>
      <c r="GJ41" s="28"/>
      <c r="GK41" s="28"/>
      <c r="GL41" s="28"/>
      <c r="GM41" s="28"/>
      <c r="GN41" s="28"/>
      <c r="GO41" s="28"/>
    </row>
    <row r="42" spans="1:197" x14ac:dyDescent="0.25">
      <c r="A42" s="28"/>
      <c r="B42" s="69"/>
      <c r="C42" s="28"/>
      <c r="D42" s="28"/>
      <c r="E42" s="64"/>
      <c r="F42" s="28"/>
      <c r="G42" s="28"/>
      <c r="H42" s="28"/>
      <c r="I42" s="28"/>
      <c r="J42" s="28"/>
      <c r="K42" s="64"/>
      <c r="L42" s="64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64"/>
      <c r="X42" s="64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64"/>
      <c r="AJ42" s="64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65"/>
      <c r="AZ42" s="66"/>
      <c r="BA42" s="65"/>
      <c r="BB42" s="65"/>
      <c r="BC42" s="65"/>
      <c r="BD42" s="65"/>
      <c r="BE42" s="65"/>
      <c r="BF42" s="65"/>
      <c r="BG42" s="65"/>
      <c r="BH42" s="65"/>
      <c r="BI42" s="65"/>
      <c r="BJ42" s="65"/>
      <c r="BK42" s="65"/>
      <c r="BL42" s="65"/>
      <c r="BM42" s="66"/>
      <c r="BN42" s="65"/>
      <c r="BO42" s="65"/>
      <c r="BP42" s="65"/>
      <c r="BQ42" s="65"/>
      <c r="BR42" s="65"/>
      <c r="BS42" s="65"/>
      <c r="BT42" s="65"/>
      <c r="BU42" s="65"/>
      <c r="BV42" s="65"/>
      <c r="BW42" s="65"/>
      <c r="BX42" s="65"/>
      <c r="BY42" s="65"/>
      <c r="BZ42" s="66"/>
      <c r="CA42" s="65"/>
      <c r="CB42" s="65"/>
      <c r="CC42" s="65"/>
      <c r="CD42" s="65"/>
      <c r="CE42" s="65"/>
      <c r="CF42" s="65"/>
      <c r="CG42" s="65"/>
      <c r="CH42" s="65"/>
      <c r="CI42" s="65"/>
      <c r="CJ42" s="65"/>
      <c r="CK42" s="65"/>
      <c r="CL42" s="65"/>
      <c r="CM42" s="65"/>
      <c r="CN42" s="65"/>
      <c r="CO42" s="65"/>
      <c r="CP42" s="65"/>
      <c r="CQ42" s="65"/>
      <c r="CR42" s="65"/>
      <c r="CS42" s="28"/>
      <c r="CT42" s="28"/>
      <c r="CU42" s="28"/>
      <c r="CV42" s="28"/>
      <c r="CW42" s="28"/>
      <c r="CX42" s="28"/>
      <c r="CY42" s="28"/>
      <c r="CZ42" s="28"/>
      <c r="DA42" s="28"/>
      <c r="DB42" s="28"/>
      <c r="DC42" s="28"/>
      <c r="DD42" s="28"/>
      <c r="DE42" s="28"/>
      <c r="DF42" s="28"/>
      <c r="DG42" s="28"/>
      <c r="DH42" s="28"/>
      <c r="DI42" s="28"/>
      <c r="DJ42" s="28"/>
      <c r="DK42" s="64"/>
      <c r="DL42" s="28"/>
      <c r="DM42" s="28"/>
      <c r="DN42" s="64"/>
      <c r="DO42" s="64"/>
      <c r="DP42" s="28"/>
      <c r="DQ42" s="28"/>
      <c r="DR42" s="64"/>
      <c r="DS42" s="64"/>
      <c r="DT42" s="28"/>
      <c r="DU42" s="28"/>
      <c r="DV42" s="64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28"/>
      <c r="EW42" s="28"/>
      <c r="EX42" s="28"/>
      <c r="EY42" s="28"/>
      <c r="EZ42" s="28"/>
      <c r="FA42" s="28"/>
      <c r="FB42" s="28"/>
      <c r="FC42" s="28"/>
      <c r="FD42" s="28"/>
      <c r="FE42" s="28"/>
      <c r="FF42" s="28"/>
      <c r="FG42" s="28"/>
      <c r="FH42" s="28"/>
      <c r="FI42" s="28"/>
      <c r="FJ42" s="28"/>
      <c r="FK42" s="28"/>
      <c r="FL42" s="28"/>
      <c r="FM42" s="28"/>
      <c r="FN42" s="28"/>
      <c r="FO42" s="28"/>
      <c r="FP42" s="28"/>
      <c r="FQ42" s="28"/>
      <c r="FR42" s="28"/>
      <c r="FS42" s="28"/>
      <c r="FT42" s="28"/>
      <c r="FU42" s="28"/>
      <c r="FV42" s="28"/>
      <c r="FW42" s="28"/>
      <c r="FX42" s="28"/>
      <c r="FY42" s="28"/>
      <c r="FZ42" s="28"/>
      <c r="GA42" s="28"/>
      <c r="GB42" s="28"/>
      <c r="GC42" s="28"/>
      <c r="GD42" s="28"/>
      <c r="GE42" s="28"/>
      <c r="GF42" s="28"/>
      <c r="GG42" s="28"/>
      <c r="GH42" s="28"/>
      <c r="GI42" s="28"/>
      <c r="GJ42" s="28"/>
      <c r="GK42" s="28"/>
      <c r="GL42" s="28"/>
      <c r="GM42" s="28"/>
      <c r="GN42" s="28"/>
      <c r="GO42" s="28"/>
    </row>
    <row r="43" spans="1:197" x14ac:dyDescent="0.25">
      <c r="A43" s="28"/>
      <c r="B43" s="69"/>
      <c r="C43" s="28"/>
      <c r="D43" s="28"/>
      <c r="E43" s="64"/>
      <c r="F43" s="28"/>
      <c r="G43" s="28"/>
      <c r="H43" s="28"/>
      <c r="I43" s="28"/>
      <c r="J43" s="28"/>
      <c r="K43" s="64"/>
      <c r="L43" s="64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64"/>
      <c r="X43" s="64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64"/>
      <c r="AJ43" s="64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65"/>
      <c r="AZ43" s="66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6"/>
      <c r="BN43" s="65"/>
      <c r="BO43" s="65"/>
      <c r="BP43" s="65"/>
      <c r="BQ43" s="65"/>
      <c r="BR43" s="65"/>
      <c r="BS43" s="65"/>
      <c r="BT43" s="65"/>
      <c r="BU43" s="65"/>
      <c r="BV43" s="65"/>
      <c r="BW43" s="65"/>
      <c r="BX43" s="65"/>
      <c r="BY43" s="65"/>
      <c r="BZ43" s="66"/>
      <c r="CA43" s="65"/>
      <c r="CB43" s="65"/>
      <c r="CC43" s="65"/>
      <c r="CD43" s="65"/>
      <c r="CE43" s="65"/>
      <c r="CF43" s="65"/>
      <c r="CG43" s="65"/>
      <c r="CH43" s="65"/>
      <c r="CI43" s="65"/>
      <c r="CJ43" s="65"/>
      <c r="CK43" s="65"/>
      <c r="CL43" s="65"/>
      <c r="CM43" s="65"/>
      <c r="CN43" s="65"/>
      <c r="CO43" s="65"/>
      <c r="CP43" s="65"/>
      <c r="CQ43" s="65"/>
      <c r="CR43" s="65"/>
      <c r="CS43" s="28"/>
      <c r="CT43" s="28"/>
      <c r="CU43" s="28"/>
      <c r="CV43" s="28"/>
      <c r="CW43" s="28"/>
      <c r="CX43" s="28"/>
      <c r="CY43" s="28"/>
      <c r="CZ43" s="28"/>
      <c r="DA43" s="28"/>
      <c r="DB43" s="28"/>
      <c r="DC43" s="28"/>
      <c r="DD43" s="28"/>
      <c r="DE43" s="28"/>
      <c r="DF43" s="28"/>
      <c r="DG43" s="28"/>
      <c r="DH43" s="28"/>
      <c r="DI43" s="28"/>
      <c r="DJ43" s="28"/>
      <c r="DK43" s="64"/>
      <c r="DL43" s="28"/>
      <c r="DM43" s="28"/>
      <c r="DN43" s="64"/>
      <c r="DO43" s="64"/>
      <c r="DP43" s="28"/>
      <c r="DQ43" s="28"/>
      <c r="DR43" s="64"/>
      <c r="DS43" s="64"/>
      <c r="DT43" s="28"/>
      <c r="DU43" s="28"/>
      <c r="DV43" s="64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28"/>
      <c r="EW43" s="28"/>
      <c r="EX43" s="28"/>
      <c r="EY43" s="28"/>
      <c r="EZ43" s="28"/>
      <c r="FA43" s="28"/>
      <c r="FB43" s="28"/>
      <c r="FC43" s="28"/>
      <c r="FD43" s="28"/>
      <c r="FE43" s="28"/>
      <c r="FF43" s="28"/>
      <c r="FG43" s="28"/>
      <c r="FH43" s="28"/>
      <c r="FI43" s="28"/>
      <c r="FJ43" s="28"/>
      <c r="FK43" s="28"/>
      <c r="FL43" s="28"/>
      <c r="FM43" s="28"/>
      <c r="FN43" s="28"/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  <c r="GD43" s="28"/>
      <c r="GE43" s="28"/>
      <c r="GF43" s="28"/>
      <c r="GG43" s="28"/>
      <c r="GH43" s="28"/>
      <c r="GI43" s="28"/>
      <c r="GJ43" s="28"/>
      <c r="GK43" s="28"/>
      <c r="GL43" s="28"/>
      <c r="GM43" s="28"/>
      <c r="GN43" s="28"/>
      <c r="GO43" s="28"/>
    </row>
    <row r="44" spans="1:197" x14ac:dyDescent="0.25">
      <c r="A44" s="28"/>
      <c r="B44" s="69"/>
      <c r="C44" s="28"/>
      <c r="D44" s="28"/>
      <c r="E44" s="64"/>
      <c r="F44" s="28"/>
      <c r="G44" s="28"/>
      <c r="H44" s="28"/>
      <c r="I44" s="28"/>
      <c r="J44" s="28"/>
      <c r="K44" s="64"/>
      <c r="L44" s="64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64"/>
      <c r="X44" s="64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64"/>
      <c r="AJ44" s="64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/>
      <c r="AY44" s="65"/>
      <c r="AZ44" s="66"/>
      <c r="BA44" s="65"/>
      <c r="BB44" s="65"/>
      <c r="BC44" s="65"/>
      <c r="BD44" s="65"/>
      <c r="BE44" s="65"/>
      <c r="BF44" s="65"/>
      <c r="BG44" s="65"/>
      <c r="BH44" s="65"/>
      <c r="BI44" s="65"/>
      <c r="BJ44" s="65"/>
      <c r="BK44" s="65"/>
      <c r="BL44" s="65"/>
      <c r="BM44" s="66"/>
      <c r="BN44" s="65"/>
      <c r="BO44" s="65"/>
      <c r="BP44" s="65"/>
      <c r="BQ44" s="65"/>
      <c r="BR44" s="65"/>
      <c r="BS44" s="65"/>
      <c r="BT44" s="65"/>
      <c r="BU44" s="65"/>
      <c r="BV44" s="65"/>
      <c r="BW44" s="65"/>
      <c r="BX44" s="65"/>
      <c r="BY44" s="65"/>
      <c r="BZ44" s="66"/>
      <c r="CA44" s="65"/>
      <c r="CB44" s="65"/>
      <c r="CC44" s="65"/>
      <c r="CD44" s="65"/>
      <c r="CE44" s="65"/>
      <c r="CF44" s="65"/>
      <c r="CG44" s="65"/>
      <c r="CH44" s="65"/>
      <c r="CI44" s="65"/>
      <c r="CJ44" s="65"/>
      <c r="CK44" s="65"/>
      <c r="CL44" s="65"/>
      <c r="CM44" s="65"/>
      <c r="CN44" s="65"/>
      <c r="CO44" s="65"/>
      <c r="CP44" s="65"/>
      <c r="CQ44" s="65"/>
      <c r="CR44" s="65"/>
      <c r="CS44" s="28"/>
      <c r="CT44" s="28"/>
      <c r="CU44" s="28"/>
      <c r="CV44" s="28"/>
      <c r="CW44" s="28"/>
      <c r="CX44" s="28"/>
      <c r="CY44" s="28"/>
      <c r="CZ44" s="28"/>
      <c r="DA44" s="28"/>
      <c r="DB44" s="28"/>
      <c r="DC44" s="28"/>
      <c r="DD44" s="28"/>
      <c r="DE44" s="28"/>
      <c r="DF44" s="28"/>
      <c r="DG44" s="28"/>
      <c r="DH44" s="28"/>
      <c r="DI44" s="28"/>
      <c r="DJ44" s="28"/>
      <c r="DK44" s="64"/>
      <c r="DL44" s="28"/>
      <c r="DM44" s="28"/>
      <c r="DN44" s="64"/>
      <c r="DO44" s="64"/>
      <c r="DP44" s="28"/>
      <c r="DQ44" s="28"/>
      <c r="DR44" s="64"/>
      <c r="DS44" s="64"/>
      <c r="DT44" s="28"/>
      <c r="DU44" s="28"/>
      <c r="DV44" s="64"/>
      <c r="DW44" s="28"/>
      <c r="DX44" s="28"/>
      <c r="DY44" s="28"/>
      <c r="DZ44" s="28"/>
      <c r="EA44" s="28"/>
      <c r="EB44" s="28"/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28"/>
      <c r="EW44" s="28"/>
      <c r="EX44" s="28"/>
      <c r="EY44" s="28"/>
      <c r="EZ44" s="28"/>
      <c r="FA44" s="28"/>
      <c r="FB44" s="28"/>
      <c r="FC44" s="28"/>
      <c r="FD44" s="28"/>
      <c r="FE44" s="28"/>
      <c r="FF44" s="28"/>
      <c r="FG44" s="28"/>
      <c r="FH44" s="28"/>
      <c r="FI44" s="28"/>
      <c r="FJ44" s="28"/>
      <c r="FK44" s="28"/>
      <c r="FL44" s="28"/>
      <c r="FM44" s="28"/>
      <c r="FN44" s="28"/>
      <c r="FO44" s="28"/>
      <c r="FP44" s="28"/>
      <c r="FQ44" s="28"/>
      <c r="FR44" s="28"/>
      <c r="FS44" s="28"/>
      <c r="FT44" s="28"/>
      <c r="FU44" s="28"/>
      <c r="FV44" s="28"/>
      <c r="FW44" s="28"/>
      <c r="FX44" s="28"/>
      <c r="FY44" s="28"/>
      <c r="FZ44" s="28"/>
      <c r="GA44" s="28"/>
      <c r="GB44" s="28"/>
      <c r="GC44" s="28"/>
      <c r="GD44" s="28"/>
      <c r="GE44" s="28"/>
      <c r="GF44" s="28"/>
      <c r="GG44" s="28"/>
      <c r="GH44" s="28"/>
      <c r="GI44" s="28"/>
      <c r="GJ44" s="28"/>
      <c r="GK44" s="28"/>
      <c r="GL44" s="28"/>
      <c r="GM44" s="28"/>
      <c r="GN44" s="28"/>
      <c r="GO44" s="28"/>
    </row>
    <row r="45" spans="1:197" x14ac:dyDescent="0.25">
      <c r="A45" s="28"/>
      <c r="B45" s="69"/>
      <c r="C45" s="28"/>
      <c r="D45" s="28"/>
      <c r="E45" s="64"/>
      <c r="F45" s="28"/>
      <c r="G45" s="28"/>
      <c r="H45" s="28"/>
      <c r="I45" s="28"/>
      <c r="J45" s="28"/>
      <c r="K45" s="64"/>
      <c r="L45" s="64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64"/>
      <c r="X45" s="64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64"/>
      <c r="AJ45" s="64"/>
      <c r="AK45" s="28"/>
      <c r="AL45" s="28"/>
      <c r="AM45" s="28"/>
      <c r="AN45" s="28"/>
      <c r="AO45" s="28"/>
      <c r="AP45" s="28"/>
      <c r="AQ45" s="28"/>
      <c r="AR45" s="28"/>
      <c r="AS45" s="28"/>
      <c r="AT45" s="28"/>
      <c r="AU45" s="28"/>
      <c r="AV45" s="28"/>
      <c r="AW45" s="28"/>
      <c r="AX45" s="28"/>
      <c r="AY45" s="65"/>
      <c r="AZ45" s="66"/>
      <c r="BA45" s="65"/>
      <c r="BB45" s="65"/>
      <c r="BC45" s="65"/>
      <c r="BD45" s="65"/>
      <c r="BE45" s="65"/>
      <c r="BF45" s="65"/>
      <c r="BG45" s="65"/>
      <c r="BH45" s="65"/>
      <c r="BI45" s="65"/>
      <c r="BJ45" s="65"/>
      <c r="BK45" s="65"/>
      <c r="BL45" s="65"/>
      <c r="BM45" s="66"/>
      <c r="BN45" s="65"/>
      <c r="BO45" s="65"/>
      <c r="BP45" s="65"/>
      <c r="BQ45" s="65"/>
      <c r="BR45" s="65"/>
      <c r="BS45" s="65"/>
      <c r="BT45" s="65"/>
      <c r="BU45" s="65"/>
      <c r="BV45" s="65"/>
      <c r="BW45" s="65"/>
      <c r="BX45" s="65"/>
      <c r="BY45" s="65"/>
      <c r="BZ45" s="66"/>
      <c r="CA45" s="65"/>
      <c r="CB45" s="65"/>
      <c r="CC45" s="65"/>
      <c r="CD45" s="65"/>
      <c r="CE45" s="65"/>
      <c r="CF45" s="65"/>
      <c r="CG45" s="65"/>
      <c r="CH45" s="65"/>
      <c r="CI45" s="65"/>
      <c r="CJ45" s="65"/>
      <c r="CK45" s="65"/>
      <c r="CL45" s="65"/>
      <c r="CM45" s="65"/>
      <c r="CN45" s="65"/>
      <c r="CO45" s="65"/>
      <c r="CP45" s="65"/>
      <c r="CQ45" s="65"/>
      <c r="CR45" s="65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64"/>
      <c r="DL45" s="28"/>
      <c r="DM45" s="28"/>
      <c r="DN45" s="64"/>
      <c r="DO45" s="64"/>
      <c r="DP45" s="28"/>
      <c r="DQ45" s="28"/>
      <c r="DR45" s="64"/>
      <c r="DS45" s="64"/>
      <c r="DT45" s="28"/>
      <c r="DU45" s="28"/>
      <c r="DV45" s="64"/>
      <c r="DW45" s="28"/>
      <c r="DX45" s="28"/>
      <c r="DY45" s="28"/>
      <c r="DZ45" s="28"/>
      <c r="EA45" s="28"/>
      <c r="EB45" s="28"/>
      <c r="EC45" s="28"/>
      <c r="ED45" s="28"/>
      <c r="EE45" s="28"/>
      <c r="EF45" s="28"/>
      <c r="EG45" s="28"/>
      <c r="EH45" s="28"/>
      <c r="EI45" s="28"/>
      <c r="EJ45" s="28"/>
      <c r="EK45" s="28"/>
      <c r="EL45" s="28"/>
      <c r="EM45" s="28"/>
      <c r="EN45" s="28"/>
      <c r="EO45" s="28"/>
      <c r="EP45" s="28"/>
      <c r="EQ45" s="28"/>
      <c r="ER45" s="28"/>
      <c r="ES45" s="28"/>
      <c r="ET45" s="28"/>
      <c r="EU45" s="28"/>
      <c r="EV45" s="28"/>
      <c r="EW45" s="28"/>
      <c r="EX45" s="28"/>
      <c r="EY45" s="28"/>
      <c r="EZ45" s="28"/>
      <c r="FA45" s="28"/>
      <c r="FB45" s="28"/>
      <c r="FC45" s="28"/>
      <c r="FD45" s="28"/>
      <c r="FE45" s="28"/>
      <c r="FF45" s="28"/>
      <c r="FG45" s="28"/>
      <c r="FH45" s="28"/>
      <c r="FI45" s="28"/>
      <c r="FJ45" s="28"/>
      <c r="FK45" s="28"/>
      <c r="FL45" s="28"/>
      <c r="FM45" s="28"/>
      <c r="FN45" s="28"/>
      <c r="FO45" s="28"/>
      <c r="FP45" s="28"/>
      <c r="FQ45" s="28"/>
      <c r="FR45" s="28"/>
      <c r="FS45" s="28"/>
      <c r="FT45" s="28"/>
      <c r="FU45" s="28"/>
      <c r="FV45" s="28"/>
      <c r="FW45" s="28"/>
      <c r="FX45" s="28"/>
      <c r="FY45" s="28"/>
      <c r="FZ45" s="28"/>
      <c r="GA45" s="28"/>
      <c r="GB45" s="28"/>
      <c r="GC45" s="28"/>
      <c r="GD45" s="28"/>
      <c r="GE45" s="28"/>
      <c r="GF45" s="28"/>
      <c r="GG45" s="28"/>
      <c r="GH45" s="28"/>
      <c r="GI45" s="28"/>
      <c r="GJ45" s="28"/>
      <c r="GK45" s="28"/>
      <c r="GL45" s="28"/>
      <c r="GM45" s="28"/>
      <c r="GN45" s="28"/>
      <c r="GO45" s="28"/>
    </row>
    <row r="46" spans="1:197" x14ac:dyDescent="0.25">
      <c r="A46" s="28"/>
      <c r="B46" s="69"/>
      <c r="C46" s="28"/>
      <c r="D46" s="28"/>
      <c r="E46" s="64"/>
      <c r="F46" s="28"/>
      <c r="G46" s="28"/>
      <c r="H46" s="28"/>
      <c r="I46" s="28"/>
      <c r="J46" s="28"/>
      <c r="K46" s="64"/>
      <c r="L46" s="64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64"/>
      <c r="X46" s="64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64"/>
      <c r="AJ46" s="64"/>
      <c r="AK46" s="28"/>
      <c r="AL46" s="28"/>
      <c r="AM46" s="28"/>
      <c r="AN46" s="28"/>
      <c r="AO46" s="28"/>
      <c r="AP46" s="28"/>
      <c r="AQ46" s="28"/>
      <c r="AR46" s="28"/>
      <c r="AS46" s="28"/>
      <c r="AT46" s="28"/>
      <c r="AU46" s="28"/>
      <c r="AV46" s="28"/>
      <c r="AW46" s="28"/>
      <c r="AX46" s="28"/>
      <c r="AY46" s="65"/>
      <c r="AZ46" s="66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6"/>
      <c r="BN46" s="65"/>
      <c r="BO46" s="65"/>
      <c r="BP46" s="65"/>
      <c r="BQ46" s="65"/>
      <c r="BR46" s="65"/>
      <c r="BS46" s="65"/>
      <c r="BT46" s="65"/>
      <c r="BU46" s="65"/>
      <c r="BV46" s="65"/>
      <c r="BW46" s="65"/>
      <c r="BX46" s="65"/>
      <c r="BY46" s="65"/>
      <c r="BZ46" s="66"/>
      <c r="CA46" s="65"/>
      <c r="CB46" s="65"/>
      <c r="CC46" s="65"/>
      <c r="CD46" s="65"/>
      <c r="CE46" s="65"/>
      <c r="CF46" s="65"/>
      <c r="CG46" s="65"/>
      <c r="CH46" s="65"/>
      <c r="CI46" s="65"/>
      <c r="CJ46" s="65"/>
      <c r="CK46" s="65"/>
      <c r="CL46" s="65"/>
      <c r="CM46" s="65"/>
      <c r="CN46" s="65"/>
      <c r="CO46" s="65"/>
      <c r="CP46" s="65"/>
      <c r="CQ46" s="65"/>
      <c r="CR46" s="65"/>
      <c r="CS46" s="28"/>
      <c r="CT46" s="28"/>
      <c r="CU46" s="28"/>
      <c r="CV46" s="28"/>
      <c r="CW46" s="28"/>
      <c r="CX46" s="28"/>
      <c r="CY46" s="28"/>
      <c r="CZ46" s="28"/>
      <c r="DA46" s="28"/>
      <c r="DB46" s="28"/>
      <c r="DC46" s="28"/>
      <c r="DD46" s="28"/>
      <c r="DE46" s="28"/>
      <c r="DF46" s="28"/>
      <c r="DG46" s="28"/>
      <c r="DH46" s="28"/>
      <c r="DI46" s="28"/>
      <c r="DJ46" s="28"/>
      <c r="DK46" s="64"/>
      <c r="DL46" s="28"/>
      <c r="DM46" s="28"/>
      <c r="DN46" s="64"/>
      <c r="DO46" s="64"/>
      <c r="DP46" s="28"/>
      <c r="DQ46" s="28"/>
      <c r="DR46" s="64"/>
      <c r="DS46" s="64"/>
      <c r="DT46" s="28"/>
      <c r="DU46" s="28"/>
      <c r="DV46" s="64"/>
      <c r="DW46" s="28"/>
      <c r="DX46" s="28"/>
      <c r="DY46" s="28"/>
      <c r="DZ46" s="28"/>
      <c r="EA46" s="28"/>
      <c r="EB46" s="28"/>
      <c r="EC46" s="28"/>
      <c r="ED46" s="28"/>
      <c r="EE46" s="28"/>
      <c r="EF46" s="28"/>
      <c r="EG46" s="28"/>
      <c r="EH46" s="28"/>
      <c r="EI46" s="28"/>
      <c r="EJ46" s="28"/>
      <c r="EK46" s="28"/>
      <c r="EL46" s="28"/>
      <c r="EM46" s="28"/>
      <c r="EN46" s="28"/>
      <c r="EO46" s="28"/>
      <c r="EP46" s="28"/>
      <c r="EQ46" s="28"/>
      <c r="ER46" s="28"/>
      <c r="ES46" s="28"/>
      <c r="ET46" s="28"/>
      <c r="EU46" s="28"/>
      <c r="EV46" s="28"/>
      <c r="EW46" s="28"/>
      <c r="EX46" s="28"/>
      <c r="EY46" s="28"/>
      <c r="EZ46" s="28"/>
      <c r="FA46" s="28"/>
      <c r="FB46" s="28"/>
      <c r="FC46" s="28"/>
      <c r="FD46" s="28"/>
      <c r="FE46" s="28"/>
      <c r="FF46" s="28"/>
      <c r="FG46" s="28"/>
      <c r="FH46" s="28"/>
      <c r="FI46" s="28"/>
      <c r="FJ46" s="28"/>
      <c r="FK46" s="28"/>
      <c r="FL46" s="28"/>
      <c r="FM46" s="28"/>
      <c r="FN46" s="28"/>
      <c r="FO46" s="28"/>
      <c r="FP46" s="28"/>
      <c r="FQ46" s="28"/>
      <c r="FR46" s="28"/>
      <c r="FS46" s="28"/>
      <c r="FT46" s="28"/>
      <c r="FU46" s="28"/>
      <c r="FV46" s="28"/>
      <c r="FW46" s="28"/>
      <c r="FX46" s="28"/>
      <c r="FY46" s="28"/>
      <c r="FZ46" s="28"/>
      <c r="GA46" s="28"/>
      <c r="GB46" s="28"/>
      <c r="GC46" s="28"/>
      <c r="GD46" s="28"/>
      <c r="GE46" s="28"/>
      <c r="GF46" s="28"/>
      <c r="GG46" s="28"/>
      <c r="GH46" s="28"/>
      <c r="GI46" s="28"/>
      <c r="GJ46" s="28"/>
      <c r="GK46" s="28"/>
      <c r="GL46" s="28"/>
      <c r="GM46" s="28"/>
      <c r="GN46" s="28"/>
      <c r="GO46" s="28"/>
    </row>
    <row r="47" spans="1:197" x14ac:dyDescent="0.25">
      <c r="A47" s="28"/>
      <c r="B47" s="69"/>
      <c r="C47" s="28"/>
      <c r="D47" s="28"/>
      <c r="E47" s="64"/>
      <c r="F47" s="28"/>
      <c r="G47" s="28"/>
      <c r="H47" s="28"/>
      <c r="I47" s="28"/>
      <c r="J47" s="28"/>
      <c r="K47" s="64"/>
      <c r="L47" s="64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64"/>
      <c r="X47" s="64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64"/>
      <c r="AJ47" s="64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8"/>
      <c r="AV47" s="28"/>
      <c r="AW47" s="28"/>
      <c r="AX47" s="28"/>
      <c r="AY47" s="65"/>
      <c r="AZ47" s="66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6"/>
      <c r="BN47" s="65"/>
      <c r="BO47" s="65"/>
      <c r="BP47" s="65"/>
      <c r="BQ47" s="65"/>
      <c r="BR47" s="65"/>
      <c r="BS47" s="65"/>
      <c r="BT47" s="65"/>
      <c r="BU47" s="65"/>
      <c r="BV47" s="65"/>
      <c r="BW47" s="65"/>
      <c r="BX47" s="65"/>
      <c r="BY47" s="65"/>
      <c r="BZ47" s="66"/>
      <c r="CA47" s="65"/>
      <c r="CB47" s="65"/>
      <c r="CC47" s="65"/>
      <c r="CD47" s="65"/>
      <c r="CE47" s="65"/>
      <c r="CF47" s="65"/>
      <c r="CG47" s="65"/>
      <c r="CH47" s="65"/>
      <c r="CI47" s="65"/>
      <c r="CJ47" s="65"/>
      <c r="CK47" s="65"/>
      <c r="CL47" s="65"/>
      <c r="CM47" s="65"/>
      <c r="CN47" s="65"/>
      <c r="CO47" s="65"/>
      <c r="CP47" s="65"/>
      <c r="CQ47" s="65"/>
      <c r="CR47" s="65"/>
      <c r="CS47" s="28"/>
      <c r="CT47" s="28"/>
      <c r="CU47" s="28"/>
      <c r="CV47" s="28"/>
      <c r="CW47" s="28"/>
      <c r="CX47" s="28"/>
      <c r="CY47" s="28"/>
      <c r="CZ47" s="28"/>
      <c r="DA47" s="28"/>
      <c r="DB47" s="28"/>
      <c r="DC47" s="28"/>
      <c r="DD47" s="28"/>
      <c r="DE47" s="28"/>
      <c r="DF47" s="28"/>
      <c r="DG47" s="28"/>
      <c r="DH47" s="28"/>
      <c r="DI47" s="28"/>
      <c r="DJ47" s="28"/>
      <c r="DK47" s="64"/>
      <c r="DL47" s="28"/>
      <c r="DM47" s="28"/>
      <c r="DN47" s="64"/>
      <c r="DO47" s="64"/>
      <c r="DP47" s="28"/>
      <c r="DQ47" s="28"/>
      <c r="DR47" s="64"/>
      <c r="DS47" s="64"/>
      <c r="DT47" s="28"/>
      <c r="DU47" s="28"/>
      <c r="DV47" s="64"/>
      <c r="DW47" s="28"/>
      <c r="DX47" s="28"/>
      <c r="DY47" s="28"/>
      <c r="DZ47" s="28"/>
      <c r="EA47" s="28"/>
      <c r="EB47" s="28"/>
      <c r="EC47" s="28"/>
      <c r="ED47" s="28"/>
      <c r="EE47" s="28"/>
      <c r="EF47" s="28"/>
      <c r="EG47" s="28"/>
      <c r="EH47" s="28"/>
      <c r="EI47" s="28"/>
      <c r="EJ47" s="28"/>
      <c r="EK47" s="28"/>
      <c r="EL47" s="28"/>
      <c r="EM47" s="28"/>
      <c r="EN47" s="28"/>
      <c r="EO47" s="28"/>
      <c r="EP47" s="28"/>
      <c r="EQ47" s="28"/>
      <c r="ER47" s="28"/>
      <c r="ES47" s="28"/>
      <c r="ET47" s="28"/>
      <c r="EU47" s="28"/>
      <c r="EV47" s="28"/>
      <c r="EW47" s="28"/>
      <c r="EX47" s="28"/>
      <c r="EY47" s="28"/>
      <c r="EZ47" s="28"/>
      <c r="FA47" s="28"/>
      <c r="FB47" s="28"/>
      <c r="FC47" s="28"/>
      <c r="FD47" s="28"/>
      <c r="FE47" s="28"/>
      <c r="FF47" s="28"/>
      <c r="FG47" s="28"/>
      <c r="FH47" s="28"/>
      <c r="FI47" s="28"/>
      <c r="FJ47" s="28"/>
      <c r="FK47" s="28"/>
      <c r="FL47" s="28"/>
      <c r="FM47" s="28"/>
      <c r="FN47" s="28"/>
      <c r="FO47" s="28"/>
      <c r="FP47" s="28"/>
      <c r="FQ47" s="28"/>
      <c r="FR47" s="28"/>
      <c r="FS47" s="28"/>
      <c r="FT47" s="28"/>
      <c r="FU47" s="28"/>
      <c r="FV47" s="28"/>
      <c r="FW47" s="28"/>
      <c r="FX47" s="28"/>
      <c r="FY47" s="28"/>
      <c r="FZ47" s="28"/>
      <c r="GA47" s="28"/>
      <c r="GB47" s="28"/>
      <c r="GC47" s="28"/>
      <c r="GD47" s="28"/>
      <c r="GE47" s="28"/>
      <c r="GF47" s="28"/>
      <c r="GG47" s="28"/>
      <c r="GH47" s="28"/>
      <c r="GI47" s="28"/>
      <c r="GJ47" s="28"/>
      <c r="GK47" s="28"/>
      <c r="GL47" s="28"/>
      <c r="GM47" s="28"/>
      <c r="GN47" s="28"/>
      <c r="GO47" s="28"/>
    </row>
    <row r="48" spans="1:197" x14ac:dyDescent="0.25">
      <c r="A48" s="28"/>
      <c r="B48" s="69"/>
      <c r="C48" s="28"/>
      <c r="D48" s="28"/>
      <c r="E48" s="64"/>
      <c r="F48" s="28"/>
      <c r="G48" s="28"/>
      <c r="H48" s="28"/>
      <c r="I48" s="28"/>
      <c r="J48" s="28"/>
      <c r="K48" s="64"/>
      <c r="L48" s="64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64"/>
      <c r="X48" s="64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64"/>
      <c r="AJ48" s="64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65"/>
      <c r="AZ48" s="66"/>
      <c r="BA48" s="65"/>
      <c r="BB48" s="65"/>
      <c r="BC48" s="65"/>
      <c r="BD48" s="65"/>
      <c r="BE48" s="65"/>
      <c r="BF48" s="65"/>
      <c r="BG48" s="65"/>
      <c r="BH48" s="65"/>
      <c r="BI48" s="65"/>
      <c r="BJ48" s="65"/>
      <c r="BK48" s="65"/>
      <c r="BL48" s="65"/>
      <c r="BM48" s="66"/>
      <c r="BN48" s="65"/>
      <c r="BO48" s="65"/>
      <c r="BP48" s="65"/>
      <c r="BQ48" s="65"/>
      <c r="BR48" s="65"/>
      <c r="BS48" s="65"/>
      <c r="BT48" s="65"/>
      <c r="BU48" s="65"/>
      <c r="BV48" s="65"/>
      <c r="BW48" s="65"/>
      <c r="BX48" s="65"/>
      <c r="BY48" s="65"/>
      <c r="BZ48" s="66"/>
      <c r="CA48" s="65"/>
      <c r="CB48" s="65"/>
      <c r="CC48" s="65"/>
      <c r="CD48" s="65"/>
      <c r="CE48" s="65"/>
      <c r="CF48" s="65"/>
      <c r="CG48" s="65"/>
      <c r="CH48" s="65"/>
      <c r="CI48" s="65"/>
      <c r="CJ48" s="65"/>
      <c r="CK48" s="65"/>
      <c r="CL48" s="65"/>
      <c r="CM48" s="65"/>
      <c r="CN48" s="65"/>
      <c r="CO48" s="65"/>
      <c r="CP48" s="65"/>
      <c r="CQ48" s="65"/>
      <c r="CR48" s="65"/>
      <c r="CS48" s="28"/>
      <c r="CT48" s="28"/>
      <c r="CU48" s="28"/>
      <c r="CV48" s="28"/>
      <c r="CW48" s="28"/>
      <c r="CX48" s="28"/>
      <c r="CY48" s="28"/>
      <c r="CZ48" s="28"/>
      <c r="DA48" s="28"/>
      <c r="DB48" s="28"/>
      <c r="DC48" s="28"/>
      <c r="DD48" s="28"/>
      <c r="DE48" s="28"/>
      <c r="DF48" s="28"/>
      <c r="DG48" s="28"/>
      <c r="DH48" s="28"/>
      <c r="DI48" s="28"/>
      <c r="DJ48" s="28"/>
      <c r="DK48" s="64"/>
      <c r="DL48" s="28"/>
      <c r="DM48" s="28"/>
      <c r="DN48" s="64"/>
      <c r="DO48" s="64"/>
      <c r="DP48" s="28"/>
      <c r="DQ48" s="28"/>
      <c r="DR48" s="64"/>
      <c r="DS48" s="64"/>
      <c r="DT48" s="28"/>
      <c r="DU48" s="28"/>
      <c r="DV48" s="64"/>
      <c r="DW48" s="28"/>
      <c r="DX48" s="28"/>
      <c r="DY48" s="28"/>
      <c r="DZ48" s="28"/>
      <c r="EA48" s="28"/>
      <c r="EB48" s="28"/>
      <c r="EC48" s="28"/>
      <c r="ED48" s="28"/>
      <c r="EE48" s="28"/>
      <c r="EF48" s="28"/>
      <c r="EG48" s="28"/>
      <c r="EH48" s="28"/>
      <c r="EI48" s="28"/>
      <c r="EJ48" s="28"/>
      <c r="EK48" s="28"/>
      <c r="EL48" s="28"/>
      <c r="EM48" s="28"/>
      <c r="EN48" s="28"/>
      <c r="EO48" s="28"/>
      <c r="EP48" s="28"/>
      <c r="EQ48" s="28"/>
      <c r="ER48" s="28"/>
      <c r="ES48" s="28"/>
      <c r="ET48" s="28"/>
      <c r="EU48" s="28"/>
      <c r="EV48" s="28"/>
      <c r="EW48" s="28"/>
      <c r="EX48" s="28"/>
      <c r="EY48" s="28"/>
      <c r="EZ48" s="28"/>
      <c r="FA48" s="28"/>
      <c r="FB48" s="28"/>
      <c r="FC48" s="28"/>
      <c r="FD48" s="28"/>
      <c r="FE48" s="28"/>
      <c r="FF48" s="28"/>
      <c r="FG48" s="28"/>
      <c r="FH48" s="28"/>
      <c r="FI48" s="28"/>
      <c r="FJ48" s="28"/>
      <c r="FK48" s="28"/>
      <c r="FL48" s="28"/>
      <c r="FM48" s="28"/>
      <c r="FN48" s="28"/>
      <c r="FO48" s="28"/>
      <c r="FP48" s="28"/>
      <c r="FQ48" s="28"/>
      <c r="FR48" s="28"/>
      <c r="FS48" s="28"/>
      <c r="FT48" s="28"/>
      <c r="FU48" s="28"/>
      <c r="FV48" s="28"/>
      <c r="FW48" s="28"/>
      <c r="FX48" s="28"/>
      <c r="FY48" s="28"/>
      <c r="FZ48" s="28"/>
      <c r="GA48" s="28"/>
      <c r="GB48" s="28"/>
      <c r="GC48" s="28"/>
      <c r="GD48" s="28"/>
      <c r="GE48" s="28"/>
      <c r="GF48" s="28"/>
      <c r="GG48" s="28"/>
      <c r="GH48" s="28"/>
      <c r="GI48" s="28"/>
      <c r="GJ48" s="28"/>
      <c r="GK48" s="28"/>
      <c r="GL48" s="28"/>
      <c r="GM48" s="28"/>
      <c r="GN48" s="28"/>
      <c r="GO48" s="28"/>
    </row>
    <row r="49" spans="1:197" x14ac:dyDescent="0.25">
      <c r="A49" s="28"/>
      <c r="B49" s="69"/>
      <c r="C49" s="28"/>
      <c r="D49" s="28"/>
      <c r="E49" s="64"/>
      <c r="F49" s="28"/>
      <c r="G49" s="28"/>
      <c r="H49" s="28"/>
      <c r="I49" s="28"/>
      <c r="J49" s="28"/>
      <c r="K49" s="64"/>
      <c r="L49" s="64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64"/>
      <c r="X49" s="64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64"/>
      <c r="AJ49" s="64"/>
      <c r="AK49" s="28"/>
      <c r="AL49" s="28"/>
      <c r="AM49" s="28"/>
      <c r="AN49" s="28"/>
      <c r="AO49" s="28"/>
      <c r="AP49" s="28"/>
      <c r="AQ49" s="28"/>
      <c r="AR49" s="28"/>
      <c r="AS49" s="28"/>
      <c r="AT49" s="28"/>
      <c r="AU49" s="28"/>
      <c r="AV49" s="28"/>
      <c r="AW49" s="28"/>
      <c r="AX49" s="28"/>
      <c r="AY49" s="65"/>
      <c r="AZ49" s="66"/>
      <c r="BA49" s="65"/>
      <c r="BB49" s="65"/>
      <c r="BC49" s="65"/>
      <c r="BD49" s="65"/>
      <c r="BE49" s="65"/>
      <c r="BF49" s="65"/>
      <c r="BG49" s="65"/>
      <c r="BH49" s="65"/>
      <c r="BI49" s="65"/>
      <c r="BJ49" s="65"/>
      <c r="BK49" s="65"/>
      <c r="BL49" s="65"/>
      <c r="BM49" s="66"/>
      <c r="BN49" s="65"/>
      <c r="BO49" s="65"/>
      <c r="BP49" s="65"/>
      <c r="BQ49" s="65"/>
      <c r="BR49" s="65"/>
      <c r="BS49" s="65"/>
      <c r="BT49" s="65"/>
      <c r="BU49" s="65"/>
      <c r="BV49" s="65"/>
      <c r="BW49" s="65"/>
      <c r="BX49" s="65"/>
      <c r="BY49" s="65"/>
      <c r="BZ49" s="66"/>
      <c r="CA49" s="65"/>
      <c r="CB49" s="65"/>
      <c r="CC49" s="65"/>
      <c r="CD49" s="65"/>
      <c r="CE49" s="65"/>
      <c r="CF49" s="65"/>
      <c r="CG49" s="65"/>
      <c r="CH49" s="65"/>
      <c r="CI49" s="65"/>
      <c r="CJ49" s="65"/>
      <c r="CK49" s="65"/>
      <c r="CL49" s="65"/>
      <c r="CM49" s="65"/>
      <c r="CN49" s="65"/>
      <c r="CO49" s="65"/>
      <c r="CP49" s="65"/>
      <c r="CQ49" s="65"/>
      <c r="CR49" s="65"/>
      <c r="CS49" s="28"/>
      <c r="CT49" s="28"/>
      <c r="CU49" s="28"/>
      <c r="CV49" s="28"/>
      <c r="CW49" s="28"/>
      <c r="CX49" s="28"/>
      <c r="CY49" s="28"/>
      <c r="CZ49" s="28"/>
      <c r="DA49" s="28"/>
      <c r="DB49" s="28"/>
      <c r="DC49" s="28"/>
      <c r="DD49" s="28"/>
      <c r="DE49" s="28"/>
      <c r="DF49" s="28"/>
      <c r="DG49" s="28"/>
      <c r="DH49" s="28"/>
      <c r="DI49" s="28"/>
      <c r="DJ49" s="28"/>
      <c r="DK49" s="64"/>
      <c r="DL49" s="28"/>
      <c r="DM49" s="28"/>
      <c r="DN49" s="64"/>
      <c r="DO49" s="64"/>
      <c r="DP49" s="28"/>
      <c r="DQ49" s="28"/>
      <c r="DR49" s="64"/>
      <c r="DS49" s="64"/>
      <c r="DT49" s="28"/>
      <c r="DU49" s="28"/>
      <c r="DV49" s="64"/>
      <c r="DW49" s="28"/>
      <c r="DX49" s="28"/>
      <c r="DY49" s="28"/>
      <c r="DZ49" s="28"/>
      <c r="EA49" s="28"/>
      <c r="EB49" s="28"/>
      <c r="EC49" s="28"/>
      <c r="ED49" s="28"/>
      <c r="EE49" s="28"/>
      <c r="EF49" s="28"/>
      <c r="EG49" s="28"/>
      <c r="EH49" s="28"/>
      <c r="EI49" s="28"/>
      <c r="EJ49" s="28"/>
      <c r="EK49" s="28"/>
      <c r="EL49" s="28"/>
      <c r="EM49" s="28"/>
      <c r="EN49" s="28"/>
      <c r="EO49" s="28"/>
      <c r="EP49" s="28"/>
      <c r="EQ49" s="28"/>
      <c r="ER49" s="28"/>
      <c r="ES49" s="28"/>
      <c r="ET49" s="28"/>
      <c r="EU49" s="28"/>
      <c r="EV49" s="28"/>
      <c r="EW49" s="28"/>
      <c r="EX49" s="28"/>
      <c r="EY49" s="28"/>
      <c r="EZ49" s="28"/>
      <c r="FA49" s="28"/>
      <c r="FB49" s="28"/>
      <c r="FC49" s="28"/>
      <c r="FD49" s="28"/>
      <c r="FE49" s="28"/>
      <c r="FF49" s="28"/>
      <c r="FG49" s="28"/>
      <c r="FH49" s="28"/>
      <c r="FI49" s="28"/>
      <c r="FJ49" s="28"/>
      <c r="FK49" s="28"/>
      <c r="FL49" s="28"/>
      <c r="FM49" s="28"/>
      <c r="FN49" s="28"/>
      <c r="FO49" s="28"/>
      <c r="FP49" s="28"/>
      <c r="FQ49" s="28"/>
      <c r="FR49" s="28"/>
      <c r="FS49" s="28"/>
      <c r="FT49" s="28"/>
      <c r="FU49" s="28"/>
      <c r="FV49" s="28"/>
      <c r="FW49" s="28"/>
      <c r="FX49" s="28"/>
      <c r="FY49" s="28"/>
      <c r="FZ49" s="28"/>
      <c r="GA49" s="28"/>
      <c r="GB49" s="28"/>
      <c r="GC49" s="28"/>
      <c r="GD49" s="28"/>
      <c r="GE49" s="28"/>
      <c r="GF49" s="28"/>
      <c r="GG49" s="28"/>
      <c r="GH49" s="28"/>
      <c r="GI49" s="28"/>
      <c r="GJ49" s="28"/>
      <c r="GK49" s="28"/>
      <c r="GL49" s="28"/>
      <c r="GM49" s="28"/>
      <c r="GN49" s="28"/>
      <c r="GO49" s="28"/>
    </row>
    <row r="50" spans="1:197" x14ac:dyDescent="0.25">
      <c r="A50" s="28"/>
      <c r="B50" s="69"/>
      <c r="C50" s="28"/>
      <c r="D50" s="28"/>
      <c r="E50" s="64"/>
      <c r="F50" s="28"/>
      <c r="G50" s="28"/>
      <c r="H50" s="28"/>
      <c r="I50" s="28"/>
      <c r="J50" s="28"/>
      <c r="K50" s="64"/>
      <c r="L50" s="64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64"/>
      <c r="X50" s="64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64"/>
      <c r="AJ50" s="64"/>
      <c r="AK50" s="28"/>
      <c r="AL50" s="28"/>
      <c r="AM50" s="28"/>
      <c r="AN50" s="28"/>
      <c r="AO50" s="28"/>
      <c r="AP50" s="28"/>
      <c r="AQ50" s="28"/>
      <c r="AR50" s="28"/>
      <c r="AS50" s="28"/>
      <c r="AT50" s="28"/>
      <c r="AU50" s="28"/>
      <c r="AV50" s="28"/>
      <c r="AW50" s="28"/>
      <c r="AX50" s="28"/>
      <c r="AY50" s="65"/>
      <c r="AZ50" s="66"/>
      <c r="BA50" s="65"/>
      <c r="BB50" s="65"/>
      <c r="BC50" s="65"/>
      <c r="BD50" s="65"/>
      <c r="BE50" s="65"/>
      <c r="BF50" s="65"/>
      <c r="BG50" s="65"/>
      <c r="BH50" s="65"/>
      <c r="BI50" s="65"/>
      <c r="BJ50" s="65"/>
      <c r="BK50" s="65"/>
      <c r="BL50" s="65"/>
      <c r="BM50" s="66"/>
      <c r="BN50" s="65"/>
      <c r="BO50" s="65"/>
      <c r="BP50" s="65"/>
      <c r="BQ50" s="65"/>
      <c r="BR50" s="65"/>
      <c r="BS50" s="65"/>
      <c r="BT50" s="65"/>
      <c r="BU50" s="65"/>
      <c r="BV50" s="65"/>
      <c r="BW50" s="65"/>
      <c r="BX50" s="65"/>
      <c r="BY50" s="65"/>
      <c r="BZ50" s="66"/>
      <c r="CA50" s="65"/>
      <c r="CB50" s="65"/>
      <c r="CC50" s="65"/>
      <c r="CD50" s="65"/>
      <c r="CE50" s="65"/>
      <c r="CF50" s="65"/>
      <c r="CG50" s="65"/>
      <c r="CH50" s="65"/>
      <c r="CI50" s="65"/>
      <c r="CJ50" s="65"/>
      <c r="CK50" s="65"/>
      <c r="CL50" s="65"/>
      <c r="CM50" s="65"/>
      <c r="CN50" s="65"/>
      <c r="CO50" s="65"/>
      <c r="CP50" s="65"/>
      <c r="CQ50" s="65"/>
      <c r="CR50" s="65"/>
      <c r="CS50" s="28"/>
      <c r="CT50" s="28"/>
      <c r="CU50" s="28"/>
      <c r="CV50" s="28"/>
      <c r="CW50" s="28"/>
      <c r="CX50" s="28"/>
      <c r="CY50" s="28"/>
      <c r="CZ50" s="28"/>
      <c r="DA50" s="28"/>
      <c r="DB50" s="28"/>
      <c r="DC50" s="28"/>
      <c r="DD50" s="28"/>
      <c r="DE50" s="28"/>
      <c r="DF50" s="28"/>
      <c r="DG50" s="28"/>
      <c r="DH50" s="28"/>
      <c r="DI50" s="28"/>
      <c r="DJ50" s="28"/>
      <c r="DK50" s="64"/>
      <c r="DL50" s="28"/>
      <c r="DM50" s="28"/>
      <c r="DN50" s="64"/>
      <c r="DO50" s="64"/>
      <c r="DP50" s="28"/>
      <c r="DQ50" s="28"/>
      <c r="DR50" s="64"/>
      <c r="DS50" s="64"/>
      <c r="DT50" s="28"/>
      <c r="DU50" s="28"/>
      <c r="DV50" s="64"/>
      <c r="DW50" s="28"/>
      <c r="DX50" s="28"/>
      <c r="DY50" s="28"/>
      <c r="DZ50" s="28"/>
      <c r="EA50" s="28"/>
      <c r="EB50" s="28"/>
      <c r="EC50" s="28"/>
      <c r="ED50" s="28"/>
      <c r="EE50" s="28"/>
      <c r="EF50" s="28"/>
      <c r="EG50" s="28"/>
      <c r="EH50" s="28"/>
      <c r="EI50" s="28"/>
      <c r="EJ50" s="28"/>
      <c r="EK50" s="28"/>
      <c r="EL50" s="28"/>
      <c r="EM50" s="28"/>
      <c r="EN50" s="28"/>
      <c r="EO50" s="28"/>
      <c r="EP50" s="28"/>
      <c r="EQ50" s="28"/>
      <c r="ER50" s="28"/>
      <c r="ES50" s="28"/>
      <c r="ET50" s="28"/>
      <c r="EU50" s="28"/>
      <c r="EV50" s="28"/>
      <c r="EW50" s="28"/>
      <c r="EX50" s="28"/>
      <c r="EY50" s="28"/>
      <c r="EZ50" s="28"/>
      <c r="FA50" s="28"/>
      <c r="FB50" s="28"/>
      <c r="FC50" s="28"/>
      <c r="FD50" s="28"/>
      <c r="FE50" s="28"/>
      <c r="FF50" s="28"/>
      <c r="FG50" s="28"/>
      <c r="FH50" s="28"/>
      <c r="FI50" s="28"/>
      <c r="FJ50" s="28"/>
      <c r="FK50" s="28"/>
      <c r="FL50" s="28"/>
      <c r="FM50" s="28"/>
      <c r="FN50" s="28"/>
      <c r="FO50" s="28"/>
      <c r="FP50" s="28"/>
      <c r="FQ50" s="28"/>
      <c r="FR50" s="28"/>
      <c r="FS50" s="28"/>
      <c r="FT50" s="28"/>
      <c r="FU50" s="28"/>
      <c r="FV50" s="28"/>
      <c r="FW50" s="28"/>
      <c r="FX50" s="28"/>
      <c r="FY50" s="28"/>
      <c r="FZ50" s="28"/>
      <c r="GA50" s="28"/>
      <c r="GB50" s="28"/>
      <c r="GC50" s="28"/>
      <c r="GD50" s="28"/>
      <c r="GE50" s="28"/>
      <c r="GF50" s="28"/>
      <c r="GG50" s="28"/>
      <c r="GH50" s="28"/>
      <c r="GI50" s="28"/>
      <c r="GJ50" s="28"/>
      <c r="GK50" s="28"/>
      <c r="GL50" s="28"/>
      <c r="GM50" s="28"/>
      <c r="GN50" s="28"/>
      <c r="GO50" s="28"/>
    </row>
    <row r="51" spans="1:197" x14ac:dyDescent="0.25">
      <c r="A51" s="28"/>
      <c r="B51" s="69"/>
      <c r="C51" s="28"/>
      <c r="D51" s="28"/>
      <c r="E51" s="64"/>
      <c r="F51" s="28"/>
      <c r="G51" s="28"/>
      <c r="H51" s="28"/>
      <c r="I51" s="28"/>
      <c r="J51" s="28"/>
      <c r="K51" s="64"/>
      <c r="L51" s="64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64"/>
      <c r="X51" s="64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64"/>
      <c r="AJ51" s="64"/>
      <c r="AK51" s="28"/>
      <c r="AL51" s="28"/>
      <c r="AM51" s="28"/>
      <c r="AN51" s="28"/>
      <c r="AO51" s="28"/>
      <c r="AP51" s="28"/>
      <c r="AQ51" s="28"/>
      <c r="AR51" s="28"/>
      <c r="AS51" s="28"/>
      <c r="AT51" s="28"/>
      <c r="AU51" s="28"/>
      <c r="AV51" s="28"/>
      <c r="AW51" s="28"/>
      <c r="AX51" s="28"/>
      <c r="AY51" s="65"/>
      <c r="AZ51" s="66"/>
      <c r="BA51" s="65"/>
      <c r="BB51" s="65"/>
      <c r="BC51" s="65"/>
      <c r="BD51" s="65"/>
      <c r="BE51" s="65"/>
      <c r="BF51" s="65"/>
      <c r="BG51" s="65"/>
      <c r="BH51" s="65"/>
      <c r="BI51" s="65"/>
      <c r="BJ51" s="65"/>
      <c r="BK51" s="65"/>
      <c r="BL51" s="65"/>
      <c r="BM51" s="66"/>
      <c r="BN51" s="65"/>
      <c r="BO51" s="65"/>
      <c r="BP51" s="65"/>
      <c r="BQ51" s="65"/>
      <c r="BR51" s="65"/>
      <c r="BS51" s="65"/>
      <c r="BT51" s="65"/>
      <c r="BU51" s="65"/>
      <c r="BV51" s="65"/>
      <c r="BW51" s="65"/>
      <c r="BX51" s="65"/>
      <c r="BY51" s="65"/>
      <c r="BZ51" s="66"/>
      <c r="CA51" s="65"/>
      <c r="CB51" s="65"/>
      <c r="CC51" s="65"/>
      <c r="CD51" s="65"/>
      <c r="CE51" s="65"/>
      <c r="CF51" s="65"/>
      <c r="CG51" s="65"/>
      <c r="CH51" s="65"/>
      <c r="CI51" s="65"/>
      <c r="CJ51" s="65"/>
      <c r="CK51" s="65"/>
      <c r="CL51" s="65"/>
      <c r="CM51" s="65"/>
      <c r="CN51" s="65"/>
      <c r="CO51" s="65"/>
      <c r="CP51" s="65"/>
      <c r="CQ51" s="65"/>
      <c r="CR51" s="65"/>
      <c r="CS51" s="28"/>
      <c r="CT51" s="28"/>
      <c r="CU51" s="28"/>
      <c r="CV51" s="28"/>
      <c r="CW51" s="28"/>
      <c r="CX51" s="28"/>
      <c r="CY51" s="28"/>
      <c r="CZ51" s="28"/>
      <c r="DA51" s="28"/>
      <c r="DB51" s="28"/>
      <c r="DC51" s="28"/>
      <c r="DD51" s="28"/>
      <c r="DE51" s="28"/>
      <c r="DF51" s="28"/>
      <c r="DG51" s="28"/>
      <c r="DH51" s="28"/>
      <c r="DI51" s="28"/>
      <c r="DJ51" s="28"/>
      <c r="DK51" s="64"/>
      <c r="DL51" s="28"/>
      <c r="DM51" s="28"/>
      <c r="DN51" s="64"/>
      <c r="DO51" s="64"/>
      <c r="DP51" s="28"/>
      <c r="DQ51" s="28"/>
      <c r="DR51" s="64"/>
      <c r="DS51" s="64"/>
      <c r="DT51" s="28"/>
      <c r="DU51" s="28"/>
      <c r="DV51" s="64"/>
      <c r="DW51" s="28"/>
      <c r="DX51" s="28"/>
      <c r="DY51" s="28"/>
      <c r="DZ51" s="28"/>
      <c r="EA51" s="28"/>
      <c r="EB51" s="28"/>
      <c r="EC51" s="28"/>
      <c r="ED51" s="28"/>
      <c r="EE51" s="28"/>
      <c r="EF51" s="28"/>
      <c r="EG51" s="28"/>
      <c r="EH51" s="28"/>
      <c r="EI51" s="28"/>
      <c r="EJ51" s="28"/>
      <c r="EK51" s="28"/>
      <c r="EL51" s="28"/>
      <c r="EM51" s="28"/>
      <c r="EN51" s="28"/>
      <c r="EO51" s="28"/>
      <c r="EP51" s="28"/>
      <c r="EQ51" s="28"/>
      <c r="ER51" s="28"/>
      <c r="ES51" s="28"/>
      <c r="ET51" s="28"/>
      <c r="EU51" s="28"/>
      <c r="EV51" s="28"/>
      <c r="EW51" s="28"/>
      <c r="EX51" s="28"/>
      <c r="EY51" s="28"/>
      <c r="EZ51" s="28"/>
      <c r="FA51" s="28"/>
      <c r="FB51" s="28"/>
      <c r="FC51" s="28"/>
      <c r="FD51" s="28"/>
      <c r="FE51" s="28"/>
      <c r="FF51" s="28"/>
      <c r="FG51" s="28"/>
      <c r="FH51" s="28"/>
      <c r="FI51" s="28"/>
      <c r="FJ51" s="28"/>
      <c r="FK51" s="28"/>
      <c r="FL51" s="28"/>
      <c r="FM51" s="28"/>
      <c r="FN51" s="28"/>
      <c r="FO51" s="28"/>
      <c r="FP51" s="28"/>
      <c r="FQ51" s="28"/>
      <c r="FR51" s="28"/>
      <c r="FS51" s="28"/>
      <c r="FT51" s="28"/>
      <c r="FU51" s="28"/>
      <c r="FV51" s="28"/>
      <c r="FW51" s="28"/>
      <c r="FX51" s="28"/>
      <c r="FY51" s="28"/>
      <c r="FZ51" s="28"/>
      <c r="GA51" s="28"/>
      <c r="GB51" s="28"/>
      <c r="GC51" s="28"/>
      <c r="GD51" s="28"/>
      <c r="GE51" s="28"/>
      <c r="GF51" s="28"/>
      <c r="GG51" s="28"/>
      <c r="GH51" s="28"/>
      <c r="GI51" s="28"/>
      <c r="GJ51" s="28"/>
      <c r="GK51" s="28"/>
      <c r="GL51" s="28"/>
      <c r="GM51" s="28"/>
      <c r="GN51" s="28"/>
      <c r="GO51" s="28"/>
    </row>
    <row r="52" spans="1:197" x14ac:dyDescent="0.25">
      <c r="A52" s="28"/>
      <c r="B52" s="69"/>
      <c r="C52" s="28"/>
      <c r="D52" s="28"/>
      <c r="E52" s="64"/>
      <c r="F52" s="28"/>
      <c r="G52" s="28"/>
      <c r="H52" s="28"/>
      <c r="I52" s="28"/>
      <c r="J52" s="28"/>
      <c r="K52" s="64"/>
      <c r="L52" s="64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64"/>
      <c r="X52" s="64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64"/>
      <c r="AJ52" s="64"/>
      <c r="AK52" s="28"/>
      <c r="AL52" s="28"/>
      <c r="AM52" s="28"/>
      <c r="AN52" s="28"/>
      <c r="AO52" s="28"/>
      <c r="AP52" s="28"/>
      <c r="AQ52" s="28"/>
      <c r="AR52" s="28"/>
      <c r="AS52" s="28"/>
      <c r="AT52" s="28"/>
      <c r="AU52" s="28"/>
      <c r="AV52" s="28"/>
      <c r="AW52" s="28"/>
      <c r="AX52" s="28"/>
      <c r="AY52" s="65"/>
      <c r="AZ52" s="66"/>
      <c r="BA52" s="65"/>
      <c r="BB52" s="65"/>
      <c r="BC52" s="65"/>
      <c r="BD52" s="65"/>
      <c r="BE52" s="65"/>
      <c r="BF52" s="65"/>
      <c r="BG52" s="65"/>
      <c r="BH52" s="65"/>
      <c r="BI52" s="65"/>
      <c r="BJ52" s="65"/>
      <c r="BK52" s="65"/>
      <c r="BL52" s="65"/>
      <c r="BM52" s="66"/>
      <c r="BN52" s="65"/>
      <c r="BO52" s="65"/>
      <c r="BP52" s="65"/>
      <c r="BQ52" s="65"/>
      <c r="BR52" s="65"/>
      <c r="BS52" s="65"/>
      <c r="BT52" s="65"/>
      <c r="BU52" s="65"/>
      <c r="BV52" s="65"/>
      <c r="BW52" s="65"/>
      <c r="BX52" s="65"/>
      <c r="BY52" s="65"/>
      <c r="BZ52" s="66"/>
      <c r="CA52" s="65"/>
      <c r="CB52" s="65"/>
      <c r="CC52" s="65"/>
      <c r="CD52" s="65"/>
      <c r="CE52" s="65"/>
      <c r="CF52" s="65"/>
      <c r="CG52" s="65"/>
      <c r="CH52" s="65"/>
      <c r="CI52" s="65"/>
      <c r="CJ52" s="65"/>
      <c r="CK52" s="65"/>
      <c r="CL52" s="65"/>
      <c r="CM52" s="65"/>
      <c r="CN52" s="65"/>
      <c r="CO52" s="65"/>
      <c r="CP52" s="65"/>
      <c r="CQ52" s="65"/>
      <c r="CR52" s="65"/>
      <c r="CS52" s="28"/>
      <c r="CT52" s="28"/>
      <c r="CU52" s="28"/>
      <c r="CV52" s="28"/>
      <c r="CW52" s="28"/>
      <c r="CX52" s="28"/>
      <c r="CY52" s="28"/>
      <c r="CZ52" s="28"/>
      <c r="DA52" s="28"/>
      <c r="DB52" s="28"/>
      <c r="DC52" s="28"/>
      <c r="DD52" s="28"/>
      <c r="DE52" s="28"/>
      <c r="DF52" s="28"/>
      <c r="DG52" s="28"/>
      <c r="DH52" s="28"/>
      <c r="DI52" s="28"/>
      <c r="DJ52" s="28"/>
      <c r="DK52" s="64"/>
      <c r="DL52" s="28"/>
      <c r="DM52" s="28"/>
      <c r="DN52" s="64"/>
      <c r="DO52" s="64"/>
      <c r="DP52" s="28"/>
      <c r="DQ52" s="28"/>
      <c r="DR52" s="64"/>
      <c r="DS52" s="64"/>
      <c r="DT52" s="28"/>
      <c r="DU52" s="28"/>
      <c r="DV52" s="64"/>
      <c r="DW52" s="28"/>
      <c r="DX52" s="28"/>
      <c r="DY52" s="28"/>
      <c r="DZ52" s="28"/>
      <c r="EA52" s="28"/>
      <c r="EB52" s="28"/>
      <c r="EC52" s="28"/>
      <c r="ED52" s="28"/>
      <c r="EE52" s="28"/>
      <c r="EF52" s="28"/>
      <c r="EG52" s="28"/>
      <c r="EH52" s="28"/>
      <c r="EI52" s="28"/>
      <c r="EJ52" s="28"/>
      <c r="EK52" s="28"/>
      <c r="EL52" s="28"/>
      <c r="EM52" s="28"/>
      <c r="EN52" s="28"/>
      <c r="EO52" s="28"/>
      <c r="EP52" s="28"/>
      <c r="EQ52" s="28"/>
      <c r="ER52" s="28"/>
      <c r="ES52" s="28"/>
      <c r="ET52" s="28"/>
      <c r="EU52" s="28"/>
      <c r="EV52" s="28"/>
      <c r="EW52" s="28"/>
      <c r="EX52" s="28"/>
      <c r="EY52" s="28"/>
      <c r="EZ52" s="28"/>
      <c r="FA52" s="28"/>
      <c r="FB52" s="28"/>
      <c r="FC52" s="28"/>
      <c r="FD52" s="28"/>
      <c r="FE52" s="28"/>
      <c r="FF52" s="28"/>
      <c r="FG52" s="28"/>
      <c r="FH52" s="28"/>
      <c r="FI52" s="28"/>
      <c r="FJ52" s="28"/>
      <c r="FK52" s="28"/>
      <c r="FL52" s="28"/>
      <c r="FM52" s="28"/>
      <c r="FN52" s="28"/>
      <c r="FO52" s="28"/>
      <c r="FP52" s="28"/>
      <c r="FQ52" s="28"/>
      <c r="FR52" s="28"/>
      <c r="FS52" s="28"/>
      <c r="FT52" s="28"/>
      <c r="FU52" s="28"/>
      <c r="FV52" s="28"/>
      <c r="FW52" s="28"/>
      <c r="FX52" s="28"/>
      <c r="FY52" s="28"/>
      <c r="FZ52" s="28"/>
      <c r="GA52" s="28"/>
      <c r="GB52" s="28"/>
      <c r="GC52" s="28"/>
      <c r="GD52" s="28"/>
      <c r="GE52" s="28"/>
      <c r="GF52" s="28"/>
      <c r="GG52" s="28"/>
      <c r="GH52" s="28"/>
      <c r="GI52" s="28"/>
      <c r="GJ52" s="28"/>
      <c r="GK52" s="28"/>
      <c r="GL52" s="28"/>
      <c r="GM52" s="28"/>
      <c r="GN52" s="28"/>
      <c r="GO52" s="28"/>
    </row>
    <row r="53" spans="1:197" x14ac:dyDescent="0.25">
      <c r="A53" s="28"/>
      <c r="B53" s="69"/>
      <c r="C53" s="28"/>
      <c r="D53" s="28"/>
      <c r="E53" s="64"/>
      <c r="F53" s="28"/>
      <c r="G53" s="28"/>
      <c r="H53" s="28"/>
      <c r="I53" s="28"/>
      <c r="J53" s="28"/>
      <c r="K53" s="64"/>
      <c r="L53" s="64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64"/>
      <c r="X53" s="64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64"/>
      <c r="AJ53" s="64"/>
      <c r="AK53" s="28"/>
      <c r="AL53" s="28"/>
      <c r="AM53" s="28"/>
      <c r="AN53" s="28"/>
      <c r="AO53" s="28"/>
      <c r="AP53" s="28"/>
      <c r="AQ53" s="28"/>
      <c r="AR53" s="28"/>
      <c r="AS53" s="28"/>
      <c r="AT53" s="28"/>
      <c r="AU53" s="28"/>
      <c r="AV53" s="28"/>
      <c r="AW53" s="28"/>
      <c r="AX53" s="28"/>
      <c r="AY53" s="65"/>
      <c r="AZ53" s="66"/>
      <c r="BA53" s="65"/>
      <c r="BB53" s="65"/>
      <c r="BC53" s="65"/>
      <c r="BD53" s="65"/>
      <c r="BE53" s="65"/>
      <c r="BF53" s="65"/>
      <c r="BG53" s="65"/>
      <c r="BH53" s="65"/>
      <c r="BI53" s="65"/>
      <c r="BJ53" s="65"/>
      <c r="BK53" s="65"/>
      <c r="BL53" s="65"/>
      <c r="BM53" s="66"/>
      <c r="BN53" s="65"/>
      <c r="BO53" s="65"/>
      <c r="BP53" s="65"/>
      <c r="BQ53" s="65"/>
      <c r="BR53" s="65"/>
      <c r="BS53" s="65"/>
      <c r="BT53" s="65"/>
      <c r="BU53" s="65"/>
      <c r="BV53" s="65"/>
      <c r="BW53" s="65"/>
      <c r="BX53" s="65"/>
      <c r="BY53" s="65"/>
      <c r="BZ53" s="66"/>
      <c r="CA53" s="65"/>
      <c r="CB53" s="65"/>
      <c r="CC53" s="65"/>
      <c r="CD53" s="65"/>
      <c r="CE53" s="65"/>
      <c r="CF53" s="65"/>
      <c r="CG53" s="65"/>
      <c r="CH53" s="65"/>
      <c r="CI53" s="65"/>
      <c r="CJ53" s="65"/>
      <c r="CK53" s="65"/>
      <c r="CL53" s="65"/>
      <c r="CM53" s="65"/>
      <c r="CN53" s="65"/>
      <c r="CO53" s="65"/>
      <c r="CP53" s="65"/>
      <c r="CQ53" s="65"/>
      <c r="CR53" s="65"/>
      <c r="CS53" s="28"/>
      <c r="CT53" s="28"/>
      <c r="CU53" s="28"/>
      <c r="CV53" s="28"/>
      <c r="CW53" s="28"/>
      <c r="CX53" s="28"/>
      <c r="CY53" s="28"/>
      <c r="CZ53" s="28"/>
      <c r="DA53" s="28"/>
      <c r="DB53" s="28"/>
      <c r="DC53" s="28"/>
      <c r="DD53" s="28"/>
      <c r="DE53" s="28"/>
      <c r="DF53" s="28"/>
      <c r="DG53" s="28"/>
      <c r="DH53" s="28"/>
      <c r="DI53" s="28"/>
      <c r="DJ53" s="28"/>
      <c r="DK53" s="64"/>
      <c r="DL53" s="28"/>
      <c r="DM53" s="28"/>
      <c r="DN53" s="64"/>
      <c r="DO53" s="64"/>
      <c r="DP53" s="28"/>
      <c r="DQ53" s="28"/>
      <c r="DR53" s="64"/>
      <c r="DS53" s="64"/>
      <c r="DT53" s="28"/>
      <c r="DU53" s="28"/>
      <c r="DV53" s="64"/>
      <c r="DW53" s="28"/>
      <c r="DX53" s="28"/>
      <c r="DY53" s="28"/>
      <c r="DZ53" s="28"/>
      <c r="EA53" s="28"/>
      <c r="EB53" s="28"/>
      <c r="EC53" s="28"/>
      <c r="ED53" s="28"/>
      <c r="EE53" s="28"/>
      <c r="EF53" s="28"/>
      <c r="EG53" s="28"/>
      <c r="EH53" s="28"/>
      <c r="EI53" s="28"/>
      <c r="EJ53" s="28"/>
      <c r="EK53" s="28"/>
      <c r="EL53" s="28"/>
      <c r="EM53" s="28"/>
      <c r="EN53" s="28"/>
      <c r="EO53" s="28"/>
      <c r="EP53" s="28"/>
      <c r="EQ53" s="28"/>
      <c r="ER53" s="28"/>
      <c r="ES53" s="28"/>
      <c r="ET53" s="28"/>
      <c r="EU53" s="28"/>
      <c r="EV53" s="28"/>
      <c r="EW53" s="28"/>
      <c r="EX53" s="28"/>
      <c r="EY53" s="28"/>
      <c r="EZ53" s="28"/>
      <c r="FA53" s="28"/>
      <c r="FB53" s="28"/>
      <c r="FC53" s="28"/>
      <c r="FD53" s="28"/>
      <c r="FE53" s="28"/>
      <c r="FF53" s="28"/>
      <c r="FG53" s="28"/>
      <c r="FH53" s="28"/>
      <c r="FI53" s="28"/>
      <c r="FJ53" s="28"/>
      <c r="FK53" s="28"/>
      <c r="FL53" s="28"/>
      <c r="FM53" s="28"/>
      <c r="FN53" s="28"/>
      <c r="FO53" s="28"/>
      <c r="FP53" s="28"/>
      <c r="FQ53" s="28"/>
      <c r="FR53" s="28"/>
      <c r="FS53" s="28"/>
      <c r="FT53" s="28"/>
      <c r="FU53" s="28"/>
      <c r="FV53" s="28"/>
      <c r="FW53" s="28"/>
      <c r="FX53" s="28"/>
      <c r="FY53" s="28"/>
      <c r="FZ53" s="28"/>
      <c r="GA53" s="28"/>
      <c r="GB53" s="28"/>
      <c r="GC53" s="28"/>
      <c r="GD53" s="28"/>
      <c r="GE53" s="28"/>
      <c r="GF53" s="28"/>
      <c r="GG53" s="28"/>
      <c r="GH53" s="28"/>
      <c r="GI53" s="28"/>
      <c r="GJ53" s="28"/>
      <c r="GK53" s="28"/>
      <c r="GL53" s="28"/>
      <c r="GM53" s="28"/>
      <c r="GN53" s="28"/>
      <c r="GO53" s="28"/>
    </row>
    <row r="54" spans="1:197" x14ac:dyDescent="0.25">
      <c r="A54" s="28"/>
      <c r="B54" s="69"/>
      <c r="C54" s="28"/>
      <c r="D54" s="28"/>
      <c r="E54" s="64"/>
      <c r="F54" s="28"/>
      <c r="G54" s="28"/>
      <c r="H54" s="28"/>
      <c r="I54" s="28"/>
      <c r="J54" s="28"/>
      <c r="K54" s="64"/>
      <c r="L54" s="64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64"/>
      <c r="X54" s="64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64"/>
      <c r="AJ54" s="64"/>
      <c r="AK54" s="28"/>
      <c r="AL54" s="28"/>
      <c r="AM54" s="28"/>
      <c r="AN54" s="28"/>
      <c r="AO54" s="28"/>
      <c r="AP54" s="28"/>
      <c r="AQ54" s="28"/>
      <c r="AR54" s="28"/>
      <c r="AS54" s="28"/>
      <c r="AT54" s="28"/>
      <c r="AU54" s="28"/>
      <c r="AV54" s="28"/>
      <c r="AW54" s="28"/>
      <c r="AX54" s="28"/>
      <c r="AY54" s="65"/>
      <c r="AZ54" s="66"/>
      <c r="BA54" s="65"/>
      <c r="BB54" s="65"/>
      <c r="BC54" s="65"/>
      <c r="BD54" s="65"/>
      <c r="BE54" s="65"/>
      <c r="BF54" s="65"/>
      <c r="BG54" s="65"/>
      <c r="BH54" s="65"/>
      <c r="BI54" s="65"/>
      <c r="BJ54" s="65"/>
      <c r="BK54" s="65"/>
      <c r="BL54" s="65"/>
      <c r="BM54" s="66"/>
      <c r="BN54" s="65"/>
      <c r="BO54" s="65"/>
      <c r="BP54" s="65"/>
      <c r="BQ54" s="65"/>
      <c r="BR54" s="65"/>
      <c r="BS54" s="65"/>
      <c r="BT54" s="65"/>
      <c r="BU54" s="65"/>
      <c r="BV54" s="65"/>
      <c r="BW54" s="65"/>
      <c r="BX54" s="65"/>
      <c r="BY54" s="65"/>
      <c r="BZ54" s="66"/>
      <c r="CA54" s="65"/>
      <c r="CB54" s="65"/>
      <c r="CC54" s="65"/>
      <c r="CD54" s="65"/>
      <c r="CE54" s="65"/>
      <c r="CF54" s="65"/>
      <c r="CG54" s="65"/>
      <c r="CH54" s="65"/>
      <c r="CI54" s="65"/>
      <c r="CJ54" s="65"/>
      <c r="CK54" s="65"/>
      <c r="CL54" s="65"/>
      <c r="CM54" s="65"/>
      <c r="CN54" s="65"/>
      <c r="CO54" s="65"/>
      <c r="CP54" s="65"/>
      <c r="CQ54" s="65"/>
      <c r="CR54" s="65"/>
      <c r="CS54" s="28"/>
      <c r="CT54" s="28"/>
      <c r="CU54" s="28"/>
      <c r="CV54" s="28"/>
      <c r="CW54" s="28"/>
      <c r="CX54" s="28"/>
      <c r="CY54" s="28"/>
      <c r="CZ54" s="28"/>
      <c r="DA54" s="28"/>
      <c r="DB54" s="28"/>
      <c r="DC54" s="28"/>
      <c r="DD54" s="28"/>
      <c r="DE54" s="28"/>
      <c r="DF54" s="28"/>
      <c r="DG54" s="28"/>
      <c r="DH54" s="28"/>
      <c r="DI54" s="28"/>
      <c r="DJ54" s="28"/>
      <c r="DK54" s="64"/>
      <c r="DL54" s="28"/>
      <c r="DM54" s="28"/>
      <c r="DN54" s="64"/>
      <c r="DO54" s="64"/>
      <c r="DP54" s="28"/>
      <c r="DQ54" s="28"/>
      <c r="DR54" s="64"/>
      <c r="DS54" s="64"/>
      <c r="DT54" s="28"/>
      <c r="DU54" s="28"/>
      <c r="DV54" s="64"/>
      <c r="DW54" s="28"/>
      <c r="DX54" s="28"/>
      <c r="DY54" s="28"/>
      <c r="DZ54" s="28"/>
      <c r="EA54" s="28"/>
      <c r="EB54" s="28"/>
      <c r="EC54" s="28"/>
      <c r="ED54" s="28"/>
      <c r="EE54" s="28"/>
      <c r="EF54" s="28"/>
      <c r="EG54" s="28"/>
      <c r="EH54" s="28"/>
      <c r="EI54" s="28"/>
      <c r="EJ54" s="28"/>
      <c r="EK54" s="28"/>
      <c r="EL54" s="28"/>
      <c r="EM54" s="28"/>
      <c r="EN54" s="28"/>
      <c r="EO54" s="28"/>
      <c r="EP54" s="28"/>
      <c r="EQ54" s="28"/>
      <c r="ER54" s="28"/>
      <c r="ES54" s="28"/>
      <c r="ET54" s="28"/>
      <c r="EU54" s="28"/>
      <c r="EV54" s="28"/>
      <c r="EW54" s="28"/>
      <c r="EX54" s="28"/>
      <c r="EY54" s="28"/>
      <c r="EZ54" s="28"/>
      <c r="FA54" s="28"/>
      <c r="FB54" s="28"/>
      <c r="FC54" s="28"/>
      <c r="FD54" s="28"/>
      <c r="FE54" s="28"/>
      <c r="FF54" s="28"/>
      <c r="FG54" s="28"/>
      <c r="FH54" s="28"/>
      <c r="FI54" s="28"/>
      <c r="FJ54" s="28"/>
      <c r="FK54" s="28"/>
      <c r="FL54" s="28"/>
      <c r="FM54" s="28"/>
      <c r="FN54" s="28"/>
      <c r="FO54" s="28"/>
      <c r="FP54" s="28"/>
      <c r="FQ54" s="28"/>
      <c r="FR54" s="28"/>
      <c r="FS54" s="28"/>
      <c r="FT54" s="28"/>
      <c r="FU54" s="28"/>
      <c r="FV54" s="28"/>
      <c r="FW54" s="28"/>
      <c r="FX54" s="28"/>
      <c r="FY54" s="28"/>
      <c r="FZ54" s="28"/>
      <c r="GA54" s="28"/>
      <c r="GB54" s="28"/>
      <c r="GC54" s="28"/>
      <c r="GD54" s="28"/>
      <c r="GE54" s="28"/>
      <c r="GF54" s="28"/>
      <c r="GG54" s="28"/>
      <c r="GH54" s="28"/>
      <c r="GI54" s="28"/>
      <c r="GJ54" s="28"/>
      <c r="GK54" s="28"/>
      <c r="GL54" s="28"/>
      <c r="GM54" s="28"/>
      <c r="GN54" s="28"/>
      <c r="GO54" s="28"/>
    </row>
    <row r="55" spans="1:197" x14ac:dyDescent="0.25">
      <c r="A55" s="28"/>
      <c r="B55" s="69"/>
      <c r="C55" s="28"/>
      <c r="D55" s="28"/>
      <c r="E55" s="64"/>
      <c r="F55" s="28"/>
      <c r="G55" s="28"/>
      <c r="H55" s="28"/>
      <c r="I55" s="28"/>
      <c r="J55" s="28"/>
      <c r="K55" s="64"/>
      <c r="L55" s="64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64"/>
      <c r="X55" s="64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64"/>
      <c r="AJ55" s="64"/>
      <c r="AK55" s="28"/>
      <c r="AL55" s="28"/>
      <c r="AM55" s="28"/>
      <c r="AN55" s="28"/>
      <c r="AO55" s="28"/>
      <c r="AP55" s="28"/>
      <c r="AQ55" s="28"/>
      <c r="AR55" s="28"/>
      <c r="AS55" s="28"/>
      <c r="AT55" s="28"/>
      <c r="AU55" s="28"/>
      <c r="AV55" s="28"/>
      <c r="AW55" s="28"/>
      <c r="AX55" s="28"/>
      <c r="AY55" s="65"/>
      <c r="AZ55" s="66"/>
      <c r="BA55" s="65"/>
      <c r="BB55" s="65"/>
      <c r="BC55" s="65"/>
      <c r="BD55" s="65"/>
      <c r="BE55" s="65"/>
      <c r="BF55" s="65"/>
      <c r="BG55" s="65"/>
      <c r="BH55" s="65"/>
      <c r="BI55" s="65"/>
      <c r="BJ55" s="65"/>
      <c r="BK55" s="65"/>
      <c r="BL55" s="65"/>
      <c r="BM55" s="66"/>
      <c r="BN55" s="65"/>
      <c r="BO55" s="65"/>
      <c r="BP55" s="65"/>
      <c r="BQ55" s="65"/>
      <c r="BR55" s="65"/>
      <c r="BS55" s="65"/>
      <c r="BT55" s="65"/>
      <c r="BU55" s="65"/>
      <c r="BV55" s="65"/>
      <c r="BW55" s="65"/>
      <c r="BX55" s="65"/>
      <c r="BY55" s="65"/>
      <c r="BZ55" s="66"/>
      <c r="CA55" s="65"/>
      <c r="CB55" s="65"/>
      <c r="CC55" s="65"/>
      <c r="CD55" s="65"/>
      <c r="CE55" s="65"/>
      <c r="CF55" s="65"/>
      <c r="CG55" s="65"/>
      <c r="CH55" s="65"/>
      <c r="CI55" s="65"/>
      <c r="CJ55" s="65"/>
      <c r="CK55" s="65"/>
      <c r="CL55" s="65"/>
      <c r="CM55" s="65"/>
      <c r="CN55" s="65"/>
      <c r="CO55" s="65"/>
      <c r="CP55" s="65"/>
      <c r="CQ55" s="65"/>
      <c r="CR55" s="65"/>
      <c r="CS55" s="28"/>
      <c r="CT55" s="28"/>
      <c r="CU55" s="28"/>
      <c r="CV55" s="28"/>
      <c r="CW55" s="28"/>
      <c r="CX55" s="28"/>
      <c r="CY55" s="28"/>
      <c r="CZ55" s="28"/>
      <c r="DA55" s="28"/>
      <c r="DB55" s="28"/>
      <c r="DC55" s="28"/>
      <c r="DD55" s="28"/>
      <c r="DE55" s="28"/>
      <c r="DF55" s="28"/>
      <c r="DG55" s="28"/>
      <c r="DH55" s="28"/>
      <c r="DI55" s="28"/>
      <c r="DJ55" s="28"/>
      <c r="DK55" s="64"/>
      <c r="DL55" s="28"/>
      <c r="DM55" s="28"/>
      <c r="DN55" s="64"/>
      <c r="DO55" s="64"/>
      <c r="DP55" s="28"/>
      <c r="DQ55" s="28"/>
      <c r="DR55" s="64"/>
      <c r="DS55" s="64"/>
      <c r="DT55" s="28"/>
      <c r="DU55" s="28"/>
      <c r="DV55" s="64"/>
      <c r="DW55" s="28"/>
      <c r="DX55" s="28"/>
      <c r="DY55" s="28"/>
      <c r="DZ55" s="28"/>
      <c r="EA55" s="28"/>
      <c r="EB55" s="28"/>
      <c r="EC55" s="28"/>
      <c r="ED55" s="28"/>
      <c r="EE55" s="28"/>
      <c r="EF55" s="28"/>
      <c r="EG55" s="28"/>
      <c r="EH55" s="28"/>
      <c r="EI55" s="28"/>
      <c r="EJ55" s="28"/>
      <c r="EK55" s="28"/>
      <c r="EL55" s="28"/>
      <c r="EM55" s="28"/>
      <c r="EN55" s="28"/>
      <c r="EO55" s="28"/>
      <c r="EP55" s="28"/>
      <c r="EQ55" s="28"/>
      <c r="ER55" s="28"/>
      <c r="ES55" s="28"/>
      <c r="ET55" s="28"/>
      <c r="EU55" s="28"/>
      <c r="EV55" s="28"/>
      <c r="EW55" s="28"/>
      <c r="EX55" s="28"/>
      <c r="EY55" s="28"/>
      <c r="EZ55" s="28"/>
      <c r="FA55" s="28"/>
      <c r="FB55" s="28"/>
      <c r="FC55" s="28"/>
      <c r="FD55" s="28"/>
      <c r="FE55" s="28"/>
      <c r="FF55" s="28"/>
      <c r="FG55" s="28"/>
      <c r="FH55" s="28"/>
      <c r="FI55" s="28"/>
      <c r="FJ55" s="28"/>
      <c r="FK55" s="28"/>
      <c r="FL55" s="28"/>
      <c r="FM55" s="28"/>
      <c r="FN55" s="28"/>
      <c r="FO55" s="28"/>
      <c r="FP55" s="28"/>
      <c r="FQ55" s="28"/>
      <c r="FR55" s="28"/>
      <c r="FS55" s="28"/>
      <c r="FT55" s="28"/>
      <c r="FU55" s="28"/>
      <c r="FV55" s="28"/>
      <c r="FW55" s="28"/>
      <c r="FX55" s="28"/>
      <c r="FY55" s="28"/>
      <c r="FZ55" s="28"/>
      <c r="GA55" s="28"/>
      <c r="GB55" s="28"/>
      <c r="GC55" s="28"/>
      <c r="GD55" s="28"/>
      <c r="GE55" s="28"/>
      <c r="GF55" s="28"/>
      <c r="GG55" s="28"/>
      <c r="GH55" s="28"/>
      <c r="GI55" s="28"/>
      <c r="GJ55" s="28"/>
      <c r="GK55" s="28"/>
      <c r="GL55" s="28"/>
      <c r="GM55" s="28"/>
      <c r="GN55" s="28"/>
      <c r="GO55" s="28"/>
    </row>
    <row r="56" spans="1:197" x14ac:dyDescent="0.25">
      <c r="A56" s="28"/>
      <c r="B56" s="69"/>
      <c r="C56" s="28"/>
      <c r="D56" s="28"/>
      <c r="E56" s="64"/>
      <c r="F56" s="28"/>
      <c r="G56" s="28"/>
      <c r="H56" s="28"/>
      <c r="I56" s="28"/>
      <c r="J56" s="28"/>
      <c r="K56" s="64"/>
      <c r="L56" s="64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64"/>
      <c r="X56" s="64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64"/>
      <c r="AJ56" s="64"/>
      <c r="AK56" s="28"/>
      <c r="AL56" s="28"/>
      <c r="AM56" s="28"/>
      <c r="AN56" s="28"/>
      <c r="AO56" s="28"/>
      <c r="AP56" s="28"/>
      <c r="AQ56" s="28"/>
      <c r="AR56" s="28"/>
      <c r="AS56" s="28"/>
      <c r="AT56" s="28"/>
      <c r="AU56" s="28"/>
      <c r="AV56" s="28"/>
      <c r="AW56" s="28"/>
      <c r="AX56" s="28"/>
      <c r="AY56" s="65"/>
      <c r="AZ56" s="66"/>
      <c r="BA56" s="65"/>
      <c r="BB56" s="65"/>
      <c r="BC56" s="65"/>
      <c r="BD56" s="65"/>
      <c r="BE56" s="65"/>
      <c r="BF56" s="65"/>
      <c r="BG56" s="65"/>
      <c r="BH56" s="65"/>
      <c r="BI56" s="65"/>
      <c r="BJ56" s="65"/>
      <c r="BK56" s="65"/>
      <c r="BL56" s="65"/>
      <c r="BM56" s="66"/>
      <c r="BN56" s="65"/>
      <c r="BO56" s="65"/>
      <c r="BP56" s="65"/>
      <c r="BQ56" s="65"/>
      <c r="BR56" s="65"/>
      <c r="BS56" s="65"/>
      <c r="BT56" s="65"/>
      <c r="BU56" s="65"/>
      <c r="BV56" s="65"/>
      <c r="BW56" s="65"/>
      <c r="BX56" s="65"/>
      <c r="BY56" s="65"/>
      <c r="BZ56" s="66"/>
      <c r="CA56" s="65"/>
      <c r="CB56" s="65"/>
      <c r="CC56" s="65"/>
      <c r="CD56" s="65"/>
      <c r="CE56" s="65"/>
      <c r="CF56" s="65"/>
      <c r="CG56" s="65"/>
      <c r="CH56" s="65"/>
      <c r="CI56" s="65"/>
      <c r="CJ56" s="65"/>
      <c r="CK56" s="65"/>
      <c r="CL56" s="65"/>
      <c r="CM56" s="65"/>
      <c r="CN56" s="65"/>
      <c r="CO56" s="65"/>
      <c r="CP56" s="65"/>
      <c r="CQ56" s="65"/>
      <c r="CR56" s="65"/>
      <c r="CS56" s="28"/>
      <c r="CT56" s="28"/>
      <c r="CU56" s="28"/>
      <c r="CV56" s="28"/>
      <c r="CW56" s="28"/>
      <c r="CX56" s="28"/>
      <c r="CY56" s="28"/>
      <c r="CZ56" s="28"/>
      <c r="DA56" s="28"/>
      <c r="DB56" s="28"/>
      <c r="DC56" s="28"/>
      <c r="DD56" s="28"/>
      <c r="DE56" s="28"/>
      <c r="DF56" s="28"/>
      <c r="DG56" s="28"/>
      <c r="DH56" s="28"/>
      <c r="DI56" s="28"/>
      <c r="DJ56" s="28"/>
      <c r="DK56" s="64"/>
      <c r="DL56" s="28"/>
      <c r="DM56" s="28"/>
      <c r="DN56" s="64"/>
      <c r="DO56" s="64"/>
      <c r="DP56" s="28"/>
      <c r="DQ56" s="28"/>
      <c r="DR56" s="64"/>
      <c r="DS56" s="64"/>
      <c r="DT56" s="28"/>
      <c r="DU56" s="28"/>
      <c r="DV56" s="64"/>
      <c r="DW56" s="28"/>
      <c r="DX56" s="28"/>
      <c r="DY56" s="28"/>
      <c r="DZ56" s="28"/>
      <c r="EA56" s="28"/>
      <c r="EB56" s="28"/>
      <c r="EC56" s="28"/>
      <c r="ED56" s="28"/>
      <c r="EE56" s="28"/>
      <c r="EF56" s="28"/>
      <c r="EG56" s="28"/>
      <c r="EH56" s="28"/>
      <c r="EI56" s="28"/>
      <c r="EJ56" s="28"/>
      <c r="EK56" s="28"/>
      <c r="EL56" s="28"/>
      <c r="EM56" s="28"/>
      <c r="EN56" s="28"/>
      <c r="EO56" s="28"/>
      <c r="EP56" s="28"/>
      <c r="EQ56" s="28"/>
      <c r="ER56" s="28"/>
      <c r="ES56" s="28"/>
      <c r="ET56" s="28"/>
      <c r="EU56" s="28"/>
      <c r="EV56" s="28"/>
      <c r="EW56" s="28"/>
      <c r="EX56" s="28"/>
      <c r="EY56" s="28"/>
      <c r="EZ56" s="28"/>
      <c r="FA56" s="28"/>
      <c r="FB56" s="28"/>
      <c r="FC56" s="28"/>
      <c r="FD56" s="28"/>
      <c r="FE56" s="28"/>
      <c r="FF56" s="28"/>
      <c r="FG56" s="28"/>
      <c r="FH56" s="28"/>
      <c r="FI56" s="28"/>
      <c r="FJ56" s="28"/>
      <c r="FK56" s="28"/>
      <c r="FL56" s="28"/>
      <c r="FM56" s="28"/>
      <c r="FN56" s="28"/>
      <c r="FO56" s="28"/>
      <c r="FP56" s="28"/>
      <c r="FQ56" s="28"/>
      <c r="FR56" s="28"/>
      <c r="FS56" s="28"/>
      <c r="FT56" s="28"/>
      <c r="FU56" s="28"/>
      <c r="FV56" s="28"/>
      <c r="FW56" s="28"/>
      <c r="FX56" s="28"/>
      <c r="FY56" s="28"/>
      <c r="FZ56" s="28"/>
      <c r="GA56" s="28"/>
      <c r="GB56" s="28"/>
      <c r="GC56" s="28"/>
      <c r="GD56" s="28"/>
      <c r="GE56" s="28"/>
      <c r="GF56" s="28"/>
      <c r="GG56" s="28"/>
      <c r="GH56" s="28"/>
      <c r="GI56" s="28"/>
      <c r="GJ56" s="28"/>
      <c r="GK56" s="28"/>
      <c r="GL56" s="28"/>
      <c r="GM56" s="28"/>
      <c r="GN56" s="28"/>
      <c r="GO56" s="28"/>
    </row>
    <row r="57" spans="1:197" x14ac:dyDescent="0.25">
      <c r="A57" s="28"/>
      <c r="B57" s="69"/>
      <c r="C57" s="28"/>
      <c r="D57" s="28"/>
      <c r="E57" s="64"/>
      <c r="F57" s="28"/>
      <c r="G57" s="28"/>
      <c r="H57" s="28"/>
      <c r="I57" s="28"/>
      <c r="J57" s="28"/>
      <c r="K57" s="64"/>
      <c r="L57" s="64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64"/>
      <c r="X57" s="64"/>
      <c r="Y57" s="28"/>
      <c r="Z57" s="28"/>
      <c r="AA57" s="28"/>
      <c r="AB57" s="28"/>
      <c r="AC57" s="28"/>
      <c r="AD57" s="28"/>
      <c r="AE57" s="28"/>
      <c r="AF57" s="28"/>
      <c r="AG57" s="28"/>
      <c r="AH57" s="28"/>
      <c r="AI57" s="64"/>
      <c r="AJ57" s="64"/>
      <c r="AK57" s="28"/>
      <c r="AL57" s="28"/>
      <c r="AM57" s="28"/>
      <c r="AN57" s="28"/>
      <c r="AO57" s="28"/>
      <c r="AP57" s="28"/>
      <c r="AQ57" s="28"/>
      <c r="AR57" s="28"/>
      <c r="AS57" s="28"/>
      <c r="AT57" s="28"/>
      <c r="AU57" s="28"/>
      <c r="AV57" s="28"/>
      <c r="AW57" s="28"/>
      <c r="AX57" s="28"/>
      <c r="AY57" s="65"/>
      <c r="AZ57" s="66"/>
      <c r="BA57" s="65"/>
      <c r="BB57" s="65"/>
      <c r="BC57" s="65"/>
      <c r="BD57" s="65"/>
      <c r="BE57" s="65"/>
      <c r="BF57" s="65"/>
      <c r="BG57" s="65"/>
      <c r="BH57" s="65"/>
      <c r="BI57" s="65"/>
      <c r="BJ57" s="65"/>
      <c r="BK57" s="65"/>
      <c r="BL57" s="65"/>
      <c r="BM57" s="66"/>
      <c r="BN57" s="65"/>
      <c r="BO57" s="65"/>
      <c r="BP57" s="65"/>
      <c r="BQ57" s="65"/>
      <c r="BR57" s="65"/>
      <c r="BS57" s="65"/>
      <c r="BT57" s="65"/>
      <c r="BU57" s="65"/>
      <c r="BV57" s="65"/>
      <c r="BW57" s="65"/>
      <c r="BX57" s="65"/>
      <c r="BY57" s="65"/>
      <c r="BZ57" s="66"/>
      <c r="CA57" s="65"/>
      <c r="CB57" s="65"/>
      <c r="CC57" s="65"/>
      <c r="CD57" s="65"/>
      <c r="CE57" s="65"/>
      <c r="CF57" s="65"/>
      <c r="CG57" s="65"/>
      <c r="CH57" s="65"/>
      <c r="CI57" s="65"/>
      <c r="CJ57" s="65"/>
      <c r="CK57" s="65"/>
      <c r="CL57" s="65"/>
      <c r="CM57" s="65"/>
      <c r="CN57" s="65"/>
      <c r="CO57" s="65"/>
      <c r="CP57" s="65"/>
      <c r="CQ57" s="65"/>
      <c r="CR57" s="65"/>
      <c r="CS57" s="28"/>
      <c r="CT57" s="28"/>
      <c r="CU57" s="28"/>
      <c r="CV57" s="28"/>
      <c r="CW57" s="28"/>
      <c r="CX57" s="28"/>
      <c r="CY57" s="28"/>
      <c r="CZ57" s="28"/>
      <c r="DA57" s="28"/>
      <c r="DB57" s="28"/>
      <c r="DC57" s="28"/>
      <c r="DD57" s="28"/>
      <c r="DE57" s="28"/>
      <c r="DF57" s="28"/>
      <c r="DG57" s="28"/>
      <c r="DH57" s="28"/>
      <c r="DI57" s="28"/>
      <c r="DJ57" s="28"/>
      <c r="DK57" s="64"/>
      <c r="DL57" s="28"/>
      <c r="DM57" s="28"/>
      <c r="DN57" s="64"/>
      <c r="DO57" s="64"/>
      <c r="DP57" s="28"/>
      <c r="DQ57" s="28"/>
      <c r="DR57" s="64"/>
      <c r="DS57" s="64"/>
      <c r="DT57" s="28"/>
      <c r="DU57" s="28"/>
      <c r="DV57" s="64"/>
      <c r="DW57" s="28"/>
      <c r="DX57" s="28"/>
      <c r="DY57" s="28"/>
      <c r="DZ57" s="28"/>
      <c r="EA57" s="28"/>
      <c r="EB57" s="28"/>
      <c r="EC57" s="28"/>
      <c r="ED57" s="28"/>
      <c r="EE57" s="28"/>
      <c r="EF57" s="28"/>
      <c r="EG57" s="28"/>
      <c r="EH57" s="28"/>
      <c r="EI57" s="28"/>
      <c r="EJ57" s="28"/>
      <c r="EK57" s="28"/>
      <c r="EL57" s="28"/>
      <c r="EM57" s="28"/>
      <c r="EN57" s="28"/>
      <c r="EO57" s="28"/>
      <c r="EP57" s="28"/>
      <c r="EQ57" s="28"/>
      <c r="ER57" s="28"/>
      <c r="ES57" s="28"/>
      <c r="ET57" s="28"/>
      <c r="EU57" s="28"/>
      <c r="EV57" s="28"/>
      <c r="EW57" s="28"/>
      <c r="EX57" s="28"/>
      <c r="EY57" s="28"/>
      <c r="EZ57" s="28"/>
      <c r="FA57" s="28"/>
      <c r="FB57" s="28"/>
      <c r="FC57" s="28"/>
      <c r="FD57" s="28"/>
      <c r="FE57" s="28"/>
      <c r="FF57" s="28"/>
      <c r="FG57" s="28"/>
      <c r="FH57" s="28"/>
      <c r="FI57" s="28"/>
      <c r="FJ57" s="28"/>
      <c r="FK57" s="28"/>
      <c r="FL57" s="28"/>
      <c r="FM57" s="28"/>
      <c r="FN57" s="28"/>
      <c r="FO57" s="28"/>
      <c r="FP57" s="28"/>
      <c r="FQ57" s="28"/>
      <c r="FR57" s="28"/>
      <c r="FS57" s="28"/>
      <c r="FT57" s="28"/>
      <c r="FU57" s="28"/>
      <c r="FV57" s="28"/>
      <c r="FW57" s="28"/>
      <c r="FX57" s="28"/>
      <c r="FY57" s="28"/>
      <c r="FZ57" s="28"/>
      <c r="GA57" s="28"/>
      <c r="GB57" s="28"/>
      <c r="GC57" s="28"/>
      <c r="GD57" s="28"/>
      <c r="GE57" s="28"/>
      <c r="GF57" s="28"/>
      <c r="GG57" s="28"/>
      <c r="GH57" s="28"/>
      <c r="GI57" s="28"/>
      <c r="GJ57" s="28"/>
      <c r="GK57" s="28"/>
      <c r="GL57" s="28"/>
      <c r="GM57" s="28"/>
      <c r="GN57" s="28"/>
      <c r="GO57" s="28"/>
    </row>
    <row r="58" spans="1:197" x14ac:dyDescent="0.25">
      <c r="A58" s="28"/>
      <c r="B58" s="69"/>
      <c r="C58" s="28"/>
      <c r="D58" s="28"/>
      <c r="E58" s="64"/>
      <c r="F58" s="28"/>
      <c r="G58" s="28"/>
      <c r="H58" s="28"/>
      <c r="I58" s="28"/>
      <c r="J58" s="28"/>
      <c r="K58" s="64"/>
      <c r="L58" s="64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64"/>
      <c r="X58" s="64"/>
      <c r="Y58" s="28"/>
      <c r="Z58" s="28"/>
      <c r="AA58" s="28"/>
      <c r="AB58" s="28"/>
      <c r="AC58" s="28"/>
      <c r="AD58" s="28"/>
      <c r="AE58" s="28"/>
      <c r="AF58" s="28"/>
      <c r="AG58" s="28"/>
      <c r="AH58" s="28"/>
      <c r="AI58" s="64"/>
      <c r="AJ58" s="64"/>
      <c r="AK58" s="28"/>
      <c r="AL58" s="28"/>
      <c r="AM58" s="28"/>
      <c r="AN58" s="28"/>
      <c r="AO58" s="28"/>
      <c r="AP58" s="28"/>
      <c r="AQ58" s="28"/>
      <c r="AR58" s="28"/>
      <c r="AS58" s="28"/>
      <c r="AT58" s="28"/>
      <c r="AU58" s="28"/>
      <c r="AV58" s="28"/>
      <c r="AW58" s="28"/>
      <c r="AX58" s="28"/>
      <c r="AY58" s="65"/>
      <c r="AZ58" s="66"/>
      <c r="BA58" s="65"/>
      <c r="BB58" s="65"/>
      <c r="BC58" s="65"/>
      <c r="BD58" s="65"/>
      <c r="BE58" s="65"/>
      <c r="BF58" s="65"/>
      <c r="BG58" s="65"/>
      <c r="BH58" s="65"/>
      <c r="BI58" s="65"/>
      <c r="BJ58" s="65"/>
      <c r="BK58" s="65"/>
      <c r="BL58" s="65"/>
      <c r="BM58" s="66"/>
      <c r="BN58" s="65"/>
      <c r="BO58" s="65"/>
      <c r="BP58" s="65"/>
      <c r="BQ58" s="65"/>
      <c r="BR58" s="65"/>
      <c r="BS58" s="65"/>
      <c r="BT58" s="65"/>
      <c r="BU58" s="65"/>
      <c r="BV58" s="65"/>
      <c r="BW58" s="65"/>
      <c r="BX58" s="65"/>
      <c r="BY58" s="65"/>
      <c r="BZ58" s="66"/>
      <c r="CA58" s="65"/>
      <c r="CB58" s="65"/>
      <c r="CC58" s="65"/>
      <c r="CD58" s="65"/>
      <c r="CE58" s="65"/>
      <c r="CF58" s="65"/>
      <c r="CG58" s="65"/>
      <c r="CH58" s="65"/>
      <c r="CI58" s="65"/>
      <c r="CJ58" s="65"/>
      <c r="CK58" s="65"/>
      <c r="CL58" s="65"/>
      <c r="CM58" s="65"/>
      <c r="CN58" s="65"/>
      <c r="CO58" s="65"/>
      <c r="CP58" s="65"/>
      <c r="CQ58" s="65"/>
      <c r="CR58" s="65"/>
      <c r="CS58" s="28"/>
      <c r="CT58" s="28"/>
      <c r="CU58" s="28"/>
      <c r="CV58" s="28"/>
      <c r="CW58" s="28"/>
      <c r="CX58" s="28"/>
      <c r="CY58" s="28"/>
      <c r="CZ58" s="28"/>
      <c r="DA58" s="28"/>
      <c r="DB58" s="28"/>
      <c r="DC58" s="28"/>
      <c r="DD58" s="28"/>
      <c r="DE58" s="28"/>
      <c r="DF58" s="28"/>
      <c r="DG58" s="28"/>
      <c r="DH58" s="28"/>
      <c r="DI58" s="28"/>
      <c r="DJ58" s="28"/>
      <c r="DK58" s="64"/>
      <c r="DL58" s="28"/>
      <c r="DM58" s="28"/>
      <c r="DN58" s="64"/>
      <c r="DO58" s="64"/>
      <c r="DP58" s="28"/>
      <c r="DQ58" s="28"/>
      <c r="DR58" s="64"/>
      <c r="DS58" s="64"/>
      <c r="DT58" s="28"/>
      <c r="DU58" s="28"/>
      <c r="DV58" s="64"/>
      <c r="DW58" s="28"/>
      <c r="DX58" s="28"/>
      <c r="DY58" s="28"/>
      <c r="DZ58" s="28"/>
      <c r="EA58" s="28"/>
      <c r="EB58" s="28"/>
      <c r="EC58" s="28"/>
      <c r="ED58" s="28"/>
      <c r="EE58" s="28"/>
      <c r="EF58" s="28"/>
      <c r="EG58" s="28"/>
      <c r="EH58" s="28"/>
      <c r="EI58" s="28"/>
      <c r="EJ58" s="28"/>
      <c r="EK58" s="28"/>
      <c r="EL58" s="28"/>
      <c r="EM58" s="28"/>
      <c r="EN58" s="28"/>
      <c r="EO58" s="28"/>
      <c r="EP58" s="28"/>
      <c r="EQ58" s="28"/>
      <c r="ER58" s="28"/>
      <c r="ES58" s="28"/>
      <c r="ET58" s="28"/>
      <c r="EU58" s="28"/>
      <c r="EV58" s="28"/>
      <c r="EW58" s="28"/>
      <c r="EX58" s="28"/>
      <c r="EY58" s="28"/>
      <c r="EZ58" s="28"/>
      <c r="FA58" s="28"/>
      <c r="FB58" s="28"/>
      <c r="FC58" s="28"/>
      <c r="FD58" s="28"/>
      <c r="FE58" s="28"/>
      <c r="FF58" s="28"/>
      <c r="FG58" s="28"/>
      <c r="FH58" s="28"/>
      <c r="FI58" s="28"/>
      <c r="FJ58" s="28"/>
      <c r="FK58" s="28"/>
      <c r="FL58" s="28"/>
      <c r="FM58" s="28"/>
      <c r="FN58" s="28"/>
      <c r="FO58" s="28"/>
      <c r="FP58" s="28"/>
      <c r="FQ58" s="28"/>
      <c r="FR58" s="28"/>
      <c r="FS58" s="28"/>
      <c r="FT58" s="28"/>
      <c r="FU58" s="28"/>
      <c r="FV58" s="28"/>
      <c r="FW58" s="28"/>
      <c r="FX58" s="28"/>
      <c r="FY58" s="28"/>
      <c r="FZ58" s="28"/>
      <c r="GA58" s="28"/>
      <c r="GB58" s="28"/>
      <c r="GC58" s="28"/>
      <c r="GD58" s="28"/>
      <c r="GE58" s="28"/>
      <c r="GF58" s="28"/>
      <c r="GG58" s="28"/>
      <c r="GH58" s="28"/>
      <c r="GI58" s="28"/>
      <c r="GJ58" s="28"/>
      <c r="GK58" s="28"/>
      <c r="GL58" s="28"/>
      <c r="GM58" s="28"/>
      <c r="GN58" s="28"/>
      <c r="GO58" s="28"/>
    </row>
    <row r="59" spans="1:197" x14ac:dyDescent="0.25">
      <c r="A59" s="28"/>
      <c r="B59" s="69"/>
      <c r="C59" s="28"/>
      <c r="D59" s="28"/>
      <c r="E59" s="64"/>
      <c r="F59" s="28"/>
      <c r="G59" s="28"/>
      <c r="H59" s="28"/>
      <c r="I59" s="28"/>
      <c r="J59" s="28"/>
      <c r="K59" s="64"/>
      <c r="L59" s="64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64"/>
      <c r="X59" s="64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64"/>
      <c r="AJ59" s="64"/>
      <c r="AK59" s="28"/>
      <c r="AL59" s="28"/>
      <c r="AM59" s="28"/>
      <c r="AN59" s="28"/>
      <c r="AO59" s="28"/>
      <c r="AP59" s="28"/>
      <c r="AQ59" s="28"/>
      <c r="AR59" s="28"/>
      <c r="AS59" s="28"/>
      <c r="AT59" s="28"/>
      <c r="AU59" s="28"/>
      <c r="AV59" s="28"/>
      <c r="AW59" s="28"/>
      <c r="AX59" s="28"/>
      <c r="AY59" s="65"/>
      <c r="AZ59" s="66"/>
      <c r="BA59" s="65"/>
      <c r="BB59" s="65"/>
      <c r="BC59" s="65"/>
      <c r="BD59" s="65"/>
      <c r="BE59" s="65"/>
      <c r="BF59" s="65"/>
      <c r="BG59" s="65"/>
      <c r="BH59" s="65"/>
      <c r="BI59" s="65"/>
      <c r="BJ59" s="65"/>
      <c r="BK59" s="65"/>
      <c r="BL59" s="65"/>
      <c r="BM59" s="66"/>
      <c r="BN59" s="65"/>
      <c r="BO59" s="65"/>
      <c r="BP59" s="65"/>
      <c r="BQ59" s="65"/>
      <c r="BR59" s="65"/>
      <c r="BS59" s="65"/>
      <c r="BT59" s="65"/>
      <c r="BU59" s="65"/>
      <c r="BV59" s="65"/>
      <c r="BW59" s="65"/>
      <c r="BX59" s="65"/>
      <c r="BY59" s="65"/>
      <c r="BZ59" s="66"/>
      <c r="CA59" s="65"/>
      <c r="CB59" s="65"/>
      <c r="CC59" s="65"/>
      <c r="CD59" s="65"/>
      <c r="CE59" s="65"/>
      <c r="CF59" s="65"/>
      <c r="CG59" s="65"/>
      <c r="CH59" s="65"/>
      <c r="CI59" s="65"/>
      <c r="CJ59" s="65"/>
      <c r="CK59" s="65"/>
      <c r="CL59" s="65"/>
      <c r="CM59" s="65"/>
      <c r="CN59" s="65"/>
      <c r="CO59" s="65"/>
      <c r="CP59" s="65"/>
      <c r="CQ59" s="65"/>
      <c r="CR59" s="65"/>
      <c r="CS59" s="28"/>
      <c r="CT59" s="28"/>
      <c r="CU59" s="28"/>
      <c r="CV59" s="28"/>
      <c r="CW59" s="28"/>
      <c r="CX59" s="28"/>
      <c r="CY59" s="28"/>
      <c r="CZ59" s="28"/>
      <c r="DA59" s="28"/>
      <c r="DB59" s="28"/>
      <c r="DC59" s="28"/>
      <c r="DD59" s="28"/>
      <c r="DE59" s="28"/>
      <c r="DF59" s="28"/>
      <c r="DG59" s="28"/>
      <c r="DH59" s="28"/>
      <c r="DI59" s="28"/>
      <c r="DJ59" s="28"/>
      <c r="DK59" s="64"/>
      <c r="DL59" s="28"/>
      <c r="DM59" s="28"/>
      <c r="DN59" s="64"/>
      <c r="DO59" s="64"/>
      <c r="DP59" s="28"/>
      <c r="DQ59" s="28"/>
      <c r="DR59" s="64"/>
      <c r="DS59" s="64"/>
      <c r="DT59" s="28"/>
      <c r="DU59" s="28"/>
      <c r="DV59" s="64"/>
      <c r="DW59" s="28"/>
      <c r="DX59" s="28"/>
      <c r="DY59" s="28"/>
      <c r="DZ59" s="28"/>
      <c r="EA59" s="28"/>
      <c r="EB59" s="28"/>
      <c r="EC59" s="28"/>
      <c r="ED59" s="28"/>
      <c r="EE59" s="28"/>
      <c r="EF59" s="28"/>
      <c r="EG59" s="28"/>
      <c r="EH59" s="28"/>
      <c r="EI59" s="28"/>
      <c r="EJ59" s="28"/>
      <c r="EK59" s="28"/>
      <c r="EL59" s="28"/>
      <c r="EM59" s="28"/>
      <c r="EN59" s="28"/>
      <c r="EO59" s="28"/>
      <c r="EP59" s="28"/>
      <c r="EQ59" s="28"/>
      <c r="ER59" s="28"/>
      <c r="ES59" s="28"/>
      <c r="ET59" s="28"/>
      <c r="EU59" s="28"/>
      <c r="EV59" s="28"/>
      <c r="EW59" s="28"/>
      <c r="EX59" s="28"/>
      <c r="EY59" s="28"/>
      <c r="EZ59" s="28"/>
      <c r="FA59" s="28"/>
      <c r="FB59" s="28"/>
      <c r="FC59" s="28"/>
      <c r="FD59" s="28"/>
      <c r="FE59" s="28"/>
      <c r="FF59" s="28"/>
      <c r="FG59" s="28"/>
      <c r="FH59" s="28"/>
      <c r="FI59" s="28"/>
      <c r="FJ59" s="28"/>
      <c r="FK59" s="28"/>
      <c r="FL59" s="28"/>
      <c r="FM59" s="28"/>
      <c r="FN59" s="28"/>
      <c r="FO59" s="28"/>
      <c r="FP59" s="28"/>
      <c r="FQ59" s="28"/>
      <c r="FR59" s="28"/>
      <c r="FS59" s="28"/>
      <c r="FT59" s="28"/>
      <c r="FU59" s="28"/>
      <c r="FV59" s="28"/>
      <c r="FW59" s="28"/>
      <c r="FX59" s="28"/>
      <c r="FY59" s="28"/>
      <c r="FZ59" s="28"/>
      <c r="GA59" s="28"/>
      <c r="GB59" s="28"/>
      <c r="GC59" s="28"/>
      <c r="GD59" s="28"/>
      <c r="GE59" s="28"/>
      <c r="GF59" s="28"/>
      <c r="GG59" s="28"/>
      <c r="GH59" s="28"/>
      <c r="GI59" s="28"/>
      <c r="GJ59" s="28"/>
      <c r="GK59" s="28"/>
      <c r="GL59" s="28"/>
      <c r="GM59" s="28"/>
      <c r="GN59" s="28"/>
      <c r="GO59" s="28"/>
    </row>
    <row r="60" spans="1:197" x14ac:dyDescent="0.25">
      <c r="A60" s="28"/>
      <c r="B60" s="69"/>
      <c r="C60" s="28"/>
      <c r="D60" s="28"/>
      <c r="E60" s="64"/>
      <c r="F60" s="28"/>
      <c r="G60" s="28"/>
      <c r="H60" s="28"/>
      <c r="I60" s="28"/>
      <c r="J60" s="28"/>
      <c r="K60" s="64"/>
      <c r="L60" s="64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64"/>
      <c r="X60" s="64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64"/>
      <c r="AJ60" s="64"/>
      <c r="AK60" s="28"/>
      <c r="AL60" s="28"/>
      <c r="AM60" s="28"/>
      <c r="AN60" s="28"/>
      <c r="AO60" s="28"/>
      <c r="AP60" s="28"/>
      <c r="AQ60" s="28"/>
      <c r="AR60" s="28"/>
      <c r="AS60" s="28"/>
      <c r="AT60" s="28"/>
      <c r="AU60" s="28"/>
      <c r="AV60" s="28"/>
      <c r="AW60" s="28"/>
      <c r="AX60" s="28"/>
      <c r="AY60" s="65"/>
      <c r="AZ60" s="66"/>
      <c r="BA60" s="65"/>
      <c r="BB60" s="65"/>
      <c r="BC60" s="65"/>
      <c r="BD60" s="65"/>
      <c r="BE60" s="65"/>
      <c r="BF60" s="65"/>
      <c r="BG60" s="65"/>
      <c r="BH60" s="65"/>
      <c r="BI60" s="65"/>
      <c r="BJ60" s="65"/>
      <c r="BK60" s="65"/>
      <c r="BL60" s="65"/>
      <c r="BM60" s="66"/>
      <c r="BN60" s="65"/>
      <c r="BO60" s="65"/>
      <c r="BP60" s="65"/>
      <c r="BQ60" s="65"/>
      <c r="BR60" s="65"/>
      <c r="BS60" s="65"/>
      <c r="BT60" s="65"/>
      <c r="BU60" s="65"/>
      <c r="BV60" s="65"/>
      <c r="BW60" s="65"/>
      <c r="BX60" s="65"/>
      <c r="BY60" s="65"/>
      <c r="BZ60" s="66"/>
      <c r="CA60" s="65"/>
      <c r="CB60" s="65"/>
      <c r="CC60" s="65"/>
      <c r="CD60" s="65"/>
      <c r="CE60" s="65"/>
      <c r="CF60" s="65"/>
      <c r="CG60" s="65"/>
      <c r="CH60" s="65"/>
      <c r="CI60" s="65"/>
      <c r="CJ60" s="65"/>
      <c r="CK60" s="65"/>
      <c r="CL60" s="65"/>
      <c r="CM60" s="65"/>
      <c r="CN60" s="65"/>
      <c r="CO60" s="65"/>
      <c r="CP60" s="65"/>
      <c r="CQ60" s="65"/>
      <c r="CR60" s="65"/>
      <c r="CS60" s="28"/>
      <c r="CT60" s="28"/>
      <c r="CU60" s="28"/>
      <c r="CV60" s="28"/>
      <c r="CW60" s="28"/>
      <c r="CX60" s="28"/>
      <c r="CY60" s="28"/>
      <c r="CZ60" s="28"/>
      <c r="DA60" s="28"/>
      <c r="DB60" s="28"/>
      <c r="DC60" s="28"/>
      <c r="DD60" s="28"/>
      <c r="DE60" s="28"/>
      <c r="DF60" s="28"/>
      <c r="DG60" s="28"/>
      <c r="DH60" s="28"/>
      <c r="DI60" s="28"/>
      <c r="DJ60" s="28"/>
      <c r="DK60" s="64"/>
      <c r="DL60" s="28"/>
      <c r="DM60" s="28"/>
      <c r="DN60" s="64"/>
      <c r="DO60" s="64"/>
      <c r="DP60" s="28"/>
      <c r="DQ60" s="28"/>
      <c r="DR60" s="64"/>
      <c r="DS60" s="64"/>
      <c r="DT60" s="28"/>
      <c r="DU60" s="28"/>
      <c r="DV60" s="64"/>
      <c r="DW60" s="28"/>
      <c r="DX60" s="28"/>
      <c r="DY60" s="28"/>
      <c r="DZ60" s="28"/>
      <c r="EA60" s="28"/>
      <c r="EB60" s="28"/>
      <c r="EC60" s="28"/>
      <c r="ED60" s="28"/>
      <c r="EE60" s="28"/>
      <c r="EF60" s="28"/>
      <c r="EG60" s="28"/>
      <c r="EH60" s="28"/>
      <c r="EI60" s="28"/>
      <c r="EJ60" s="28"/>
      <c r="EK60" s="28"/>
      <c r="EL60" s="28"/>
      <c r="EM60" s="28"/>
      <c r="EN60" s="28"/>
      <c r="EO60" s="28"/>
      <c r="EP60" s="28"/>
      <c r="EQ60" s="28"/>
      <c r="ER60" s="28"/>
      <c r="ES60" s="28"/>
      <c r="ET60" s="28"/>
      <c r="EU60" s="28"/>
      <c r="EV60" s="28"/>
      <c r="EW60" s="28"/>
      <c r="EX60" s="28"/>
      <c r="EY60" s="28"/>
      <c r="EZ60" s="28"/>
      <c r="FA60" s="28"/>
      <c r="FB60" s="28"/>
      <c r="FC60" s="28"/>
      <c r="FD60" s="28"/>
      <c r="FE60" s="28"/>
      <c r="FF60" s="28"/>
      <c r="FG60" s="28"/>
      <c r="FH60" s="28"/>
      <c r="FI60" s="28"/>
      <c r="FJ60" s="28"/>
      <c r="FK60" s="28"/>
      <c r="FL60" s="28"/>
      <c r="FM60" s="28"/>
      <c r="FN60" s="28"/>
      <c r="FO60" s="28"/>
      <c r="FP60" s="28"/>
      <c r="FQ60" s="28"/>
      <c r="FR60" s="28"/>
      <c r="FS60" s="28"/>
      <c r="FT60" s="28"/>
      <c r="FU60" s="28"/>
      <c r="FV60" s="28"/>
      <c r="FW60" s="28"/>
      <c r="FX60" s="28"/>
      <c r="FY60" s="28"/>
      <c r="FZ60" s="28"/>
      <c r="GA60" s="28"/>
      <c r="GB60" s="28"/>
      <c r="GC60" s="28"/>
      <c r="GD60" s="28"/>
      <c r="GE60" s="28"/>
      <c r="GF60" s="28"/>
      <c r="GG60" s="28"/>
      <c r="GH60" s="28"/>
      <c r="GI60" s="28"/>
      <c r="GJ60" s="28"/>
      <c r="GK60" s="28"/>
      <c r="GL60" s="28"/>
      <c r="GM60" s="28"/>
      <c r="GN60" s="28"/>
      <c r="GO60" s="28"/>
    </row>
    <row r="61" spans="1:197" x14ac:dyDescent="0.25">
      <c r="A61" s="28"/>
      <c r="B61" s="69"/>
      <c r="C61" s="28"/>
      <c r="D61" s="28"/>
      <c r="E61" s="64"/>
      <c r="F61" s="28"/>
      <c r="G61" s="28"/>
      <c r="H61" s="28"/>
      <c r="I61" s="28"/>
      <c r="J61" s="28"/>
      <c r="K61" s="64"/>
      <c r="L61" s="64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64"/>
      <c r="X61" s="64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64"/>
      <c r="AJ61" s="64"/>
      <c r="AK61" s="28"/>
      <c r="AL61" s="28"/>
      <c r="AM61" s="28"/>
      <c r="AN61" s="28"/>
      <c r="AO61" s="28"/>
      <c r="AP61" s="28"/>
      <c r="AQ61" s="28"/>
      <c r="AR61" s="28"/>
      <c r="AS61" s="28"/>
      <c r="AT61" s="28"/>
      <c r="AU61" s="28"/>
      <c r="AV61" s="28"/>
      <c r="AW61" s="28"/>
      <c r="AX61" s="28"/>
      <c r="AY61" s="65"/>
      <c r="AZ61" s="66"/>
      <c r="BA61" s="65"/>
      <c r="BB61" s="65"/>
      <c r="BC61" s="65"/>
      <c r="BD61" s="65"/>
      <c r="BE61" s="65"/>
      <c r="BF61" s="65"/>
      <c r="BG61" s="65"/>
      <c r="BH61" s="65"/>
      <c r="BI61" s="65"/>
      <c r="BJ61" s="65"/>
      <c r="BK61" s="65"/>
      <c r="BL61" s="65"/>
      <c r="BM61" s="66"/>
      <c r="BN61" s="65"/>
      <c r="BO61" s="65"/>
      <c r="BP61" s="65"/>
      <c r="BQ61" s="65"/>
      <c r="BR61" s="65"/>
      <c r="BS61" s="65"/>
      <c r="BT61" s="65"/>
      <c r="BU61" s="65"/>
      <c r="BV61" s="65"/>
      <c r="BW61" s="65"/>
      <c r="BX61" s="65"/>
      <c r="BY61" s="65"/>
      <c r="BZ61" s="66"/>
      <c r="CA61" s="65"/>
      <c r="CB61" s="65"/>
      <c r="CC61" s="65"/>
      <c r="CD61" s="65"/>
      <c r="CE61" s="65"/>
      <c r="CF61" s="65"/>
      <c r="CG61" s="65"/>
      <c r="CH61" s="65"/>
      <c r="CI61" s="65"/>
      <c r="CJ61" s="65"/>
      <c r="CK61" s="65"/>
      <c r="CL61" s="65"/>
      <c r="CM61" s="65"/>
      <c r="CN61" s="65"/>
      <c r="CO61" s="65"/>
      <c r="CP61" s="65"/>
      <c r="CQ61" s="65"/>
      <c r="CR61" s="65"/>
      <c r="CS61" s="28"/>
      <c r="CT61" s="28"/>
      <c r="CU61" s="28"/>
      <c r="CV61" s="28"/>
      <c r="CW61" s="28"/>
      <c r="CX61" s="28"/>
      <c r="CY61" s="28"/>
      <c r="CZ61" s="28"/>
      <c r="DA61" s="28"/>
      <c r="DB61" s="28"/>
      <c r="DC61" s="28"/>
      <c r="DD61" s="28"/>
      <c r="DE61" s="28"/>
      <c r="DF61" s="28"/>
      <c r="DG61" s="28"/>
      <c r="DH61" s="28"/>
      <c r="DI61" s="28"/>
      <c r="DJ61" s="28"/>
      <c r="DK61" s="64"/>
      <c r="DL61" s="28"/>
      <c r="DM61" s="28"/>
      <c r="DN61" s="64"/>
      <c r="DO61" s="64"/>
      <c r="DP61" s="28"/>
      <c r="DQ61" s="28"/>
      <c r="DR61" s="64"/>
      <c r="DS61" s="64"/>
      <c r="DT61" s="28"/>
      <c r="DU61" s="28"/>
      <c r="DV61" s="64"/>
      <c r="DW61" s="28"/>
      <c r="DX61" s="28"/>
      <c r="DY61" s="28"/>
      <c r="DZ61" s="28"/>
      <c r="EA61" s="28"/>
      <c r="EB61" s="28"/>
      <c r="EC61" s="28"/>
      <c r="ED61" s="28"/>
      <c r="EE61" s="28"/>
      <c r="EF61" s="28"/>
      <c r="EG61" s="28"/>
      <c r="EH61" s="28"/>
      <c r="EI61" s="28"/>
      <c r="EJ61" s="28"/>
      <c r="EK61" s="28"/>
      <c r="EL61" s="28"/>
      <c r="EM61" s="28"/>
      <c r="EN61" s="28"/>
      <c r="EO61" s="28"/>
      <c r="EP61" s="28"/>
      <c r="EQ61" s="28"/>
      <c r="ER61" s="28"/>
      <c r="ES61" s="28"/>
      <c r="ET61" s="28"/>
      <c r="EU61" s="28"/>
      <c r="EV61" s="28"/>
      <c r="EW61" s="28"/>
      <c r="EX61" s="28"/>
      <c r="EY61" s="28"/>
      <c r="EZ61" s="28"/>
      <c r="FA61" s="28"/>
      <c r="FB61" s="28"/>
      <c r="FC61" s="28"/>
      <c r="FD61" s="28"/>
      <c r="FE61" s="28"/>
      <c r="FF61" s="28"/>
      <c r="FG61" s="28"/>
      <c r="FH61" s="28"/>
      <c r="FI61" s="28"/>
      <c r="FJ61" s="28"/>
      <c r="FK61" s="28"/>
      <c r="FL61" s="28"/>
      <c r="FM61" s="28"/>
      <c r="FN61" s="28"/>
      <c r="FO61" s="28"/>
      <c r="FP61" s="28"/>
      <c r="FQ61" s="28"/>
      <c r="FR61" s="28"/>
      <c r="FS61" s="28"/>
      <c r="FT61" s="28"/>
      <c r="FU61" s="28"/>
      <c r="FV61" s="28"/>
      <c r="FW61" s="28"/>
      <c r="FX61" s="28"/>
      <c r="FY61" s="28"/>
      <c r="FZ61" s="28"/>
      <c r="GA61" s="28"/>
      <c r="GB61" s="28"/>
      <c r="GC61" s="28"/>
      <c r="GD61" s="28"/>
      <c r="GE61" s="28"/>
      <c r="GF61" s="28"/>
      <c r="GG61" s="28"/>
      <c r="GH61" s="28"/>
      <c r="GI61" s="28"/>
      <c r="GJ61" s="28"/>
      <c r="GK61" s="28"/>
      <c r="GL61" s="28"/>
      <c r="GM61" s="28"/>
      <c r="GN61" s="28"/>
      <c r="GO61" s="28"/>
    </row>
    <row r="62" spans="1:197" x14ac:dyDescent="0.25">
      <c r="A62" s="28"/>
      <c r="B62" s="69"/>
      <c r="C62" s="28"/>
      <c r="D62" s="28"/>
      <c r="E62" s="64"/>
      <c r="F62" s="28"/>
      <c r="G62" s="28"/>
      <c r="H62" s="28"/>
      <c r="I62" s="28"/>
      <c r="J62" s="28"/>
      <c r="K62" s="64"/>
      <c r="L62" s="64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64"/>
      <c r="X62" s="64"/>
      <c r="Y62" s="28"/>
      <c r="Z62" s="28"/>
      <c r="AA62" s="28"/>
      <c r="AB62" s="28"/>
      <c r="AC62" s="28"/>
      <c r="AD62" s="28"/>
      <c r="AE62" s="28"/>
      <c r="AF62" s="28"/>
      <c r="AG62" s="28"/>
      <c r="AH62" s="28"/>
      <c r="AI62" s="64"/>
      <c r="AJ62" s="64"/>
      <c r="AK62" s="28"/>
      <c r="AL62" s="28"/>
      <c r="AM62" s="28"/>
      <c r="AN62" s="28"/>
      <c r="AO62" s="28"/>
      <c r="AP62" s="28"/>
      <c r="AQ62" s="28"/>
      <c r="AR62" s="28"/>
      <c r="AS62" s="28"/>
      <c r="AT62" s="28"/>
      <c r="AU62" s="28"/>
      <c r="AV62" s="28"/>
      <c r="AW62" s="28"/>
      <c r="AX62" s="28"/>
      <c r="AY62" s="65"/>
      <c r="AZ62" s="66"/>
      <c r="BA62" s="65"/>
      <c r="BB62" s="65"/>
      <c r="BC62" s="65"/>
      <c r="BD62" s="65"/>
      <c r="BE62" s="65"/>
      <c r="BF62" s="65"/>
      <c r="BG62" s="65"/>
      <c r="BH62" s="65"/>
      <c r="BI62" s="65"/>
      <c r="BJ62" s="65"/>
      <c r="BK62" s="65"/>
      <c r="BL62" s="65"/>
      <c r="BM62" s="66"/>
      <c r="BN62" s="65"/>
      <c r="BO62" s="65"/>
      <c r="BP62" s="65"/>
      <c r="BQ62" s="65"/>
      <c r="BR62" s="65"/>
      <c r="BS62" s="65"/>
      <c r="BT62" s="65"/>
      <c r="BU62" s="65"/>
      <c r="BV62" s="65"/>
      <c r="BW62" s="65"/>
      <c r="BX62" s="65"/>
      <c r="BY62" s="65"/>
      <c r="BZ62" s="66"/>
      <c r="CA62" s="65"/>
      <c r="CB62" s="65"/>
      <c r="CC62" s="65"/>
      <c r="CD62" s="65"/>
      <c r="CE62" s="65"/>
      <c r="CF62" s="65"/>
      <c r="CG62" s="65"/>
      <c r="CH62" s="65"/>
      <c r="CI62" s="65"/>
      <c r="CJ62" s="65"/>
      <c r="CK62" s="65"/>
      <c r="CL62" s="65"/>
      <c r="CM62" s="65"/>
      <c r="CN62" s="65"/>
      <c r="CO62" s="65"/>
      <c r="CP62" s="65"/>
      <c r="CQ62" s="65"/>
      <c r="CR62" s="65"/>
      <c r="CS62" s="28"/>
      <c r="CT62" s="28"/>
      <c r="CU62" s="28"/>
      <c r="CV62" s="28"/>
      <c r="CW62" s="28"/>
      <c r="CX62" s="28"/>
      <c r="CY62" s="28"/>
      <c r="CZ62" s="28"/>
      <c r="DA62" s="28"/>
      <c r="DB62" s="28"/>
      <c r="DC62" s="28"/>
      <c r="DD62" s="28"/>
      <c r="DE62" s="28"/>
      <c r="DF62" s="28"/>
      <c r="DG62" s="28"/>
      <c r="DH62" s="28"/>
      <c r="DI62" s="28"/>
      <c r="DJ62" s="28"/>
      <c r="DK62" s="64"/>
      <c r="DL62" s="28"/>
      <c r="DM62" s="28"/>
      <c r="DN62" s="64"/>
      <c r="DO62" s="64"/>
      <c r="DP62" s="28"/>
      <c r="DQ62" s="28"/>
      <c r="DR62" s="64"/>
      <c r="DS62" s="64"/>
      <c r="DT62" s="28"/>
      <c r="DU62" s="28"/>
      <c r="DV62" s="64"/>
      <c r="DW62" s="28"/>
      <c r="DX62" s="28"/>
      <c r="DY62" s="28"/>
      <c r="DZ62" s="28"/>
      <c r="EA62" s="28"/>
      <c r="EB62" s="28"/>
      <c r="EC62" s="28"/>
      <c r="ED62" s="28"/>
      <c r="EE62" s="28"/>
      <c r="EF62" s="28"/>
      <c r="EG62" s="28"/>
      <c r="EH62" s="28"/>
      <c r="EI62" s="28"/>
      <c r="EJ62" s="28"/>
      <c r="EK62" s="28"/>
      <c r="EL62" s="28"/>
      <c r="EM62" s="28"/>
      <c r="EN62" s="28"/>
      <c r="EO62" s="28"/>
      <c r="EP62" s="28"/>
      <c r="EQ62" s="28"/>
      <c r="ER62" s="28"/>
      <c r="ES62" s="28"/>
      <c r="ET62" s="28"/>
      <c r="EU62" s="28"/>
      <c r="EV62" s="28"/>
      <c r="EW62" s="28"/>
      <c r="EX62" s="28"/>
      <c r="EY62" s="28"/>
      <c r="EZ62" s="28"/>
      <c r="FA62" s="28"/>
      <c r="FB62" s="28"/>
      <c r="FC62" s="28"/>
      <c r="FD62" s="28"/>
      <c r="FE62" s="28"/>
      <c r="FF62" s="28"/>
      <c r="FG62" s="28"/>
      <c r="FH62" s="28"/>
      <c r="FI62" s="28"/>
      <c r="FJ62" s="28"/>
      <c r="FK62" s="28"/>
      <c r="FL62" s="28"/>
      <c r="FM62" s="28"/>
      <c r="FN62" s="28"/>
      <c r="FO62" s="28"/>
      <c r="FP62" s="28"/>
      <c r="FQ62" s="28"/>
      <c r="FR62" s="28"/>
      <c r="FS62" s="28"/>
      <c r="FT62" s="28"/>
      <c r="FU62" s="28"/>
      <c r="FV62" s="28"/>
      <c r="FW62" s="28"/>
      <c r="FX62" s="28"/>
      <c r="FY62" s="28"/>
      <c r="FZ62" s="28"/>
      <c r="GA62" s="28"/>
      <c r="GB62" s="28"/>
      <c r="GC62" s="28"/>
      <c r="GD62" s="28"/>
      <c r="GE62" s="28"/>
      <c r="GF62" s="28"/>
      <c r="GG62" s="28"/>
      <c r="GH62" s="28"/>
      <c r="GI62" s="28"/>
      <c r="GJ62" s="28"/>
      <c r="GK62" s="28"/>
      <c r="GL62" s="28"/>
      <c r="GM62" s="28"/>
      <c r="GN62" s="28"/>
      <c r="GO62" s="28"/>
    </row>
  </sheetData>
  <mergeCells count="50">
    <mergeCell ref="CO1:CP2"/>
    <mergeCell ref="A1:F2"/>
    <mergeCell ref="G1:G2"/>
    <mergeCell ref="H1:H2"/>
    <mergeCell ref="J1:U2"/>
    <mergeCell ref="V1:AG2"/>
    <mergeCell ref="AH1:AS2"/>
    <mergeCell ref="AT1:AY2"/>
    <mergeCell ref="AZ1:BL2"/>
    <mergeCell ref="BM1:BY2"/>
    <mergeCell ref="BZ1:CL2"/>
    <mergeCell ref="CM1:CN2"/>
    <mergeCell ref="DK1:DN2"/>
    <mergeCell ref="DO1:DR2"/>
    <mergeCell ref="DS1:DV2"/>
    <mergeCell ref="C3:D3"/>
    <mergeCell ref="M3:N3"/>
    <mergeCell ref="Y3:Z3"/>
    <mergeCell ref="AK3:AL3"/>
    <mergeCell ref="AT3:AU3"/>
    <mergeCell ref="AV3:AW3"/>
    <mergeCell ref="DD1:DD2"/>
    <mergeCell ref="DE1:DE2"/>
    <mergeCell ref="DF1:DF2"/>
    <mergeCell ref="DG1:DG2"/>
    <mergeCell ref="DH1:DH2"/>
    <mergeCell ref="DI1:DI2"/>
    <mergeCell ref="DC1:DC2"/>
    <mergeCell ref="O14:R15"/>
    <mergeCell ref="S14:U15"/>
    <mergeCell ref="O16:R17"/>
    <mergeCell ref="S16:U17"/>
    <mergeCell ref="DJ1:DJ2"/>
    <mergeCell ref="CQ1:CR2"/>
    <mergeCell ref="CS1:CS2"/>
    <mergeCell ref="CT1:CT2"/>
    <mergeCell ref="CU1:CU2"/>
    <mergeCell ref="CV1:CV2"/>
    <mergeCell ref="CW1:CW2"/>
    <mergeCell ref="CX1:CX2"/>
    <mergeCell ref="CY1:CY2"/>
    <mergeCell ref="CZ1:CZ2"/>
    <mergeCell ref="DA1:DA2"/>
    <mergeCell ref="DB1:DB2"/>
    <mergeCell ref="AX3:AY3"/>
    <mergeCell ref="BB3:BC3"/>
    <mergeCell ref="BO3:BP3"/>
    <mergeCell ref="CB3:CC3"/>
    <mergeCell ref="O12:R13"/>
    <mergeCell ref="S12:U13"/>
  </mergeCells>
  <conditionalFormatting sqref="K4:L27">
    <cfRule type="containsText" dxfId="37" priority="37" operator="containsText" text="Lille OSC">
      <formula>NOT(ISERROR(SEARCH("Lille OSC",K4)))</formula>
    </cfRule>
  </conditionalFormatting>
  <conditionalFormatting sqref="M4:M27">
    <cfRule type="cellIs" dxfId="36" priority="34" operator="lessThan">
      <formula>0</formula>
    </cfRule>
    <cfRule type="cellIs" dxfId="35" priority="35" operator="greaterThan">
      <formula>0</formula>
    </cfRule>
    <cfRule type="cellIs" dxfId="34" priority="36" operator="equal">
      <formula>0</formula>
    </cfRule>
  </conditionalFormatting>
  <conditionalFormatting sqref="W4:X27">
    <cfRule type="containsText" dxfId="33" priority="33" operator="containsText" text="Lille OSC">
      <formula>NOT(ISERROR(SEARCH("Lille OSC",W4)))</formula>
    </cfRule>
  </conditionalFormatting>
  <conditionalFormatting sqref="Y4:Y27">
    <cfRule type="cellIs" dxfId="32" priority="30" operator="lessThan">
      <formula>0</formula>
    </cfRule>
    <cfRule type="cellIs" dxfId="31" priority="31" operator="greaterThan">
      <formula>0</formula>
    </cfRule>
    <cfRule type="cellIs" dxfId="30" priority="32" operator="equal">
      <formula>0</formula>
    </cfRule>
  </conditionalFormatting>
  <conditionalFormatting sqref="Z4:Z27">
    <cfRule type="containsText" dxfId="29" priority="27" operator="containsText" text="p">
      <formula>NOT(ISERROR(SEARCH("p",Z4)))</formula>
    </cfRule>
    <cfRule type="containsText" dxfId="28" priority="28" operator="containsText" text="u">
      <formula>NOT(ISERROR(SEARCH("u",Z4)))</formula>
    </cfRule>
    <cfRule type="containsText" dxfId="27" priority="29" operator="containsText" text="q">
      <formula>NOT(ISERROR(SEARCH("q",Z4)))</formula>
    </cfRule>
  </conditionalFormatting>
  <conditionalFormatting sqref="AI4:AJ27">
    <cfRule type="containsText" dxfId="26" priority="26" operator="containsText" text="Lille OSC">
      <formula>NOT(ISERROR(SEARCH("Lille OSC",AI4)))</formula>
    </cfRule>
  </conditionalFormatting>
  <conditionalFormatting sqref="AK4:AK27">
    <cfRule type="cellIs" dxfId="25" priority="23" operator="lessThan">
      <formula>0</formula>
    </cfRule>
    <cfRule type="cellIs" dxfId="24" priority="24" operator="greaterThan">
      <formula>0</formula>
    </cfRule>
    <cfRule type="cellIs" dxfId="23" priority="25" operator="equal">
      <formula>0</formula>
    </cfRule>
  </conditionalFormatting>
  <conditionalFormatting sqref="AL4:AL27">
    <cfRule type="containsText" dxfId="22" priority="20" operator="containsText" text="p">
      <formula>NOT(ISERROR(SEARCH("p",AL4)))</formula>
    </cfRule>
    <cfRule type="containsText" dxfId="21" priority="21" operator="containsText" text="u">
      <formula>NOT(ISERROR(SEARCH("u",AL4)))</formula>
    </cfRule>
    <cfRule type="containsText" dxfId="20" priority="22" operator="containsText" text="q">
      <formula>NOT(ISERROR(SEARCH("q",AL4)))</formula>
    </cfRule>
  </conditionalFormatting>
  <conditionalFormatting sqref="N4:N27">
    <cfRule type="containsText" dxfId="19" priority="17" operator="containsText" text="p">
      <formula>NOT(ISERROR(SEARCH("p",N4)))</formula>
    </cfRule>
    <cfRule type="containsText" dxfId="18" priority="18" operator="containsText" text="u">
      <formula>NOT(ISERROR(SEARCH("u",N4)))</formula>
    </cfRule>
    <cfRule type="containsText" dxfId="17" priority="19" operator="containsText" text="q">
      <formula>NOT(ISERROR(SEARCH("q",N4)))</formula>
    </cfRule>
  </conditionalFormatting>
  <conditionalFormatting sqref="G14:G15">
    <cfRule type="containsText" dxfId="16" priority="6" operator="containsText" text="Remis">
      <formula>NOT(ISERROR(SEARCH("Remis",G14)))</formula>
    </cfRule>
    <cfRule type="containsText" dxfId="15" priority="7" operator="containsText" text="Arrêté">
      <formula>NOT(ISERROR(SEARCH("Arrêté",G14)))</formula>
    </cfRule>
    <cfRule type="containsText" dxfId="14" priority="8" operator="containsText" text="Annulé">
      <formula>NOT(ISERROR(SEARCH("Annulé",G14)))</formula>
    </cfRule>
  </conditionalFormatting>
  <conditionalFormatting sqref="B14:B15 E14:E15">
    <cfRule type="containsText" dxfId="13" priority="5" operator="containsText" text="Lille OSC">
      <formula>NOT(ISERROR(SEARCH("Lille OSC",B14)))</formula>
    </cfRule>
  </conditionalFormatting>
  <conditionalFormatting sqref="G4:G13">
    <cfRule type="containsText" dxfId="12" priority="2" operator="containsText" text="Remis">
      <formula>NOT(ISERROR(SEARCH("Remis",G4)))</formula>
    </cfRule>
    <cfRule type="containsText" dxfId="11" priority="3" operator="containsText" text="Arrêté">
      <formula>NOT(ISERROR(SEARCH("Arrêté",G4)))</formula>
    </cfRule>
    <cfRule type="containsText" dxfId="10" priority="4" operator="containsText" text="Annulé">
      <formula>NOT(ISERROR(SEARCH("Annulé",G4)))</formula>
    </cfRule>
  </conditionalFormatting>
  <conditionalFormatting sqref="B4:B13 E4:E13">
    <cfRule type="containsText" dxfId="9" priority="1" operator="containsText" text="Lille OSC">
      <formula>NOT(ISERROR(SEARCH("Lille OSC",B4)))</formula>
    </cfRule>
  </conditionalFormatting>
  <dataValidations count="2">
    <dataValidation type="list" allowBlank="1" showInputMessage="1" showErrorMessage="1" sqref="E4:E7 B4:B7" xr:uid="{33084F23-0C03-4B85-817D-207C31D3A297}">
      <formula1>Equipes</formula1>
    </dataValidation>
    <dataValidation type="list" allowBlank="1" showInputMessage="1" showErrorMessage="1" sqref="G4:G7" xr:uid="{9C22B7E2-E931-4341-8CF0-A3AA600AA8F8}">
      <formula1>Etat</formula1>
    </dataValidation>
  </dataValidation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09F872-D94E-4F53-B046-2ED80A1F58E5}">
  <sheetPr>
    <tabColor rgb="FF009900"/>
  </sheetPr>
  <dimension ref="A1:BH88"/>
  <sheetViews>
    <sheetView topLeftCell="A39" workbookViewId="0">
      <selection sqref="A1:W2"/>
    </sheetView>
  </sheetViews>
  <sheetFormatPr baseColWidth="10" defaultRowHeight="15" x14ac:dyDescent="0.25"/>
  <cols>
    <col min="1" max="1" width="3.7109375" style="2" customWidth="1"/>
    <col min="2" max="2" width="25.7109375" style="2" customWidth="1"/>
    <col min="3" max="3" width="5.7109375" style="2" customWidth="1"/>
    <col min="4" max="4" width="2.7109375" style="2" customWidth="1"/>
    <col min="5" max="5" width="3.7109375" style="2" customWidth="1"/>
    <col min="6" max="6" width="25.7109375" style="2" customWidth="1"/>
    <col min="7" max="7" width="5.7109375" style="2" customWidth="1"/>
    <col min="8" max="8" width="2.7109375" style="2" customWidth="1"/>
    <col min="9" max="9" width="3.7109375" style="2" customWidth="1"/>
    <col min="10" max="10" width="25.7109375" style="2" customWidth="1"/>
    <col min="11" max="11" width="5.7109375" style="2" customWidth="1"/>
    <col min="12" max="12" width="2.7109375" style="2" customWidth="1"/>
    <col min="13" max="13" width="3.7109375" style="2" customWidth="1"/>
    <col min="14" max="14" width="25.7109375" style="2" customWidth="1"/>
    <col min="15" max="15" width="5.7109375" style="2" customWidth="1"/>
    <col min="16" max="16" width="2.7109375" style="2" customWidth="1"/>
    <col min="17" max="17" width="3.7109375" style="2" customWidth="1"/>
    <col min="18" max="18" width="25.7109375" style="2" customWidth="1"/>
    <col min="19" max="19" width="5.7109375" style="2" customWidth="1"/>
    <col min="20" max="20" width="2.7109375" style="2" customWidth="1"/>
    <col min="21" max="21" width="3.7109375" style="2" customWidth="1"/>
    <col min="22" max="22" width="25.7109375" style="2" customWidth="1"/>
    <col min="23" max="23" width="5.7109375" style="2" customWidth="1"/>
    <col min="24" max="24" width="2.7109375" style="2" customWidth="1"/>
    <col min="25" max="25" width="3.7109375" style="2" customWidth="1"/>
    <col min="26" max="26" width="25.7109375" style="2" customWidth="1"/>
    <col min="27" max="27" width="5.7109375" style="2" customWidth="1"/>
    <col min="28" max="28" width="2.7109375" style="2" customWidth="1"/>
    <col min="29" max="29" width="3.7109375" style="2" customWidth="1"/>
    <col min="30" max="30" width="25.7109375" style="2" customWidth="1"/>
    <col min="31" max="31" width="5.7109375" style="2" customWidth="1"/>
    <col min="32" max="32" width="2.7109375" style="2" customWidth="1"/>
    <col min="33" max="33" width="3.7109375" style="2" customWidth="1"/>
    <col min="34" max="34" width="25.7109375" style="2" customWidth="1"/>
    <col min="35" max="35" width="5.7109375" style="2" customWidth="1"/>
    <col min="36" max="40" width="11.42578125" style="2" customWidth="1"/>
    <col min="41" max="60" width="11.42578125" style="2"/>
  </cols>
  <sheetData>
    <row r="1" spans="1:23" hidden="1" x14ac:dyDescent="0.25">
      <c r="A1" s="286" t="s">
        <v>40</v>
      </c>
      <c r="B1" s="286"/>
      <c r="C1" s="286"/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286"/>
      <c r="P1" s="286"/>
      <c r="Q1" s="286"/>
      <c r="R1" s="286"/>
      <c r="S1" s="286"/>
      <c r="T1" s="286"/>
      <c r="U1" s="286"/>
      <c r="V1" s="286"/>
      <c r="W1" s="286"/>
    </row>
    <row r="2" spans="1:23" hidden="1" x14ac:dyDescent="0.25">
      <c r="A2" s="286"/>
      <c r="B2" s="286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286"/>
      <c r="P2" s="286"/>
      <c r="Q2" s="286"/>
      <c r="R2" s="286"/>
      <c r="S2" s="286"/>
      <c r="T2" s="286"/>
      <c r="U2" s="286"/>
      <c r="V2" s="286"/>
      <c r="W2" s="286"/>
    </row>
    <row r="3" spans="1:23" hidden="1" x14ac:dyDescent="0.25">
      <c r="A3" s="2" t="s">
        <v>63</v>
      </c>
      <c r="C3" s="2" t="s">
        <v>64</v>
      </c>
      <c r="D3" s="2" t="s">
        <v>25</v>
      </c>
      <c r="E3" s="2" t="s">
        <v>21</v>
      </c>
      <c r="G3" s="2" t="s">
        <v>65</v>
      </c>
      <c r="I3" s="2" t="s">
        <v>63</v>
      </c>
      <c r="K3" s="2" t="s">
        <v>66</v>
      </c>
      <c r="L3" s="2" t="s">
        <v>25</v>
      </c>
      <c r="M3" s="2" t="s">
        <v>12</v>
      </c>
      <c r="O3" s="2" t="s">
        <v>65</v>
      </c>
      <c r="Q3" s="2" t="s">
        <v>63</v>
      </c>
      <c r="S3" s="2" t="s">
        <v>25</v>
      </c>
      <c r="W3" s="2" t="s">
        <v>65</v>
      </c>
    </row>
    <row r="4" spans="1:23" hidden="1" x14ac:dyDescent="0.25">
      <c r="A4" s="2">
        <f>G4</f>
        <v>8</v>
      </c>
      <c r="B4" s="2" t="str">
        <f>Equipes!$A$2</f>
        <v>Equipe 01</v>
      </c>
      <c r="C4" s="2">
        <f>VLOOKUP(B4,'J14'!$K$4:$U$11,9,0)</f>
        <v>0</v>
      </c>
      <c r="D4" s="2">
        <f>VLOOKUP(B4,'J14'!$K$4:$U$11,11,0)</f>
        <v>0</v>
      </c>
      <c r="E4" s="2">
        <f>VLOOKUP(B4,'J14'!$K$4:$U$11,6,0)</f>
        <v>0</v>
      </c>
      <c r="F4" s="285">
        <f>C4+(D4/100)-(E4/1000)+ROW()/10^10</f>
        <v>4.0000000000000001E-10</v>
      </c>
      <c r="G4" s="2">
        <f>RANK(F4,F4:F11)</f>
        <v>8</v>
      </c>
      <c r="I4" s="2">
        <f>O4</f>
        <v>1</v>
      </c>
      <c r="J4" s="2" t="str">
        <f>Equipes!$A$2</f>
        <v>Equipe 01</v>
      </c>
      <c r="K4" s="2">
        <f>VLOOKUP(J4,'J14'!$K$4:$U$11,10,0)</f>
        <v>0</v>
      </c>
      <c r="L4" s="2">
        <f>VLOOKUP(J4,'J14'!$K$4:$U$11,11,0)</f>
        <v>0</v>
      </c>
      <c r="M4" s="2">
        <f>VLOOKUP(J4,'J14'!$K$4:$U$11,8,0)</f>
        <v>0</v>
      </c>
      <c r="N4" s="285">
        <f>K4+(L4/100)-(M4/1000)+ROW()/10^10</f>
        <v>4.0000000000000001E-10</v>
      </c>
      <c r="O4" s="2">
        <f>RANK(N4,N4:N11,1)</f>
        <v>1</v>
      </c>
      <c r="Q4" s="2">
        <f>W4</f>
        <v>8</v>
      </c>
      <c r="R4" s="2" t="str">
        <f>Equipes!$A$2</f>
        <v>Equipe 01</v>
      </c>
      <c r="S4" s="2">
        <f>VLOOKUP(R4,J4:M11,3,0)</f>
        <v>0</v>
      </c>
      <c r="V4" s="285">
        <f>C4+(E4/100)-(D4/1000)-K4-(M4/100)-(L4/1000)+ROW()/10^10</f>
        <v>4.0000000000000001E-10</v>
      </c>
      <c r="W4" s="2">
        <f>RANK(V4,V4:V11)</f>
        <v>8</v>
      </c>
    </row>
    <row r="5" spans="1:23" hidden="1" x14ac:dyDescent="0.25">
      <c r="A5" s="2">
        <f t="shared" ref="A5:A11" si="0">G5</f>
        <v>7</v>
      </c>
      <c r="B5" s="2" t="str">
        <f>Equipes!$A$3</f>
        <v>Equipe 02</v>
      </c>
      <c r="C5" s="2">
        <f>VLOOKUP(B5,'J14'!$K$4:$U$11,9,0)</f>
        <v>0</v>
      </c>
      <c r="D5" s="2">
        <f>VLOOKUP(B5,'J14'!$K$4:$U$11,11,0)</f>
        <v>0</v>
      </c>
      <c r="E5" s="2">
        <f>VLOOKUP(B5,'J14'!$K$4:$U$11,6,0)</f>
        <v>0</v>
      </c>
      <c r="F5" s="285">
        <f t="shared" ref="F5:F11" si="1">C5+(D5/100)-(E5/1000)+ROW()/10^10</f>
        <v>5.0000000000000003E-10</v>
      </c>
      <c r="G5" s="2">
        <f>RANK(F5,F4:F11)</f>
        <v>7</v>
      </c>
      <c r="I5" s="2">
        <f t="shared" ref="I5:I11" si="2">O5</f>
        <v>2</v>
      </c>
      <c r="J5" s="2" t="str">
        <f>Equipes!$A$3</f>
        <v>Equipe 02</v>
      </c>
      <c r="K5" s="2">
        <f>VLOOKUP(J5,'J14'!$K$4:$U$11,10,0)</f>
        <v>0</v>
      </c>
      <c r="L5" s="2">
        <f>VLOOKUP(J5,'J14'!$K$4:$U$11,11,0)</f>
        <v>0</v>
      </c>
      <c r="M5" s="2">
        <f>VLOOKUP(J5,'J14'!$K$4:$U$11,8,0)</f>
        <v>0</v>
      </c>
      <c r="N5" s="285">
        <f t="shared" ref="N5:N11" si="3">K5+(L5/100)-(M5/1000)+ROW()/10^10</f>
        <v>5.0000000000000003E-10</v>
      </c>
      <c r="O5" s="2">
        <f>RANK(N5,N4:N11,1)</f>
        <v>2</v>
      </c>
      <c r="Q5" s="2">
        <f t="shared" ref="Q5:Q11" si="4">W5</f>
        <v>7</v>
      </c>
      <c r="R5" s="2" t="str">
        <f>Equipes!$A$3</f>
        <v>Equipe 02</v>
      </c>
      <c r="S5" s="2">
        <f>VLOOKUP(R5,J4:M11,3,0)</f>
        <v>0</v>
      </c>
      <c r="V5" s="285">
        <f t="shared" ref="V5:V11" si="5">C5+(E5/100)-(D5/1000)-K5-(M5/100)-(L5/1000)+ROW()/10^10</f>
        <v>5.0000000000000003E-10</v>
      </c>
      <c r="W5" s="2">
        <f>RANK(V5,V4:V11)</f>
        <v>7</v>
      </c>
    </row>
    <row r="6" spans="1:23" hidden="1" x14ac:dyDescent="0.25">
      <c r="A6" s="2">
        <f t="shared" si="0"/>
        <v>6</v>
      </c>
      <c r="B6" s="2" t="str">
        <f>Equipes!$A$4</f>
        <v>Equipe 03</v>
      </c>
      <c r="C6" s="2">
        <f>VLOOKUP(B6,'J14'!$K$4:$U$11,9,0)</f>
        <v>0</v>
      </c>
      <c r="D6" s="2">
        <f>VLOOKUP(B6,'J14'!$K$4:$U$11,11,0)</f>
        <v>0</v>
      </c>
      <c r="E6" s="2">
        <f>VLOOKUP(B6,'J14'!$K$4:$U$11,6,0)</f>
        <v>0</v>
      </c>
      <c r="F6" s="285">
        <f t="shared" si="1"/>
        <v>6E-10</v>
      </c>
      <c r="G6" s="2">
        <f>RANK(F6,F4:F11)</f>
        <v>6</v>
      </c>
      <c r="I6" s="2">
        <f t="shared" si="2"/>
        <v>3</v>
      </c>
      <c r="J6" s="2" t="str">
        <f>Equipes!$A$4</f>
        <v>Equipe 03</v>
      </c>
      <c r="K6" s="2">
        <f>VLOOKUP(J6,'J14'!$K$4:$U$11,10,0)</f>
        <v>0</v>
      </c>
      <c r="L6" s="2">
        <f>VLOOKUP(J6,'J14'!$K$4:$U$11,11,0)</f>
        <v>0</v>
      </c>
      <c r="M6" s="2">
        <f>VLOOKUP(J6,'J14'!$K$4:$U$11,8,0)</f>
        <v>0</v>
      </c>
      <c r="N6" s="285">
        <f t="shared" si="3"/>
        <v>6E-10</v>
      </c>
      <c r="O6" s="2">
        <f>RANK(N6,N4:N11,1)</f>
        <v>3</v>
      </c>
      <c r="Q6" s="2">
        <f t="shared" si="4"/>
        <v>6</v>
      </c>
      <c r="R6" s="2" t="str">
        <f>Equipes!$A$4</f>
        <v>Equipe 03</v>
      </c>
      <c r="S6" s="2">
        <f>VLOOKUP(R6,J4:M11,3,0)</f>
        <v>0</v>
      </c>
      <c r="V6" s="285">
        <f t="shared" si="5"/>
        <v>6E-10</v>
      </c>
      <c r="W6" s="2">
        <f>RANK(V6,V4:V11)</f>
        <v>6</v>
      </c>
    </row>
    <row r="7" spans="1:23" hidden="1" x14ac:dyDescent="0.25">
      <c r="A7" s="2">
        <f t="shared" si="0"/>
        <v>5</v>
      </c>
      <c r="B7" s="2" t="str">
        <f>Equipes!$A$5</f>
        <v>Equipe 04</v>
      </c>
      <c r="C7" s="2">
        <f>VLOOKUP(B7,'J14'!$K$4:$U$11,9,0)</f>
        <v>0</v>
      </c>
      <c r="D7" s="2">
        <f>VLOOKUP(B7,'J14'!$K$4:$U$11,11,0)</f>
        <v>0</v>
      </c>
      <c r="E7" s="2">
        <f>VLOOKUP(B7,'J14'!$K$4:$U$11,6,0)</f>
        <v>0</v>
      </c>
      <c r="F7" s="285">
        <f t="shared" si="1"/>
        <v>6.9999999999999996E-10</v>
      </c>
      <c r="G7" s="2">
        <f>RANK(F7,F4:F11)</f>
        <v>5</v>
      </c>
      <c r="I7" s="2">
        <f t="shared" si="2"/>
        <v>4</v>
      </c>
      <c r="J7" s="2" t="str">
        <f>Equipes!$A$5</f>
        <v>Equipe 04</v>
      </c>
      <c r="K7" s="2">
        <f>VLOOKUP(J7,'J14'!$K$4:$U$11,10,0)</f>
        <v>0</v>
      </c>
      <c r="L7" s="2">
        <f>VLOOKUP(J7,'J14'!$K$4:$U$11,11,0)</f>
        <v>0</v>
      </c>
      <c r="M7" s="2">
        <f>VLOOKUP(J7,'J14'!$K$4:$U$11,8,0)</f>
        <v>0</v>
      </c>
      <c r="N7" s="285">
        <f t="shared" si="3"/>
        <v>6.9999999999999996E-10</v>
      </c>
      <c r="O7" s="2">
        <f>RANK(N7,N4:N11,1)</f>
        <v>4</v>
      </c>
      <c r="Q7" s="2">
        <f t="shared" si="4"/>
        <v>5</v>
      </c>
      <c r="R7" s="2" t="str">
        <f>Equipes!$A$5</f>
        <v>Equipe 04</v>
      </c>
      <c r="S7" s="2">
        <f>VLOOKUP(R7,J4:M11,3,0)</f>
        <v>0</v>
      </c>
      <c r="V7" s="285">
        <f t="shared" si="5"/>
        <v>6.9999999999999996E-10</v>
      </c>
      <c r="W7" s="2">
        <f>RANK(V7,V4:V11)</f>
        <v>5</v>
      </c>
    </row>
    <row r="8" spans="1:23" hidden="1" x14ac:dyDescent="0.25">
      <c r="A8" s="2">
        <f t="shared" si="0"/>
        <v>4</v>
      </c>
      <c r="B8" s="2" t="str">
        <f>Equipes!$A$6</f>
        <v>Equipe 05</v>
      </c>
      <c r="C8" s="2">
        <f>VLOOKUP(B8,'J14'!$K$4:$U$11,9,0)</f>
        <v>0</v>
      </c>
      <c r="D8" s="2">
        <f>VLOOKUP(B8,'J14'!$K$4:$U$11,11,0)</f>
        <v>0</v>
      </c>
      <c r="E8" s="2">
        <f>VLOOKUP(B8,'J14'!$K$4:$U$11,6,0)</f>
        <v>0</v>
      </c>
      <c r="F8" s="285">
        <f t="shared" si="1"/>
        <v>8.0000000000000003E-10</v>
      </c>
      <c r="G8" s="2">
        <f>RANK(F8,F4:F11)</f>
        <v>4</v>
      </c>
      <c r="I8" s="2">
        <f t="shared" si="2"/>
        <v>5</v>
      </c>
      <c r="J8" s="2" t="str">
        <f>Equipes!$A$6</f>
        <v>Equipe 05</v>
      </c>
      <c r="K8" s="2">
        <f>VLOOKUP(J8,'J14'!$K$4:$U$11,10,0)</f>
        <v>0</v>
      </c>
      <c r="L8" s="2">
        <f>VLOOKUP(J8,'J14'!$K$4:$U$11,11,0)</f>
        <v>0</v>
      </c>
      <c r="M8" s="2">
        <f>VLOOKUP(J8,'J14'!$K$4:$U$11,8,0)</f>
        <v>0</v>
      </c>
      <c r="N8" s="285">
        <f t="shared" si="3"/>
        <v>8.0000000000000003E-10</v>
      </c>
      <c r="O8" s="2">
        <f>RANK(N8,N4:N11,1)</f>
        <v>5</v>
      </c>
      <c r="Q8" s="2">
        <f t="shared" si="4"/>
        <v>4</v>
      </c>
      <c r="R8" s="2" t="str">
        <f>Equipes!$A$6</f>
        <v>Equipe 05</v>
      </c>
      <c r="S8" s="2">
        <f>VLOOKUP(R8,J4:M11,3,0)</f>
        <v>0</v>
      </c>
      <c r="V8" s="285">
        <f t="shared" si="5"/>
        <v>8.0000000000000003E-10</v>
      </c>
      <c r="W8" s="2">
        <f>RANK(V8,V4:V11)</f>
        <v>4</v>
      </c>
    </row>
    <row r="9" spans="1:23" hidden="1" x14ac:dyDescent="0.25">
      <c r="A9" s="2">
        <f t="shared" si="0"/>
        <v>3</v>
      </c>
      <c r="B9" s="2" t="str">
        <f>Equipes!$A$7</f>
        <v>Equipe 06</v>
      </c>
      <c r="C9" s="2">
        <f>VLOOKUP(B9,'J14'!$K$4:$U$11,9,0)</f>
        <v>0</v>
      </c>
      <c r="D9" s="2">
        <f>VLOOKUP(B9,'J14'!$K$4:$U$11,11,0)</f>
        <v>0</v>
      </c>
      <c r="E9" s="2">
        <f>VLOOKUP(B9,'J14'!$K$4:$U$11,6,0)</f>
        <v>0</v>
      </c>
      <c r="F9" s="285">
        <f t="shared" si="1"/>
        <v>8.9999999999999999E-10</v>
      </c>
      <c r="G9" s="2">
        <f>RANK(F9,F4:F11)</f>
        <v>3</v>
      </c>
      <c r="I9" s="2">
        <f t="shared" si="2"/>
        <v>6</v>
      </c>
      <c r="J9" s="2" t="str">
        <f>Equipes!$A$7</f>
        <v>Equipe 06</v>
      </c>
      <c r="K9" s="2">
        <f>VLOOKUP(J9,'J14'!$K$4:$U$11,10,0)</f>
        <v>0</v>
      </c>
      <c r="L9" s="2">
        <f>VLOOKUP(J9,'J14'!$K$4:$U$11,11,0)</f>
        <v>0</v>
      </c>
      <c r="M9" s="2">
        <f>VLOOKUP(J9,'J14'!$K$4:$U$11,8,0)</f>
        <v>0</v>
      </c>
      <c r="N9" s="285">
        <f t="shared" si="3"/>
        <v>8.9999999999999999E-10</v>
      </c>
      <c r="O9" s="2">
        <f>RANK(N9,N4:N11,1)</f>
        <v>6</v>
      </c>
      <c r="Q9" s="2">
        <f t="shared" si="4"/>
        <v>3</v>
      </c>
      <c r="R9" s="2" t="str">
        <f>Equipes!$A$7</f>
        <v>Equipe 06</v>
      </c>
      <c r="S9" s="2">
        <f>VLOOKUP(R9,J4:M11,3,0)</f>
        <v>0</v>
      </c>
      <c r="V9" s="285">
        <f t="shared" si="5"/>
        <v>8.9999999999999999E-10</v>
      </c>
      <c r="W9" s="2">
        <f>RANK(V9,V4:V11)</f>
        <v>3</v>
      </c>
    </row>
    <row r="10" spans="1:23" hidden="1" x14ac:dyDescent="0.25">
      <c r="A10" s="2">
        <f t="shared" si="0"/>
        <v>2</v>
      </c>
      <c r="B10" s="2" t="str">
        <f>Equipes!$A$8</f>
        <v>Equipe 07</v>
      </c>
      <c r="C10" s="2">
        <f>VLOOKUP(B10,'J14'!$K$4:$U$11,9,0)</f>
        <v>0</v>
      </c>
      <c r="D10" s="2">
        <f>VLOOKUP(B10,'J14'!$K$4:$U$11,11,0)</f>
        <v>0</v>
      </c>
      <c r="E10" s="2">
        <f>VLOOKUP(B10,'J14'!$K$4:$U$11,6,0)</f>
        <v>0</v>
      </c>
      <c r="F10" s="285">
        <f t="shared" si="1"/>
        <v>1.0000000000000001E-9</v>
      </c>
      <c r="G10" s="2">
        <f>RANK(F10,F4:F11)</f>
        <v>2</v>
      </c>
      <c r="I10" s="2">
        <f t="shared" si="2"/>
        <v>7</v>
      </c>
      <c r="J10" s="2" t="str">
        <f>Equipes!$A$8</f>
        <v>Equipe 07</v>
      </c>
      <c r="K10" s="2">
        <f>VLOOKUP(J10,'J14'!$K$4:$U$11,10,0)</f>
        <v>0</v>
      </c>
      <c r="L10" s="2">
        <f>VLOOKUP(J10,'J14'!$K$4:$U$11,11,0)</f>
        <v>0</v>
      </c>
      <c r="M10" s="2">
        <f>VLOOKUP(J10,'J14'!$K$4:$U$11,8,0)</f>
        <v>0</v>
      </c>
      <c r="N10" s="285">
        <f t="shared" si="3"/>
        <v>1.0000000000000001E-9</v>
      </c>
      <c r="O10" s="2">
        <f>RANK(N10,N4:N11,1)</f>
        <v>7</v>
      </c>
      <c r="Q10" s="2">
        <f t="shared" si="4"/>
        <v>2</v>
      </c>
      <c r="R10" s="2" t="str">
        <f>Equipes!$A$8</f>
        <v>Equipe 07</v>
      </c>
      <c r="S10" s="2">
        <f>VLOOKUP(R10,J4:M11,3,0)</f>
        <v>0</v>
      </c>
      <c r="V10" s="285">
        <f t="shared" si="5"/>
        <v>1.0000000000000001E-9</v>
      </c>
      <c r="W10" s="2">
        <f>RANK(V10,V4:V11)</f>
        <v>2</v>
      </c>
    </row>
    <row r="11" spans="1:23" hidden="1" x14ac:dyDescent="0.25">
      <c r="A11" s="2">
        <f t="shared" si="0"/>
        <v>1</v>
      </c>
      <c r="B11" s="2" t="str">
        <f>Equipes!$A$9</f>
        <v>Equipe 08</v>
      </c>
      <c r="C11" s="2">
        <f>VLOOKUP(B11,'J14'!$K$4:$U$11,9,0)</f>
        <v>0</v>
      </c>
      <c r="D11" s="2">
        <f>VLOOKUP(B11,'J14'!$K$4:$U$11,11,0)</f>
        <v>0</v>
      </c>
      <c r="E11" s="2">
        <f>VLOOKUP(B11,'J14'!$K$4:$U$11,6,0)</f>
        <v>0</v>
      </c>
      <c r="F11" s="285">
        <f t="shared" si="1"/>
        <v>1.0999999999999999E-9</v>
      </c>
      <c r="G11" s="2">
        <f>RANK(F11,F4:F11)</f>
        <v>1</v>
      </c>
      <c r="I11" s="2">
        <f t="shared" si="2"/>
        <v>8</v>
      </c>
      <c r="J11" s="2" t="str">
        <f>Equipes!$A$9</f>
        <v>Equipe 08</v>
      </c>
      <c r="K11" s="2">
        <f>VLOOKUP(J11,'J14'!$K$4:$U$11,10,0)</f>
        <v>0</v>
      </c>
      <c r="L11" s="2">
        <f>VLOOKUP(J11,'J14'!$K$4:$U$11,11,0)</f>
        <v>0</v>
      </c>
      <c r="M11" s="2">
        <f>VLOOKUP(J11,'J14'!$K$4:$U$11,8,0)</f>
        <v>0</v>
      </c>
      <c r="N11" s="285">
        <f t="shared" si="3"/>
        <v>1.0999999999999999E-9</v>
      </c>
      <c r="O11" s="2">
        <f>RANK(N11,N4:N11,1)</f>
        <v>8</v>
      </c>
      <c r="Q11" s="2">
        <f t="shared" si="4"/>
        <v>1</v>
      </c>
      <c r="R11" s="2" t="str">
        <f>Equipes!$A$9</f>
        <v>Equipe 08</v>
      </c>
      <c r="S11" s="2">
        <f>VLOOKUP(R11,J4:M11,3,0)</f>
        <v>0</v>
      </c>
      <c r="V11" s="285">
        <f t="shared" si="5"/>
        <v>1.0999999999999999E-9</v>
      </c>
      <c r="W11" s="2">
        <f>RANK(V11,V4:V11)</f>
        <v>1</v>
      </c>
    </row>
    <row r="12" spans="1:23" hidden="1" x14ac:dyDescent="0.25"/>
    <row r="13" spans="1:23" hidden="1" x14ac:dyDescent="0.25">
      <c r="A13" s="286" t="s">
        <v>46</v>
      </c>
      <c r="B13" s="286"/>
      <c r="C13" s="286"/>
      <c r="D13" s="286"/>
      <c r="E13" s="286"/>
      <c r="F13" s="286"/>
      <c r="G13" s="286"/>
      <c r="H13" s="286"/>
      <c r="I13" s="286"/>
      <c r="J13" s="286"/>
      <c r="K13" s="286"/>
      <c r="L13" s="286"/>
      <c r="M13" s="286"/>
      <c r="N13" s="286"/>
      <c r="O13" s="286"/>
      <c r="P13" s="286"/>
      <c r="Q13" s="286"/>
      <c r="R13" s="286"/>
      <c r="S13" s="286"/>
      <c r="T13" s="286"/>
      <c r="U13" s="286"/>
      <c r="V13" s="286"/>
      <c r="W13" s="286"/>
    </row>
    <row r="14" spans="1:23" hidden="1" x14ac:dyDescent="0.25">
      <c r="A14" s="286"/>
      <c r="B14" s="286"/>
      <c r="C14" s="286"/>
      <c r="D14" s="286"/>
      <c r="E14" s="286"/>
      <c r="F14" s="286"/>
      <c r="G14" s="286"/>
      <c r="H14" s="286"/>
      <c r="I14" s="286"/>
      <c r="J14" s="286"/>
      <c r="K14" s="286"/>
      <c r="L14" s="286"/>
      <c r="M14" s="286"/>
      <c r="N14" s="286"/>
      <c r="O14" s="286"/>
      <c r="P14" s="286"/>
      <c r="Q14" s="286"/>
      <c r="R14" s="286"/>
      <c r="S14" s="286"/>
      <c r="T14" s="286"/>
      <c r="U14" s="286"/>
      <c r="V14" s="286"/>
      <c r="W14" s="286"/>
    </row>
    <row r="15" spans="1:23" hidden="1" x14ac:dyDescent="0.25">
      <c r="A15" s="2" t="s">
        <v>63</v>
      </c>
      <c r="C15" s="2" t="s">
        <v>64</v>
      </c>
      <c r="D15" s="2" t="s">
        <v>25</v>
      </c>
      <c r="E15" s="2" t="s">
        <v>21</v>
      </c>
      <c r="G15" s="2" t="s">
        <v>65</v>
      </c>
      <c r="I15" s="2" t="s">
        <v>63</v>
      </c>
      <c r="K15" s="2" t="s">
        <v>66</v>
      </c>
      <c r="L15" s="2" t="s">
        <v>25</v>
      </c>
      <c r="M15" s="2" t="s">
        <v>12</v>
      </c>
      <c r="O15" s="2" t="s">
        <v>65</v>
      </c>
      <c r="Q15" s="2" t="s">
        <v>63</v>
      </c>
      <c r="S15" s="2" t="s">
        <v>25</v>
      </c>
      <c r="W15" s="2" t="s">
        <v>65</v>
      </c>
    </row>
    <row r="16" spans="1:23" hidden="1" x14ac:dyDescent="0.25">
      <c r="A16" s="2">
        <f>G16</f>
        <v>8</v>
      </c>
      <c r="B16" s="2" t="str">
        <f>Equipes!$A$2</f>
        <v>Equipe 01</v>
      </c>
      <c r="C16" s="2">
        <f>VLOOKUP(B16,'J14'!$W$4:$AG$11,9,0)</f>
        <v>0</v>
      </c>
      <c r="D16" s="2">
        <f>VLOOKUP(B16,'J14'!$W$4:$AG$11,11,0)</f>
        <v>0</v>
      </c>
      <c r="E16" s="2">
        <f>VLOOKUP(B16,'J14'!$W$4:$AG$11,6,0)</f>
        <v>0</v>
      </c>
      <c r="F16" s="285">
        <f>C16+(D16/100)-(E16/1000)+ROW()/10^10</f>
        <v>1.6000000000000001E-9</v>
      </c>
      <c r="G16" s="2">
        <f>RANK(F16,F16:F23)</f>
        <v>8</v>
      </c>
      <c r="I16" s="2">
        <f>O16</f>
        <v>1</v>
      </c>
      <c r="J16" s="2" t="str">
        <f>Equipes!$A$2</f>
        <v>Equipe 01</v>
      </c>
      <c r="K16" s="2">
        <f>VLOOKUP(J16,'J14'!$W$4:$AG$11,10,0)</f>
        <v>0</v>
      </c>
      <c r="L16" s="2">
        <f>VLOOKUP(J16,'J14'!$W$4:$AG$11,11,0)</f>
        <v>0</v>
      </c>
      <c r="M16" s="2">
        <f>VLOOKUP(J16,'J14'!$W$4:$AG$11,8,0)</f>
        <v>0</v>
      </c>
      <c r="N16" s="285">
        <f>K16+(L16/100)-(M16/1000)+ROW()/10^10</f>
        <v>1.6000000000000001E-9</v>
      </c>
      <c r="O16" s="2">
        <f>RANK(N16,N16:N23,1)</f>
        <v>1</v>
      </c>
      <c r="Q16" s="2">
        <f>W16</f>
        <v>8</v>
      </c>
      <c r="R16" s="2" t="str">
        <f>Equipes!$A$2</f>
        <v>Equipe 01</v>
      </c>
      <c r="S16" s="2">
        <f>VLOOKUP(R16,J16:M23,3,0)</f>
        <v>0</v>
      </c>
      <c r="V16" s="285">
        <f>C16+(E16/100)-(D16/1000)-K16-(M16/100)-(L16/1000)+ROW()/10^10</f>
        <v>1.6000000000000001E-9</v>
      </c>
      <c r="W16" s="2">
        <f>RANK(V16,V16:V23)</f>
        <v>8</v>
      </c>
    </row>
    <row r="17" spans="1:23" hidden="1" x14ac:dyDescent="0.25">
      <c r="A17" s="2">
        <f t="shared" ref="A17:A23" si="6">G17</f>
        <v>7</v>
      </c>
      <c r="B17" s="2" t="str">
        <f>Equipes!$A$3</f>
        <v>Equipe 02</v>
      </c>
      <c r="C17" s="2">
        <f>VLOOKUP(B17,'J14'!$W$4:$AG$11,9,0)</f>
        <v>0</v>
      </c>
      <c r="D17" s="2">
        <f>VLOOKUP(B17,'J14'!$W$4:$AG$11,11,0)</f>
        <v>0</v>
      </c>
      <c r="E17" s="2">
        <f>VLOOKUP(B17,'J14'!$W$4:$AG$11,6,0)</f>
        <v>0</v>
      </c>
      <c r="F17" s="285">
        <f t="shared" ref="F17:F23" si="7">C17+(D17/100)-(E17/1000)+ROW()/10^10</f>
        <v>1.6999999999999999E-9</v>
      </c>
      <c r="G17" s="2">
        <f>RANK(F17,F16:F23)</f>
        <v>7</v>
      </c>
      <c r="I17" s="2">
        <f t="shared" ref="I17:I23" si="8">O17</f>
        <v>2</v>
      </c>
      <c r="J17" s="2" t="str">
        <f>Equipes!$A$3</f>
        <v>Equipe 02</v>
      </c>
      <c r="K17" s="2">
        <f>VLOOKUP(J17,'J14'!$W$4:$AG$11,10,0)</f>
        <v>0</v>
      </c>
      <c r="L17" s="2">
        <f>VLOOKUP(J17,'J14'!$W$4:$AG$11,11,0)</f>
        <v>0</v>
      </c>
      <c r="M17" s="2">
        <f>VLOOKUP(J17,'J14'!$W$4:$AG$11,8,0)</f>
        <v>0</v>
      </c>
      <c r="N17" s="285">
        <f t="shared" ref="N17:N23" si="9">K17+(L17/100)-(M17/1000)+ROW()/10^10</f>
        <v>1.6999999999999999E-9</v>
      </c>
      <c r="O17" s="2">
        <f>RANK(N17,N16:N23,1)</f>
        <v>2</v>
      </c>
      <c r="Q17" s="2">
        <f t="shared" ref="Q17:Q23" si="10">W17</f>
        <v>7</v>
      </c>
      <c r="R17" s="2" t="str">
        <f>Equipes!$A$3</f>
        <v>Equipe 02</v>
      </c>
      <c r="S17" s="2">
        <f>VLOOKUP(R17,J16:M23,3,0)</f>
        <v>0</v>
      </c>
      <c r="V17" s="285">
        <f t="shared" ref="V17:V23" si="11">C17+(E17/100)-(D17/1000)-K17-(M17/100)-(L17/1000)+ROW()/10^10</f>
        <v>1.6999999999999999E-9</v>
      </c>
      <c r="W17" s="2">
        <f>RANK(V17,V16:V23)</f>
        <v>7</v>
      </c>
    </row>
    <row r="18" spans="1:23" hidden="1" x14ac:dyDescent="0.25">
      <c r="A18" s="2">
        <f t="shared" si="6"/>
        <v>6</v>
      </c>
      <c r="B18" s="2" t="str">
        <f>Equipes!$A$4</f>
        <v>Equipe 03</v>
      </c>
      <c r="C18" s="2">
        <f>VLOOKUP(B18,'J14'!$W$4:$AG$11,9,0)</f>
        <v>0</v>
      </c>
      <c r="D18" s="2">
        <f>VLOOKUP(B18,'J14'!$W$4:$AG$11,11,0)</f>
        <v>0</v>
      </c>
      <c r="E18" s="2">
        <f>VLOOKUP(B18,'J14'!$W$4:$AG$11,6,0)</f>
        <v>0</v>
      </c>
      <c r="F18" s="285">
        <f t="shared" si="7"/>
        <v>1.8E-9</v>
      </c>
      <c r="G18" s="2">
        <f>RANK(F18,F16:F23)</f>
        <v>6</v>
      </c>
      <c r="I18" s="2">
        <f t="shared" si="8"/>
        <v>3</v>
      </c>
      <c r="J18" s="2" t="str">
        <f>Equipes!$A$4</f>
        <v>Equipe 03</v>
      </c>
      <c r="K18" s="2">
        <f>VLOOKUP(J18,'J14'!$W$4:$AG$11,10,0)</f>
        <v>0</v>
      </c>
      <c r="L18" s="2">
        <f>VLOOKUP(J18,'J14'!$W$4:$AG$11,11,0)</f>
        <v>0</v>
      </c>
      <c r="M18" s="2">
        <f>VLOOKUP(J18,'J14'!$W$4:$AG$11,8,0)</f>
        <v>0</v>
      </c>
      <c r="N18" s="285">
        <f t="shared" si="9"/>
        <v>1.8E-9</v>
      </c>
      <c r="O18" s="2">
        <f>RANK(N18,N16:N23,1)</f>
        <v>3</v>
      </c>
      <c r="Q18" s="2">
        <f t="shared" si="10"/>
        <v>6</v>
      </c>
      <c r="R18" s="2" t="str">
        <f>Equipes!$A$4</f>
        <v>Equipe 03</v>
      </c>
      <c r="S18" s="2">
        <f>VLOOKUP(R18,J16:M23,3,0)</f>
        <v>0</v>
      </c>
      <c r="V18" s="285">
        <f t="shared" si="11"/>
        <v>1.8E-9</v>
      </c>
      <c r="W18" s="2">
        <f>RANK(V18,V16:V23)</f>
        <v>6</v>
      </c>
    </row>
    <row r="19" spans="1:23" hidden="1" x14ac:dyDescent="0.25">
      <c r="A19" s="2">
        <f t="shared" si="6"/>
        <v>5</v>
      </c>
      <c r="B19" s="2" t="str">
        <f>Equipes!$A$5</f>
        <v>Equipe 04</v>
      </c>
      <c r="C19" s="2">
        <f>VLOOKUP(B19,'J14'!$W$4:$AG$11,9,0)</f>
        <v>0</v>
      </c>
      <c r="D19" s="2">
        <f>VLOOKUP(B19,'J14'!$W$4:$AG$11,11,0)</f>
        <v>0</v>
      </c>
      <c r="E19" s="2">
        <f>VLOOKUP(B19,'J14'!$W$4:$AG$11,6,0)</f>
        <v>0</v>
      </c>
      <c r="F19" s="285">
        <f t="shared" si="7"/>
        <v>1.9000000000000001E-9</v>
      </c>
      <c r="G19" s="2">
        <f>RANK(F19,F16:F23)</f>
        <v>5</v>
      </c>
      <c r="I19" s="2">
        <f t="shared" si="8"/>
        <v>4</v>
      </c>
      <c r="J19" s="2" t="str">
        <f>Equipes!$A$5</f>
        <v>Equipe 04</v>
      </c>
      <c r="K19" s="2">
        <f>VLOOKUP(J19,'J14'!$W$4:$AG$11,10,0)</f>
        <v>0</v>
      </c>
      <c r="L19" s="2">
        <f>VLOOKUP(J19,'J14'!$W$4:$AG$11,11,0)</f>
        <v>0</v>
      </c>
      <c r="M19" s="2">
        <f>VLOOKUP(J19,'J14'!$W$4:$AG$11,8,0)</f>
        <v>0</v>
      </c>
      <c r="N19" s="285">
        <f t="shared" si="9"/>
        <v>1.9000000000000001E-9</v>
      </c>
      <c r="O19" s="2">
        <f>RANK(N19,N16:N23,1)</f>
        <v>4</v>
      </c>
      <c r="Q19" s="2">
        <f t="shared" si="10"/>
        <v>5</v>
      </c>
      <c r="R19" s="2" t="str">
        <f>Equipes!$A$5</f>
        <v>Equipe 04</v>
      </c>
      <c r="S19" s="2">
        <f>VLOOKUP(R19,J16:M23,3,0)</f>
        <v>0</v>
      </c>
      <c r="V19" s="285">
        <f t="shared" si="11"/>
        <v>1.9000000000000001E-9</v>
      </c>
      <c r="W19" s="2">
        <f>RANK(V19,V16:V23)</f>
        <v>5</v>
      </c>
    </row>
    <row r="20" spans="1:23" hidden="1" x14ac:dyDescent="0.25">
      <c r="A20" s="2">
        <f t="shared" si="6"/>
        <v>4</v>
      </c>
      <c r="B20" s="2" t="str">
        <f>Equipes!$A$6</f>
        <v>Equipe 05</v>
      </c>
      <c r="C20" s="2">
        <f>VLOOKUP(B20,'J14'!$W$4:$AG$11,9,0)</f>
        <v>0</v>
      </c>
      <c r="D20" s="2">
        <f>VLOOKUP(B20,'J14'!$W$4:$AG$11,11,0)</f>
        <v>0</v>
      </c>
      <c r="E20" s="2">
        <f>VLOOKUP(B20,'J14'!$W$4:$AG$11,6,0)</f>
        <v>0</v>
      </c>
      <c r="F20" s="285">
        <f t="shared" si="7"/>
        <v>2.0000000000000001E-9</v>
      </c>
      <c r="G20" s="2">
        <f>RANK(F20,F16:F23)</f>
        <v>4</v>
      </c>
      <c r="I20" s="2">
        <f t="shared" si="8"/>
        <v>5</v>
      </c>
      <c r="J20" s="2" t="str">
        <f>Equipes!$A$6</f>
        <v>Equipe 05</v>
      </c>
      <c r="K20" s="2">
        <f>VLOOKUP(J20,'J14'!$W$4:$AG$11,10,0)</f>
        <v>0</v>
      </c>
      <c r="L20" s="2">
        <f>VLOOKUP(J20,'J14'!$W$4:$AG$11,11,0)</f>
        <v>0</v>
      </c>
      <c r="M20" s="2">
        <f>VLOOKUP(J20,'J14'!$W$4:$AG$11,8,0)</f>
        <v>0</v>
      </c>
      <c r="N20" s="285">
        <f t="shared" si="9"/>
        <v>2.0000000000000001E-9</v>
      </c>
      <c r="O20" s="2">
        <f>RANK(N20,N16:N23,1)</f>
        <v>5</v>
      </c>
      <c r="Q20" s="2">
        <f t="shared" si="10"/>
        <v>4</v>
      </c>
      <c r="R20" s="2" t="str">
        <f>Equipes!$A$6</f>
        <v>Equipe 05</v>
      </c>
      <c r="S20" s="2">
        <f>VLOOKUP(R20,J16:M23,3,0)</f>
        <v>0</v>
      </c>
      <c r="V20" s="285">
        <f t="shared" si="11"/>
        <v>2.0000000000000001E-9</v>
      </c>
      <c r="W20" s="2">
        <f>RANK(V20,V16:V23)</f>
        <v>4</v>
      </c>
    </row>
    <row r="21" spans="1:23" hidden="1" x14ac:dyDescent="0.25">
      <c r="A21" s="2">
        <f t="shared" si="6"/>
        <v>3</v>
      </c>
      <c r="B21" s="2" t="str">
        <f>Equipes!$A$7</f>
        <v>Equipe 06</v>
      </c>
      <c r="C21" s="2">
        <f>VLOOKUP(B21,'J14'!$W$4:$AG$11,9,0)</f>
        <v>0</v>
      </c>
      <c r="D21" s="2">
        <f>VLOOKUP(B21,'J14'!$W$4:$AG$11,11,0)</f>
        <v>0</v>
      </c>
      <c r="E21" s="2">
        <f>VLOOKUP(B21,'J14'!$W$4:$AG$11,6,0)</f>
        <v>0</v>
      </c>
      <c r="F21" s="285">
        <f t="shared" si="7"/>
        <v>2.1000000000000002E-9</v>
      </c>
      <c r="G21" s="2">
        <f>RANK(F21,F16:F23)</f>
        <v>3</v>
      </c>
      <c r="I21" s="2">
        <f t="shared" si="8"/>
        <v>6</v>
      </c>
      <c r="J21" s="2" t="str">
        <f>Equipes!$A$7</f>
        <v>Equipe 06</v>
      </c>
      <c r="K21" s="2">
        <f>VLOOKUP(J21,'J14'!$W$4:$AG$11,10,0)</f>
        <v>0</v>
      </c>
      <c r="L21" s="2">
        <f>VLOOKUP(J21,'J14'!$W$4:$AG$11,11,0)</f>
        <v>0</v>
      </c>
      <c r="M21" s="2">
        <f>VLOOKUP(J21,'J14'!$W$4:$AG$11,8,0)</f>
        <v>0</v>
      </c>
      <c r="N21" s="285">
        <f t="shared" si="9"/>
        <v>2.1000000000000002E-9</v>
      </c>
      <c r="O21" s="2">
        <f>RANK(N21,N16:N23,1)</f>
        <v>6</v>
      </c>
      <c r="Q21" s="2">
        <f t="shared" si="10"/>
        <v>3</v>
      </c>
      <c r="R21" s="2" t="str">
        <f>Equipes!$A$7</f>
        <v>Equipe 06</v>
      </c>
      <c r="S21" s="2">
        <f>VLOOKUP(R21,J16:M23,3,0)</f>
        <v>0</v>
      </c>
      <c r="V21" s="285">
        <f t="shared" si="11"/>
        <v>2.1000000000000002E-9</v>
      </c>
      <c r="W21" s="2">
        <f>RANK(V21,V16:V23)</f>
        <v>3</v>
      </c>
    </row>
    <row r="22" spans="1:23" hidden="1" x14ac:dyDescent="0.25">
      <c r="A22" s="2">
        <f t="shared" si="6"/>
        <v>2</v>
      </c>
      <c r="B22" s="2" t="str">
        <f>Equipes!$A$8</f>
        <v>Equipe 07</v>
      </c>
      <c r="C22" s="2">
        <f>VLOOKUP(B22,'J14'!$W$4:$AG$11,9,0)</f>
        <v>0</v>
      </c>
      <c r="D22" s="2">
        <f>VLOOKUP(B22,'J14'!$W$4:$AG$11,11,0)</f>
        <v>0</v>
      </c>
      <c r="E22" s="2">
        <f>VLOOKUP(B22,'J14'!$W$4:$AG$11,6,0)</f>
        <v>0</v>
      </c>
      <c r="F22" s="285">
        <f t="shared" si="7"/>
        <v>2.1999999999999998E-9</v>
      </c>
      <c r="G22" s="2">
        <f>RANK(F22,F16:F23)</f>
        <v>2</v>
      </c>
      <c r="I22" s="2">
        <f t="shared" si="8"/>
        <v>7</v>
      </c>
      <c r="J22" s="2" t="str">
        <f>Equipes!$A$8</f>
        <v>Equipe 07</v>
      </c>
      <c r="K22" s="2">
        <f>VLOOKUP(J22,'J14'!$W$4:$AG$11,10,0)</f>
        <v>0</v>
      </c>
      <c r="L22" s="2">
        <f>VLOOKUP(J22,'J14'!$W$4:$AG$11,11,0)</f>
        <v>0</v>
      </c>
      <c r="M22" s="2">
        <f>VLOOKUP(J22,'J14'!$W$4:$AG$11,8,0)</f>
        <v>0</v>
      </c>
      <c r="N22" s="285">
        <f t="shared" si="9"/>
        <v>2.1999999999999998E-9</v>
      </c>
      <c r="O22" s="2">
        <f>RANK(N22,N16:N23,1)</f>
        <v>7</v>
      </c>
      <c r="Q22" s="2">
        <f t="shared" si="10"/>
        <v>2</v>
      </c>
      <c r="R22" s="2" t="str">
        <f>Equipes!$A$8</f>
        <v>Equipe 07</v>
      </c>
      <c r="S22" s="2">
        <f>VLOOKUP(R22,J16:M23,3,0)</f>
        <v>0</v>
      </c>
      <c r="V22" s="285">
        <f t="shared" si="11"/>
        <v>2.1999999999999998E-9</v>
      </c>
      <c r="W22" s="2">
        <f>RANK(V22,V16:V23)</f>
        <v>2</v>
      </c>
    </row>
    <row r="23" spans="1:23" hidden="1" x14ac:dyDescent="0.25">
      <c r="A23" s="2">
        <f t="shared" si="6"/>
        <v>1</v>
      </c>
      <c r="B23" s="2" t="str">
        <f>Equipes!$A$9</f>
        <v>Equipe 08</v>
      </c>
      <c r="C23" s="2">
        <f>VLOOKUP(B23,'J14'!$W$4:$AG$11,9,0)</f>
        <v>0</v>
      </c>
      <c r="D23" s="2">
        <f>VLOOKUP(B23,'J14'!$W$4:$AG$11,11,0)</f>
        <v>0</v>
      </c>
      <c r="E23" s="2">
        <f>VLOOKUP(B23,'J14'!$W$4:$AG$11,6,0)</f>
        <v>0</v>
      </c>
      <c r="F23" s="285">
        <f t="shared" si="7"/>
        <v>2.2999999999999999E-9</v>
      </c>
      <c r="G23" s="2">
        <f>RANK(F23,F16:F23)</f>
        <v>1</v>
      </c>
      <c r="I23" s="2">
        <f t="shared" si="8"/>
        <v>8</v>
      </c>
      <c r="J23" s="2" t="str">
        <f>Equipes!$A$9</f>
        <v>Equipe 08</v>
      </c>
      <c r="K23" s="2">
        <f>VLOOKUP(J23,'J14'!$W$4:$AG$11,10,0)</f>
        <v>0</v>
      </c>
      <c r="L23" s="2">
        <f>VLOOKUP(J23,'J14'!$W$4:$AG$11,11,0)</f>
        <v>0</v>
      </c>
      <c r="M23" s="2">
        <f>VLOOKUP(J23,'J14'!$W$4:$AG$11,8,0)</f>
        <v>0</v>
      </c>
      <c r="N23" s="285">
        <f t="shared" si="9"/>
        <v>2.2999999999999999E-9</v>
      </c>
      <c r="O23" s="2">
        <f>RANK(N23,N16:N23,1)</f>
        <v>8</v>
      </c>
      <c r="Q23" s="2">
        <f t="shared" si="10"/>
        <v>1</v>
      </c>
      <c r="R23" s="2" t="str">
        <f>Equipes!$A$9</f>
        <v>Equipe 08</v>
      </c>
      <c r="S23" s="2">
        <f>VLOOKUP(R23,J16:M23,3,0)</f>
        <v>0</v>
      </c>
      <c r="V23" s="285">
        <f t="shared" si="11"/>
        <v>2.2999999999999999E-9</v>
      </c>
      <c r="W23" s="2">
        <f>RANK(V23,V16:V23)</f>
        <v>1</v>
      </c>
    </row>
    <row r="24" spans="1:23" hidden="1" x14ac:dyDescent="0.25"/>
    <row r="25" spans="1:23" hidden="1" x14ac:dyDescent="0.25">
      <c r="A25" s="286" t="s">
        <v>41</v>
      </c>
      <c r="B25" s="286"/>
      <c r="C25" s="286"/>
      <c r="D25" s="286"/>
      <c r="E25" s="286"/>
      <c r="F25" s="286"/>
      <c r="G25" s="286"/>
      <c r="H25" s="286"/>
      <c r="I25" s="286"/>
      <c r="J25" s="286"/>
      <c r="K25" s="286"/>
      <c r="L25" s="286"/>
      <c r="M25" s="286"/>
      <c r="N25" s="286"/>
      <c r="O25" s="286"/>
      <c r="P25" s="286"/>
      <c r="Q25" s="286"/>
      <c r="R25" s="286"/>
      <c r="S25" s="286"/>
      <c r="T25" s="286"/>
      <c r="U25" s="286"/>
      <c r="V25" s="286"/>
      <c r="W25" s="286"/>
    </row>
    <row r="26" spans="1:23" hidden="1" x14ac:dyDescent="0.25">
      <c r="A26" s="286"/>
      <c r="B26" s="286"/>
      <c r="C26" s="286"/>
      <c r="D26" s="286"/>
      <c r="E26" s="286"/>
      <c r="F26" s="286"/>
      <c r="G26" s="286"/>
      <c r="H26" s="286"/>
      <c r="I26" s="286"/>
      <c r="J26" s="286"/>
      <c r="K26" s="286"/>
      <c r="L26" s="286"/>
      <c r="M26" s="286"/>
      <c r="N26" s="286"/>
      <c r="O26" s="286"/>
      <c r="P26" s="286"/>
      <c r="Q26" s="286"/>
      <c r="R26" s="286"/>
      <c r="S26" s="286"/>
      <c r="T26" s="286"/>
      <c r="U26" s="286"/>
      <c r="V26" s="286"/>
      <c r="W26" s="286"/>
    </row>
    <row r="27" spans="1:23" hidden="1" x14ac:dyDescent="0.25">
      <c r="A27" s="2" t="s">
        <v>63</v>
      </c>
      <c r="C27" s="2" t="s">
        <v>64</v>
      </c>
      <c r="D27" s="2" t="s">
        <v>25</v>
      </c>
      <c r="E27" s="2" t="s">
        <v>21</v>
      </c>
      <c r="G27" s="2" t="s">
        <v>65</v>
      </c>
      <c r="I27" s="2" t="s">
        <v>63</v>
      </c>
      <c r="K27" s="2" t="s">
        <v>66</v>
      </c>
      <c r="L27" s="2" t="s">
        <v>25</v>
      </c>
      <c r="M27" s="2" t="s">
        <v>12</v>
      </c>
      <c r="O27" s="2" t="s">
        <v>65</v>
      </c>
      <c r="Q27" s="2" t="s">
        <v>63</v>
      </c>
      <c r="S27" s="2" t="s">
        <v>25</v>
      </c>
      <c r="W27" s="2" t="s">
        <v>65</v>
      </c>
    </row>
    <row r="28" spans="1:23" hidden="1" x14ac:dyDescent="0.25">
      <c r="A28" s="2">
        <f>G28</f>
        <v>8</v>
      </c>
      <c r="B28" s="2" t="str">
        <f>Equipes!$A$2</f>
        <v>Equipe 01</v>
      </c>
      <c r="C28" s="2">
        <f>VLOOKUP(B28,'J14'!$AI$4:$AS$11,9,0)</f>
        <v>0</v>
      </c>
      <c r="D28" s="2">
        <f>VLOOKUP(B28,'J14'!$AI$4:$AS$11,11,0)</f>
        <v>0</v>
      </c>
      <c r="E28" s="2">
        <f>VLOOKUP(B28,'J14'!$AI$4:$AS$11,6,0)</f>
        <v>0</v>
      </c>
      <c r="F28" s="285">
        <f>C28+(D28/100)-(E28/1000)+ROW()/10^10</f>
        <v>2.7999999999999998E-9</v>
      </c>
      <c r="G28" s="2">
        <f>RANK(F28,F28:F35)</f>
        <v>8</v>
      </c>
      <c r="I28" s="2">
        <f>O28</f>
        <v>1</v>
      </c>
      <c r="J28" s="2" t="str">
        <f>Equipes!$A$2</f>
        <v>Equipe 01</v>
      </c>
      <c r="K28" s="2">
        <f>VLOOKUP(J28,'J14'!$AI$4:$AS$11,10,0)</f>
        <v>0</v>
      </c>
      <c r="L28" s="2">
        <f>VLOOKUP(J28,'J14'!$AI$4:$AS$11,11,0)</f>
        <v>0</v>
      </c>
      <c r="M28" s="2">
        <f>VLOOKUP(J28,'J14'!$AI$4:$AS$11,8,0)</f>
        <v>0</v>
      </c>
      <c r="N28" s="285">
        <f>K28+(L28/100)-(M28/1000)+ROW()/10^10</f>
        <v>2.7999999999999998E-9</v>
      </c>
      <c r="O28" s="2">
        <f>RANK(N28,N28:N35,1)</f>
        <v>1</v>
      </c>
      <c r="Q28" s="2">
        <f>W28</f>
        <v>8</v>
      </c>
      <c r="R28" s="2" t="str">
        <f>Equipes!$A$2</f>
        <v>Equipe 01</v>
      </c>
      <c r="S28" s="2">
        <f>VLOOKUP(R28,J28:M35,3,0)</f>
        <v>0</v>
      </c>
      <c r="V28" s="285">
        <f>C28+(E28/100)-(D28/1000)-K28-(M28/100)-(L28/1000)+ROW()/10^10</f>
        <v>2.7999999999999998E-9</v>
      </c>
      <c r="W28" s="2">
        <f>RANK(V28,V28:V35)</f>
        <v>8</v>
      </c>
    </row>
    <row r="29" spans="1:23" hidden="1" x14ac:dyDescent="0.25">
      <c r="A29" s="2">
        <f t="shared" ref="A29:A35" si="12">G29</f>
        <v>7</v>
      </c>
      <c r="B29" s="2" t="str">
        <f>Equipes!$A$3</f>
        <v>Equipe 02</v>
      </c>
      <c r="C29" s="2">
        <f>VLOOKUP(B29,'J14'!$AI$4:$AS$11,9,0)</f>
        <v>0</v>
      </c>
      <c r="D29" s="2">
        <f>VLOOKUP(B29,'J14'!$AI$4:$AS$11,11,0)</f>
        <v>0</v>
      </c>
      <c r="E29" s="2">
        <f>VLOOKUP(B29,'J14'!$AI$4:$AS$11,6,0)</f>
        <v>0</v>
      </c>
      <c r="F29" s="285">
        <f t="shared" ref="F29:F35" si="13">C29+(D29/100)-(E29/1000)+ROW()/10^10</f>
        <v>2.8999999999999999E-9</v>
      </c>
      <c r="G29" s="2">
        <f>RANK(F29,F28:F35)</f>
        <v>7</v>
      </c>
      <c r="I29" s="2">
        <f t="shared" ref="I29:I35" si="14">O29</f>
        <v>2</v>
      </c>
      <c r="J29" s="2" t="str">
        <f>Equipes!$A$3</f>
        <v>Equipe 02</v>
      </c>
      <c r="K29" s="2">
        <f>VLOOKUP(J29,'J14'!$AI$4:$AS$11,10,0)</f>
        <v>0</v>
      </c>
      <c r="L29" s="2">
        <f>VLOOKUP(J29,'J14'!$AI$4:$AS$11,11,0)</f>
        <v>0</v>
      </c>
      <c r="M29" s="2">
        <f>VLOOKUP(J29,'J14'!$AI$4:$AS$11,8,0)</f>
        <v>0</v>
      </c>
      <c r="N29" s="285">
        <f t="shared" ref="N29:N35" si="15">K29+(L29/100)-(M29/1000)+ROW()/10^10</f>
        <v>2.8999999999999999E-9</v>
      </c>
      <c r="O29" s="2">
        <f>RANK(N29,N28:N35,1)</f>
        <v>2</v>
      </c>
      <c r="Q29" s="2">
        <f t="shared" ref="Q29:Q35" si="16">W29</f>
        <v>7</v>
      </c>
      <c r="R29" s="2" t="str">
        <f>Equipes!$A$3</f>
        <v>Equipe 02</v>
      </c>
      <c r="S29" s="2">
        <f>VLOOKUP(R29,J28:M35,3,0)</f>
        <v>0</v>
      </c>
      <c r="V29" s="285">
        <f t="shared" ref="V29:V35" si="17">C29+(E29/100)-(D29/1000)-K29-(M29/100)-(L29/1000)+ROW()/10^10</f>
        <v>2.8999999999999999E-9</v>
      </c>
      <c r="W29" s="2">
        <f>RANK(V29,V28:V35)</f>
        <v>7</v>
      </c>
    </row>
    <row r="30" spans="1:23" hidden="1" x14ac:dyDescent="0.25">
      <c r="A30" s="2">
        <f t="shared" si="12"/>
        <v>6</v>
      </c>
      <c r="B30" s="2" t="str">
        <f>Equipes!$A$4</f>
        <v>Equipe 03</v>
      </c>
      <c r="C30" s="2">
        <f>VLOOKUP(B30,'J14'!$AI$4:$AS$11,9,0)</f>
        <v>0</v>
      </c>
      <c r="D30" s="2">
        <f>VLOOKUP(B30,'J14'!$AI$4:$AS$11,11,0)</f>
        <v>0</v>
      </c>
      <c r="E30" s="2">
        <f>VLOOKUP(B30,'J14'!$AI$4:$AS$11,6,0)</f>
        <v>0</v>
      </c>
      <c r="F30" s="285">
        <f t="shared" si="13"/>
        <v>3E-9</v>
      </c>
      <c r="G30" s="2">
        <f>RANK(F30,F28:F35)</f>
        <v>6</v>
      </c>
      <c r="I30" s="2">
        <f t="shared" si="14"/>
        <v>3</v>
      </c>
      <c r="J30" s="2" t="str">
        <f>Equipes!$A$4</f>
        <v>Equipe 03</v>
      </c>
      <c r="K30" s="2">
        <f>VLOOKUP(J30,'J14'!$AI$4:$AS$11,10,0)</f>
        <v>0</v>
      </c>
      <c r="L30" s="2">
        <f>VLOOKUP(J30,'J14'!$AI$4:$AS$11,11,0)</f>
        <v>0</v>
      </c>
      <c r="M30" s="2">
        <f>VLOOKUP(J30,'J14'!$AI$4:$AS$11,8,0)</f>
        <v>0</v>
      </c>
      <c r="N30" s="285">
        <f t="shared" si="15"/>
        <v>3E-9</v>
      </c>
      <c r="O30" s="2">
        <f>RANK(N30,N28:N35,1)</f>
        <v>3</v>
      </c>
      <c r="Q30" s="2">
        <f t="shared" si="16"/>
        <v>6</v>
      </c>
      <c r="R30" s="2" t="str">
        <f>Equipes!$A$4</f>
        <v>Equipe 03</v>
      </c>
      <c r="S30" s="2">
        <f>VLOOKUP(R30,J28:M35,3,0)</f>
        <v>0</v>
      </c>
      <c r="V30" s="285">
        <f t="shared" si="17"/>
        <v>3E-9</v>
      </c>
      <c r="W30" s="2">
        <f>RANK(V30,V28:V35)</f>
        <v>6</v>
      </c>
    </row>
    <row r="31" spans="1:23" hidden="1" x14ac:dyDescent="0.25">
      <c r="A31" s="2">
        <f t="shared" si="12"/>
        <v>5</v>
      </c>
      <c r="B31" s="2" t="str">
        <f>Equipes!$A$5</f>
        <v>Equipe 04</v>
      </c>
      <c r="C31" s="2">
        <f>VLOOKUP(B31,'J14'!$AI$4:$AS$11,9,0)</f>
        <v>0</v>
      </c>
      <c r="D31" s="2">
        <f>VLOOKUP(B31,'J14'!$AI$4:$AS$11,11,0)</f>
        <v>0</v>
      </c>
      <c r="E31" s="2">
        <f>VLOOKUP(B31,'J14'!$AI$4:$AS$11,6,0)</f>
        <v>0</v>
      </c>
      <c r="F31" s="285">
        <f t="shared" si="13"/>
        <v>3.1E-9</v>
      </c>
      <c r="G31" s="2">
        <f>RANK(F31,F28:F35)</f>
        <v>5</v>
      </c>
      <c r="I31" s="2">
        <f t="shared" si="14"/>
        <v>4</v>
      </c>
      <c r="J31" s="2" t="str">
        <f>Equipes!$A$5</f>
        <v>Equipe 04</v>
      </c>
      <c r="K31" s="2">
        <f>VLOOKUP(J31,'J14'!$AI$4:$AS$11,10,0)</f>
        <v>0</v>
      </c>
      <c r="L31" s="2">
        <f>VLOOKUP(J31,'J14'!$AI$4:$AS$11,11,0)</f>
        <v>0</v>
      </c>
      <c r="M31" s="2">
        <f>VLOOKUP(J31,'J14'!$AI$4:$AS$11,8,0)</f>
        <v>0</v>
      </c>
      <c r="N31" s="285">
        <f t="shared" si="15"/>
        <v>3.1E-9</v>
      </c>
      <c r="O31" s="2">
        <f>RANK(N31,N28:N35,1)</f>
        <v>4</v>
      </c>
      <c r="Q31" s="2">
        <f t="shared" si="16"/>
        <v>5</v>
      </c>
      <c r="R31" s="2" t="str">
        <f>Equipes!$A$5</f>
        <v>Equipe 04</v>
      </c>
      <c r="S31" s="2">
        <f>VLOOKUP(R31,J28:M35,3,0)</f>
        <v>0</v>
      </c>
      <c r="V31" s="285">
        <f t="shared" si="17"/>
        <v>3.1E-9</v>
      </c>
      <c r="W31" s="2">
        <f>RANK(V31,V28:V35)</f>
        <v>5</v>
      </c>
    </row>
    <row r="32" spans="1:23" hidden="1" x14ac:dyDescent="0.25">
      <c r="A32" s="2">
        <f t="shared" si="12"/>
        <v>4</v>
      </c>
      <c r="B32" s="2" t="str">
        <f>Equipes!$A$6</f>
        <v>Equipe 05</v>
      </c>
      <c r="C32" s="2">
        <f>VLOOKUP(B32,'J14'!$AI$4:$AS$11,9,0)</f>
        <v>0</v>
      </c>
      <c r="D32" s="2">
        <f>VLOOKUP(B32,'J14'!$AI$4:$AS$11,11,0)</f>
        <v>0</v>
      </c>
      <c r="E32" s="2">
        <f>VLOOKUP(B32,'J14'!$AI$4:$AS$11,6,0)</f>
        <v>0</v>
      </c>
      <c r="F32" s="285">
        <f t="shared" si="13"/>
        <v>3.2000000000000001E-9</v>
      </c>
      <c r="G32" s="2">
        <f>RANK(F32,F28:F35)</f>
        <v>4</v>
      </c>
      <c r="I32" s="2">
        <f t="shared" si="14"/>
        <v>5</v>
      </c>
      <c r="J32" s="2" t="str">
        <f>Equipes!$A$6</f>
        <v>Equipe 05</v>
      </c>
      <c r="K32" s="2">
        <f>VLOOKUP(J32,'J14'!$AI$4:$AS$11,10,0)</f>
        <v>0</v>
      </c>
      <c r="L32" s="2">
        <f>VLOOKUP(J32,'J14'!$AI$4:$AS$11,11,0)</f>
        <v>0</v>
      </c>
      <c r="M32" s="2">
        <f>VLOOKUP(J32,'J14'!$AI$4:$AS$11,8,0)</f>
        <v>0</v>
      </c>
      <c r="N32" s="285">
        <f t="shared" si="15"/>
        <v>3.2000000000000001E-9</v>
      </c>
      <c r="O32" s="2">
        <f>RANK(N32,N28:N35,1)</f>
        <v>5</v>
      </c>
      <c r="Q32" s="2">
        <f t="shared" si="16"/>
        <v>4</v>
      </c>
      <c r="R32" s="2" t="str">
        <f>Equipes!$A$6</f>
        <v>Equipe 05</v>
      </c>
      <c r="S32" s="2">
        <f>VLOOKUP(R32,J28:M35,3,0)</f>
        <v>0</v>
      </c>
      <c r="V32" s="285">
        <f t="shared" si="17"/>
        <v>3.2000000000000001E-9</v>
      </c>
      <c r="W32" s="2">
        <f>RANK(V32,V28:V35)</f>
        <v>4</v>
      </c>
    </row>
    <row r="33" spans="1:58" hidden="1" x14ac:dyDescent="0.25">
      <c r="A33" s="2">
        <f t="shared" si="12"/>
        <v>3</v>
      </c>
      <c r="B33" s="2" t="str">
        <f>Equipes!$A$7</f>
        <v>Equipe 06</v>
      </c>
      <c r="C33" s="2">
        <f>VLOOKUP(B33,'J14'!$AI$4:$AS$11,9,0)</f>
        <v>0</v>
      </c>
      <c r="D33" s="2">
        <f>VLOOKUP(B33,'J14'!$AI$4:$AS$11,11,0)</f>
        <v>0</v>
      </c>
      <c r="E33" s="2">
        <f>VLOOKUP(B33,'J14'!$AI$4:$AS$11,6,0)</f>
        <v>0</v>
      </c>
      <c r="F33" s="285">
        <f t="shared" si="13"/>
        <v>3.3000000000000002E-9</v>
      </c>
      <c r="G33" s="2">
        <f>RANK(F33,F28:F35)</f>
        <v>3</v>
      </c>
      <c r="I33" s="2">
        <f t="shared" si="14"/>
        <v>6</v>
      </c>
      <c r="J33" s="2" t="str">
        <f>Equipes!$A$7</f>
        <v>Equipe 06</v>
      </c>
      <c r="K33" s="2">
        <f>VLOOKUP(J33,'J14'!$AI$4:$AS$11,10,0)</f>
        <v>0</v>
      </c>
      <c r="L33" s="2">
        <f>VLOOKUP(J33,'J14'!$AI$4:$AS$11,11,0)</f>
        <v>0</v>
      </c>
      <c r="M33" s="2">
        <f>VLOOKUP(J33,'J14'!$AI$4:$AS$11,8,0)</f>
        <v>0</v>
      </c>
      <c r="N33" s="285">
        <f t="shared" si="15"/>
        <v>3.3000000000000002E-9</v>
      </c>
      <c r="O33" s="2">
        <f>RANK(N33,N28:N35,1)</f>
        <v>6</v>
      </c>
      <c r="Q33" s="2">
        <f t="shared" si="16"/>
        <v>3</v>
      </c>
      <c r="R33" s="2" t="str">
        <f>Equipes!$A$7</f>
        <v>Equipe 06</v>
      </c>
      <c r="S33" s="2">
        <f>VLOOKUP(R33,J28:M35,3,0)</f>
        <v>0</v>
      </c>
      <c r="V33" s="285">
        <f t="shared" si="17"/>
        <v>3.3000000000000002E-9</v>
      </c>
      <c r="W33" s="2">
        <f>RANK(V33,V28:V35)</f>
        <v>3</v>
      </c>
    </row>
    <row r="34" spans="1:58" hidden="1" x14ac:dyDescent="0.25">
      <c r="A34" s="2">
        <f t="shared" si="12"/>
        <v>2</v>
      </c>
      <c r="B34" s="2" t="str">
        <f>Equipes!$A$8</f>
        <v>Equipe 07</v>
      </c>
      <c r="C34" s="2">
        <f>VLOOKUP(B34,'J14'!$AI$4:$AS$11,9,0)</f>
        <v>0</v>
      </c>
      <c r="D34" s="2">
        <f>VLOOKUP(B34,'J14'!$AI$4:$AS$11,11,0)</f>
        <v>0</v>
      </c>
      <c r="E34" s="2">
        <f>VLOOKUP(B34,'J14'!$AI$4:$AS$11,6,0)</f>
        <v>0</v>
      </c>
      <c r="F34" s="285">
        <f t="shared" si="13"/>
        <v>3.3999999999999998E-9</v>
      </c>
      <c r="G34" s="2">
        <f>RANK(F34,F28:F35)</f>
        <v>2</v>
      </c>
      <c r="I34" s="2">
        <f t="shared" si="14"/>
        <v>7</v>
      </c>
      <c r="J34" s="2" t="str">
        <f>Equipes!$A$8</f>
        <v>Equipe 07</v>
      </c>
      <c r="K34" s="2">
        <f>VLOOKUP(J34,'J14'!$AI$4:$AS$11,10,0)</f>
        <v>0</v>
      </c>
      <c r="L34" s="2">
        <f>VLOOKUP(J34,'J14'!$AI$4:$AS$11,11,0)</f>
        <v>0</v>
      </c>
      <c r="M34" s="2">
        <f>VLOOKUP(J34,'J14'!$AI$4:$AS$11,8,0)</f>
        <v>0</v>
      </c>
      <c r="N34" s="285">
        <f t="shared" si="15"/>
        <v>3.3999999999999998E-9</v>
      </c>
      <c r="O34" s="2">
        <f>RANK(N34,N28:N35,1)</f>
        <v>7</v>
      </c>
      <c r="Q34" s="2">
        <f t="shared" si="16"/>
        <v>2</v>
      </c>
      <c r="R34" s="2" t="str">
        <f>Equipes!$A$8</f>
        <v>Equipe 07</v>
      </c>
      <c r="S34" s="2">
        <f>VLOOKUP(R34,J28:M35,3,0)</f>
        <v>0</v>
      </c>
      <c r="V34" s="285">
        <f t="shared" si="17"/>
        <v>3.3999999999999998E-9</v>
      </c>
      <c r="W34" s="2">
        <f>RANK(V34,V28:V35)</f>
        <v>2</v>
      </c>
    </row>
    <row r="35" spans="1:58" hidden="1" x14ac:dyDescent="0.25">
      <c r="A35" s="2">
        <f t="shared" si="12"/>
        <v>1</v>
      </c>
      <c r="B35" s="2" t="str">
        <f>Equipes!$A$9</f>
        <v>Equipe 08</v>
      </c>
      <c r="C35" s="2">
        <f>VLOOKUP(B35,'J14'!$AI$4:$AS$11,9,0)</f>
        <v>0</v>
      </c>
      <c r="D35" s="2">
        <f>VLOOKUP(B35,'J14'!$AI$4:$AS$11,11,0)</f>
        <v>0</v>
      </c>
      <c r="E35" s="2">
        <f>VLOOKUP(B35,'J14'!$AI$4:$AS$11,6,0)</f>
        <v>0</v>
      </c>
      <c r="F35" s="285">
        <f t="shared" si="13"/>
        <v>3.4999999999999999E-9</v>
      </c>
      <c r="G35" s="2">
        <f>RANK(F35,F28:F35)</f>
        <v>1</v>
      </c>
      <c r="I35" s="2">
        <f t="shared" si="14"/>
        <v>8</v>
      </c>
      <c r="J35" s="2" t="str">
        <f>Equipes!$A$9</f>
        <v>Equipe 08</v>
      </c>
      <c r="K35" s="2">
        <f>VLOOKUP(J35,'J14'!$AI$4:$AS$11,10,0)</f>
        <v>0</v>
      </c>
      <c r="L35" s="2">
        <f>VLOOKUP(J35,'J14'!$AI$4:$AS$11,11,0)</f>
        <v>0</v>
      </c>
      <c r="M35" s="2">
        <f>VLOOKUP(J35,'J14'!$AI$4:$AS$11,8,0)</f>
        <v>0</v>
      </c>
      <c r="N35" s="285">
        <f t="shared" si="15"/>
        <v>3.4999999999999999E-9</v>
      </c>
      <c r="O35" s="2">
        <f>RANK(N35,N28:N35,1)</f>
        <v>8</v>
      </c>
      <c r="Q35" s="2">
        <f t="shared" si="16"/>
        <v>1</v>
      </c>
      <c r="R35" s="2" t="str">
        <f>Equipes!$A$9</f>
        <v>Equipe 08</v>
      </c>
      <c r="S35" s="2">
        <f>VLOOKUP(R35,J28:M35,3,0)</f>
        <v>0</v>
      </c>
      <c r="V35" s="285">
        <f t="shared" si="17"/>
        <v>3.4999999999999999E-9</v>
      </c>
      <c r="W35" s="2">
        <f>RANK(V35,V28:V35)</f>
        <v>1</v>
      </c>
    </row>
    <row r="36" spans="1:58" hidden="1" x14ac:dyDescent="0.25"/>
    <row r="37" spans="1:58" hidden="1" x14ac:dyDescent="0.25"/>
    <row r="38" spans="1:58" ht="15.75" hidden="1" thickBot="1" x14ac:dyDescent="0.3"/>
    <row r="39" spans="1:58" x14ac:dyDescent="0.25">
      <c r="A39" s="287" t="s">
        <v>40</v>
      </c>
      <c r="B39" s="288"/>
      <c r="C39" s="288"/>
      <c r="D39" s="288"/>
      <c r="E39" s="288"/>
      <c r="F39" s="288"/>
      <c r="G39" s="288"/>
      <c r="H39" s="288"/>
      <c r="I39" s="288"/>
      <c r="J39" s="288"/>
      <c r="K39" s="289"/>
      <c r="L39" s="335"/>
      <c r="M39" s="302" t="s">
        <v>46</v>
      </c>
      <c r="N39" s="303"/>
      <c r="O39" s="303"/>
      <c r="P39" s="303"/>
      <c r="Q39" s="303"/>
      <c r="R39" s="303"/>
      <c r="S39" s="303"/>
      <c r="T39" s="303"/>
      <c r="U39" s="303"/>
      <c r="V39" s="303"/>
      <c r="W39" s="304"/>
      <c r="X39" s="335"/>
      <c r="Y39" s="307" t="s">
        <v>41</v>
      </c>
      <c r="Z39" s="308"/>
      <c r="AA39" s="308"/>
      <c r="AB39" s="308"/>
      <c r="AC39" s="308"/>
      <c r="AD39" s="308"/>
      <c r="AE39" s="308"/>
      <c r="AF39" s="308"/>
      <c r="AG39" s="308"/>
      <c r="AH39" s="308"/>
      <c r="AI39" s="309"/>
      <c r="AJ39" s="228"/>
      <c r="AK39" s="227"/>
      <c r="AL39" s="227"/>
      <c r="AM39" s="227"/>
      <c r="AN39" s="227"/>
      <c r="AO39" s="227"/>
      <c r="AP39" s="227"/>
      <c r="AQ39" s="227"/>
      <c r="AR39" s="227"/>
      <c r="AS39" s="227"/>
      <c r="AT39" s="227"/>
      <c r="AU39" s="227"/>
      <c r="AV39" s="227"/>
      <c r="AW39" s="227"/>
      <c r="AX39" s="227"/>
      <c r="AY39" s="227"/>
      <c r="AZ39" s="227"/>
      <c r="BA39" s="227"/>
      <c r="BB39" s="227"/>
      <c r="BC39" s="227"/>
      <c r="BD39" s="227"/>
      <c r="BE39" s="227"/>
      <c r="BF39" s="227"/>
    </row>
    <row r="40" spans="1:58" ht="15.75" thickBot="1" x14ac:dyDescent="0.3">
      <c r="A40" s="323"/>
      <c r="B40" s="324"/>
      <c r="C40" s="324"/>
      <c r="D40" s="324"/>
      <c r="E40" s="324"/>
      <c r="F40" s="324"/>
      <c r="G40" s="324"/>
      <c r="H40" s="324"/>
      <c r="I40" s="324"/>
      <c r="J40" s="324"/>
      <c r="K40" s="325"/>
      <c r="L40" s="336"/>
      <c r="M40" s="329"/>
      <c r="N40" s="330"/>
      <c r="O40" s="330"/>
      <c r="P40" s="330"/>
      <c r="Q40" s="330"/>
      <c r="R40" s="330"/>
      <c r="S40" s="330"/>
      <c r="T40" s="330"/>
      <c r="U40" s="330"/>
      <c r="V40" s="330"/>
      <c r="W40" s="331"/>
      <c r="X40" s="336"/>
      <c r="Y40" s="332"/>
      <c r="Z40" s="333"/>
      <c r="AA40" s="333"/>
      <c r="AB40" s="333"/>
      <c r="AC40" s="333"/>
      <c r="AD40" s="333"/>
      <c r="AE40" s="333"/>
      <c r="AF40" s="333"/>
      <c r="AG40" s="333"/>
      <c r="AH40" s="333"/>
      <c r="AI40" s="334"/>
      <c r="AJ40" s="228"/>
      <c r="AK40" s="227"/>
      <c r="AL40" s="227"/>
      <c r="AM40" s="227"/>
      <c r="AN40" s="227"/>
      <c r="AO40" s="227"/>
      <c r="AP40" s="227"/>
      <c r="AQ40" s="227"/>
      <c r="AR40" s="227"/>
      <c r="AS40" s="227"/>
      <c r="AT40" s="227"/>
      <c r="AU40" s="227"/>
      <c r="AV40" s="227"/>
      <c r="AW40" s="227"/>
      <c r="AX40" s="227"/>
      <c r="AY40" s="227"/>
      <c r="AZ40" s="227"/>
      <c r="BA40" s="227"/>
      <c r="BB40" s="227"/>
      <c r="BC40" s="227"/>
      <c r="BD40" s="227"/>
      <c r="BE40" s="227"/>
      <c r="BF40" s="227"/>
    </row>
    <row r="41" spans="1:58" ht="15.75" thickTop="1" x14ac:dyDescent="0.25">
      <c r="A41" s="312" t="s">
        <v>67</v>
      </c>
      <c r="B41" s="313"/>
      <c r="C41" s="313"/>
      <c r="D41" s="314"/>
      <c r="E41" s="313" t="s">
        <v>68</v>
      </c>
      <c r="F41" s="313"/>
      <c r="G41" s="313"/>
      <c r="H41" s="314"/>
      <c r="I41" s="313" t="s">
        <v>69</v>
      </c>
      <c r="J41" s="313"/>
      <c r="K41" s="315"/>
      <c r="L41" s="336"/>
      <c r="M41" s="312" t="s">
        <v>67</v>
      </c>
      <c r="N41" s="313"/>
      <c r="O41" s="313"/>
      <c r="P41" s="321"/>
      <c r="Q41" s="313" t="s">
        <v>68</v>
      </c>
      <c r="R41" s="313"/>
      <c r="S41" s="313"/>
      <c r="T41" s="321"/>
      <c r="U41" s="313" t="s">
        <v>69</v>
      </c>
      <c r="V41" s="313"/>
      <c r="W41" s="315"/>
      <c r="X41" s="336"/>
      <c r="Y41" s="312" t="s">
        <v>67</v>
      </c>
      <c r="Z41" s="313"/>
      <c r="AA41" s="313"/>
      <c r="AB41" s="322"/>
      <c r="AC41" s="313" t="s">
        <v>68</v>
      </c>
      <c r="AD41" s="313"/>
      <c r="AE41" s="313"/>
      <c r="AF41" s="322"/>
      <c r="AG41" s="313" t="s">
        <v>69</v>
      </c>
      <c r="AH41" s="313"/>
      <c r="AI41" s="315"/>
      <c r="AJ41" s="228"/>
      <c r="AK41" s="227"/>
      <c r="AL41" s="227"/>
      <c r="AM41" s="227"/>
      <c r="AN41" s="227"/>
      <c r="AO41" s="227"/>
      <c r="AP41" s="227"/>
      <c r="AQ41" s="227"/>
      <c r="AR41" s="227"/>
      <c r="AS41" s="227"/>
      <c r="AT41" s="227"/>
      <c r="AU41" s="227"/>
      <c r="AV41" s="227"/>
      <c r="AW41" s="227"/>
      <c r="AX41" s="227"/>
      <c r="AY41" s="227"/>
      <c r="AZ41" s="227"/>
      <c r="BA41" s="227"/>
      <c r="BB41" s="227"/>
      <c r="BC41" s="227"/>
      <c r="BD41" s="227"/>
      <c r="BE41" s="227"/>
      <c r="BF41" s="227"/>
    </row>
    <row r="42" spans="1:58" ht="15.75" thickBot="1" x14ac:dyDescent="0.3">
      <c r="A42" s="326"/>
      <c r="B42" s="327"/>
      <c r="C42" s="327"/>
      <c r="D42" s="290"/>
      <c r="E42" s="327"/>
      <c r="F42" s="327"/>
      <c r="G42" s="327"/>
      <c r="H42" s="290"/>
      <c r="I42" s="327"/>
      <c r="J42" s="327"/>
      <c r="K42" s="328"/>
      <c r="L42" s="336"/>
      <c r="M42" s="326"/>
      <c r="N42" s="327"/>
      <c r="O42" s="327"/>
      <c r="P42" s="305"/>
      <c r="Q42" s="327"/>
      <c r="R42" s="327"/>
      <c r="S42" s="327"/>
      <c r="T42" s="305"/>
      <c r="U42" s="327"/>
      <c r="V42" s="327"/>
      <c r="W42" s="328"/>
      <c r="X42" s="336"/>
      <c r="Y42" s="326"/>
      <c r="Z42" s="327"/>
      <c r="AA42" s="327"/>
      <c r="AB42" s="310"/>
      <c r="AC42" s="327"/>
      <c r="AD42" s="327"/>
      <c r="AE42" s="327"/>
      <c r="AF42" s="310"/>
      <c r="AG42" s="327"/>
      <c r="AH42" s="327"/>
      <c r="AI42" s="328"/>
      <c r="AJ42" s="228"/>
      <c r="AK42" s="227"/>
      <c r="AL42" s="227"/>
      <c r="AM42" s="227"/>
      <c r="AN42" s="227"/>
      <c r="AO42" s="227"/>
      <c r="AP42" s="227"/>
      <c r="AQ42" s="227"/>
      <c r="AR42" s="227"/>
      <c r="AS42" s="227"/>
      <c r="AT42" s="227"/>
      <c r="AU42" s="227"/>
      <c r="AV42" s="227"/>
      <c r="AW42" s="227"/>
      <c r="AX42" s="227"/>
      <c r="AY42" s="227"/>
      <c r="AZ42" s="227"/>
      <c r="BA42" s="227"/>
      <c r="BB42" s="227"/>
      <c r="BC42" s="227"/>
      <c r="BD42" s="227"/>
      <c r="BE42" s="227"/>
      <c r="BF42" s="227"/>
    </row>
    <row r="43" spans="1:58" ht="15.75" thickTop="1" x14ac:dyDescent="0.25">
      <c r="A43" s="316">
        <v>1</v>
      </c>
      <c r="B43" s="317" t="str">
        <f>IFERROR(VLOOKUP(A43,$A$4:$B$11,2,0),"")</f>
        <v>Equipe 08</v>
      </c>
      <c r="C43" s="318">
        <f>IFERROR(VLOOKUP(B43,$B$4:$C$11,2,0),"")</f>
        <v>0</v>
      </c>
      <c r="D43" s="290"/>
      <c r="E43" s="319">
        <v>1</v>
      </c>
      <c r="F43" s="317" t="str">
        <f>IFERROR(VLOOKUP(E43,$I$4:$J$11,2,0),"")</f>
        <v>Equipe 01</v>
      </c>
      <c r="G43" s="318">
        <f>IFERROR(VLOOKUP(F43,$J$4:$K$11,2,0),"")</f>
        <v>0</v>
      </c>
      <c r="H43" s="290"/>
      <c r="I43" s="319">
        <v>1</v>
      </c>
      <c r="J43" s="317" t="str">
        <f>IFERROR(VLOOKUP(I43,$Q$4:$R$11,2,0),"")</f>
        <v>Equipe 08</v>
      </c>
      <c r="K43" s="320">
        <f>IFERROR(VLOOKUP(J43,$R$4:$S$11,2,0),"")</f>
        <v>0</v>
      </c>
      <c r="L43" s="336"/>
      <c r="M43" s="316">
        <v>1</v>
      </c>
      <c r="N43" s="317" t="str">
        <f>IFERROR(VLOOKUP(M43,$A$16:$B$23,2,0),"")</f>
        <v>Equipe 08</v>
      </c>
      <c r="O43" s="318">
        <f>IFERROR(VLOOKUP(N43,$B$16:$C$23,2,0),"")</f>
        <v>0</v>
      </c>
      <c r="P43" s="305"/>
      <c r="Q43" s="319">
        <v>1</v>
      </c>
      <c r="R43" s="317" t="str">
        <f>IFERROR(VLOOKUP(Q43,$I$16:$J$23,2,0),"")</f>
        <v>Equipe 01</v>
      </c>
      <c r="S43" s="318">
        <f>IFERROR(VLOOKUP(R43,$J$16:$K$23,2,0),"")</f>
        <v>0</v>
      </c>
      <c r="T43" s="305"/>
      <c r="U43" s="319">
        <v>1</v>
      </c>
      <c r="V43" s="317" t="str">
        <f>IFERROR(VLOOKUP(U43,$Q$16:$R$23,2,0),"")</f>
        <v>Equipe 08</v>
      </c>
      <c r="W43" s="320">
        <f>IFERROR(VLOOKUP(V43,$R$16:$S$23,2,0),"")</f>
        <v>0</v>
      </c>
      <c r="X43" s="336"/>
      <c r="Y43" s="316">
        <v>1</v>
      </c>
      <c r="Z43" s="317" t="str">
        <f>IFERROR(VLOOKUP(Y43,$A$28:$B$35,2,0),"")</f>
        <v>Equipe 08</v>
      </c>
      <c r="AA43" s="318">
        <f>IFERROR(VLOOKUP(Z43,$B$28:$C$35,2,0),"")</f>
        <v>0</v>
      </c>
      <c r="AB43" s="310"/>
      <c r="AC43" s="319">
        <v>1</v>
      </c>
      <c r="AD43" s="317" t="str">
        <f>IFERROR(VLOOKUP(AC43,$I$28:$J$35,2,0),"")</f>
        <v>Equipe 01</v>
      </c>
      <c r="AE43" s="318">
        <f>IFERROR(VLOOKUP(AD43,$J$28:$K$35,2,0),"")</f>
        <v>0</v>
      </c>
      <c r="AF43" s="310"/>
      <c r="AG43" s="319">
        <v>1</v>
      </c>
      <c r="AH43" s="317" t="str">
        <f>IFERROR(VLOOKUP(AG43,$Q$28:$R$35,2,0),"")</f>
        <v>Equipe 08</v>
      </c>
      <c r="AI43" s="320">
        <f>IFERROR(VLOOKUP(AH43,$R$28:$S$35,2,0),"")</f>
        <v>0</v>
      </c>
      <c r="AJ43" s="228"/>
      <c r="AK43" s="227"/>
      <c r="AL43" s="227"/>
      <c r="AM43" s="227"/>
      <c r="AN43" s="227"/>
      <c r="AO43" s="227"/>
      <c r="AP43" s="227"/>
      <c r="AQ43" s="227"/>
      <c r="AR43" s="227"/>
      <c r="AS43" s="227"/>
      <c r="AT43" s="227"/>
      <c r="AU43" s="227"/>
      <c r="AV43" s="227"/>
      <c r="AW43" s="227"/>
      <c r="AX43" s="227"/>
      <c r="AY43" s="227"/>
      <c r="AZ43" s="227"/>
      <c r="BA43" s="227"/>
      <c r="BB43" s="227"/>
      <c r="BC43" s="227"/>
      <c r="BD43" s="227"/>
      <c r="BE43" s="227"/>
      <c r="BF43" s="227"/>
    </row>
    <row r="44" spans="1:58" x14ac:dyDescent="0.25">
      <c r="A44" s="291">
        <v>2</v>
      </c>
      <c r="B44" s="292" t="str">
        <f t="shared" ref="B44:B50" si="18">IFERROR(VLOOKUP(A44,$A$4:$B$11,2,0),"")</f>
        <v>Equipe 07</v>
      </c>
      <c r="C44" s="293">
        <f t="shared" ref="C44:C50" si="19">IFERROR(VLOOKUP(B44,$B$4:$C$11,2,0),"")</f>
        <v>0</v>
      </c>
      <c r="D44" s="290"/>
      <c r="E44" s="294">
        <v>2</v>
      </c>
      <c r="F44" s="292" t="str">
        <f t="shared" ref="F44:F50" si="20">IFERROR(VLOOKUP(E44,$I$4:$J$11,2,0),"")</f>
        <v>Equipe 02</v>
      </c>
      <c r="G44" s="293">
        <f t="shared" ref="G44:G50" si="21">IFERROR(VLOOKUP(F44,$J$4:$K$11,2,0),"")</f>
        <v>0</v>
      </c>
      <c r="H44" s="290"/>
      <c r="I44" s="294">
        <v>2</v>
      </c>
      <c r="J44" s="292" t="str">
        <f t="shared" ref="J44:J50" si="22">IFERROR(VLOOKUP(I44,$Q$4:$R$11,2,0),"")</f>
        <v>Equipe 07</v>
      </c>
      <c r="K44" s="295">
        <f t="shared" ref="K44:K50" si="23">IFERROR(VLOOKUP(J44,$R$4:$S$11,2,0),"")</f>
        <v>0</v>
      </c>
      <c r="L44" s="336"/>
      <c r="M44" s="291">
        <v>2</v>
      </c>
      <c r="N44" s="292" t="str">
        <f t="shared" ref="N44:N50" si="24">IFERROR(VLOOKUP(M44,$A$16:$B$23,2,0),"")</f>
        <v>Equipe 07</v>
      </c>
      <c r="O44" s="293">
        <f t="shared" ref="O44:O50" si="25">IFERROR(VLOOKUP(N44,$B$16:$C$23,2,0),"")</f>
        <v>0</v>
      </c>
      <c r="P44" s="305"/>
      <c r="Q44" s="294">
        <v>2</v>
      </c>
      <c r="R44" s="292" t="str">
        <f t="shared" ref="R44:R50" si="26">IFERROR(VLOOKUP(Q44,$I$16:$J$23,2,0),"")</f>
        <v>Equipe 02</v>
      </c>
      <c r="S44" s="293">
        <f t="shared" ref="S44:S50" si="27">IFERROR(VLOOKUP(R44,$J$16:$K$23,2,0),"")</f>
        <v>0</v>
      </c>
      <c r="T44" s="305"/>
      <c r="U44" s="294">
        <v>2</v>
      </c>
      <c r="V44" s="292" t="str">
        <f t="shared" ref="V44:V50" si="28">IFERROR(VLOOKUP(U44,$Q$16:$R$23,2,0),"")</f>
        <v>Equipe 07</v>
      </c>
      <c r="W44" s="295">
        <f t="shared" ref="W44:W50" si="29">IFERROR(VLOOKUP(V44,$R$16:$S$23,2,0),"")</f>
        <v>0</v>
      </c>
      <c r="X44" s="336"/>
      <c r="Y44" s="291">
        <v>2</v>
      </c>
      <c r="Z44" s="292" t="str">
        <f t="shared" ref="Z44:Z50" si="30">IFERROR(VLOOKUP(Y44,$A$28:$B$35,2,0),"")</f>
        <v>Equipe 07</v>
      </c>
      <c r="AA44" s="293">
        <f t="shared" ref="AA44:AA50" si="31">IFERROR(VLOOKUP(Z44,$B$28:$C$35,2,0),"")</f>
        <v>0</v>
      </c>
      <c r="AB44" s="310"/>
      <c r="AC44" s="294">
        <v>2</v>
      </c>
      <c r="AD44" s="292" t="str">
        <f t="shared" ref="AD44:AD50" si="32">IFERROR(VLOOKUP(AC44,$I$28:$J$35,2,0),"")</f>
        <v>Equipe 02</v>
      </c>
      <c r="AE44" s="293">
        <f t="shared" ref="AE44:AE50" si="33">IFERROR(VLOOKUP(AD44,$J$28:$K$35,2,0),"")</f>
        <v>0</v>
      </c>
      <c r="AF44" s="310"/>
      <c r="AG44" s="294">
        <v>2</v>
      </c>
      <c r="AH44" s="292" t="str">
        <f t="shared" ref="AH44:AH50" si="34">IFERROR(VLOOKUP(AG44,$Q$28:$R$35,2,0),"")</f>
        <v>Equipe 07</v>
      </c>
      <c r="AI44" s="295">
        <f t="shared" ref="AI44:AI50" si="35">IFERROR(VLOOKUP(AH44,$R$28:$S$35,2,0),"")</f>
        <v>0</v>
      </c>
      <c r="AJ44" s="228"/>
      <c r="AK44" s="227"/>
      <c r="AL44" s="227"/>
      <c r="AM44" s="227"/>
      <c r="AN44" s="227"/>
      <c r="AO44" s="227"/>
      <c r="AP44" s="227"/>
      <c r="AQ44" s="227"/>
      <c r="AR44" s="227"/>
      <c r="AS44" s="227"/>
      <c r="AT44" s="227"/>
      <c r="AU44" s="227"/>
      <c r="AV44" s="227"/>
      <c r="AW44" s="227"/>
      <c r="AX44" s="227"/>
      <c r="AY44" s="227"/>
      <c r="AZ44" s="227"/>
      <c r="BA44" s="227"/>
      <c r="BB44" s="227"/>
      <c r="BC44" s="227"/>
      <c r="BD44" s="227"/>
      <c r="BE44" s="227"/>
      <c r="BF44" s="227"/>
    </row>
    <row r="45" spans="1:58" x14ac:dyDescent="0.25">
      <c r="A45" s="291">
        <v>3</v>
      </c>
      <c r="B45" s="292" t="str">
        <f t="shared" si="18"/>
        <v>Equipe 06</v>
      </c>
      <c r="C45" s="293">
        <f t="shared" si="19"/>
        <v>0</v>
      </c>
      <c r="D45" s="290"/>
      <c r="E45" s="294">
        <v>3</v>
      </c>
      <c r="F45" s="292" t="str">
        <f t="shared" si="20"/>
        <v>Equipe 03</v>
      </c>
      <c r="G45" s="293">
        <f t="shared" si="21"/>
        <v>0</v>
      </c>
      <c r="H45" s="290"/>
      <c r="I45" s="294">
        <v>3</v>
      </c>
      <c r="J45" s="292" t="str">
        <f t="shared" si="22"/>
        <v>Equipe 06</v>
      </c>
      <c r="K45" s="295">
        <f t="shared" si="23"/>
        <v>0</v>
      </c>
      <c r="L45" s="336"/>
      <c r="M45" s="291">
        <v>3</v>
      </c>
      <c r="N45" s="292" t="str">
        <f t="shared" si="24"/>
        <v>Equipe 06</v>
      </c>
      <c r="O45" s="293">
        <f t="shared" si="25"/>
        <v>0</v>
      </c>
      <c r="P45" s="305"/>
      <c r="Q45" s="294">
        <v>3</v>
      </c>
      <c r="R45" s="292" t="str">
        <f t="shared" si="26"/>
        <v>Equipe 03</v>
      </c>
      <c r="S45" s="293">
        <f t="shared" si="27"/>
        <v>0</v>
      </c>
      <c r="T45" s="305"/>
      <c r="U45" s="294">
        <v>3</v>
      </c>
      <c r="V45" s="292" t="str">
        <f t="shared" si="28"/>
        <v>Equipe 06</v>
      </c>
      <c r="W45" s="295">
        <f t="shared" si="29"/>
        <v>0</v>
      </c>
      <c r="X45" s="336"/>
      <c r="Y45" s="291">
        <v>3</v>
      </c>
      <c r="Z45" s="292" t="str">
        <f t="shared" si="30"/>
        <v>Equipe 06</v>
      </c>
      <c r="AA45" s="293">
        <f t="shared" si="31"/>
        <v>0</v>
      </c>
      <c r="AB45" s="310"/>
      <c r="AC45" s="294">
        <v>3</v>
      </c>
      <c r="AD45" s="292" t="str">
        <f t="shared" si="32"/>
        <v>Equipe 03</v>
      </c>
      <c r="AE45" s="293">
        <f t="shared" si="33"/>
        <v>0</v>
      </c>
      <c r="AF45" s="310"/>
      <c r="AG45" s="294">
        <v>3</v>
      </c>
      <c r="AH45" s="292" t="str">
        <f t="shared" si="34"/>
        <v>Equipe 06</v>
      </c>
      <c r="AI45" s="295">
        <f t="shared" si="35"/>
        <v>0</v>
      </c>
      <c r="AJ45" s="228"/>
      <c r="AK45" s="227"/>
      <c r="AL45" s="227"/>
      <c r="AM45" s="227"/>
      <c r="AN45" s="227"/>
      <c r="AO45" s="227"/>
      <c r="AP45" s="227"/>
      <c r="AQ45" s="227"/>
      <c r="AR45" s="227"/>
      <c r="AS45" s="227"/>
      <c r="AT45" s="227"/>
      <c r="AU45" s="227"/>
      <c r="AV45" s="227"/>
      <c r="AW45" s="227"/>
      <c r="AX45" s="227"/>
      <c r="AY45" s="227"/>
      <c r="AZ45" s="227"/>
      <c r="BA45" s="227"/>
      <c r="BB45" s="227"/>
      <c r="BC45" s="227"/>
      <c r="BD45" s="227"/>
      <c r="BE45" s="227"/>
      <c r="BF45" s="227"/>
    </row>
    <row r="46" spans="1:58" x14ac:dyDescent="0.25">
      <c r="A46" s="291">
        <v>4</v>
      </c>
      <c r="B46" s="292" t="str">
        <f t="shared" si="18"/>
        <v>Equipe 05</v>
      </c>
      <c r="C46" s="293">
        <f t="shared" si="19"/>
        <v>0</v>
      </c>
      <c r="D46" s="290"/>
      <c r="E46" s="294">
        <v>4</v>
      </c>
      <c r="F46" s="292" t="str">
        <f t="shared" si="20"/>
        <v>Equipe 04</v>
      </c>
      <c r="G46" s="293">
        <f t="shared" si="21"/>
        <v>0</v>
      </c>
      <c r="H46" s="290"/>
      <c r="I46" s="294">
        <v>4</v>
      </c>
      <c r="J46" s="292" t="str">
        <f t="shared" si="22"/>
        <v>Equipe 05</v>
      </c>
      <c r="K46" s="295">
        <f t="shared" si="23"/>
        <v>0</v>
      </c>
      <c r="L46" s="336"/>
      <c r="M46" s="291">
        <v>4</v>
      </c>
      <c r="N46" s="292" t="str">
        <f t="shared" si="24"/>
        <v>Equipe 05</v>
      </c>
      <c r="O46" s="293">
        <f t="shared" si="25"/>
        <v>0</v>
      </c>
      <c r="P46" s="305"/>
      <c r="Q46" s="294">
        <v>4</v>
      </c>
      <c r="R46" s="292" t="str">
        <f t="shared" si="26"/>
        <v>Equipe 04</v>
      </c>
      <c r="S46" s="293">
        <f t="shared" si="27"/>
        <v>0</v>
      </c>
      <c r="T46" s="305"/>
      <c r="U46" s="294">
        <v>4</v>
      </c>
      <c r="V46" s="292" t="str">
        <f t="shared" si="28"/>
        <v>Equipe 05</v>
      </c>
      <c r="W46" s="295">
        <f t="shared" si="29"/>
        <v>0</v>
      </c>
      <c r="X46" s="336"/>
      <c r="Y46" s="291">
        <v>4</v>
      </c>
      <c r="Z46" s="292" t="str">
        <f t="shared" si="30"/>
        <v>Equipe 05</v>
      </c>
      <c r="AA46" s="293">
        <f t="shared" si="31"/>
        <v>0</v>
      </c>
      <c r="AB46" s="310"/>
      <c r="AC46" s="294">
        <v>4</v>
      </c>
      <c r="AD46" s="292" t="str">
        <f t="shared" si="32"/>
        <v>Equipe 04</v>
      </c>
      <c r="AE46" s="293">
        <f t="shared" si="33"/>
        <v>0</v>
      </c>
      <c r="AF46" s="310"/>
      <c r="AG46" s="294">
        <v>4</v>
      </c>
      <c r="AH46" s="292" t="str">
        <f t="shared" si="34"/>
        <v>Equipe 05</v>
      </c>
      <c r="AI46" s="295">
        <f t="shared" si="35"/>
        <v>0</v>
      </c>
      <c r="AJ46" s="228"/>
      <c r="AK46" s="227"/>
      <c r="AL46" s="227"/>
      <c r="AM46" s="227"/>
      <c r="AN46" s="227"/>
      <c r="AO46" s="227"/>
      <c r="AP46" s="227"/>
      <c r="AQ46" s="227"/>
      <c r="AR46" s="227"/>
      <c r="AS46" s="227"/>
      <c r="AT46" s="227"/>
      <c r="AU46" s="227"/>
      <c r="AV46" s="227"/>
      <c r="AW46" s="227"/>
      <c r="AX46" s="227"/>
      <c r="AY46" s="227"/>
      <c r="AZ46" s="227"/>
      <c r="BA46" s="227"/>
      <c r="BB46" s="227"/>
      <c r="BC46" s="227"/>
      <c r="BD46" s="227"/>
      <c r="BE46" s="227"/>
      <c r="BF46" s="227"/>
    </row>
    <row r="47" spans="1:58" x14ac:dyDescent="0.25">
      <c r="A47" s="291">
        <v>5</v>
      </c>
      <c r="B47" s="292" t="str">
        <f t="shared" si="18"/>
        <v>Equipe 04</v>
      </c>
      <c r="C47" s="293">
        <f t="shared" si="19"/>
        <v>0</v>
      </c>
      <c r="D47" s="290"/>
      <c r="E47" s="294">
        <v>5</v>
      </c>
      <c r="F47" s="292" t="str">
        <f t="shared" si="20"/>
        <v>Equipe 05</v>
      </c>
      <c r="G47" s="293">
        <f t="shared" si="21"/>
        <v>0</v>
      </c>
      <c r="H47" s="290"/>
      <c r="I47" s="294">
        <v>5</v>
      </c>
      <c r="J47" s="292" t="str">
        <f t="shared" si="22"/>
        <v>Equipe 04</v>
      </c>
      <c r="K47" s="295">
        <f t="shared" si="23"/>
        <v>0</v>
      </c>
      <c r="L47" s="336"/>
      <c r="M47" s="291">
        <v>5</v>
      </c>
      <c r="N47" s="292" t="str">
        <f t="shared" si="24"/>
        <v>Equipe 04</v>
      </c>
      <c r="O47" s="293">
        <f t="shared" si="25"/>
        <v>0</v>
      </c>
      <c r="P47" s="305"/>
      <c r="Q47" s="294">
        <v>5</v>
      </c>
      <c r="R47" s="292" t="str">
        <f t="shared" si="26"/>
        <v>Equipe 05</v>
      </c>
      <c r="S47" s="293">
        <f t="shared" si="27"/>
        <v>0</v>
      </c>
      <c r="T47" s="305"/>
      <c r="U47" s="294">
        <v>5</v>
      </c>
      <c r="V47" s="292" t="str">
        <f t="shared" si="28"/>
        <v>Equipe 04</v>
      </c>
      <c r="W47" s="295">
        <f t="shared" si="29"/>
        <v>0</v>
      </c>
      <c r="X47" s="336"/>
      <c r="Y47" s="291">
        <v>5</v>
      </c>
      <c r="Z47" s="292" t="str">
        <f t="shared" si="30"/>
        <v>Equipe 04</v>
      </c>
      <c r="AA47" s="293">
        <f t="shared" si="31"/>
        <v>0</v>
      </c>
      <c r="AB47" s="310"/>
      <c r="AC47" s="294">
        <v>5</v>
      </c>
      <c r="AD47" s="292" t="str">
        <f t="shared" si="32"/>
        <v>Equipe 05</v>
      </c>
      <c r="AE47" s="293">
        <f t="shared" si="33"/>
        <v>0</v>
      </c>
      <c r="AF47" s="310"/>
      <c r="AG47" s="294">
        <v>5</v>
      </c>
      <c r="AH47" s="292" t="str">
        <f t="shared" si="34"/>
        <v>Equipe 04</v>
      </c>
      <c r="AI47" s="295">
        <f t="shared" si="35"/>
        <v>0</v>
      </c>
      <c r="AJ47" s="228"/>
      <c r="AK47" s="227"/>
      <c r="AL47" s="227"/>
      <c r="AM47" s="227"/>
      <c r="AN47" s="227"/>
      <c r="AO47" s="227"/>
      <c r="AP47" s="227"/>
      <c r="AQ47" s="227"/>
      <c r="AR47" s="227"/>
      <c r="AS47" s="227"/>
      <c r="AT47" s="227"/>
      <c r="AU47" s="227"/>
      <c r="AV47" s="227"/>
      <c r="AW47" s="227"/>
      <c r="AX47" s="227"/>
      <c r="AY47" s="227"/>
      <c r="AZ47" s="227"/>
      <c r="BA47" s="227"/>
      <c r="BB47" s="227"/>
      <c r="BC47" s="227"/>
      <c r="BD47" s="227"/>
      <c r="BE47" s="227"/>
      <c r="BF47" s="227"/>
    </row>
    <row r="48" spans="1:58" x14ac:dyDescent="0.25">
      <c r="A48" s="291">
        <v>6</v>
      </c>
      <c r="B48" s="292" t="str">
        <f t="shared" si="18"/>
        <v>Equipe 03</v>
      </c>
      <c r="C48" s="293">
        <f t="shared" si="19"/>
        <v>0</v>
      </c>
      <c r="D48" s="290"/>
      <c r="E48" s="294">
        <v>6</v>
      </c>
      <c r="F48" s="292" t="str">
        <f t="shared" si="20"/>
        <v>Equipe 06</v>
      </c>
      <c r="G48" s="293">
        <f t="shared" si="21"/>
        <v>0</v>
      </c>
      <c r="H48" s="290"/>
      <c r="I48" s="294">
        <v>6</v>
      </c>
      <c r="J48" s="292" t="str">
        <f t="shared" si="22"/>
        <v>Equipe 03</v>
      </c>
      <c r="K48" s="295">
        <f t="shared" si="23"/>
        <v>0</v>
      </c>
      <c r="L48" s="336"/>
      <c r="M48" s="291">
        <v>6</v>
      </c>
      <c r="N48" s="292" t="str">
        <f t="shared" si="24"/>
        <v>Equipe 03</v>
      </c>
      <c r="O48" s="293">
        <f t="shared" si="25"/>
        <v>0</v>
      </c>
      <c r="P48" s="305"/>
      <c r="Q48" s="294">
        <v>6</v>
      </c>
      <c r="R48" s="292" t="str">
        <f t="shared" si="26"/>
        <v>Equipe 06</v>
      </c>
      <c r="S48" s="293">
        <f t="shared" si="27"/>
        <v>0</v>
      </c>
      <c r="T48" s="305"/>
      <c r="U48" s="294">
        <v>6</v>
      </c>
      <c r="V48" s="292" t="str">
        <f t="shared" si="28"/>
        <v>Equipe 03</v>
      </c>
      <c r="W48" s="295">
        <f t="shared" si="29"/>
        <v>0</v>
      </c>
      <c r="X48" s="336"/>
      <c r="Y48" s="291">
        <v>6</v>
      </c>
      <c r="Z48" s="292" t="str">
        <f t="shared" si="30"/>
        <v>Equipe 03</v>
      </c>
      <c r="AA48" s="293">
        <f t="shared" si="31"/>
        <v>0</v>
      </c>
      <c r="AB48" s="310"/>
      <c r="AC48" s="294">
        <v>6</v>
      </c>
      <c r="AD48" s="292" t="str">
        <f t="shared" si="32"/>
        <v>Equipe 06</v>
      </c>
      <c r="AE48" s="293">
        <f t="shared" si="33"/>
        <v>0</v>
      </c>
      <c r="AF48" s="310"/>
      <c r="AG48" s="294">
        <v>6</v>
      </c>
      <c r="AH48" s="292" t="str">
        <f t="shared" si="34"/>
        <v>Equipe 03</v>
      </c>
      <c r="AI48" s="295">
        <f t="shared" si="35"/>
        <v>0</v>
      </c>
      <c r="AJ48" s="228"/>
      <c r="AK48" s="227"/>
      <c r="AL48" s="227"/>
      <c r="AM48" s="227"/>
      <c r="AN48" s="227"/>
      <c r="AO48" s="227"/>
      <c r="AP48" s="227"/>
      <c r="AQ48" s="227"/>
      <c r="AR48" s="227"/>
      <c r="AS48" s="227"/>
      <c r="AT48" s="227"/>
      <c r="AU48" s="227"/>
      <c r="AV48" s="227"/>
      <c r="AW48" s="227"/>
      <c r="AX48" s="227"/>
      <c r="AY48" s="227"/>
      <c r="AZ48" s="227"/>
      <c r="BA48" s="227"/>
      <c r="BB48" s="227"/>
      <c r="BC48" s="227"/>
      <c r="BD48" s="227"/>
      <c r="BE48" s="227"/>
      <c r="BF48" s="227"/>
    </row>
    <row r="49" spans="1:58" x14ac:dyDescent="0.25">
      <c r="A49" s="291">
        <v>7</v>
      </c>
      <c r="B49" s="292" t="str">
        <f t="shared" si="18"/>
        <v>Equipe 02</v>
      </c>
      <c r="C49" s="293">
        <f t="shared" si="19"/>
        <v>0</v>
      </c>
      <c r="D49" s="290"/>
      <c r="E49" s="294">
        <v>7</v>
      </c>
      <c r="F49" s="292" t="str">
        <f t="shared" si="20"/>
        <v>Equipe 07</v>
      </c>
      <c r="G49" s="293">
        <f t="shared" si="21"/>
        <v>0</v>
      </c>
      <c r="H49" s="290"/>
      <c r="I49" s="294">
        <v>7</v>
      </c>
      <c r="J49" s="292" t="str">
        <f t="shared" si="22"/>
        <v>Equipe 02</v>
      </c>
      <c r="K49" s="295">
        <f t="shared" si="23"/>
        <v>0</v>
      </c>
      <c r="L49" s="336"/>
      <c r="M49" s="291">
        <v>7</v>
      </c>
      <c r="N49" s="292" t="str">
        <f t="shared" si="24"/>
        <v>Equipe 02</v>
      </c>
      <c r="O49" s="293">
        <f t="shared" si="25"/>
        <v>0</v>
      </c>
      <c r="P49" s="305"/>
      <c r="Q49" s="294">
        <v>7</v>
      </c>
      <c r="R49" s="292" t="str">
        <f t="shared" si="26"/>
        <v>Equipe 07</v>
      </c>
      <c r="S49" s="293">
        <f t="shared" si="27"/>
        <v>0</v>
      </c>
      <c r="T49" s="305"/>
      <c r="U49" s="294">
        <v>7</v>
      </c>
      <c r="V49" s="292" t="str">
        <f t="shared" si="28"/>
        <v>Equipe 02</v>
      </c>
      <c r="W49" s="295">
        <f t="shared" si="29"/>
        <v>0</v>
      </c>
      <c r="X49" s="336"/>
      <c r="Y49" s="291">
        <v>7</v>
      </c>
      <c r="Z49" s="292" t="str">
        <f t="shared" si="30"/>
        <v>Equipe 02</v>
      </c>
      <c r="AA49" s="293">
        <f t="shared" si="31"/>
        <v>0</v>
      </c>
      <c r="AB49" s="310"/>
      <c r="AC49" s="294">
        <v>7</v>
      </c>
      <c r="AD49" s="292" t="str">
        <f t="shared" si="32"/>
        <v>Equipe 07</v>
      </c>
      <c r="AE49" s="293">
        <f t="shared" si="33"/>
        <v>0</v>
      </c>
      <c r="AF49" s="310"/>
      <c r="AG49" s="294">
        <v>7</v>
      </c>
      <c r="AH49" s="292" t="str">
        <f t="shared" si="34"/>
        <v>Equipe 02</v>
      </c>
      <c r="AI49" s="295">
        <f t="shared" si="35"/>
        <v>0</v>
      </c>
      <c r="AJ49" s="228"/>
      <c r="AK49" s="227"/>
      <c r="AL49" s="227"/>
      <c r="AM49" s="227"/>
      <c r="AN49" s="227"/>
      <c r="AO49" s="227"/>
      <c r="AP49" s="227"/>
      <c r="AQ49" s="227"/>
      <c r="AR49" s="227"/>
      <c r="AS49" s="227"/>
      <c r="AT49" s="227"/>
      <c r="AU49" s="227"/>
      <c r="AV49" s="227"/>
      <c r="AW49" s="227"/>
      <c r="AX49" s="227"/>
      <c r="AY49" s="227"/>
      <c r="AZ49" s="227"/>
      <c r="BA49" s="227"/>
      <c r="BB49" s="227"/>
      <c r="BC49" s="227"/>
      <c r="BD49" s="227"/>
      <c r="BE49" s="227"/>
      <c r="BF49" s="227"/>
    </row>
    <row r="50" spans="1:58" ht="15.75" thickBot="1" x14ac:dyDescent="0.3">
      <c r="A50" s="296">
        <v>8</v>
      </c>
      <c r="B50" s="297" t="str">
        <f t="shared" si="18"/>
        <v>Equipe 01</v>
      </c>
      <c r="C50" s="298">
        <f t="shared" si="19"/>
        <v>0</v>
      </c>
      <c r="D50" s="299"/>
      <c r="E50" s="300">
        <v>8</v>
      </c>
      <c r="F50" s="297" t="str">
        <f t="shared" si="20"/>
        <v>Equipe 08</v>
      </c>
      <c r="G50" s="298">
        <f t="shared" si="21"/>
        <v>0</v>
      </c>
      <c r="H50" s="299"/>
      <c r="I50" s="300">
        <v>8</v>
      </c>
      <c r="J50" s="297" t="str">
        <f t="shared" si="22"/>
        <v>Equipe 01</v>
      </c>
      <c r="K50" s="301">
        <f t="shared" si="23"/>
        <v>0</v>
      </c>
      <c r="L50" s="336"/>
      <c r="M50" s="296">
        <v>8</v>
      </c>
      <c r="N50" s="297" t="str">
        <f t="shared" si="24"/>
        <v>Equipe 01</v>
      </c>
      <c r="O50" s="298">
        <f t="shared" si="25"/>
        <v>0</v>
      </c>
      <c r="P50" s="306"/>
      <c r="Q50" s="300">
        <v>8</v>
      </c>
      <c r="R50" s="297" t="str">
        <f t="shared" si="26"/>
        <v>Equipe 08</v>
      </c>
      <c r="S50" s="298">
        <f t="shared" si="27"/>
        <v>0</v>
      </c>
      <c r="T50" s="306"/>
      <c r="U50" s="300">
        <v>8</v>
      </c>
      <c r="V50" s="297" t="str">
        <f t="shared" si="28"/>
        <v>Equipe 01</v>
      </c>
      <c r="W50" s="301">
        <f t="shared" si="29"/>
        <v>0</v>
      </c>
      <c r="X50" s="336"/>
      <c r="Y50" s="296">
        <v>8</v>
      </c>
      <c r="Z50" s="297" t="str">
        <f t="shared" si="30"/>
        <v>Equipe 01</v>
      </c>
      <c r="AA50" s="298">
        <f t="shared" si="31"/>
        <v>0</v>
      </c>
      <c r="AB50" s="311"/>
      <c r="AC50" s="300">
        <v>8</v>
      </c>
      <c r="AD50" s="297" t="str">
        <f t="shared" si="32"/>
        <v>Equipe 08</v>
      </c>
      <c r="AE50" s="298">
        <f t="shared" si="33"/>
        <v>0</v>
      </c>
      <c r="AF50" s="311"/>
      <c r="AG50" s="300">
        <v>8</v>
      </c>
      <c r="AH50" s="297" t="str">
        <f t="shared" si="34"/>
        <v>Equipe 01</v>
      </c>
      <c r="AI50" s="301">
        <f t="shared" si="35"/>
        <v>0</v>
      </c>
      <c r="AJ50" s="228"/>
      <c r="AK50" s="227"/>
      <c r="AL50" s="227"/>
      <c r="AM50" s="227"/>
      <c r="AN50" s="227"/>
      <c r="AO50" s="227"/>
      <c r="AP50" s="227"/>
      <c r="AQ50" s="227"/>
      <c r="AR50" s="227"/>
      <c r="AS50" s="227"/>
      <c r="AT50" s="227"/>
      <c r="AU50" s="227"/>
      <c r="AV50" s="227"/>
      <c r="AW50" s="227"/>
      <c r="AX50" s="227"/>
      <c r="AY50" s="227"/>
      <c r="AZ50" s="227"/>
      <c r="BA50" s="227"/>
      <c r="BB50" s="227"/>
      <c r="BC50" s="227"/>
      <c r="BD50" s="227"/>
      <c r="BE50" s="227"/>
      <c r="BF50" s="227"/>
    </row>
    <row r="51" spans="1:58" x14ac:dyDescent="0.25">
      <c r="A51" s="227"/>
      <c r="B51" s="227"/>
      <c r="C51" s="227"/>
      <c r="D51" s="227"/>
      <c r="E51" s="227"/>
      <c r="F51" s="227"/>
      <c r="G51" s="227"/>
      <c r="H51" s="227"/>
      <c r="I51" s="227"/>
      <c r="J51" s="227"/>
      <c r="K51" s="227"/>
      <c r="L51" s="227"/>
      <c r="M51" s="227"/>
      <c r="N51" s="227"/>
      <c r="O51" s="227"/>
      <c r="P51" s="227"/>
      <c r="Q51" s="227"/>
      <c r="R51" s="227"/>
      <c r="S51" s="227"/>
      <c r="T51" s="227"/>
      <c r="U51" s="227"/>
      <c r="V51" s="227"/>
      <c r="W51" s="227"/>
      <c r="X51" s="227"/>
      <c r="Y51" s="227"/>
      <c r="Z51" s="227"/>
      <c r="AA51" s="227"/>
      <c r="AB51" s="227"/>
      <c r="AC51" s="227"/>
      <c r="AD51" s="227"/>
      <c r="AE51" s="227"/>
      <c r="AF51" s="227"/>
      <c r="AG51" s="227"/>
      <c r="AH51" s="227"/>
      <c r="AI51" s="227"/>
      <c r="AJ51" s="227"/>
      <c r="AK51" s="227"/>
      <c r="AL51" s="227"/>
      <c r="AM51" s="227"/>
      <c r="AN51" s="227"/>
      <c r="AO51" s="227"/>
      <c r="AP51" s="227"/>
      <c r="AQ51" s="227"/>
      <c r="AR51" s="227"/>
      <c r="AS51" s="227"/>
      <c r="AT51" s="227"/>
      <c r="AU51" s="227"/>
      <c r="AV51" s="227"/>
      <c r="AW51" s="227"/>
      <c r="AX51" s="227"/>
      <c r="AY51" s="227"/>
      <c r="AZ51" s="227"/>
      <c r="BA51" s="227"/>
      <c r="BB51" s="227"/>
      <c r="BC51" s="227"/>
      <c r="BD51" s="227"/>
      <c r="BE51" s="227"/>
      <c r="BF51" s="227"/>
    </row>
    <row r="52" spans="1:58" x14ac:dyDescent="0.25">
      <c r="A52" s="227"/>
      <c r="B52" s="227"/>
      <c r="C52" s="227"/>
      <c r="D52" s="227"/>
      <c r="E52" s="227"/>
      <c r="F52" s="227"/>
      <c r="G52" s="227"/>
      <c r="H52" s="227"/>
      <c r="I52" s="227"/>
      <c r="J52" s="227"/>
      <c r="K52" s="227"/>
      <c r="L52" s="227"/>
      <c r="M52" s="227"/>
      <c r="N52" s="227"/>
      <c r="O52" s="227"/>
      <c r="P52" s="227"/>
      <c r="Q52" s="227"/>
      <c r="R52" s="227"/>
      <c r="S52" s="227"/>
      <c r="T52" s="227"/>
      <c r="U52" s="227"/>
      <c r="V52" s="227"/>
      <c r="W52" s="227"/>
      <c r="X52" s="227"/>
      <c r="Y52" s="227"/>
      <c r="Z52" s="227"/>
      <c r="AA52" s="227"/>
      <c r="AB52" s="227"/>
      <c r="AC52" s="227"/>
      <c r="AD52" s="227"/>
      <c r="AE52" s="227"/>
      <c r="AF52" s="227"/>
      <c r="AG52" s="227"/>
      <c r="AH52" s="227"/>
      <c r="AI52" s="227"/>
      <c r="AJ52" s="227"/>
      <c r="AK52" s="227"/>
      <c r="AL52" s="227"/>
      <c r="AM52" s="227"/>
      <c r="AN52" s="227"/>
      <c r="AO52" s="227"/>
      <c r="AP52" s="227"/>
      <c r="AQ52" s="227"/>
      <c r="AR52" s="227"/>
      <c r="AS52" s="227"/>
      <c r="AT52" s="227"/>
      <c r="AU52" s="227"/>
      <c r="AV52" s="227"/>
      <c r="AW52" s="227"/>
      <c r="AX52" s="227"/>
      <c r="AY52" s="227"/>
      <c r="AZ52" s="227"/>
      <c r="BA52" s="227"/>
      <c r="BB52" s="227"/>
      <c r="BC52" s="227"/>
      <c r="BD52" s="227"/>
      <c r="BE52" s="227"/>
      <c r="BF52" s="227"/>
    </row>
    <row r="53" spans="1:58" x14ac:dyDescent="0.25">
      <c r="A53" s="227"/>
      <c r="B53" s="227"/>
      <c r="C53" s="227"/>
      <c r="D53" s="227"/>
      <c r="E53" s="227"/>
      <c r="F53" s="227"/>
      <c r="G53" s="227"/>
      <c r="H53" s="227"/>
      <c r="I53" s="227"/>
      <c r="J53" s="227"/>
      <c r="K53" s="227"/>
      <c r="L53" s="227"/>
      <c r="M53" s="227"/>
      <c r="N53" s="227"/>
      <c r="O53" s="227"/>
      <c r="P53" s="227"/>
      <c r="Q53" s="227"/>
      <c r="R53" s="227"/>
      <c r="S53" s="227"/>
      <c r="T53" s="227"/>
      <c r="U53" s="227"/>
      <c r="V53" s="227"/>
      <c r="W53" s="227"/>
      <c r="X53" s="227"/>
      <c r="Y53" s="227"/>
      <c r="Z53" s="227"/>
      <c r="AA53" s="227"/>
      <c r="AB53" s="227"/>
      <c r="AC53" s="227"/>
      <c r="AD53" s="227"/>
      <c r="AE53" s="227"/>
      <c r="AF53" s="227"/>
      <c r="AG53" s="227"/>
      <c r="AH53" s="227"/>
      <c r="AI53" s="227"/>
      <c r="AJ53" s="227"/>
      <c r="AK53" s="227"/>
      <c r="AL53" s="227"/>
      <c r="AM53" s="227"/>
      <c r="AN53" s="227"/>
      <c r="AO53" s="227"/>
      <c r="AP53" s="227"/>
      <c r="AQ53" s="227"/>
      <c r="AR53" s="227"/>
      <c r="AS53" s="227"/>
      <c r="AT53" s="227"/>
      <c r="AU53" s="227"/>
      <c r="AV53" s="227"/>
      <c r="AW53" s="227"/>
      <c r="AX53" s="227"/>
      <c r="AY53" s="227"/>
      <c r="AZ53" s="227"/>
      <c r="BA53" s="227"/>
      <c r="BB53" s="227"/>
      <c r="BC53" s="227"/>
      <c r="BD53" s="227"/>
      <c r="BE53" s="227"/>
      <c r="BF53" s="227"/>
    </row>
    <row r="54" spans="1:58" x14ac:dyDescent="0.25">
      <c r="A54" s="227"/>
      <c r="B54" s="227"/>
      <c r="C54" s="227"/>
      <c r="D54" s="227"/>
      <c r="E54" s="227"/>
      <c r="F54" s="227"/>
      <c r="G54" s="227"/>
      <c r="H54" s="227"/>
      <c r="I54" s="227"/>
      <c r="J54" s="227"/>
      <c r="K54" s="227"/>
      <c r="L54" s="227"/>
      <c r="M54" s="227"/>
      <c r="N54" s="227"/>
      <c r="O54" s="227"/>
      <c r="P54" s="227"/>
      <c r="Q54" s="227"/>
      <c r="R54" s="227"/>
      <c r="S54" s="227"/>
      <c r="T54" s="227"/>
      <c r="U54" s="227"/>
      <c r="V54" s="227"/>
      <c r="W54" s="227"/>
      <c r="X54" s="227"/>
      <c r="Y54" s="227"/>
      <c r="Z54" s="227"/>
      <c r="AA54" s="227"/>
      <c r="AB54" s="227"/>
      <c r="AC54" s="227"/>
      <c r="AD54" s="227"/>
      <c r="AE54" s="227"/>
      <c r="AF54" s="227"/>
      <c r="AG54" s="227"/>
      <c r="AH54" s="227"/>
      <c r="AI54" s="227"/>
      <c r="AJ54" s="227"/>
      <c r="AK54" s="227"/>
      <c r="AL54" s="227"/>
      <c r="AM54" s="227"/>
      <c r="AN54" s="227"/>
      <c r="AO54" s="227"/>
      <c r="AP54" s="227"/>
      <c r="AQ54" s="227"/>
      <c r="AR54" s="227"/>
      <c r="AS54" s="227"/>
      <c r="AT54" s="227"/>
      <c r="AU54" s="227"/>
      <c r="AV54" s="227"/>
      <c r="AW54" s="227"/>
      <c r="AX54" s="227"/>
      <c r="AY54" s="227"/>
      <c r="AZ54" s="227"/>
      <c r="BA54" s="227"/>
      <c r="BB54" s="227"/>
      <c r="BC54" s="227"/>
      <c r="BD54" s="227"/>
      <c r="BE54" s="227"/>
      <c r="BF54" s="227"/>
    </row>
    <row r="55" spans="1:58" x14ac:dyDescent="0.25">
      <c r="A55" s="227"/>
      <c r="B55" s="227"/>
      <c r="C55" s="227"/>
      <c r="D55" s="227"/>
      <c r="E55" s="227"/>
      <c r="F55" s="227"/>
      <c r="G55" s="227"/>
      <c r="H55" s="227"/>
      <c r="I55" s="227"/>
      <c r="J55" s="227"/>
      <c r="K55" s="227"/>
      <c r="L55" s="227"/>
      <c r="M55" s="227"/>
      <c r="N55" s="227"/>
      <c r="O55" s="227"/>
      <c r="P55" s="227"/>
      <c r="Q55" s="227"/>
      <c r="R55" s="227"/>
      <c r="S55" s="227"/>
      <c r="T55" s="227"/>
      <c r="U55" s="227"/>
      <c r="V55" s="227"/>
      <c r="W55" s="227"/>
      <c r="X55" s="227"/>
      <c r="Y55" s="227"/>
      <c r="Z55" s="227"/>
      <c r="AA55" s="227"/>
      <c r="AB55" s="227"/>
      <c r="AC55" s="227"/>
      <c r="AD55" s="227"/>
      <c r="AE55" s="227"/>
      <c r="AF55" s="227"/>
      <c r="AG55" s="227"/>
      <c r="AH55" s="227"/>
      <c r="AI55" s="227"/>
      <c r="AJ55" s="227"/>
      <c r="AK55" s="227"/>
      <c r="AL55" s="227"/>
      <c r="AM55" s="227"/>
      <c r="AN55" s="227"/>
      <c r="AO55" s="227"/>
      <c r="AP55" s="227"/>
      <c r="AQ55" s="227"/>
      <c r="AR55" s="227"/>
      <c r="AS55" s="227"/>
      <c r="AT55" s="227"/>
      <c r="AU55" s="227"/>
      <c r="AV55" s="227"/>
      <c r="AW55" s="227"/>
      <c r="AX55" s="227"/>
      <c r="AY55" s="227"/>
      <c r="AZ55" s="227"/>
      <c r="BA55" s="227"/>
      <c r="BB55" s="227"/>
      <c r="BC55" s="227"/>
      <c r="BD55" s="227"/>
      <c r="BE55" s="227"/>
      <c r="BF55" s="227"/>
    </row>
    <row r="56" spans="1:58" x14ac:dyDescent="0.25">
      <c r="A56" s="227"/>
      <c r="B56" s="227"/>
      <c r="C56" s="227"/>
      <c r="D56" s="227"/>
      <c r="E56" s="227"/>
      <c r="F56" s="227"/>
      <c r="G56" s="227"/>
      <c r="H56" s="227"/>
      <c r="I56" s="227"/>
      <c r="J56" s="227"/>
      <c r="K56" s="227"/>
      <c r="L56" s="227"/>
      <c r="M56" s="227"/>
      <c r="N56" s="227"/>
      <c r="O56" s="227"/>
      <c r="P56" s="227"/>
      <c r="Q56" s="227"/>
      <c r="R56" s="227"/>
      <c r="S56" s="227"/>
      <c r="T56" s="227"/>
      <c r="U56" s="227"/>
      <c r="V56" s="227"/>
      <c r="W56" s="227"/>
      <c r="X56" s="227"/>
      <c r="Y56" s="227"/>
      <c r="Z56" s="227"/>
      <c r="AA56" s="227"/>
      <c r="AB56" s="227"/>
      <c r="AC56" s="227"/>
      <c r="AD56" s="227"/>
      <c r="AE56" s="227"/>
      <c r="AF56" s="227"/>
      <c r="AG56" s="227"/>
      <c r="AH56" s="227"/>
      <c r="AI56" s="227"/>
      <c r="AJ56" s="227"/>
      <c r="AK56" s="227"/>
      <c r="AL56" s="227"/>
      <c r="AM56" s="227"/>
      <c r="AN56" s="227"/>
      <c r="AO56" s="227"/>
      <c r="AP56" s="227"/>
      <c r="AQ56" s="227"/>
      <c r="AR56" s="227"/>
      <c r="AS56" s="227"/>
      <c r="AT56" s="227"/>
      <c r="AU56" s="227"/>
      <c r="AV56" s="227"/>
      <c r="AW56" s="227"/>
      <c r="AX56" s="227"/>
      <c r="AY56" s="227"/>
      <c r="AZ56" s="227"/>
      <c r="BA56" s="227"/>
      <c r="BB56" s="227"/>
      <c r="BC56" s="227"/>
      <c r="BD56" s="227"/>
      <c r="BE56" s="227"/>
      <c r="BF56" s="227"/>
    </row>
    <row r="57" spans="1:58" x14ac:dyDescent="0.25">
      <c r="A57" s="227"/>
      <c r="B57" s="227"/>
      <c r="C57" s="227"/>
      <c r="D57" s="227"/>
      <c r="E57" s="227"/>
      <c r="F57" s="227"/>
      <c r="G57" s="227"/>
      <c r="H57" s="227"/>
      <c r="I57" s="227"/>
      <c r="J57" s="227"/>
      <c r="K57" s="227"/>
      <c r="L57" s="227"/>
      <c r="M57" s="227"/>
      <c r="N57" s="227"/>
      <c r="O57" s="227"/>
      <c r="P57" s="227"/>
      <c r="Q57" s="227"/>
      <c r="R57" s="227"/>
      <c r="S57" s="227"/>
      <c r="T57" s="227"/>
      <c r="U57" s="227"/>
      <c r="V57" s="227"/>
      <c r="W57" s="227"/>
      <c r="X57" s="227"/>
      <c r="Y57" s="227"/>
      <c r="Z57" s="227"/>
      <c r="AA57" s="227"/>
      <c r="AB57" s="227"/>
      <c r="AC57" s="227"/>
      <c r="AD57" s="227"/>
      <c r="AE57" s="227"/>
      <c r="AF57" s="227"/>
      <c r="AG57" s="227"/>
      <c r="AH57" s="227"/>
      <c r="AI57" s="227"/>
      <c r="AJ57" s="227"/>
      <c r="AK57" s="227"/>
      <c r="AL57" s="227"/>
      <c r="AM57" s="227"/>
      <c r="AN57" s="227"/>
      <c r="AO57" s="227"/>
      <c r="AP57" s="227"/>
      <c r="AQ57" s="227"/>
      <c r="AR57" s="227"/>
      <c r="AS57" s="227"/>
      <c r="AT57" s="227"/>
      <c r="AU57" s="227"/>
      <c r="AV57" s="227"/>
      <c r="AW57" s="227"/>
      <c r="AX57" s="227"/>
      <c r="AY57" s="227"/>
      <c r="AZ57" s="227"/>
      <c r="BA57" s="227"/>
      <c r="BB57" s="227"/>
      <c r="BC57" s="227"/>
      <c r="BD57" s="227"/>
      <c r="BE57" s="227"/>
      <c r="BF57" s="227"/>
    </row>
    <row r="58" spans="1:58" x14ac:dyDescent="0.25">
      <c r="A58" s="227"/>
      <c r="B58" s="227"/>
      <c r="C58" s="227"/>
      <c r="D58" s="227"/>
      <c r="E58" s="227"/>
      <c r="F58" s="227"/>
      <c r="G58" s="227"/>
      <c r="H58" s="227"/>
      <c r="I58" s="227"/>
      <c r="J58" s="227"/>
      <c r="K58" s="227"/>
      <c r="L58" s="227"/>
      <c r="M58" s="227"/>
      <c r="N58" s="227"/>
      <c r="O58" s="227"/>
      <c r="P58" s="227"/>
      <c r="Q58" s="227"/>
      <c r="R58" s="227"/>
      <c r="S58" s="227"/>
      <c r="T58" s="227"/>
      <c r="U58" s="227"/>
      <c r="V58" s="227"/>
      <c r="W58" s="227"/>
      <c r="X58" s="227"/>
      <c r="Y58" s="227"/>
      <c r="Z58" s="227"/>
      <c r="AA58" s="227"/>
      <c r="AB58" s="227"/>
      <c r="AC58" s="227"/>
      <c r="AD58" s="227"/>
      <c r="AE58" s="227"/>
      <c r="AF58" s="227"/>
      <c r="AG58" s="227"/>
      <c r="AH58" s="227"/>
      <c r="AI58" s="227"/>
      <c r="AJ58" s="227"/>
      <c r="AK58" s="227"/>
      <c r="AL58" s="227"/>
      <c r="AM58" s="227"/>
      <c r="AN58" s="227"/>
      <c r="AO58" s="227"/>
      <c r="AP58" s="227"/>
      <c r="AQ58" s="227"/>
      <c r="AR58" s="227"/>
      <c r="AS58" s="227"/>
      <c r="AT58" s="227"/>
      <c r="AU58" s="227"/>
      <c r="AV58" s="227"/>
      <c r="AW58" s="227"/>
      <c r="AX58" s="227"/>
      <c r="AY58" s="227"/>
      <c r="AZ58" s="227"/>
      <c r="BA58" s="227"/>
      <c r="BB58" s="227"/>
      <c r="BC58" s="227"/>
      <c r="BD58" s="227"/>
      <c r="BE58" s="227"/>
      <c r="BF58" s="227"/>
    </row>
    <row r="59" spans="1:58" x14ac:dyDescent="0.25">
      <c r="A59" s="227"/>
      <c r="B59" s="227"/>
      <c r="C59" s="227"/>
      <c r="D59" s="227"/>
      <c r="E59" s="227"/>
      <c r="F59" s="227"/>
      <c r="G59" s="227"/>
      <c r="H59" s="227"/>
      <c r="I59" s="227"/>
      <c r="J59" s="227"/>
      <c r="K59" s="227"/>
      <c r="L59" s="227"/>
      <c r="M59" s="227"/>
      <c r="N59" s="227"/>
      <c r="O59" s="227"/>
      <c r="P59" s="227"/>
      <c r="Q59" s="227"/>
      <c r="R59" s="227"/>
      <c r="S59" s="227"/>
      <c r="T59" s="227"/>
      <c r="U59" s="227"/>
      <c r="V59" s="227"/>
      <c r="W59" s="227"/>
      <c r="X59" s="227"/>
      <c r="Y59" s="227"/>
      <c r="Z59" s="227"/>
      <c r="AA59" s="227"/>
      <c r="AB59" s="227"/>
      <c r="AC59" s="227"/>
      <c r="AD59" s="227"/>
      <c r="AE59" s="227"/>
      <c r="AF59" s="227"/>
      <c r="AG59" s="227"/>
      <c r="AH59" s="227"/>
      <c r="AI59" s="227"/>
      <c r="AJ59" s="227"/>
      <c r="AK59" s="227"/>
      <c r="AL59" s="227"/>
      <c r="AM59" s="227"/>
      <c r="AN59" s="227"/>
      <c r="AO59" s="227"/>
      <c r="AP59" s="227"/>
      <c r="AQ59" s="227"/>
      <c r="AR59" s="227"/>
      <c r="AS59" s="227"/>
      <c r="AT59" s="227"/>
      <c r="AU59" s="227"/>
      <c r="AV59" s="227"/>
      <c r="AW59" s="227"/>
      <c r="AX59" s="227"/>
      <c r="AY59" s="227"/>
      <c r="AZ59" s="227"/>
      <c r="BA59" s="227"/>
      <c r="BB59" s="227"/>
      <c r="BC59" s="227"/>
      <c r="BD59" s="227"/>
      <c r="BE59" s="227"/>
      <c r="BF59" s="227"/>
    </row>
    <row r="60" spans="1:58" x14ac:dyDescent="0.25">
      <c r="A60" s="227"/>
      <c r="B60" s="227"/>
      <c r="C60" s="227"/>
      <c r="D60" s="227"/>
      <c r="E60" s="227"/>
      <c r="F60" s="227"/>
      <c r="G60" s="227"/>
      <c r="H60" s="227"/>
      <c r="I60" s="227"/>
      <c r="J60" s="227"/>
      <c r="K60" s="227"/>
      <c r="L60" s="227"/>
      <c r="M60" s="227"/>
      <c r="N60" s="227"/>
      <c r="O60" s="227"/>
      <c r="P60" s="227"/>
      <c r="Q60" s="227"/>
      <c r="R60" s="227"/>
      <c r="S60" s="227"/>
      <c r="T60" s="227"/>
      <c r="U60" s="227"/>
      <c r="V60" s="227"/>
      <c r="W60" s="227"/>
      <c r="X60" s="227"/>
      <c r="Y60" s="227"/>
      <c r="Z60" s="227"/>
      <c r="AA60" s="227"/>
      <c r="AB60" s="227"/>
      <c r="AC60" s="227"/>
      <c r="AD60" s="227"/>
      <c r="AE60" s="227"/>
      <c r="AF60" s="227"/>
      <c r="AG60" s="227"/>
      <c r="AH60" s="227"/>
      <c r="AI60" s="227"/>
      <c r="AJ60" s="227"/>
      <c r="AK60" s="227"/>
      <c r="AL60" s="227"/>
      <c r="AM60" s="227"/>
      <c r="AN60" s="227"/>
      <c r="AO60" s="227"/>
      <c r="AP60" s="227"/>
      <c r="AQ60" s="227"/>
      <c r="AR60" s="227"/>
      <c r="AS60" s="227"/>
      <c r="AT60" s="227"/>
      <c r="AU60" s="227"/>
      <c r="AV60" s="227"/>
      <c r="AW60" s="227"/>
      <c r="AX60" s="227"/>
      <c r="AY60" s="227"/>
      <c r="AZ60" s="227"/>
      <c r="BA60" s="227"/>
      <c r="BB60" s="227"/>
      <c r="BC60" s="227"/>
      <c r="BD60" s="227"/>
      <c r="BE60" s="227"/>
      <c r="BF60" s="227"/>
    </row>
    <row r="61" spans="1:58" x14ac:dyDescent="0.25">
      <c r="A61" s="227"/>
      <c r="B61" s="227"/>
      <c r="C61" s="227"/>
      <c r="D61" s="227"/>
      <c r="E61" s="227"/>
      <c r="F61" s="227"/>
      <c r="G61" s="227"/>
      <c r="H61" s="227"/>
      <c r="I61" s="227"/>
      <c r="J61" s="227"/>
      <c r="K61" s="227"/>
      <c r="L61" s="227"/>
      <c r="M61" s="227"/>
      <c r="N61" s="227"/>
      <c r="O61" s="227"/>
      <c r="P61" s="227"/>
      <c r="Q61" s="227"/>
      <c r="R61" s="227"/>
      <c r="S61" s="227"/>
      <c r="T61" s="227"/>
      <c r="U61" s="227"/>
      <c r="V61" s="227"/>
      <c r="W61" s="227"/>
      <c r="X61" s="227"/>
      <c r="Y61" s="227"/>
      <c r="Z61" s="227"/>
      <c r="AA61" s="227"/>
      <c r="AB61" s="227"/>
      <c r="AC61" s="227"/>
      <c r="AD61" s="227"/>
      <c r="AE61" s="227"/>
      <c r="AF61" s="227"/>
      <c r="AG61" s="227"/>
      <c r="AH61" s="227"/>
      <c r="AI61" s="227"/>
      <c r="AJ61" s="227"/>
      <c r="AK61" s="227"/>
      <c r="AL61" s="227"/>
      <c r="AM61" s="227"/>
      <c r="AN61" s="227"/>
      <c r="AO61" s="227"/>
      <c r="AP61" s="227"/>
      <c r="AQ61" s="227"/>
      <c r="AR61" s="227"/>
      <c r="AS61" s="227"/>
      <c r="AT61" s="227"/>
      <c r="AU61" s="227"/>
      <c r="AV61" s="227"/>
      <c r="AW61" s="227"/>
      <c r="AX61" s="227"/>
      <c r="AY61" s="227"/>
      <c r="AZ61" s="227"/>
      <c r="BA61" s="227"/>
      <c r="BB61" s="227"/>
      <c r="BC61" s="227"/>
      <c r="BD61" s="227"/>
      <c r="BE61" s="227"/>
      <c r="BF61" s="227"/>
    </row>
    <row r="62" spans="1:58" x14ac:dyDescent="0.25">
      <c r="A62" s="227"/>
      <c r="B62" s="227"/>
      <c r="C62" s="227"/>
      <c r="D62" s="227"/>
      <c r="E62" s="227"/>
      <c r="F62" s="227"/>
      <c r="G62" s="227"/>
      <c r="H62" s="227"/>
      <c r="I62" s="227"/>
      <c r="J62" s="227"/>
      <c r="K62" s="227"/>
      <c r="L62" s="227"/>
      <c r="M62" s="227"/>
      <c r="N62" s="227"/>
      <c r="O62" s="227"/>
      <c r="P62" s="227"/>
      <c r="Q62" s="227"/>
      <c r="R62" s="227"/>
      <c r="S62" s="227"/>
      <c r="T62" s="227"/>
      <c r="U62" s="227"/>
      <c r="V62" s="227"/>
      <c r="W62" s="227"/>
      <c r="X62" s="227"/>
      <c r="Y62" s="227"/>
      <c r="Z62" s="227"/>
      <c r="AA62" s="227"/>
      <c r="AB62" s="227"/>
      <c r="AC62" s="227"/>
      <c r="AD62" s="227"/>
      <c r="AE62" s="227"/>
      <c r="AF62" s="227"/>
      <c r="AG62" s="227"/>
      <c r="AH62" s="227"/>
      <c r="AI62" s="227"/>
      <c r="AJ62" s="227"/>
      <c r="AK62" s="227"/>
      <c r="AL62" s="227"/>
      <c r="AM62" s="227"/>
      <c r="AN62" s="227"/>
      <c r="AO62" s="227"/>
      <c r="AP62" s="227"/>
      <c r="AQ62" s="227"/>
      <c r="AR62" s="227"/>
      <c r="AS62" s="227"/>
      <c r="AT62" s="227"/>
      <c r="AU62" s="227"/>
      <c r="AV62" s="227"/>
      <c r="AW62" s="227"/>
      <c r="AX62" s="227"/>
      <c r="AY62" s="227"/>
      <c r="AZ62" s="227"/>
      <c r="BA62" s="227"/>
      <c r="BB62" s="227"/>
      <c r="BC62" s="227"/>
      <c r="BD62" s="227"/>
      <c r="BE62" s="227"/>
      <c r="BF62" s="227"/>
    </row>
    <row r="63" spans="1:58" x14ac:dyDescent="0.25">
      <c r="A63" s="227"/>
      <c r="B63" s="227"/>
      <c r="C63" s="227"/>
      <c r="D63" s="227"/>
      <c r="E63" s="227"/>
      <c r="F63" s="227"/>
      <c r="G63" s="227"/>
      <c r="H63" s="227"/>
      <c r="I63" s="227"/>
      <c r="J63" s="227"/>
      <c r="K63" s="227"/>
      <c r="L63" s="227"/>
      <c r="M63" s="227"/>
      <c r="N63" s="227"/>
      <c r="O63" s="227"/>
      <c r="P63" s="227"/>
      <c r="Q63" s="227"/>
      <c r="R63" s="227"/>
      <c r="S63" s="227"/>
      <c r="T63" s="227"/>
      <c r="U63" s="227"/>
      <c r="V63" s="227"/>
      <c r="W63" s="227"/>
      <c r="X63" s="227"/>
      <c r="Y63" s="227"/>
      <c r="Z63" s="227"/>
      <c r="AA63" s="227"/>
      <c r="AB63" s="227"/>
      <c r="AC63" s="227"/>
      <c r="AD63" s="227"/>
      <c r="AE63" s="227"/>
      <c r="AF63" s="227"/>
      <c r="AG63" s="227"/>
      <c r="AH63" s="227"/>
      <c r="AI63" s="227"/>
      <c r="AJ63" s="227"/>
      <c r="AK63" s="227"/>
      <c r="AL63" s="227"/>
      <c r="AM63" s="227"/>
      <c r="AN63" s="227"/>
      <c r="AO63" s="227"/>
      <c r="AP63" s="227"/>
      <c r="AQ63" s="227"/>
      <c r="AR63" s="227"/>
      <c r="AS63" s="227"/>
      <c r="AT63" s="227"/>
      <c r="AU63" s="227"/>
      <c r="AV63" s="227"/>
      <c r="AW63" s="227"/>
      <c r="AX63" s="227"/>
      <c r="AY63" s="227"/>
      <c r="AZ63" s="227"/>
      <c r="BA63" s="227"/>
      <c r="BB63" s="227"/>
      <c r="BC63" s="227"/>
      <c r="BD63" s="227"/>
      <c r="BE63" s="227"/>
      <c r="BF63" s="227"/>
    </row>
    <row r="64" spans="1:58" x14ac:dyDescent="0.25">
      <c r="A64" s="227"/>
      <c r="B64" s="227"/>
      <c r="C64" s="227"/>
      <c r="D64" s="227"/>
      <c r="E64" s="227"/>
      <c r="F64" s="227"/>
      <c r="G64" s="227"/>
      <c r="H64" s="227"/>
      <c r="I64" s="227"/>
      <c r="J64" s="227"/>
      <c r="K64" s="227"/>
      <c r="L64" s="227"/>
      <c r="M64" s="227"/>
      <c r="N64" s="227"/>
      <c r="O64" s="227"/>
      <c r="P64" s="227"/>
      <c r="Q64" s="227"/>
      <c r="R64" s="227"/>
      <c r="S64" s="227"/>
      <c r="T64" s="227"/>
      <c r="U64" s="227"/>
      <c r="V64" s="227"/>
      <c r="W64" s="227"/>
      <c r="X64" s="227"/>
      <c r="Y64" s="227"/>
      <c r="Z64" s="227"/>
      <c r="AA64" s="227"/>
      <c r="AB64" s="227"/>
      <c r="AC64" s="227"/>
      <c r="AD64" s="227"/>
      <c r="AE64" s="227"/>
      <c r="AF64" s="227"/>
      <c r="AG64" s="227"/>
      <c r="AH64" s="227"/>
      <c r="AI64" s="227"/>
      <c r="AJ64" s="227"/>
      <c r="AK64" s="227"/>
      <c r="AL64" s="227"/>
      <c r="AM64" s="227"/>
      <c r="AN64" s="227"/>
      <c r="AO64" s="227"/>
      <c r="AP64" s="227"/>
      <c r="AQ64" s="227"/>
      <c r="AR64" s="227"/>
      <c r="AS64" s="227"/>
      <c r="AT64" s="227"/>
      <c r="AU64" s="227"/>
      <c r="AV64" s="227"/>
      <c r="AW64" s="227"/>
      <c r="AX64" s="227"/>
      <c r="AY64" s="227"/>
      <c r="AZ64" s="227"/>
      <c r="BA64" s="227"/>
      <c r="BB64" s="227"/>
      <c r="BC64" s="227"/>
      <c r="BD64" s="227"/>
      <c r="BE64" s="227"/>
      <c r="BF64" s="227"/>
    </row>
    <row r="65" spans="1:58" x14ac:dyDescent="0.25">
      <c r="A65" s="227"/>
      <c r="B65" s="227"/>
      <c r="C65" s="227"/>
      <c r="D65" s="227"/>
      <c r="E65" s="227"/>
      <c r="F65" s="227"/>
      <c r="G65" s="227"/>
      <c r="H65" s="227"/>
      <c r="I65" s="227"/>
      <c r="J65" s="227"/>
      <c r="K65" s="227"/>
      <c r="L65" s="227"/>
      <c r="M65" s="227"/>
      <c r="N65" s="227"/>
      <c r="O65" s="227"/>
      <c r="P65" s="227"/>
      <c r="Q65" s="227"/>
      <c r="R65" s="227"/>
      <c r="S65" s="227"/>
      <c r="T65" s="227"/>
      <c r="U65" s="227"/>
      <c r="V65" s="227"/>
      <c r="W65" s="227"/>
      <c r="X65" s="227"/>
      <c r="Y65" s="227"/>
      <c r="Z65" s="227"/>
      <c r="AA65" s="227"/>
      <c r="AB65" s="227"/>
      <c r="AC65" s="227"/>
      <c r="AD65" s="227"/>
      <c r="AE65" s="227"/>
      <c r="AF65" s="227"/>
      <c r="AG65" s="227"/>
      <c r="AH65" s="227"/>
      <c r="AI65" s="227"/>
      <c r="AJ65" s="227"/>
      <c r="AK65" s="227"/>
      <c r="AL65" s="227"/>
      <c r="AM65" s="227"/>
      <c r="AN65" s="227"/>
      <c r="AO65" s="227"/>
      <c r="AP65" s="227"/>
      <c r="AQ65" s="227"/>
      <c r="AR65" s="227"/>
      <c r="AS65" s="227"/>
      <c r="AT65" s="227"/>
      <c r="AU65" s="227"/>
      <c r="AV65" s="227"/>
      <c r="AW65" s="227"/>
      <c r="AX65" s="227"/>
      <c r="AY65" s="227"/>
      <c r="AZ65" s="227"/>
      <c r="BA65" s="227"/>
      <c r="BB65" s="227"/>
      <c r="BC65" s="227"/>
      <c r="BD65" s="227"/>
      <c r="BE65" s="227"/>
      <c r="BF65" s="227"/>
    </row>
    <row r="66" spans="1:58" x14ac:dyDescent="0.25">
      <c r="A66" s="227"/>
      <c r="B66" s="227"/>
      <c r="C66" s="227"/>
      <c r="D66" s="227"/>
      <c r="E66" s="227"/>
      <c r="F66" s="227"/>
      <c r="G66" s="227"/>
      <c r="H66" s="227"/>
      <c r="I66" s="227"/>
      <c r="J66" s="227"/>
      <c r="K66" s="227"/>
      <c r="L66" s="227"/>
      <c r="M66" s="227"/>
      <c r="N66" s="227"/>
      <c r="O66" s="227"/>
      <c r="P66" s="227"/>
      <c r="Q66" s="227"/>
      <c r="R66" s="227"/>
      <c r="S66" s="227"/>
      <c r="T66" s="227"/>
      <c r="U66" s="227"/>
      <c r="V66" s="227"/>
      <c r="W66" s="227"/>
      <c r="X66" s="227"/>
      <c r="Y66" s="227"/>
      <c r="Z66" s="227"/>
      <c r="AA66" s="227"/>
      <c r="AB66" s="227"/>
      <c r="AC66" s="227"/>
      <c r="AD66" s="227"/>
      <c r="AE66" s="227"/>
      <c r="AF66" s="227"/>
      <c r="AG66" s="227"/>
      <c r="AH66" s="227"/>
      <c r="AI66" s="227"/>
      <c r="AJ66" s="227"/>
      <c r="AK66" s="227"/>
      <c r="AL66" s="227"/>
      <c r="AM66" s="227"/>
      <c r="AN66" s="227"/>
      <c r="AO66" s="227"/>
      <c r="AP66" s="227"/>
      <c r="AQ66" s="227"/>
      <c r="AR66" s="227"/>
      <c r="AS66" s="227"/>
      <c r="AT66" s="227"/>
      <c r="AU66" s="227"/>
      <c r="AV66" s="227"/>
      <c r="AW66" s="227"/>
      <c r="AX66" s="227"/>
      <c r="AY66" s="227"/>
      <c r="AZ66" s="227"/>
      <c r="BA66" s="227"/>
      <c r="BB66" s="227"/>
      <c r="BC66" s="227"/>
      <c r="BD66" s="227"/>
      <c r="BE66" s="227"/>
      <c r="BF66" s="227"/>
    </row>
    <row r="67" spans="1:58" x14ac:dyDescent="0.25">
      <c r="A67" s="227"/>
      <c r="B67" s="227"/>
      <c r="C67" s="227"/>
      <c r="D67" s="227"/>
      <c r="E67" s="227"/>
      <c r="F67" s="227"/>
      <c r="G67" s="227"/>
      <c r="H67" s="227"/>
      <c r="I67" s="227"/>
      <c r="J67" s="227"/>
      <c r="K67" s="227"/>
      <c r="L67" s="227"/>
      <c r="M67" s="227"/>
      <c r="N67" s="227"/>
      <c r="O67" s="227"/>
      <c r="P67" s="227"/>
      <c r="Q67" s="227"/>
      <c r="R67" s="227"/>
      <c r="S67" s="227"/>
      <c r="T67" s="227"/>
      <c r="U67" s="227"/>
      <c r="V67" s="227"/>
      <c r="W67" s="227"/>
      <c r="X67" s="227"/>
      <c r="Y67" s="227"/>
      <c r="Z67" s="227"/>
      <c r="AA67" s="227"/>
      <c r="AB67" s="227"/>
      <c r="AC67" s="227"/>
      <c r="AD67" s="227"/>
      <c r="AE67" s="227"/>
      <c r="AF67" s="227"/>
      <c r="AG67" s="227"/>
      <c r="AH67" s="227"/>
      <c r="AI67" s="227"/>
      <c r="AJ67" s="227"/>
      <c r="AK67" s="227"/>
      <c r="AL67" s="227"/>
      <c r="AM67" s="227"/>
      <c r="AN67" s="227"/>
      <c r="AO67" s="227"/>
      <c r="AP67" s="227"/>
      <c r="AQ67" s="227"/>
      <c r="AR67" s="227"/>
      <c r="AS67" s="227"/>
      <c r="AT67" s="227"/>
      <c r="AU67" s="227"/>
      <c r="AV67" s="227"/>
      <c r="AW67" s="227"/>
      <c r="AX67" s="227"/>
      <c r="AY67" s="227"/>
      <c r="AZ67" s="227"/>
      <c r="BA67" s="227"/>
      <c r="BB67" s="227"/>
      <c r="BC67" s="227"/>
      <c r="BD67" s="227"/>
      <c r="BE67" s="227"/>
      <c r="BF67" s="227"/>
    </row>
    <row r="68" spans="1:58" x14ac:dyDescent="0.25">
      <c r="A68" s="227"/>
      <c r="B68" s="227"/>
      <c r="C68" s="227"/>
      <c r="D68" s="227"/>
      <c r="E68" s="227"/>
      <c r="F68" s="227"/>
      <c r="G68" s="227"/>
      <c r="H68" s="227"/>
      <c r="I68" s="227"/>
      <c r="J68" s="227"/>
      <c r="K68" s="227"/>
      <c r="L68" s="227"/>
      <c r="M68" s="227"/>
      <c r="N68" s="227"/>
      <c r="O68" s="227"/>
      <c r="P68" s="227"/>
      <c r="Q68" s="227"/>
      <c r="R68" s="227"/>
      <c r="S68" s="227"/>
      <c r="T68" s="227"/>
      <c r="U68" s="227"/>
      <c r="V68" s="227"/>
      <c r="W68" s="227"/>
      <c r="X68" s="227"/>
      <c r="Y68" s="227"/>
      <c r="Z68" s="227"/>
      <c r="AA68" s="227"/>
      <c r="AB68" s="227"/>
      <c r="AC68" s="227"/>
      <c r="AD68" s="227"/>
      <c r="AE68" s="227"/>
      <c r="AF68" s="227"/>
      <c r="AG68" s="227"/>
      <c r="AH68" s="227"/>
      <c r="AI68" s="227"/>
      <c r="AJ68" s="227"/>
      <c r="AK68" s="227"/>
      <c r="AL68" s="227"/>
      <c r="AM68" s="227"/>
      <c r="AN68" s="227"/>
      <c r="AO68" s="227"/>
      <c r="AP68" s="227"/>
      <c r="AQ68" s="227"/>
      <c r="AR68" s="227"/>
      <c r="AS68" s="227"/>
      <c r="AT68" s="227"/>
      <c r="AU68" s="227"/>
      <c r="AV68" s="227"/>
      <c r="AW68" s="227"/>
      <c r="AX68" s="227"/>
      <c r="AY68" s="227"/>
      <c r="AZ68" s="227"/>
      <c r="BA68" s="227"/>
      <c r="BB68" s="227"/>
      <c r="BC68" s="227"/>
      <c r="BD68" s="227"/>
      <c r="BE68" s="227"/>
      <c r="BF68" s="227"/>
    </row>
    <row r="69" spans="1:58" x14ac:dyDescent="0.25">
      <c r="A69" s="227"/>
      <c r="B69" s="227"/>
      <c r="C69" s="227"/>
      <c r="D69" s="227"/>
      <c r="E69" s="227"/>
      <c r="F69" s="227"/>
      <c r="G69" s="227"/>
      <c r="H69" s="227"/>
      <c r="I69" s="227"/>
      <c r="J69" s="227"/>
      <c r="K69" s="227"/>
      <c r="L69" s="227"/>
      <c r="M69" s="227"/>
      <c r="N69" s="227"/>
      <c r="O69" s="227"/>
      <c r="P69" s="227"/>
      <c r="Q69" s="227"/>
      <c r="R69" s="227"/>
      <c r="S69" s="227"/>
      <c r="T69" s="227"/>
      <c r="U69" s="227"/>
      <c r="V69" s="227"/>
      <c r="W69" s="227"/>
      <c r="X69" s="227"/>
      <c r="Y69" s="227"/>
      <c r="Z69" s="227"/>
      <c r="AA69" s="227"/>
      <c r="AB69" s="227"/>
      <c r="AC69" s="227"/>
      <c r="AD69" s="227"/>
      <c r="AE69" s="227"/>
      <c r="AF69" s="227"/>
      <c r="AG69" s="227"/>
      <c r="AH69" s="227"/>
      <c r="AI69" s="227"/>
      <c r="AJ69" s="227"/>
      <c r="AK69" s="227"/>
      <c r="AL69" s="227"/>
      <c r="AM69" s="227"/>
      <c r="AN69" s="227"/>
      <c r="AO69" s="227"/>
      <c r="AP69" s="227"/>
      <c r="AQ69" s="227"/>
      <c r="AR69" s="227"/>
      <c r="AS69" s="227"/>
      <c r="AT69" s="227"/>
      <c r="AU69" s="227"/>
      <c r="AV69" s="227"/>
      <c r="AW69" s="227"/>
      <c r="AX69" s="227"/>
      <c r="AY69" s="227"/>
      <c r="AZ69" s="227"/>
      <c r="BA69" s="227"/>
      <c r="BB69" s="227"/>
      <c r="BC69" s="227"/>
      <c r="BD69" s="227"/>
      <c r="BE69" s="227"/>
      <c r="BF69" s="227"/>
    </row>
    <row r="70" spans="1:58" x14ac:dyDescent="0.25">
      <c r="A70" s="227"/>
      <c r="B70" s="227"/>
      <c r="C70" s="227"/>
      <c r="D70" s="227"/>
      <c r="E70" s="227"/>
      <c r="F70" s="227"/>
      <c r="G70" s="227"/>
      <c r="H70" s="227"/>
      <c r="I70" s="227"/>
      <c r="J70" s="227"/>
      <c r="K70" s="227"/>
      <c r="L70" s="227"/>
      <c r="M70" s="227"/>
      <c r="N70" s="227"/>
      <c r="O70" s="227"/>
      <c r="P70" s="227"/>
      <c r="Q70" s="227"/>
      <c r="R70" s="227"/>
      <c r="S70" s="227"/>
      <c r="T70" s="227"/>
      <c r="U70" s="227"/>
      <c r="V70" s="227"/>
      <c r="W70" s="227"/>
      <c r="X70" s="227"/>
      <c r="Y70" s="227"/>
      <c r="Z70" s="227"/>
      <c r="AA70" s="227"/>
      <c r="AB70" s="227"/>
      <c r="AC70" s="227"/>
      <c r="AD70" s="227"/>
      <c r="AE70" s="227"/>
      <c r="AF70" s="227"/>
      <c r="AG70" s="227"/>
      <c r="AH70" s="227"/>
      <c r="AI70" s="227"/>
      <c r="AJ70" s="227"/>
      <c r="AK70" s="227"/>
      <c r="AL70" s="227"/>
      <c r="AM70" s="227"/>
      <c r="AN70" s="227"/>
      <c r="AO70" s="227"/>
      <c r="AP70" s="227"/>
      <c r="AQ70" s="227"/>
      <c r="AR70" s="227"/>
      <c r="AS70" s="227"/>
      <c r="AT70" s="227"/>
      <c r="AU70" s="227"/>
      <c r="AV70" s="227"/>
      <c r="AW70" s="227"/>
      <c r="AX70" s="227"/>
      <c r="AY70" s="227"/>
      <c r="AZ70" s="227"/>
      <c r="BA70" s="227"/>
      <c r="BB70" s="227"/>
      <c r="BC70" s="227"/>
      <c r="BD70" s="227"/>
      <c r="BE70" s="227"/>
      <c r="BF70" s="227"/>
    </row>
    <row r="71" spans="1:58" x14ac:dyDescent="0.25">
      <c r="A71" s="227"/>
      <c r="B71" s="227"/>
      <c r="C71" s="227"/>
      <c r="D71" s="227"/>
      <c r="E71" s="227"/>
      <c r="F71" s="227"/>
      <c r="G71" s="227"/>
      <c r="H71" s="227"/>
      <c r="I71" s="227"/>
      <c r="J71" s="227"/>
      <c r="K71" s="227"/>
      <c r="L71" s="227"/>
      <c r="M71" s="227"/>
      <c r="N71" s="227"/>
      <c r="O71" s="227"/>
      <c r="P71" s="227"/>
      <c r="Q71" s="227"/>
      <c r="R71" s="227"/>
      <c r="S71" s="227"/>
      <c r="T71" s="227"/>
      <c r="U71" s="227"/>
      <c r="V71" s="227"/>
      <c r="W71" s="227"/>
      <c r="X71" s="227"/>
      <c r="Y71" s="227"/>
      <c r="Z71" s="227"/>
      <c r="AA71" s="227"/>
      <c r="AB71" s="227"/>
      <c r="AC71" s="227"/>
      <c r="AD71" s="227"/>
      <c r="AE71" s="227"/>
      <c r="AF71" s="227"/>
      <c r="AG71" s="227"/>
      <c r="AH71" s="227"/>
      <c r="AI71" s="227"/>
      <c r="AJ71" s="227"/>
      <c r="AK71" s="227"/>
      <c r="AL71" s="227"/>
      <c r="AM71" s="227"/>
      <c r="AN71" s="227"/>
      <c r="AO71" s="227"/>
      <c r="AP71" s="227"/>
      <c r="AQ71" s="227"/>
      <c r="AR71" s="227"/>
      <c r="AS71" s="227"/>
      <c r="AT71" s="227"/>
      <c r="AU71" s="227"/>
      <c r="AV71" s="227"/>
      <c r="AW71" s="227"/>
      <c r="AX71" s="227"/>
      <c r="AY71" s="227"/>
      <c r="AZ71" s="227"/>
      <c r="BA71" s="227"/>
      <c r="BB71" s="227"/>
      <c r="BC71" s="227"/>
      <c r="BD71" s="227"/>
      <c r="BE71" s="227"/>
      <c r="BF71" s="227"/>
    </row>
    <row r="72" spans="1:58" x14ac:dyDescent="0.25">
      <c r="A72" s="227"/>
      <c r="B72" s="227"/>
      <c r="C72" s="227"/>
      <c r="D72" s="227"/>
      <c r="E72" s="227"/>
      <c r="F72" s="227"/>
      <c r="G72" s="227"/>
      <c r="H72" s="227"/>
      <c r="I72" s="227"/>
      <c r="J72" s="227"/>
      <c r="K72" s="227"/>
      <c r="L72" s="227"/>
      <c r="M72" s="227"/>
      <c r="N72" s="227"/>
      <c r="O72" s="227"/>
      <c r="P72" s="227"/>
      <c r="Q72" s="227"/>
      <c r="R72" s="227"/>
      <c r="S72" s="227"/>
      <c r="T72" s="227"/>
      <c r="U72" s="227"/>
      <c r="V72" s="227"/>
      <c r="W72" s="227"/>
      <c r="X72" s="227"/>
      <c r="Y72" s="227"/>
      <c r="Z72" s="227"/>
      <c r="AA72" s="227"/>
      <c r="AB72" s="227"/>
      <c r="AC72" s="227"/>
      <c r="AD72" s="227"/>
      <c r="AE72" s="227"/>
      <c r="AF72" s="227"/>
      <c r="AG72" s="227"/>
      <c r="AH72" s="227"/>
      <c r="AI72" s="227"/>
      <c r="AJ72" s="227"/>
      <c r="AK72" s="227"/>
      <c r="AL72" s="227"/>
      <c r="AM72" s="227"/>
      <c r="AN72" s="227"/>
      <c r="AO72" s="227"/>
      <c r="AP72" s="227"/>
      <c r="AQ72" s="227"/>
      <c r="AR72" s="227"/>
      <c r="AS72" s="227"/>
      <c r="AT72" s="227"/>
      <c r="AU72" s="227"/>
      <c r="AV72" s="227"/>
      <c r="AW72" s="227"/>
      <c r="AX72" s="227"/>
      <c r="AY72" s="227"/>
      <c r="AZ72" s="227"/>
      <c r="BA72" s="227"/>
      <c r="BB72" s="227"/>
      <c r="BC72" s="227"/>
      <c r="BD72" s="227"/>
      <c r="BE72" s="227"/>
      <c r="BF72" s="227"/>
    </row>
    <row r="73" spans="1:58" x14ac:dyDescent="0.25">
      <c r="A73" s="227"/>
      <c r="B73" s="227"/>
      <c r="C73" s="227"/>
      <c r="D73" s="227"/>
      <c r="E73" s="227"/>
      <c r="F73" s="227"/>
      <c r="G73" s="227"/>
      <c r="H73" s="227"/>
      <c r="I73" s="227"/>
      <c r="J73" s="227"/>
      <c r="K73" s="227"/>
      <c r="L73" s="227"/>
      <c r="M73" s="227"/>
      <c r="N73" s="227"/>
      <c r="O73" s="227"/>
      <c r="P73" s="227"/>
      <c r="Q73" s="227"/>
      <c r="R73" s="227"/>
      <c r="S73" s="227"/>
      <c r="T73" s="227"/>
      <c r="U73" s="227"/>
      <c r="V73" s="227"/>
      <c r="W73" s="227"/>
      <c r="X73" s="227"/>
      <c r="Y73" s="227"/>
      <c r="Z73" s="227"/>
      <c r="AA73" s="227"/>
      <c r="AB73" s="227"/>
      <c r="AC73" s="227"/>
      <c r="AD73" s="227"/>
      <c r="AE73" s="227"/>
      <c r="AF73" s="227"/>
      <c r="AG73" s="227"/>
      <c r="AH73" s="227"/>
      <c r="AI73" s="227"/>
      <c r="AJ73" s="227"/>
      <c r="AK73" s="227"/>
      <c r="AL73" s="227"/>
      <c r="AM73" s="227"/>
      <c r="AN73" s="227"/>
      <c r="AO73" s="227"/>
      <c r="AP73" s="227"/>
      <c r="AQ73" s="227"/>
      <c r="AR73" s="227"/>
      <c r="AS73" s="227"/>
      <c r="AT73" s="227"/>
      <c r="AU73" s="227"/>
      <c r="AV73" s="227"/>
      <c r="AW73" s="227"/>
      <c r="AX73" s="227"/>
      <c r="AY73" s="227"/>
      <c r="AZ73" s="227"/>
      <c r="BA73" s="227"/>
      <c r="BB73" s="227"/>
      <c r="BC73" s="227"/>
      <c r="BD73" s="227"/>
      <c r="BE73" s="227"/>
      <c r="BF73" s="227"/>
    </row>
    <row r="74" spans="1:58" x14ac:dyDescent="0.25">
      <c r="A74" s="227"/>
      <c r="B74" s="227"/>
      <c r="C74" s="227"/>
      <c r="D74" s="227"/>
      <c r="E74" s="227"/>
      <c r="F74" s="227"/>
      <c r="G74" s="227"/>
      <c r="H74" s="227"/>
      <c r="I74" s="227"/>
      <c r="J74" s="227"/>
      <c r="K74" s="227"/>
      <c r="L74" s="227"/>
      <c r="M74" s="227"/>
      <c r="N74" s="227"/>
      <c r="O74" s="227"/>
      <c r="P74" s="227"/>
      <c r="Q74" s="227"/>
      <c r="R74" s="227"/>
      <c r="S74" s="227"/>
      <c r="T74" s="227"/>
      <c r="U74" s="227"/>
      <c r="V74" s="227"/>
      <c r="W74" s="227"/>
      <c r="X74" s="227"/>
      <c r="Y74" s="227"/>
      <c r="Z74" s="227"/>
      <c r="AA74" s="227"/>
      <c r="AB74" s="227"/>
      <c r="AC74" s="227"/>
      <c r="AD74" s="227"/>
      <c r="AE74" s="227"/>
      <c r="AF74" s="227"/>
      <c r="AG74" s="227"/>
      <c r="AH74" s="227"/>
      <c r="AI74" s="227"/>
      <c r="AJ74" s="227"/>
      <c r="AK74" s="227"/>
      <c r="AL74" s="227"/>
      <c r="AM74" s="227"/>
      <c r="AN74" s="227"/>
      <c r="AO74" s="227"/>
      <c r="AP74" s="227"/>
      <c r="AQ74" s="227"/>
      <c r="AR74" s="227"/>
      <c r="AS74" s="227"/>
      <c r="AT74" s="227"/>
      <c r="AU74" s="227"/>
      <c r="AV74" s="227"/>
      <c r="AW74" s="227"/>
      <c r="AX74" s="227"/>
      <c r="AY74" s="227"/>
      <c r="AZ74" s="227"/>
      <c r="BA74" s="227"/>
      <c r="BB74" s="227"/>
      <c r="BC74" s="227"/>
      <c r="BD74" s="227"/>
      <c r="BE74" s="227"/>
      <c r="BF74" s="227"/>
    </row>
    <row r="75" spans="1:58" x14ac:dyDescent="0.25">
      <c r="A75" s="227"/>
      <c r="B75" s="227"/>
      <c r="C75" s="227"/>
      <c r="D75" s="227"/>
      <c r="E75" s="227"/>
      <c r="F75" s="227"/>
      <c r="G75" s="227"/>
      <c r="H75" s="227"/>
      <c r="I75" s="227"/>
      <c r="J75" s="227"/>
      <c r="K75" s="227"/>
      <c r="L75" s="227"/>
      <c r="M75" s="227"/>
      <c r="N75" s="227"/>
      <c r="O75" s="227"/>
      <c r="P75" s="227"/>
      <c r="Q75" s="227"/>
      <c r="R75" s="227"/>
      <c r="S75" s="227"/>
      <c r="T75" s="227"/>
      <c r="U75" s="227"/>
      <c r="V75" s="227"/>
      <c r="W75" s="227"/>
      <c r="X75" s="227"/>
      <c r="Y75" s="227"/>
      <c r="Z75" s="227"/>
      <c r="AA75" s="227"/>
      <c r="AB75" s="227"/>
      <c r="AC75" s="227"/>
      <c r="AD75" s="227"/>
      <c r="AE75" s="227"/>
      <c r="AF75" s="227"/>
      <c r="AG75" s="227"/>
      <c r="AH75" s="227"/>
      <c r="AI75" s="227"/>
      <c r="AJ75" s="227"/>
      <c r="AK75" s="227"/>
      <c r="AL75" s="227"/>
      <c r="AM75" s="227"/>
      <c r="AN75" s="227"/>
      <c r="AO75" s="227"/>
      <c r="AP75" s="227"/>
      <c r="AQ75" s="227"/>
      <c r="AR75" s="227"/>
      <c r="AS75" s="227"/>
      <c r="AT75" s="227"/>
      <c r="AU75" s="227"/>
      <c r="AV75" s="227"/>
      <c r="AW75" s="227"/>
      <c r="AX75" s="227"/>
      <c r="AY75" s="227"/>
      <c r="AZ75" s="227"/>
      <c r="BA75" s="227"/>
      <c r="BB75" s="227"/>
      <c r="BC75" s="227"/>
      <c r="BD75" s="227"/>
      <c r="BE75" s="227"/>
      <c r="BF75" s="227"/>
    </row>
    <row r="76" spans="1:58" x14ac:dyDescent="0.25">
      <c r="A76" s="227"/>
      <c r="B76" s="227"/>
      <c r="C76" s="227"/>
      <c r="D76" s="227"/>
      <c r="E76" s="227"/>
      <c r="F76" s="227"/>
      <c r="G76" s="227"/>
      <c r="H76" s="227"/>
      <c r="I76" s="227"/>
      <c r="J76" s="227"/>
      <c r="K76" s="227"/>
      <c r="L76" s="227"/>
      <c r="M76" s="227"/>
      <c r="N76" s="227"/>
      <c r="O76" s="227"/>
      <c r="P76" s="227"/>
      <c r="Q76" s="227"/>
      <c r="R76" s="227"/>
      <c r="S76" s="227"/>
      <c r="T76" s="227"/>
      <c r="U76" s="227"/>
      <c r="V76" s="227"/>
      <c r="W76" s="227"/>
      <c r="X76" s="227"/>
      <c r="Y76" s="227"/>
      <c r="Z76" s="227"/>
      <c r="AA76" s="227"/>
      <c r="AB76" s="227"/>
      <c r="AC76" s="227"/>
      <c r="AD76" s="227"/>
      <c r="AE76" s="227"/>
      <c r="AF76" s="227"/>
      <c r="AG76" s="227"/>
      <c r="AH76" s="227"/>
      <c r="AI76" s="227"/>
      <c r="AJ76" s="227"/>
      <c r="AK76" s="227"/>
      <c r="AL76" s="227"/>
      <c r="AM76" s="227"/>
      <c r="AN76" s="227"/>
      <c r="AO76" s="227"/>
      <c r="AP76" s="227"/>
      <c r="AQ76" s="227"/>
      <c r="AR76" s="227"/>
      <c r="AS76" s="227"/>
      <c r="AT76" s="227"/>
      <c r="AU76" s="227"/>
      <c r="AV76" s="227"/>
      <c r="AW76" s="227"/>
      <c r="AX76" s="227"/>
      <c r="AY76" s="227"/>
      <c r="AZ76" s="227"/>
      <c r="BA76" s="227"/>
      <c r="BB76" s="227"/>
      <c r="BC76" s="227"/>
      <c r="BD76" s="227"/>
      <c r="BE76" s="227"/>
      <c r="BF76" s="227"/>
    </row>
    <row r="77" spans="1:58" x14ac:dyDescent="0.25">
      <c r="A77" s="227"/>
      <c r="B77" s="227"/>
      <c r="C77" s="227"/>
      <c r="D77" s="227"/>
      <c r="E77" s="227"/>
      <c r="F77" s="227"/>
      <c r="G77" s="227"/>
      <c r="H77" s="227"/>
      <c r="I77" s="227"/>
      <c r="J77" s="227"/>
      <c r="K77" s="227"/>
      <c r="L77" s="227"/>
      <c r="M77" s="227"/>
      <c r="N77" s="227"/>
      <c r="O77" s="227"/>
      <c r="P77" s="227"/>
      <c r="Q77" s="227"/>
      <c r="R77" s="227"/>
      <c r="S77" s="227"/>
      <c r="T77" s="227"/>
      <c r="U77" s="227"/>
      <c r="V77" s="227"/>
      <c r="W77" s="227"/>
      <c r="X77" s="227"/>
      <c r="Y77" s="227"/>
      <c r="Z77" s="227"/>
      <c r="AA77" s="227"/>
      <c r="AB77" s="227"/>
      <c r="AC77" s="227"/>
      <c r="AD77" s="227"/>
      <c r="AE77" s="227"/>
      <c r="AF77" s="227"/>
      <c r="AG77" s="227"/>
      <c r="AH77" s="227"/>
      <c r="AI77" s="227"/>
      <c r="AJ77" s="227"/>
      <c r="AK77" s="227"/>
      <c r="AL77" s="227"/>
      <c r="AM77" s="227"/>
      <c r="AN77" s="227"/>
      <c r="AO77" s="227"/>
      <c r="AP77" s="227"/>
      <c r="AQ77" s="227"/>
      <c r="AR77" s="227"/>
      <c r="AS77" s="227"/>
      <c r="AT77" s="227"/>
      <c r="AU77" s="227"/>
      <c r="AV77" s="227"/>
      <c r="AW77" s="227"/>
      <c r="AX77" s="227"/>
      <c r="AY77" s="227"/>
      <c r="AZ77" s="227"/>
      <c r="BA77" s="227"/>
      <c r="BB77" s="227"/>
      <c r="BC77" s="227"/>
      <c r="BD77" s="227"/>
      <c r="BE77" s="227"/>
      <c r="BF77" s="227"/>
    </row>
    <row r="78" spans="1:58" x14ac:dyDescent="0.25">
      <c r="A78" s="227"/>
      <c r="B78" s="227"/>
      <c r="C78" s="227"/>
      <c r="D78" s="227"/>
      <c r="E78" s="227"/>
      <c r="F78" s="227"/>
      <c r="G78" s="227"/>
      <c r="H78" s="227"/>
      <c r="I78" s="227"/>
      <c r="J78" s="227"/>
      <c r="K78" s="227"/>
      <c r="L78" s="227"/>
      <c r="M78" s="227"/>
      <c r="N78" s="227"/>
      <c r="O78" s="227"/>
      <c r="P78" s="227"/>
      <c r="Q78" s="227"/>
      <c r="R78" s="227"/>
      <c r="S78" s="227"/>
      <c r="T78" s="227"/>
      <c r="U78" s="227"/>
      <c r="V78" s="227"/>
      <c r="W78" s="227"/>
      <c r="X78" s="227"/>
      <c r="Y78" s="227"/>
      <c r="Z78" s="227"/>
      <c r="AA78" s="227"/>
      <c r="AB78" s="227"/>
      <c r="AC78" s="227"/>
      <c r="AD78" s="227"/>
      <c r="AE78" s="227"/>
      <c r="AF78" s="227"/>
      <c r="AG78" s="227"/>
      <c r="AH78" s="227"/>
      <c r="AI78" s="227"/>
      <c r="AJ78" s="227"/>
      <c r="AK78" s="227"/>
      <c r="AL78" s="227"/>
      <c r="AM78" s="227"/>
      <c r="AN78" s="227"/>
      <c r="AO78" s="227"/>
      <c r="AP78" s="227"/>
      <c r="AQ78" s="227"/>
      <c r="AR78" s="227"/>
      <c r="AS78" s="227"/>
      <c r="AT78" s="227"/>
      <c r="AU78" s="227"/>
      <c r="AV78" s="227"/>
      <c r="AW78" s="227"/>
      <c r="AX78" s="227"/>
      <c r="AY78" s="227"/>
      <c r="AZ78" s="227"/>
      <c r="BA78" s="227"/>
      <c r="BB78" s="227"/>
      <c r="BC78" s="227"/>
      <c r="BD78" s="227"/>
      <c r="BE78" s="227"/>
      <c r="BF78" s="227"/>
    </row>
    <row r="79" spans="1:58" x14ac:dyDescent="0.25">
      <c r="A79" s="227"/>
      <c r="B79" s="227"/>
      <c r="C79" s="227"/>
      <c r="D79" s="227"/>
      <c r="E79" s="227"/>
      <c r="F79" s="227"/>
      <c r="G79" s="227"/>
      <c r="H79" s="227"/>
      <c r="I79" s="227"/>
      <c r="J79" s="227"/>
      <c r="K79" s="227"/>
      <c r="L79" s="227"/>
      <c r="M79" s="227"/>
      <c r="N79" s="227"/>
      <c r="O79" s="227"/>
      <c r="P79" s="227"/>
      <c r="Q79" s="227"/>
      <c r="R79" s="227"/>
      <c r="S79" s="227"/>
      <c r="T79" s="227"/>
      <c r="U79" s="227"/>
      <c r="V79" s="227"/>
      <c r="W79" s="227"/>
      <c r="X79" s="227"/>
      <c r="Y79" s="227"/>
      <c r="Z79" s="227"/>
      <c r="AA79" s="227"/>
      <c r="AB79" s="227"/>
      <c r="AC79" s="227"/>
      <c r="AD79" s="227"/>
      <c r="AE79" s="227"/>
      <c r="AF79" s="227"/>
      <c r="AG79" s="227"/>
      <c r="AH79" s="227"/>
      <c r="AI79" s="227"/>
      <c r="AJ79" s="227"/>
      <c r="AK79" s="227"/>
      <c r="AL79" s="227"/>
      <c r="AM79" s="227"/>
      <c r="AN79" s="227"/>
      <c r="AO79" s="227"/>
      <c r="AP79" s="227"/>
      <c r="AQ79" s="227"/>
      <c r="AR79" s="227"/>
      <c r="AS79" s="227"/>
      <c r="AT79" s="227"/>
      <c r="AU79" s="227"/>
      <c r="AV79" s="227"/>
      <c r="AW79" s="227"/>
      <c r="AX79" s="227"/>
      <c r="AY79" s="227"/>
      <c r="AZ79" s="227"/>
      <c r="BA79" s="227"/>
      <c r="BB79" s="227"/>
      <c r="BC79" s="227"/>
      <c r="BD79" s="227"/>
      <c r="BE79" s="227"/>
      <c r="BF79" s="227"/>
    </row>
    <row r="80" spans="1:58" x14ac:dyDescent="0.25">
      <c r="A80" s="227"/>
      <c r="B80" s="227"/>
      <c r="C80" s="227"/>
      <c r="D80" s="227"/>
      <c r="E80" s="227"/>
      <c r="F80" s="227"/>
      <c r="G80" s="227"/>
      <c r="H80" s="227"/>
      <c r="I80" s="227"/>
      <c r="J80" s="227"/>
      <c r="K80" s="227"/>
      <c r="L80" s="227"/>
      <c r="M80" s="227"/>
      <c r="N80" s="227"/>
      <c r="O80" s="227"/>
      <c r="P80" s="227"/>
      <c r="Q80" s="227"/>
      <c r="R80" s="227"/>
      <c r="S80" s="227"/>
      <c r="T80" s="227"/>
      <c r="U80" s="227"/>
      <c r="V80" s="227"/>
      <c r="W80" s="227"/>
      <c r="X80" s="227"/>
      <c r="Y80" s="227"/>
      <c r="Z80" s="227"/>
      <c r="AA80" s="227"/>
      <c r="AB80" s="227"/>
      <c r="AC80" s="227"/>
      <c r="AD80" s="227"/>
      <c r="AE80" s="227"/>
      <c r="AF80" s="227"/>
      <c r="AG80" s="227"/>
      <c r="AH80" s="227"/>
      <c r="AI80" s="227"/>
      <c r="AJ80" s="227"/>
      <c r="AK80" s="227"/>
      <c r="AL80" s="227"/>
      <c r="AM80" s="227"/>
      <c r="AN80" s="227"/>
      <c r="AO80" s="227"/>
      <c r="AP80" s="227"/>
      <c r="AQ80" s="227"/>
      <c r="AR80" s="227"/>
      <c r="AS80" s="227"/>
      <c r="AT80" s="227"/>
      <c r="AU80" s="227"/>
      <c r="AV80" s="227"/>
      <c r="AW80" s="227"/>
      <c r="AX80" s="227"/>
      <c r="AY80" s="227"/>
      <c r="AZ80" s="227"/>
      <c r="BA80" s="227"/>
      <c r="BB80" s="227"/>
      <c r="BC80" s="227"/>
      <c r="BD80" s="227"/>
      <c r="BE80" s="227"/>
      <c r="BF80" s="227"/>
    </row>
    <row r="81" spans="1:58" x14ac:dyDescent="0.25">
      <c r="A81" s="227"/>
      <c r="B81" s="227"/>
      <c r="C81" s="227"/>
      <c r="D81" s="227"/>
      <c r="E81" s="227"/>
      <c r="F81" s="227"/>
      <c r="G81" s="227"/>
      <c r="H81" s="227"/>
      <c r="I81" s="227"/>
      <c r="J81" s="227"/>
      <c r="K81" s="227"/>
      <c r="L81" s="227"/>
      <c r="M81" s="227"/>
      <c r="N81" s="227"/>
      <c r="O81" s="227"/>
      <c r="P81" s="227"/>
      <c r="Q81" s="227"/>
      <c r="R81" s="227"/>
      <c r="S81" s="227"/>
      <c r="T81" s="227"/>
      <c r="U81" s="227"/>
      <c r="V81" s="227"/>
      <c r="W81" s="227"/>
      <c r="X81" s="227"/>
      <c r="Y81" s="227"/>
      <c r="Z81" s="227"/>
      <c r="AA81" s="227"/>
      <c r="AB81" s="227"/>
      <c r="AC81" s="227"/>
      <c r="AD81" s="227"/>
      <c r="AE81" s="227"/>
      <c r="AF81" s="227"/>
      <c r="AG81" s="227"/>
      <c r="AH81" s="227"/>
      <c r="AI81" s="227"/>
      <c r="AJ81" s="227"/>
      <c r="AK81" s="227"/>
      <c r="AL81" s="227"/>
      <c r="AM81" s="227"/>
      <c r="AN81" s="227"/>
      <c r="AO81" s="227"/>
      <c r="AP81" s="227"/>
      <c r="AQ81" s="227"/>
      <c r="AR81" s="227"/>
      <c r="AS81" s="227"/>
      <c r="AT81" s="227"/>
      <c r="AU81" s="227"/>
      <c r="AV81" s="227"/>
      <c r="AW81" s="227"/>
      <c r="AX81" s="227"/>
      <c r="AY81" s="227"/>
      <c r="AZ81" s="227"/>
      <c r="BA81" s="227"/>
      <c r="BB81" s="227"/>
      <c r="BC81" s="227"/>
      <c r="BD81" s="227"/>
      <c r="BE81" s="227"/>
      <c r="BF81" s="227"/>
    </row>
    <row r="82" spans="1:58" x14ac:dyDescent="0.25">
      <c r="A82" s="227"/>
      <c r="B82" s="227"/>
      <c r="C82" s="227"/>
      <c r="D82" s="227"/>
      <c r="E82" s="227"/>
      <c r="F82" s="227"/>
      <c r="G82" s="227"/>
      <c r="H82" s="227"/>
      <c r="I82" s="227"/>
      <c r="J82" s="227"/>
      <c r="K82" s="227"/>
      <c r="L82" s="227"/>
      <c r="M82" s="227"/>
      <c r="N82" s="227"/>
      <c r="O82" s="227"/>
      <c r="P82" s="227"/>
      <c r="Q82" s="227"/>
      <c r="R82" s="227"/>
      <c r="S82" s="227"/>
      <c r="T82" s="227"/>
      <c r="U82" s="227"/>
      <c r="V82" s="227"/>
      <c r="W82" s="227"/>
      <c r="X82" s="227"/>
      <c r="Y82" s="227"/>
      <c r="Z82" s="227"/>
      <c r="AA82" s="227"/>
      <c r="AB82" s="227"/>
      <c r="AC82" s="227"/>
      <c r="AD82" s="227"/>
      <c r="AE82" s="227"/>
      <c r="AF82" s="227"/>
      <c r="AG82" s="227"/>
      <c r="AH82" s="227"/>
      <c r="AI82" s="227"/>
      <c r="AJ82" s="227"/>
      <c r="AK82" s="227"/>
      <c r="AL82" s="227"/>
      <c r="AM82" s="227"/>
      <c r="AN82" s="227"/>
      <c r="AO82" s="227"/>
      <c r="AP82" s="227"/>
      <c r="AQ82" s="227"/>
      <c r="AR82" s="227"/>
      <c r="AS82" s="227"/>
      <c r="AT82" s="227"/>
      <c r="AU82" s="227"/>
      <c r="AV82" s="227"/>
      <c r="AW82" s="227"/>
      <c r="AX82" s="227"/>
      <c r="AY82" s="227"/>
      <c r="AZ82" s="227"/>
      <c r="BA82" s="227"/>
      <c r="BB82" s="227"/>
      <c r="BC82" s="227"/>
      <c r="BD82" s="227"/>
      <c r="BE82" s="227"/>
      <c r="BF82" s="227"/>
    </row>
    <row r="83" spans="1:58" x14ac:dyDescent="0.25">
      <c r="A83" s="227"/>
      <c r="B83" s="227"/>
      <c r="C83" s="227"/>
      <c r="D83" s="227"/>
      <c r="E83" s="227"/>
      <c r="F83" s="227"/>
      <c r="G83" s="227"/>
      <c r="H83" s="227"/>
      <c r="I83" s="227"/>
      <c r="J83" s="227"/>
      <c r="K83" s="227"/>
      <c r="L83" s="227"/>
      <c r="M83" s="227"/>
      <c r="N83" s="227"/>
      <c r="O83" s="227"/>
      <c r="P83" s="227"/>
      <c r="Q83" s="227"/>
      <c r="R83" s="227"/>
      <c r="S83" s="227"/>
      <c r="T83" s="227"/>
      <c r="U83" s="227"/>
      <c r="V83" s="227"/>
      <c r="W83" s="227"/>
      <c r="X83" s="227"/>
      <c r="Y83" s="227"/>
      <c r="Z83" s="227"/>
      <c r="AA83" s="227"/>
      <c r="AB83" s="227"/>
      <c r="AC83" s="227"/>
      <c r="AD83" s="227"/>
      <c r="AE83" s="227"/>
      <c r="AF83" s="227"/>
      <c r="AG83" s="227"/>
      <c r="AH83" s="227"/>
      <c r="AI83" s="227"/>
      <c r="AJ83" s="227"/>
      <c r="AK83" s="227"/>
      <c r="AL83" s="227"/>
      <c r="AM83" s="227"/>
      <c r="AN83" s="227"/>
      <c r="AO83" s="227"/>
      <c r="AP83" s="227"/>
      <c r="AQ83" s="227"/>
      <c r="AR83" s="227"/>
      <c r="AS83" s="227"/>
      <c r="AT83" s="227"/>
      <c r="AU83" s="227"/>
      <c r="AV83" s="227"/>
      <c r="AW83" s="227"/>
      <c r="AX83" s="227"/>
      <c r="AY83" s="227"/>
      <c r="AZ83" s="227"/>
      <c r="BA83" s="227"/>
      <c r="BB83" s="227"/>
      <c r="BC83" s="227"/>
      <c r="BD83" s="227"/>
      <c r="BE83" s="227"/>
      <c r="BF83" s="227"/>
    </row>
    <row r="84" spans="1:58" x14ac:dyDescent="0.25">
      <c r="A84" s="227"/>
      <c r="B84" s="227"/>
      <c r="C84" s="227"/>
      <c r="D84" s="227"/>
      <c r="E84" s="227"/>
      <c r="F84" s="227"/>
      <c r="G84" s="227"/>
      <c r="H84" s="227"/>
      <c r="I84" s="227"/>
      <c r="J84" s="227"/>
      <c r="K84" s="227"/>
      <c r="L84" s="227"/>
      <c r="M84" s="227"/>
      <c r="N84" s="227"/>
      <c r="O84" s="227"/>
      <c r="P84" s="227"/>
      <c r="Q84" s="227"/>
      <c r="R84" s="227"/>
      <c r="S84" s="227"/>
      <c r="T84" s="227"/>
      <c r="U84" s="227"/>
      <c r="V84" s="227"/>
      <c r="W84" s="227"/>
      <c r="X84" s="227"/>
      <c r="Y84" s="227"/>
      <c r="Z84" s="227"/>
      <c r="AA84" s="227"/>
      <c r="AB84" s="227"/>
      <c r="AC84" s="227"/>
      <c r="AD84" s="227"/>
      <c r="AE84" s="227"/>
      <c r="AF84" s="227"/>
      <c r="AG84" s="227"/>
      <c r="AH84" s="227"/>
      <c r="AI84" s="227"/>
      <c r="AJ84" s="227"/>
      <c r="AK84" s="227"/>
      <c r="AL84" s="227"/>
      <c r="AM84" s="227"/>
      <c r="AN84" s="227"/>
      <c r="AO84" s="227"/>
      <c r="AP84" s="227"/>
      <c r="AQ84" s="227"/>
      <c r="AR84" s="227"/>
      <c r="AS84" s="227"/>
      <c r="AT84" s="227"/>
      <c r="AU84" s="227"/>
      <c r="AV84" s="227"/>
      <c r="AW84" s="227"/>
      <c r="AX84" s="227"/>
      <c r="AY84" s="227"/>
      <c r="AZ84" s="227"/>
      <c r="BA84" s="227"/>
      <c r="BB84" s="227"/>
      <c r="BC84" s="227"/>
      <c r="BD84" s="227"/>
      <c r="BE84" s="227"/>
      <c r="BF84" s="227"/>
    </row>
    <row r="85" spans="1:58" x14ac:dyDescent="0.25">
      <c r="A85" s="227"/>
      <c r="B85" s="227"/>
      <c r="C85" s="227"/>
      <c r="D85" s="227"/>
      <c r="E85" s="227"/>
      <c r="F85" s="227"/>
      <c r="G85" s="227"/>
      <c r="H85" s="227"/>
      <c r="I85" s="227"/>
      <c r="J85" s="227"/>
      <c r="K85" s="227"/>
      <c r="L85" s="227"/>
      <c r="M85" s="227"/>
      <c r="N85" s="227"/>
      <c r="O85" s="227"/>
      <c r="P85" s="227"/>
      <c r="Q85" s="227"/>
      <c r="R85" s="227"/>
      <c r="S85" s="227"/>
      <c r="T85" s="227"/>
      <c r="U85" s="227"/>
      <c r="V85" s="227"/>
      <c r="W85" s="227"/>
      <c r="X85" s="227"/>
      <c r="Y85" s="227"/>
      <c r="Z85" s="227"/>
      <c r="AA85" s="227"/>
      <c r="AB85" s="227"/>
      <c r="AC85" s="227"/>
      <c r="AD85" s="227"/>
      <c r="AE85" s="227"/>
      <c r="AF85" s="227"/>
      <c r="AG85" s="227"/>
      <c r="AH85" s="227"/>
      <c r="AI85" s="227"/>
      <c r="AJ85" s="227"/>
      <c r="AK85" s="227"/>
      <c r="AL85" s="227"/>
      <c r="AM85" s="227"/>
      <c r="AN85" s="227"/>
      <c r="AO85" s="227"/>
      <c r="AP85" s="227"/>
      <c r="AQ85" s="227"/>
      <c r="AR85" s="227"/>
      <c r="AS85" s="227"/>
      <c r="AT85" s="227"/>
      <c r="AU85" s="227"/>
      <c r="AV85" s="227"/>
      <c r="AW85" s="227"/>
      <c r="AX85" s="227"/>
      <c r="AY85" s="227"/>
      <c r="AZ85" s="227"/>
      <c r="BA85" s="227"/>
      <c r="BB85" s="227"/>
      <c r="BC85" s="227"/>
      <c r="BD85" s="227"/>
      <c r="BE85" s="227"/>
      <c r="BF85" s="227"/>
    </row>
    <row r="86" spans="1:58" x14ac:dyDescent="0.25">
      <c r="A86" s="227"/>
      <c r="B86" s="227"/>
      <c r="C86" s="227"/>
      <c r="D86" s="227"/>
      <c r="E86" s="227"/>
      <c r="F86" s="227"/>
      <c r="G86" s="227"/>
      <c r="H86" s="227"/>
      <c r="I86" s="227"/>
      <c r="J86" s="227"/>
      <c r="K86" s="227"/>
      <c r="L86" s="227"/>
      <c r="M86" s="227"/>
      <c r="N86" s="227"/>
      <c r="O86" s="227"/>
      <c r="P86" s="227"/>
      <c r="Q86" s="227"/>
      <c r="R86" s="227"/>
      <c r="S86" s="227"/>
      <c r="T86" s="227"/>
      <c r="U86" s="227"/>
      <c r="V86" s="227"/>
      <c r="W86" s="227"/>
      <c r="X86" s="227"/>
      <c r="Y86" s="227"/>
      <c r="Z86" s="227"/>
      <c r="AA86" s="227"/>
      <c r="AB86" s="227"/>
      <c r="AC86" s="227"/>
      <c r="AD86" s="227"/>
      <c r="AE86" s="227"/>
      <c r="AF86" s="227"/>
      <c r="AG86" s="227"/>
      <c r="AH86" s="227"/>
      <c r="AI86" s="227"/>
      <c r="AJ86" s="227"/>
      <c r="AK86" s="227"/>
      <c r="AL86" s="227"/>
      <c r="AM86" s="227"/>
      <c r="AN86" s="227"/>
      <c r="AO86" s="227"/>
      <c r="AP86" s="227"/>
      <c r="AQ86" s="227"/>
      <c r="AR86" s="227"/>
      <c r="AS86" s="227"/>
      <c r="AT86" s="227"/>
      <c r="AU86" s="227"/>
      <c r="AV86" s="227"/>
      <c r="AW86" s="227"/>
      <c r="AX86" s="227"/>
      <c r="AY86" s="227"/>
      <c r="AZ86" s="227"/>
      <c r="BA86" s="227"/>
      <c r="BB86" s="227"/>
      <c r="BC86" s="227"/>
      <c r="BD86" s="227"/>
      <c r="BE86" s="227"/>
      <c r="BF86" s="227"/>
    </row>
    <row r="87" spans="1:58" x14ac:dyDescent="0.25">
      <c r="A87" s="227"/>
      <c r="B87" s="227"/>
      <c r="C87" s="227"/>
      <c r="D87" s="227"/>
      <c r="E87" s="227"/>
      <c r="F87" s="227"/>
      <c r="G87" s="227"/>
      <c r="H87" s="227"/>
      <c r="I87" s="227"/>
      <c r="J87" s="227"/>
      <c r="K87" s="227"/>
      <c r="L87" s="227"/>
      <c r="M87" s="227"/>
      <c r="N87" s="227"/>
      <c r="O87" s="227"/>
      <c r="P87" s="227"/>
      <c r="Q87" s="227"/>
      <c r="R87" s="227"/>
      <c r="S87" s="227"/>
      <c r="T87" s="227"/>
      <c r="U87" s="227"/>
      <c r="V87" s="227"/>
      <c r="W87" s="227"/>
      <c r="X87" s="227"/>
      <c r="Y87" s="227"/>
      <c r="Z87" s="227"/>
      <c r="AA87" s="227"/>
      <c r="AB87" s="227"/>
      <c r="AC87" s="227"/>
      <c r="AD87" s="227"/>
      <c r="AE87" s="227"/>
      <c r="AF87" s="227"/>
      <c r="AG87" s="227"/>
      <c r="AH87" s="227"/>
      <c r="AI87" s="227"/>
      <c r="AJ87" s="227"/>
      <c r="AK87" s="227"/>
      <c r="AL87" s="227"/>
      <c r="AM87" s="227"/>
      <c r="AN87" s="227"/>
      <c r="AO87" s="227"/>
      <c r="AP87" s="227"/>
      <c r="AQ87" s="227"/>
      <c r="AR87" s="227"/>
      <c r="AS87" s="227"/>
      <c r="AT87" s="227"/>
      <c r="AU87" s="227"/>
      <c r="AV87" s="227"/>
      <c r="AW87" s="227"/>
      <c r="AX87" s="227"/>
      <c r="AY87" s="227"/>
      <c r="AZ87" s="227"/>
      <c r="BA87" s="227"/>
      <c r="BB87" s="227"/>
      <c r="BC87" s="227"/>
      <c r="BD87" s="227"/>
      <c r="BE87" s="227"/>
      <c r="BF87" s="227"/>
    </row>
    <row r="88" spans="1:58" x14ac:dyDescent="0.25">
      <c r="A88" s="227"/>
      <c r="B88" s="227"/>
      <c r="C88" s="227"/>
      <c r="D88" s="227"/>
      <c r="E88" s="227"/>
      <c r="F88" s="227"/>
      <c r="G88" s="227"/>
      <c r="H88" s="227"/>
      <c r="I88" s="227"/>
      <c r="J88" s="227"/>
      <c r="K88" s="227"/>
      <c r="L88" s="227"/>
      <c r="M88" s="227"/>
      <c r="N88" s="227"/>
      <c r="O88" s="227"/>
      <c r="P88" s="227"/>
      <c r="Q88" s="227"/>
      <c r="R88" s="227"/>
      <c r="S88" s="227"/>
      <c r="T88" s="227"/>
      <c r="U88" s="227"/>
      <c r="V88" s="227"/>
      <c r="W88" s="227"/>
      <c r="X88" s="227"/>
      <c r="Y88" s="227"/>
      <c r="Z88" s="227"/>
      <c r="AA88" s="227"/>
      <c r="AB88" s="227"/>
      <c r="AC88" s="227"/>
      <c r="AD88" s="227"/>
      <c r="AE88" s="227"/>
      <c r="AF88" s="227"/>
      <c r="AG88" s="227"/>
      <c r="AH88" s="227"/>
      <c r="AI88" s="227"/>
      <c r="AJ88" s="227"/>
      <c r="AK88" s="227"/>
      <c r="AL88" s="227"/>
      <c r="AM88" s="227"/>
      <c r="AN88" s="227"/>
      <c r="AO88" s="227"/>
      <c r="AP88" s="227"/>
      <c r="AQ88" s="227"/>
      <c r="AR88" s="227"/>
      <c r="AS88" s="227"/>
      <c r="AT88" s="227"/>
      <c r="AU88" s="227"/>
      <c r="AV88" s="227"/>
      <c r="AW88" s="227"/>
      <c r="AX88" s="227"/>
      <c r="AY88" s="227"/>
      <c r="AZ88" s="227"/>
      <c r="BA88" s="227"/>
      <c r="BB88" s="227"/>
      <c r="BC88" s="227"/>
      <c r="BD88" s="227"/>
      <c r="BE88" s="227"/>
      <c r="BF88" s="227"/>
    </row>
  </sheetData>
  <mergeCells count="23">
    <mergeCell ref="Y39:AI40"/>
    <mergeCell ref="Y41:AA42"/>
    <mergeCell ref="AB41:AB50"/>
    <mergeCell ref="AC41:AE42"/>
    <mergeCell ref="AF41:AF50"/>
    <mergeCell ref="AG41:AI42"/>
    <mergeCell ref="M39:W40"/>
    <mergeCell ref="X39:X50"/>
    <mergeCell ref="M41:O42"/>
    <mergeCell ref="P41:P50"/>
    <mergeCell ref="Q41:S42"/>
    <mergeCell ref="T41:T50"/>
    <mergeCell ref="U41:W42"/>
    <mergeCell ref="A1:W2"/>
    <mergeCell ref="A13:W14"/>
    <mergeCell ref="A25:W26"/>
    <mergeCell ref="A39:K40"/>
    <mergeCell ref="I41:K42"/>
    <mergeCell ref="E41:G42"/>
    <mergeCell ref="A41:C42"/>
    <mergeCell ref="D41:D50"/>
    <mergeCell ref="H41:H50"/>
    <mergeCell ref="L39:L50"/>
  </mergeCells>
  <conditionalFormatting sqref="B43:B50">
    <cfRule type="containsText" dxfId="8" priority="9" operator="containsText" text="Lille OSC">
      <formula>NOT(ISERROR(SEARCH("Lille OSC",B43)))</formula>
    </cfRule>
  </conditionalFormatting>
  <conditionalFormatting sqref="F43:F50">
    <cfRule type="containsText" dxfId="7" priority="8" operator="containsText" text="Lille OSC">
      <formula>NOT(ISERROR(SEARCH("Lille OSC",F43)))</formula>
    </cfRule>
  </conditionalFormatting>
  <conditionalFormatting sqref="J43:J50">
    <cfRule type="containsText" dxfId="6" priority="7" operator="containsText" text="Lille OSC">
      <formula>NOT(ISERROR(SEARCH("Lille OSC",J43)))</formula>
    </cfRule>
  </conditionalFormatting>
  <conditionalFormatting sqref="N43:N50">
    <cfRule type="containsText" dxfId="5" priority="6" operator="containsText" text="Lille OSC">
      <formula>NOT(ISERROR(SEARCH("Lille OSC",N43)))</formula>
    </cfRule>
  </conditionalFormatting>
  <conditionalFormatting sqref="R43:R50">
    <cfRule type="containsText" dxfId="4" priority="5" operator="containsText" text="Lille OSC">
      <formula>NOT(ISERROR(SEARCH("Lille OSC",R43)))</formula>
    </cfRule>
  </conditionalFormatting>
  <conditionalFormatting sqref="V43:V50">
    <cfRule type="containsText" dxfId="3" priority="4" operator="containsText" text="Lille OSC">
      <formula>NOT(ISERROR(SEARCH("Lille OSC",V43)))</formula>
    </cfRule>
  </conditionalFormatting>
  <conditionalFormatting sqref="Z43:Z50">
    <cfRule type="containsText" dxfId="2" priority="3" operator="containsText" text="Lille OSC">
      <formula>NOT(ISERROR(SEARCH("Lille OSC",Z43)))</formula>
    </cfRule>
  </conditionalFormatting>
  <conditionalFormatting sqref="AD43:AD50">
    <cfRule type="containsText" dxfId="1" priority="2" operator="containsText" text="Lille OSC">
      <formula>NOT(ISERROR(SEARCH("Lille OSC",AD43)))</formula>
    </cfRule>
  </conditionalFormatting>
  <conditionalFormatting sqref="AH43:AH50">
    <cfRule type="containsText" dxfId="0" priority="1" operator="containsText" text="Lille OSC">
      <formula>NOT(ISERROR(SEARCH("Lille OSC",AH43)))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15C2CF-ECA7-4CAB-A1A3-A331B63BFC15}">
  <sheetPr>
    <tabColor rgb="FFFF0000"/>
  </sheetPr>
  <dimension ref="A5:D120"/>
  <sheetViews>
    <sheetView workbookViewId="0"/>
  </sheetViews>
  <sheetFormatPr baseColWidth="10" defaultRowHeight="15" x14ac:dyDescent="0.25"/>
  <cols>
    <col min="1" max="4" width="11.42578125" style="2"/>
    <col min="5" max="5" width="8.7109375" customWidth="1"/>
    <col min="6" max="6" width="1.7109375" customWidth="1"/>
    <col min="7" max="7" width="8.7109375" customWidth="1"/>
    <col min="8" max="8" width="1.7109375" customWidth="1"/>
    <col min="9" max="9" width="8.7109375" customWidth="1"/>
    <col min="10" max="10" width="1.7109375" customWidth="1"/>
    <col min="11" max="11" width="8.7109375" customWidth="1"/>
    <col min="12" max="12" width="1.7109375" customWidth="1"/>
    <col min="13" max="13" width="8.7109375" customWidth="1"/>
    <col min="14" max="14" width="1.7109375" customWidth="1"/>
    <col min="15" max="15" width="8.7109375" customWidth="1"/>
    <col min="16" max="16" width="1.7109375" customWidth="1"/>
    <col min="17" max="17" width="8.7109375" customWidth="1"/>
  </cols>
  <sheetData>
    <row r="5" ht="5.0999999999999996" customHeight="1" x14ac:dyDescent="0.25"/>
    <row r="8" ht="5.0999999999999996" customHeight="1" x14ac:dyDescent="0.25"/>
    <row r="11" ht="5.0999999999999996" customHeight="1" x14ac:dyDescent="0.25"/>
    <row r="14" ht="5.0999999999999996" customHeight="1" x14ac:dyDescent="0.25"/>
    <row r="17" spans="1:4" ht="5.0999999999999996" customHeight="1" x14ac:dyDescent="0.25"/>
    <row r="20" spans="1:4" ht="5.0999999999999996" customHeight="1" x14ac:dyDescent="0.25"/>
    <row r="30" spans="1:4" x14ac:dyDescent="0.25">
      <c r="C30" s="2">
        <v>2010</v>
      </c>
      <c r="D30" s="2" t="str">
        <f>CONCATENATE(C30," - ",C31)</f>
        <v>2010 - 2011</v>
      </c>
    </row>
    <row r="31" spans="1:4" x14ac:dyDescent="0.25">
      <c r="A31" s="2" t="s">
        <v>9</v>
      </c>
      <c r="C31" s="2">
        <v>2011</v>
      </c>
      <c r="D31" s="2" t="str">
        <f t="shared" ref="D31:D94" si="0">CONCATENATE(C31," - ",C32)</f>
        <v>2011 - 2012</v>
      </c>
    </row>
    <row r="32" spans="1:4" x14ac:dyDescent="0.25">
      <c r="A32" s="2" t="s">
        <v>10</v>
      </c>
      <c r="C32" s="2">
        <v>2012</v>
      </c>
      <c r="D32" s="2" t="str">
        <f t="shared" si="0"/>
        <v>2012 - 2013</v>
      </c>
    </row>
    <row r="33" spans="1:4" x14ac:dyDescent="0.25">
      <c r="A33" s="2" t="s">
        <v>11</v>
      </c>
      <c r="C33" s="2">
        <v>2013</v>
      </c>
      <c r="D33" s="2" t="str">
        <f t="shared" si="0"/>
        <v>2013 - 2014</v>
      </c>
    </row>
    <row r="34" spans="1:4" x14ac:dyDescent="0.25">
      <c r="C34" s="2">
        <v>2014</v>
      </c>
      <c r="D34" s="2" t="str">
        <f t="shared" si="0"/>
        <v>2014 - 2015</v>
      </c>
    </row>
    <row r="35" spans="1:4" x14ac:dyDescent="0.25">
      <c r="C35" s="2">
        <v>2015</v>
      </c>
      <c r="D35" s="2" t="str">
        <f t="shared" si="0"/>
        <v>2015 - 2016</v>
      </c>
    </row>
    <row r="36" spans="1:4" x14ac:dyDescent="0.25">
      <c r="C36" s="2">
        <v>2016</v>
      </c>
      <c r="D36" s="2" t="str">
        <f t="shared" si="0"/>
        <v>2016 - 2017</v>
      </c>
    </row>
    <row r="37" spans="1:4" x14ac:dyDescent="0.25">
      <c r="C37" s="2">
        <v>2017</v>
      </c>
      <c r="D37" s="2" t="str">
        <f t="shared" si="0"/>
        <v>2017 - 2018</v>
      </c>
    </row>
    <row r="38" spans="1:4" x14ac:dyDescent="0.25">
      <c r="C38" s="2">
        <v>2018</v>
      </c>
      <c r="D38" s="2" t="str">
        <f t="shared" si="0"/>
        <v>2018 - 2019</v>
      </c>
    </row>
    <row r="39" spans="1:4" x14ac:dyDescent="0.25">
      <c r="C39" s="2">
        <v>2019</v>
      </c>
      <c r="D39" s="2" t="str">
        <f t="shared" si="0"/>
        <v>2019 - 2020</v>
      </c>
    </row>
    <row r="40" spans="1:4" x14ac:dyDescent="0.25">
      <c r="C40" s="2">
        <v>2020</v>
      </c>
      <c r="D40" s="2" t="str">
        <f t="shared" si="0"/>
        <v>2020 - 2021</v>
      </c>
    </row>
    <row r="41" spans="1:4" x14ac:dyDescent="0.25">
      <c r="C41" s="2">
        <v>2021</v>
      </c>
      <c r="D41" s="2" t="str">
        <f t="shared" si="0"/>
        <v>2021 - 2022</v>
      </c>
    </row>
    <row r="42" spans="1:4" x14ac:dyDescent="0.25">
      <c r="C42" s="2">
        <v>2022</v>
      </c>
      <c r="D42" s="2" t="str">
        <f t="shared" si="0"/>
        <v>2022 - 2023</v>
      </c>
    </row>
    <row r="43" spans="1:4" x14ac:dyDescent="0.25">
      <c r="C43" s="2">
        <v>2023</v>
      </c>
      <c r="D43" s="2" t="str">
        <f t="shared" si="0"/>
        <v>2023 - 2024</v>
      </c>
    </row>
    <row r="44" spans="1:4" x14ac:dyDescent="0.25">
      <c r="C44" s="2">
        <v>2024</v>
      </c>
      <c r="D44" s="2" t="str">
        <f t="shared" si="0"/>
        <v>2024 - 2025</v>
      </c>
    </row>
    <row r="45" spans="1:4" x14ac:dyDescent="0.25">
      <c r="C45" s="2">
        <v>2025</v>
      </c>
      <c r="D45" s="2" t="str">
        <f t="shared" si="0"/>
        <v>2025 - 2026</v>
      </c>
    </row>
    <row r="46" spans="1:4" x14ac:dyDescent="0.25">
      <c r="C46" s="2">
        <v>2026</v>
      </c>
      <c r="D46" s="2" t="str">
        <f t="shared" si="0"/>
        <v>2026 - 2027</v>
      </c>
    </row>
    <row r="47" spans="1:4" x14ac:dyDescent="0.25">
      <c r="C47" s="2">
        <v>2027</v>
      </c>
      <c r="D47" s="2" t="str">
        <f t="shared" si="0"/>
        <v>2027 - 2028</v>
      </c>
    </row>
    <row r="48" spans="1:4" x14ac:dyDescent="0.25">
      <c r="C48" s="2">
        <v>2028</v>
      </c>
      <c r="D48" s="2" t="str">
        <f t="shared" si="0"/>
        <v>2028 - 2029</v>
      </c>
    </row>
    <row r="49" spans="3:4" x14ac:dyDescent="0.25">
      <c r="C49" s="2">
        <v>2029</v>
      </c>
      <c r="D49" s="2" t="str">
        <f t="shared" si="0"/>
        <v>2029 - 2030</v>
      </c>
    </row>
    <row r="50" spans="3:4" x14ac:dyDescent="0.25">
      <c r="C50" s="2">
        <v>2030</v>
      </c>
      <c r="D50" s="2" t="str">
        <f t="shared" si="0"/>
        <v>2030 - 2031</v>
      </c>
    </row>
    <row r="51" spans="3:4" x14ac:dyDescent="0.25">
      <c r="C51" s="2">
        <v>2031</v>
      </c>
      <c r="D51" s="2" t="str">
        <f t="shared" si="0"/>
        <v>2031 - 2032</v>
      </c>
    </row>
    <row r="52" spans="3:4" x14ac:dyDescent="0.25">
      <c r="C52" s="2">
        <v>2032</v>
      </c>
      <c r="D52" s="2" t="str">
        <f t="shared" si="0"/>
        <v>2032 - 2033</v>
      </c>
    </row>
    <row r="53" spans="3:4" x14ac:dyDescent="0.25">
      <c r="C53" s="2">
        <v>2033</v>
      </c>
      <c r="D53" s="2" t="str">
        <f t="shared" si="0"/>
        <v>2033 - 2034</v>
      </c>
    </row>
    <row r="54" spans="3:4" x14ac:dyDescent="0.25">
      <c r="C54" s="2">
        <v>2034</v>
      </c>
      <c r="D54" s="2" t="str">
        <f t="shared" si="0"/>
        <v>2034 - 2035</v>
      </c>
    </row>
    <row r="55" spans="3:4" x14ac:dyDescent="0.25">
      <c r="C55" s="2">
        <v>2035</v>
      </c>
      <c r="D55" s="2" t="str">
        <f t="shared" si="0"/>
        <v>2035 - 2036</v>
      </c>
    </row>
    <row r="56" spans="3:4" x14ac:dyDescent="0.25">
      <c r="C56" s="2">
        <v>2036</v>
      </c>
      <c r="D56" s="2" t="str">
        <f t="shared" si="0"/>
        <v>2036 - 2037</v>
      </c>
    </row>
    <row r="57" spans="3:4" x14ac:dyDescent="0.25">
      <c r="C57" s="2">
        <v>2037</v>
      </c>
      <c r="D57" s="2" t="str">
        <f t="shared" si="0"/>
        <v>2037 - 2038</v>
      </c>
    </row>
    <row r="58" spans="3:4" x14ac:dyDescent="0.25">
      <c r="C58" s="2">
        <v>2038</v>
      </c>
      <c r="D58" s="2" t="str">
        <f t="shared" si="0"/>
        <v>2038 - 2039</v>
      </c>
    </row>
    <row r="59" spans="3:4" x14ac:dyDescent="0.25">
      <c r="C59" s="2">
        <v>2039</v>
      </c>
      <c r="D59" s="2" t="str">
        <f t="shared" si="0"/>
        <v>2039 - 2040</v>
      </c>
    </row>
    <row r="60" spans="3:4" x14ac:dyDescent="0.25">
      <c r="C60" s="2">
        <v>2040</v>
      </c>
      <c r="D60" s="2" t="str">
        <f t="shared" si="0"/>
        <v>2040 - 2041</v>
      </c>
    </row>
    <row r="61" spans="3:4" x14ac:dyDescent="0.25">
      <c r="C61" s="2">
        <v>2041</v>
      </c>
      <c r="D61" s="2" t="str">
        <f t="shared" si="0"/>
        <v>2041 - 2042</v>
      </c>
    </row>
    <row r="62" spans="3:4" x14ac:dyDescent="0.25">
      <c r="C62" s="2">
        <v>2042</v>
      </c>
      <c r="D62" s="2" t="str">
        <f t="shared" si="0"/>
        <v>2042 - 2043</v>
      </c>
    </row>
    <row r="63" spans="3:4" x14ac:dyDescent="0.25">
      <c r="C63" s="2">
        <v>2043</v>
      </c>
      <c r="D63" s="2" t="str">
        <f t="shared" si="0"/>
        <v>2043 - 2044</v>
      </c>
    </row>
    <row r="64" spans="3:4" x14ac:dyDescent="0.25">
      <c r="C64" s="2">
        <v>2044</v>
      </c>
      <c r="D64" s="2" t="str">
        <f t="shared" si="0"/>
        <v>2044 - 2045</v>
      </c>
    </row>
    <row r="65" spans="3:4" x14ac:dyDescent="0.25">
      <c r="C65" s="2">
        <v>2045</v>
      </c>
      <c r="D65" s="2" t="str">
        <f t="shared" si="0"/>
        <v>2045 - 2046</v>
      </c>
    </row>
    <row r="66" spans="3:4" x14ac:dyDescent="0.25">
      <c r="C66" s="2">
        <v>2046</v>
      </c>
      <c r="D66" s="2" t="str">
        <f t="shared" si="0"/>
        <v>2046 - 2047</v>
      </c>
    </row>
    <row r="67" spans="3:4" x14ac:dyDescent="0.25">
      <c r="C67" s="2">
        <v>2047</v>
      </c>
      <c r="D67" s="2" t="str">
        <f t="shared" si="0"/>
        <v>2047 - 2048</v>
      </c>
    </row>
    <row r="68" spans="3:4" x14ac:dyDescent="0.25">
      <c r="C68" s="2">
        <v>2048</v>
      </c>
      <c r="D68" s="2" t="str">
        <f t="shared" si="0"/>
        <v>2048 - 2049</v>
      </c>
    </row>
    <row r="69" spans="3:4" x14ac:dyDescent="0.25">
      <c r="C69" s="2">
        <v>2049</v>
      </c>
      <c r="D69" s="2" t="str">
        <f t="shared" si="0"/>
        <v>2049 - 2050</v>
      </c>
    </row>
    <row r="70" spans="3:4" x14ac:dyDescent="0.25">
      <c r="C70" s="2">
        <v>2050</v>
      </c>
      <c r="D70" s="2" t="str">
        <f t="shared" si="0"/>
        <v>2050 - 2051</v>
      </c>
    </row>
    <row r="71" spans="3:4" x14ac:dyDescent="0.25">
      <c r="C71" s="2">
        <v>2051</v>
      </c>
      <c r="D71" s="2" t="str">
        <f t="shared" si="0"/>
        <v>2051 - 2052</v>
      </c>
    </row>
    <row r="72" spans="3:4" x14ac:dyDescent="0.25">
      <c r="C72" s="2">
        <v>2052</v>
      </c>
      <c r="D72" s="2" t="str">
        <f t="shared" si="0"/>
        <v>2052 - 2053</v>
      </c>
    </row>
    <row r="73" spans="3:4" x14ac:dyDescent="0.25">
      <c r="C73" s="2">
        <v>2053</v>
      </c>
      <c r="D73" s="2" t="str">
        <f t="shared" si="0"/>
        <v>2053 - 2054</v>
      </c>
    </row>
    <row r="74" spans="3:4" x14ac:dyDescent="0.25">
      <c r="C74" s="2">
        <v>2054</v>
      </c>
      <c r="D74" s="2" t="str">
        <f t="shared" si="0"/>
        <v>2054 - 2055</v>
      </c>
    </row>
    <row r="75" spans="3:4" x14ac:dyDescent="0.25">
      <c r="C75" s="2">
        <v>2055</v>
      </c>
      <c r="D75" s="2" t="str">
        <f t="shared" si="0"/>
        <v>2055 - 2056</v>
      </c>
    </row>
    <row r="76" spans="3:4" x14ac:dyDescent="0.25">
      <c r="C76" s="2">
        <v>2056</v>
      </c>
      <c r="D76" s="2" t="str">
        <f t="shared" si="0"/>
        <v>2056 - 2057</v>
      </c>
    </row>
    <row r="77" spans="3:4" x14ac:dyDescent="0.25">
      <c r="C77" s="2">
        <v>2057</v>
      </c>
      <c r="D77" s="2" t="str">
        <f t="shared" si="0"/>
        <v>2057 - 2058</v>
      </c>
    </row>
    <row r="78" spans="3:4" x14ac:dyDescent="0.25">
      <c r="C78" s="2">
        <v>2058</v>
      </c>
      <c r="D78" s="2" t="str">
        <f t="shared" si="0"/>
        <v>2058 - 2059</v>
      </c>
    </row>
    <row r="79" spans="3:4" x14ac:dyDescent="0.25">
      <c r="C79" s="2">
        <v>2059</v>
      </c>
      <c r="D79" s="2" t="str">
        <f t="shared" si="0"/>
        <v>2059 - 2060</v>
      </c>
    </row>
    <row r="80" spans="3:4" x14ac:dyDescent="0.25">
      <c r="C80" s="2">
        <v>2060</v>
      </c>
      <c r="D80" s="2" t="str">
        <f t="shared" si="0"/>
        <v>2060 - 2061</v>
      </c>
    </row>
    <row r="81" spans="3:4" x14ac:dyDescent="0.25">
      <c r="C81" s="2">
        <v>2061</v>
      </c>
      <c r="D81" s="2" t="str">
        <f t="shared" si="0"/>
        <v>2061 - 2062</v>
      </c>
    </row>
    <row r="82" spans="3:4" x14ac:dyDescent="0.25">
      <c r="C82" s="2">
        <v>2062</v>
      </c>
      <c r="D82" s="2" t="str">
        <f t="shared" si="0"/>
        <v>2062 - 2063</v>
      </c>
    </row>
    <row r="83" spans="3:4" x14ac:dyDescent="0.25">
      <c r="C83" s="2">
        <v>2063</v>
      </c>
      <c r="D83" s="2" t="str">
        <f t="shared" si="0"/>
        <v>2063 - 2064</v>
      </c>
    </row>
    <row r="84" spans="3:4" x14ac:dyDescent="0.25">
      <c r="C84" s="2">
        <v>2064</v>
      </c>
      <c r="D84" s="2" t="str">
        <f t="shared" si="0"/>
        <v>2064 - 2065</v>
      </c>
    </row>
    <row r="85" spans="3:4" x14ac:dyDescent="0.25">
      <c r="C85" s="2">
        <v>2065</v>
      </c>
      <c r="D85" s="2" t="str">
        <f t="shared" si="0"/>
        <v>2065 - 2066</v>
      </c>
    </row>
    <row r="86" spans="3:4" x14ac:dyDescent="0.25">
      <c r="C86" s="2">
        <v>2066</v>
      </c>
      <c r="D86" s="2" t="str">
        <f t="shared" si="0"/>
        <v>2066 - 2067</v>
      </c>
    </row>
    <row r="87" spans="3:4" x14ac:dyDescent="0.25">
      <c r="C87" s="2">
        <v>2067</v>
      </c>
      <c r="D87" s="2" t="str">
        <f t="shared" si="0"/>
        <v>2067 - 2068</v>
      </c>
    </row>
    <row r="88" spans="3:4" x14ac:dyDescent="0.25">
      <c r="C88" s="2">
        <v>2068</v>
      </c>
      <c r="D88" s="2" t="str">
        <f t="shared" si="0"/>
        <v>2068 - 2069</v>
      </c>
    </row>
    <row r="89" spans="3:4" x14ac:dyDescent="0.25">
      <c r="C89" s="2">
        <v>2069</v>
      </c>
      <c r="D89" s="2" t="str">
        <f t="shared" si="0"/>
        <v>2069 - 2070</v>
      </c>
    </row>
    <row r="90" spans="3:4" x14ac:dyDescent="0.25">
      <c r="C90" s="2">
        <v>2070</v>
      </c>
      <c r="D90" s="2" t="str">
        <f t="shared" si="0"/>
        <v>2070 - 2071</v>
      </c>
    </row>
    <row r="91" spans="3:4" x14ac:dyDescent="0.25">
      <c r="C91" s="2">
        <v>2071</v>
      </c>
      <c r="D91" s="2" t="str">
        <f t="shared" si="0"/>
        <v>2071 - 2072</v>
      </c>
    </row>
    <row r="92" spans="3:4" x14ac:dyDescent="0.25">
      <c r="C92" s="2">
        <v>2072</v>
      </c>
      <c r="D92" s="2" t="str">
        <f t="shared" si="0"/>
        <v>2072 - 2073</v>
      </c>
    </row>
    <row r="93" spans="3:4" x14ac:dyDescent="0.25">
      <c r="C93" s="2">
        <v>2073</v>
      </c>
      <c r="D93" s="2" t="str">
        <f t="shared" si="0"/>
        <v>2073 - 2074</v>
      </c>
    </row>
    <row r="94" spans="3:4" x14ac:dyDescent="0.25">
      <c r="C94" s="2">
        <v>2074</v>
      </c>
      <c r="D94" s="2" t="str">
        <f t="shared" si="0"/>
        <v>2074 - 2075</v>
      </c>
    </row>
    <row r="95" spans="3:4" x14ac:dyDescent="0.25">
      <c r="C95" s="2">
        <v>2075</v>
      </c>
      <c r="D95" s="2" t="str">
        <f t="shared" ref="D95:D120" si="1">CONCATENATE(C95," - ",C96)</f>
        <v>2075 - 2076</v>
      </c>
    </row>
    <row r="96" spans="3:4" x14ac:dyDescent="0.25">
      <c r="C96" s="2">
        <v>2076</v>
      </c>
      <c r="D96" s="2" t="str">
        <f t="shared" si="1"/>
        <v>2076 - 2077</v>
      </c>
    </row>
    <row r="97" spans="3:4" x14ac:dyDescent="0.25">
      <c r="C97" s="2">
        <v>2077</v>
      </c>
      <c r="D97" s="2" t="str">
        <f t="shared" si="1"/>
        <v>2077 - 2078</v>
      </c>
    </row>
    <row r="98" spans="3:4" x14ac:dyDescent="0.25">
      <c r="C98" s="2">
        <v>2078</v>
      </c>
      <c r="D98" s="2" t="str">
        <f t="shared" si="1"/>
        <v>2078 - 2079</v>
      </c>
    </row>
    <row r="99" spans="3:4" x14ac:dyDescent="0.25">
      <c r="C99" s="2">
        <v>2079</v>
      </c>
      <c r="D99" s="2" t="str">
        <f t="shared" si="1"/>
        <v>2079 - 2080</v>
      </c>
    </row>
    <row r="100" spans="3:4" x14ac:dyDescent="0.25">
      <c r="C100" s="2">
        <v>2080</v>
      </c>
      <c r="D100" s="2" t="str">
        <f t="shared" si="1"/>
        <v>2080 - 2081</v>
      </c>
    </row>
    <row r="101" spans="3:4" x14ac:dyDescent="0.25">
      <c r="C101" s="2">
        <v>2081</v>
      </c>
      <c r="D101" s="2" t="str">
        <f t="shared" si="1"/>
        <v>2081 - 2082</v>
      </c>
    </row>
    <row r="102" spans="3:4" x14ac:dyDescent="0.25">
      <c r="C102" s="2">
        <v>2082</v>
      </c>
      <c r="D102" s="2" t="str">
        <f t="shared" si="1"/>
        <v>2082 - 2083</v>
      </c>
    </row>
    <row r="103" spans="3:4" x14ac:dyDescent="0.25">
      <c r="C103" s="2">
        <v>2083</v>
      </c>
      <c r="D103" s="2" t="str">
        <f t="shared" si="1"/>
        <v>2083 - 2084</v>
      </c>
    </row>
    <row r="104" spans="3:4" x14ac:dyDescent="0.25">
      <c r="C104" s="2">
        <v>2084</v>
      </c>
      <c r="D104" s="2" t="str">
        <f t="shared" si="1"/>
        <v>2084 - 2085</v>
      </c>
    </row>
    <row r="105" spans="3:4" x14ac:dyDescent="0.25">
      <c r="C105" s="2">
        <v>2085</v>
      </c>
      <c r="D105" s="2" t="str">
        <f t="shared" si="1"/>
        <v>2085 - 2086</v>
      </c>
    </row>
    <row r="106" spans="3:4" x14ac:dyDescent="0.25">
      <c r="C106" s="2">
        <v>2086</v>
      </c>
      <c r="D106" s="2" t="str">
        <f t="shared" si="1"/>
        <v>2086 - 2087</v>
      </c>
    </row>
    <row r="107" spans="3:4" x14ac:dyDescent="0.25">
      <c r="C107" s="2">
        <v>2087</v>
      </c>
      <c r="D107" s="2" t="str">
        <f t="shared" si="1"/>
        <v>2087 - 2088</v>
      </c>
    </row>
    <row r="108" spans="3:4" x14ac:dyDescent="0.25">
      <c r="C108" s="2">
        <v>2088</v>
      </c>
      <c r="D108" s="2" t="str">
        <f t="shared" si="1"/>
        <v>2088 - 2089</v>
      </c>
    </row>
    <row r="109" spans="3:4" x14ac:dyDescent="0.25">
      <c r="C109" s="2">
        <v>2089</v>
      </c>
      <c r="D109" s="2" t="str">
        <f t="shared" si="1"/>
        <v>2089 - 2090</v>
      </c>
    </row>
    <row r="110" spans="3:4" x14ac:dyDescent="0.25">
      <c r="C110" s="2">
        <v>2090</v>
      </c>
      <c r="D110" s="2" t="str">
        <f t="shared" si="1"/>
        <v>2090 - 2091</v>
      </c>
    </row>
    <row r="111" spans="3:4" x14ac:dyDescent="0.25">
      <c r="C111" s="2">
        <v>2091</v>
      </c>
      <c r="D111" s="2" t="str">
        <f t="shared" si="1"/>
        <v>2091 - 2092</v>
      </c>
    </row>
    <row r="112" spans="3:4" x14ac:dyDescent="0.25">
      <c r="C112" s="2">
        <v>2092</v>
      </c>
      <c r="D112" s="2" t="str">
        <f t="shared" si="1"/>
        <v>2092 - 2093</v>
      </c>
    </row>
    <row r="113" spans="3:4" x14ac:dyDescent="0.25">
      <c r="C113" s="2">
        <v>2093</v>
      </c>
      <c r="D113" s="2" t="str">
        <f t="shared" si="1"/>
        <v>2093 - 2094</v>
      </c>
    </row>
    <row r="114" spans="3:4" x14ac:dyDescent="0.25">
      <c r="C114" s="2">
        <v>2094</v>
      </c>
      <c r="D114" s="2" t="str">
        <f t="shared" si="1"/>
        <v>2094 - 2095</v>
      </c>
    </row>
    <row r="115" spans="3:4" x14ac:dyDescent="0.25">
      <c r="C115" s="2">
        <v>2095</v>
      </c>
      <c r="D115" s="2" t="str">
        <f t="shared" si="1"/>
        <v>2095 - 2096</v>
      </c>
    </row>
    <row r="116" spans="3:4" x14ac:dyDescent="0.25">
      <c r="C116" s="2">
        <v>2096</v>
      </c>
      <c r="D116" s="2" t="str">
        <f t="shared" si="1"/>
        <v>2096 - 2097</v>
      </c>
    </row>
    <row r="117" spans="3:4" x14ac:dyDescent="0.25">
      <c r="C117" s="2">
        <v>2097</v>
      </c>
      <c r="D117" s="2" t="str">
        <f t="shared" si="1"/>
        <v>2097 - 2098</v>
      </c>
    </row>
    <row r="118" spans="3:4" x14ac:dyDescent="0.25">
      <c r="C118" s="2">
        <v>2098</v>
      </c>
      <c r="D118" s="2" t="str">
        <f t="shared" si="1"/>
        <v>2098 - 2099</v>
      </c>
    </row>
    <row r="119" spans="3:4" x14ac:dyDescent="0.25">
      <c r="C119" s="2">
        <v>2099</v>
      </c>
      <c r="D119" s="2" t="str">
        <f t="shared" si="1"/>
        <v>2099 - 2100</v>
      </c>
    </row>
    <row r="120" spans="3:4" x14ac:dyDescent="0.25">
      <c r="C120" s="2">
        <v>2100</v>
      </c>
      <c r="D120" s="2" t="str">
        <f t="shared" si="1"/>
        <v xml:space="preserve">2100 - 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4</vt:i4>
      </vt:variant>
    </vt:vector>
  </HeadingPairs>
  <TitlesOfParts>
    <vt:vector size="21" baseType="lpstr">
      <vt:lpstr>Equipes</vt:lpstr>
      <vt:lpstr>J01</vt:lpstr>
      <vt:lpstr>J02</vt:lpstr>
      <vt:lpstr>J03</vt:lpstr>
      <vt:lpstr>J04</vt:lpstr>
      <vt:lpstr>J05</vt:lpstr>
      <vt:lpstr>J06</vt:lpstr>
      <vt:lpstr>J07</vt:lpstr>
      <vt:lpstr>J08</vt:lpstr>
      <vt:lpstr>J09</vt:lpstr>
      <vt:lpstr>J10</vt:lpstr>
      <vt:lpstr>J11</vt:lpstr>
      <vt:lpstr>J12</vt:lpstr>
      <vt:lpstr>J13</vt:lpstr>
      <vt:lpstr>J14</vt:lpstr>
      <vt:lpstr>Statistiques</vt:lpstr>
      <vt:lpstr>Données</vt:lpstr>
      <vt:lpstr>Année</vt:lpstr>
      <vt:lpstr>Equipes</vt:lpstr>
      <vt:lpstr>Etat</vt:lpstr>
      <vt:lpstr>Saison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Jacques PASQUIER</cp:lastModifiedBy>
  <dcterms:created xsi:type="dcterms:W3CDTF">2018-08-12T00:41:52Z</dcterms:created>
  <dcterms:modified xsi:type="dcterms:W3CDTF">2019-01-01T23:11:12Z</dcterms:modified>
</cp:coreProperties>
</file>